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0D2443BA-9E9A-4165-B3EA-2831904FB6F8}" xr6:coauthVersionLast="47" xr6:coauthVersionMax="47" xr10:uidLastSave="{00000000-0000-0000-0000-000000000000}"/>
  <bookViews>
    <workbookView xWindow="-108" yWindow="-108" windowWidth="23256" windowHeight="12456" tabRatio="815" activeTab="4" xr2:uid="{00000000-000D-0000-FFFF-FFFF00000000}"/>
  </bookViews>
  <sheets>
    <sheet name="Data 1 Global wheat " sheetId="17" r:id="rId1"/>
    <sheet name="Data 2 Soil  application" sheetId="6" r:id="rId2"/>
    <sheet name="Data 3 Foliar application" sheetId="15" r:id="rId3"/>
    <sheet name="Data 4 Soil+Foliar application" sheetId="16" r:id="rId4"/>
    <sheet name="Data 5 Validation trials" sheetId="18" r:id="rId5"/>
    <sheet name="Data 6 China's wheat" sheetId="19" r:id="rId6"/>
  </sheets>
  <definedNames>
    <definedName name="_xlnm._FilterDatabase" localSheetId="0" hidden="1">'Data 1 Global wheat '!$A$2:$J$2</definedName>
    <definedName name="_xlnm._FilterDatabase" localSheetId="1" hidden="1">'Data 2 Soil  application'!$A$3:$AZ$3</definedName>
    <definedName name="_xlnm._FilterDatabase" localSheetId="2" hidden="1">'Data 3 Foliar application'!$A$3:$BK$3</definedName>
    <definedName name="_xlnm._FilterDatabase" localSheetId="3" hidden="1">'Data 4 Soil+Foliar application'!$A$3:$DV$3</definedName>
    <definedName name="_xlnm._FilterDatabase" localSheetId="5" hidden="1">'Data 6 China''s wheat'!$A$2:$C$1033</definedName>
  </definedNames>
  <calcPr calcId="191029"/>
</workbook>
</file>

<file path=xl/calcChain.xml><?xml version="1.0" encoding="utf-8"?>
<calcChain xmlns="http://schemas.openxmlformats.org/spreadsheetml/2006/main">
  <c r="AY829" i="15" l="1"/>
  <c r="AY828" i="15"/>
  <c r="AY827" i="15"/>
  <c r="AY826" i="15"/>
  <c r="AY825" i="15"/>
  <c r="AY824" i="15"/>
  <c r="AY823" i="15"/>
  <c r="AY822" i="15"/>
  <c r="AY821" i="15"/>
  <c r="AY820" i="15"/>
  <c r="AY819" i="15"/>
  <c r="AY818" i="15"/>
  <c r="AY817" i="15"/>
  <c r="AY816" i="15"/>
  <c r="AY815" i="15"/>
  <c r="AY813" i="15"/>
  <c r="AY812" i="15"/>
  <c r="AY811" i="15"/>
  <c r="AY810" i="15"/>
  <c r="AY809" i="15"/>
  <c r="AY808" i="15"/>
  <c r="AY807" i="15"/>
  <c r="AY806" i="15"/>
  <c r="AY805" i="15"/>
  <c r="AY804" i="15"/>
  <c r="AY803" i="15"/>
  <c r="AY802" i="15"/>
  <c r="AY801" i="15"/>
  <c r="AY800" i="15"/>
  <c r="AY760" i="15"/>
  <c r="AY759" i="15"/>
  <c r="AY758" i="15"/>
  <c r="AY757" i="15"/>
  <c r="AY699" i="15"/>
  <c r="AY698" i="15"/>
  <c r="AY697" i="15"/>
  <c r="AY696" i="15"/>
  <c r="AY657" i="15"/>
  <c r="AY656" i="15"/>
  <c r="AY655" i="15"/>
  <c r="AY654" i="15"/>
  <c r="AY653" i="15"/>
  <c r="AY624" i="15"/>
  <c r="AY623" i="15"/>
  <c r="AY621" i="15"/>
  <c r="AY382" i="15"/>
  <c r="AY381" i="15"/>
  <c r="AY380" i="15"/>
  <c r="AY379" i="15"/>
  <c r="AY378" i="15"/>
  <c r="AY377" i="15"/>
  <c r="AY376" i="15"/>
  <c r="AY375" i="15"/>
  <c r="AY374" i="15"/>
  <c r="AY373" i="15"/>
  <c r="AY372" i="15"/>
  <c r="AY371" i="15"/>
  <c r="AY370" i="15"/>
  <c r="AY369" i="15"/>
  <c r="AY368" i="15"/>
  <c r="AY367" i="15"/>
  <c r="AY348" i="15"/>
  <c r="AY347" i="15"/>
  <c r="AY346" i="15"/>
  <c r="AY345" i="15"/>
  <c r="AY344" i="15"/>
  <c r="AY92" i="15"/>
  <c r="AY91" i="15"/>
  <c r="AY90" i="15"/>
  <c r="AY89" i="15"/>
  <c r="AY88" i="15"/>
  <c r="AY87" i="15"/>
  <c r="AY86" i="15"/>
  <c r="AY85" i="15"/>
  <c r="AY79" i="15"/>
  <c r="AY78" i="15"/>
  <c r="AY77" i="15"/>
  <c r="AY76" i="15"/>
  <c r="AY73" i="15"/>
  <c r="AY72" i="15"/>
  <c r="AV829" i="15"/>
  <c r="AV828" i="15"/>
  <c r="AV827" i="15"/>
  <c r="AV826" i="15"/>
  <c r="AV825" i="15"/>
  <c r="AV824" i="15"/>
  <c r="AV823" i="15"/>
  <c r="AV822" i="15"/>
  <c r="AV821" i="15"/>
  <c r="AV820" i="15"/>
  <c r="AV819" i="15"/>
  <c r="AV818" i="15"/>
  <c r="AV817" i="15"/>
  <c r="AV816" i="15"/>
  <c r="AV815" i="15"/>
  <c r="AV810" i="15"/>
  <c r="AV809" i="15"/>
  <c r="AV808" i="15"/>
  <c r="AV807" i="15"/>
  <c r="AV806" i="15"/>
  <c r="AV805" i="15"/>
  <c r="AV804" i="15"/>
  <c r="AV803" i="15"/>
  <c r="AV802" i="15"/>
  <c r="AV801" i="15"/>
  <c r="AV800" i="15"/>
  <c r="AV768" i="15"/>
  <c r="AV767" i="15"/>
  <c r="AV766" i="15"/>
  <c r="AV765" i="15"/>
  <c r="AV760" i="15"/>
  <c r="AV759" i="15"/>
  <c r="AV758" i="15"/>
  <c r="AV757" i="15"/>
  <c r="AV699" i="15"/>
  <c r="AV698" i="15"/>
  <c r="AV697" i="15"/>
  <c r="AV696" i="15"/>
  <c r="AV695" i="15"/>
  <c r="AV694" i="15"/>
  <c r="AV693" i="15"/>
  <c r="AV692" i="15"/>
  <c r="AV624" i="15"/>
  <c r="AV623" i="15"/>
  <c r="AV621" i="15"/>
  <c r="AV620" i="15"/>
  <c r="AV619" i="15"/>
  <c r="AV618" i="15"/>
  <c r="AV617" i="15"/>
  <c r="AV366" i="15"/>
  <c r="AV365" i="15"/>
  <c r="AV364" i="15"/>
  <c r="AV363" i="15"/>
  <c r="AV362" i="15"/>
  <c r="AV348" i="15"/>
  <c r="AV347" i="15"/>
  <c r="AV346" i="15"/>
  <c r="AV345" i="15"/>
  <c r="AV344" i="15"/>
  <c r="AV155" i="15"/>
  <c r="AV154" i="15"/>
  <c r="AV153" i="15"/>
  <c r="AV106" i="15"/>
  <c r="AV105" i="15"/>
  <c r="AV92" i="15"/>
  <c r="AV91" i="15"/>
  <c r="AV90" i="15"/>
  <c r="AV89" i="15"/>
  <c r="AV88" i="15"/>
  <c r="AV87" i="15"/>
  <c r="AV86" i="15"/>
  <c r="AV85" i="15"/>
  <c r="AV79" i="15"/>
  <c r="AV78" i="15"/>
  <c r="AV77" i="15"/>
  <c r="AV76" i="15"/>
  <c r="AV73" i="15"/>
  <c r="AV72" i="15"/>
  <c r="AD4" i="15" l="1"/>
  <c r="AI4" i="15"/>
  <c r="AP829" i="15" l="1"/>
  <c r="AP828" i="15"/>
  <c r="AP827" i="15"/>
  <c r="AP826" i="15"/>
  <c r="AP825" i="15"/>
  <c r="AP824" i="15"/>
  <c r="AP823" i="15"/>
  <c r="AP822" i="15"/>
  <c r="AP821" i="15"/>
  <c r="AP820" i="15"/>
  <c r="AP819" i="15"/>
  <c r="AP818" i="15"/>
  <c r="AP817" i="15"/>
  <c r="AP816" i="15"/>
  <c r="AP815" i="15"/>
  <c r="AP814" i="15"/>
  <c r="AP813" i="15"/>
  <c r="AP812" i="15"/>
  <c r="AP811" i="15"/>
  <c r="AP810" i="15"/>
  <c r="AP809" i="15"/>
  <c r="AP808" i="15"/>
  <c r="AP807" i="15"/>
  <c r="AP806" i="15"/>
  <c r="AP805" i="15"/>
  <c r="AP804" i="15"/>
  <c r="AP803" i="15"/>
  <c r="AP802" i="15"/>
  <c r="AP801" i="15"/>
  <c r="AP800" i="15"/>
  <c r="AP799" i="15"/>
  <c r="AP798" i="15"/>
  <c r="AP797" i="15"/>
  <c r="AP796" i="15"/>
  <c r="AP795" i="15"/>
  <c r="AP794" i="15"/>
  <c r="AP793" i="15"/>
  <c r="AP792" i="15"/>
  <c r="AP791" i="15"/>
  <c r="AP790" i="15"/>
  <c r="AP789" i="15"/>
  <c r="AP788" i="15"/>
  <c r="AP787" i="15"/>
  <c r="AP786" i="15"/>
  <c r="AP785" i="15"/>
  <c r="AP784" i="15"/>
  <c r="AP783" i="15"/>
  <c r="AP782" i="15"/>
  <c r="AP781" i="15"/>
  <c r="AP780" i="15"/>
  <c r="AP779" i="15"/>
  <c r="AP778" i="15"/>
  <c r="AP777" i="15"/>
  <c r="AP776" i="15"/>
  <c r="AP775" i="15"/>
  <c r="AP774" i="15"/>
  <c r="AP773" i="15"/>
  <c r="AP772" i="15"/>
  <c r="AP771" i="15"/>
  <c r="AP770" i="15"/>
  <c r="AP769" i="15"/>
  <c r="AP768" i="15"/>
  <c r="AP767" i="15"/>
  <c r="AP766" i="15"/>
  <c r="AP765" i="15"/>
  <c r="AP764" i="15"/>
  <c r="AP763" i="15"/>
  <c r="AP762" i="15"/>
  <c r="AP761" i="15"/>
  <c r="AP760" i="15"/>
  <c r="AP759" i="15"/>
  <c r="AP758" i="15"/>
  <c r="AP757" i="15"/>
  <c r="AP756" i="15"/>
  <c r="AP755" i="15"/>
  <c r="AP754" i="15"/>
  <c r="AP753" i="15"/>
  <c r="AP752" i="15"/>
  <c r="AP751" i="15"/>
  <c r="AP750" i="15"/>
  <c r="AP749" i="15"/>
  <c r="AP748" i="15"/>
  <c r="AP747" i="15"/>
  <c r="AP746" i="15"/>
  <c r="AP745" i="15"/>
  <c r="AP744" i="15"/>
  <c r="AP743" i="15"/>
  <c r="AP742" i="15"/>
  <c r="AP741" i="15"/>
  <c r="AP740" i="15"/>
  <c r="AP739" i="15"/>
  <c r="AP738" i="15"/>
  <c r="AP737" i="15"/>
  <c r="AP736" i="15"/>
  <c r="AP735" i="15"/>
  <c r="AP734" i="15"/>
  <c r="AP733" i="15"/>
  <c r="AP732" i="15"/>
  <c r="AP731" i="15"/>
  <c r="AP730" i="15"/>
  <c r="AP729" i="15"/>
  <c r="AP728" i="15"/>
  <c r="AP727" i="15"/>
  <c r="AP726" i="15"/>
  <c r="AP725" i="15"/>
  <c r="AP724" i="15"/>
  <c r="AP723" i="15"/>
  <c r="AP722" i="15"/>
  <c r="AP721" i="15"/>
  <c r="AP720" i="15"/>
  <c r="AP719" i="15"/>
  <c r="AP718" i="15"/>
  <c r="AP717" i="15"/>
  <c r="AP716" i="15"/>
  <c r="AP715" i="15"/>
  <c r="AP714" i="15"/>
  <c r="AP713" i="15"/>
  <c r="AP712" i="15"/>
  <c r="AP711" i="15"/>
  <c r="AP710" i="15"/>
  <c r="AP709" i="15"/>
  <c r="AP708" i="15"/>
  <c r="AP707" i="15"/>
  <c r="AP706" i="15"/>
  <c r="AP705" i="15"/>
  <c r="AP704" i="15"/>
  <c r="AP703" i="15"/>
  <c r="AP702" i="15"/>
  <c r="AP701" i="15"/>
  <c r="AP700" i="15"/>
  <c r="AP699" i="15"/>
  <c r="AP698" i="15"/>
  <c r="AP697" i="15"/>
  <c r="AP696" i="15"/>
  <c r="AP695" i="15"/>
  <c r="AP694" i="15"/>
  <c r="AP693" i="15"/>
  <c r="AP692" i="15"/>
  <c r="AP691" i="15"/>
  <c r="AP690" i="15"/>
  <c r="AP689" i="15"/>
  <c r="AP688" i="15"/>
  <c r="AP687" i="15"/>
  <c r="AP686" i="15"/>
  <c r="AP685" i="15"/>
  <c r="AP684" i="15"/>
  <c r="AP683" i="15"/>
  <c r="AP657" i="15"/>
  <c r="AP656" i="15"/>
  <c r="AP655" i="15"/>
  <c r="AP654" i="15"/>
  <c r="AP653" i="15"/>
  <c r="AP652" i="15"/>
  <c r="AP651" i="15"/>
  <c r="AP650" i="15"/>
  <c r="AP649" i="15"/>
  <c r="AP648" i="15"/>
  <c r="AP647" i="15"/>
  <c r="AP646" i="15"/>
  <c r="AP645" i="15"/>
  <c r="AP644" i="15"/>
  <c r="AP643" i="15"/>
  <c r="AP642" i="15"/>
  <c r="AP641" i="15"/>
  <c r="AP640" i="15"/>
  <c r="AP639" i="15"/>
  <c r="AP638" i="15"/>
  <c r="AP637" i="15"/>
  <c r="AP636" i="15"/>
  <c r="AP635" i="15"/>
  <c r="AP634" i="15"/>
  <c r="AP633" i="15"/>
  <c r="AP632" i="15"/>
  <c r="AP631" i="15"/>
  <c r="AP630" i="15"/>
  <c r="AP629" i="15"/>
  <c r="AP628" i="15"/>
  <c r="AP627" i="15"/>
  <c r="AP626" i="15"/>
  <c r="AP625" i="15"/>
  <c r="AP624" i="15"/>
  <c r="AP623" i="15"/>
  <c r="AP622" i="15"/>
  <c r="AP621" i="15"/>
  <c r="AP620" i="15"/>
  <c r="AP619" i="15"/>
  <c r="AP618" i="15"/>
  <c r="AP617" i="15"/>
  <c r="AP616" i="15"/>
  <c r="AP615" i="15"/>
  <c r="AP614" i="15"/>
  <c r="AP613" i="15"/>
  <c r="AP612" i="15"/>
  <c r="AP611" i="15"/>
  <c r="AP610" i="15"/>
  <c r="AP609" i="15"/>
  <c r="AP608" i="15"/>
  <c r="AP607" i="15"/>
  <c r="AP606" i="15"/>
  <c r="AP605" i="15"/>
  <c r="AP604" i="15"/>
  <c r="AP603" i="15"/>
  <c r="AP602" i="15"/>
  <c r="AP601" i="15"/>
  <c r="AP600" i="15"/>
  <c r="AP599" i="15"/>
  <c r="AP598" i="15"/>
  <c r="AP597" i="15"/>
  <c r="AP596" i="15"/>
  <c r="AP595" i="15"/>
  <c r="AP594" i="15"/>
  <c r="AP593" i="15"/>
  <c r="AP592" i="15"/>
  <c r="AP591" i="15"/>
  <c r="AP590" i="15"/>
  <c r="AP589" i="15"/>
  <c r="AP588" i="15"/>
  <c r="AP587" i="15"/>
  <c r="AP586" i="15"/>
  <c r="AP585" i="15"/>
  <c r="AP584" i="15"/>
  <c r="AP583" i="15"/>
  <c r="AP582" i="15"/>
  <c r="AP581" i="15"/>
  <c r="AP580" i="15"/>
  <c r="AP579" i="15"/>
  <c r="AP578" i="15"/>
  <c r="AP577" i="15"/>
  <c r="AP576" i="15"/>
  <c r="AP575" i="15"/>
  <c r="AP574" i="15"/>
  <c r="AP573" i="15"/>
  <c r="AP572" i="15"/>
  <c r="AP571" i="15"/>
  <c r="AP570" i="15"/>
  <c r="AP569" i="15"/>
  <c r="AP568" i="15"/>
  <c r="AP567" i="15"/>
  <c r="AP566" i="15"/>
  <c r="AP565" i="15"/>
  <c r="AP564" i="15"/>
  <c r="AP563" i="15"/>
  <c r="AP562" i="15"/>
  <c r="AP561" i="15"/>
  <c r="AP560" i="15"/>
  <c r="AP559" i="15"/>
  <c r="AP558" i="15"/>
  <c r="AP557" i="15"/>
  <c r="AP556" i="15"/>
  <c r="AP555" i="15"/>
  <c r="AP554" i="15"/>
  <c r="AP553" i="15"/>
  <c r="AP552" i="15"/>
  <c r="AP551" i="15"/>
  <c r="AP550" i="15"/>
  <c r="AP549" i="15"/>
  <c r="AP548" i="15"/>
  <c r="AP547" i="15"/>
  <c r="AP546" i="15"/>
  <c r="AP545" i="15"/>
  <c r="AP544" i="15"/>
  <c r="AP543" i="15"/>
  <c r="AP542" i="15"/>
  <c r="AP541" i="15"/>
  <c r="AP540" i="15"/>
  <c r="AP539" i="15"/>
  <c r="AP538" i="15"/>
  <c r="AP537" i="15"/>
  <c r="AP536" i="15"/>
  <c r="AP535" i="15"/>
  <c r="AP534" i="15"/>
  <c r="AP533" i="15"/>
  <c r="AP532" i="15"/>
  <c r="AP531" i="15"/>
  <c r="AP529" i="15"/>
  <c r="AP528" i="15"/>
  <c r="AP527" i="15"/>
  <c r="AP526" i="15"/>
  <c r="AP525" i="15"/>
  <c r="AP524" i="15"/>
  <c r="AP523" i="15"/>
  <c r="AP522" i="15"/>
  <c r="AP521" i="15"/>
  <c r="AP520" i="15"/>
  <c r="AP519" i="15"/>
  <c r="AP518" i="15"/>
  <c r="AP517" i="15"/>
  <c r="AP516" i="15"/>
  <c r="AP515" i="15"/>
  <c r="AP514" i="15"/>
  <c r="AP513" i="15"/>
  <c r="AP512" i="15"/>
  <c r="AP511" i="15"/>
  <c r="AP510" i="15"/>
  <c r="AP509" i="15"/>
  <c r="AP508" i="15"/>
  <c r="AP507" i="15"/>
  <c r="AP506" i="15"/>
  <c r="AP505" i="15"/>
  <c r="AP504" i="15"/>
  <c r="AP503" i="15"/>
  <c r="AP502" i="15"/>
  <c r="AP501" i="15"/>
  <c r="AP500" i="15"/>
  <c r="AP499" i="15"/>
  <c r="AP498" i="15"/>
  <c r="AP497" i="15"/>
  <c r="AP496" i="15"/>
  <c r="AP495" i="15"/>
  <c r="AP494" i="15"/>
  <c r="AP493" i="15"/>
  <c r="AP492" i="15"/>
  <c r="AP491" i="15"/>
  <c r="AP490" i="15"/>
  <c r="AP489" i="15"/>
  <c r="AP488" i="15"/>
  <c r="AP487" i="15"/>
  <c r="AP478" i="15"/>
  <c r="AP477" i="15"/>
  <c r="AP476" i="15"/>
  <c r="AP475" i="15"/>
  <c r="AP474" i="15"/>
  <c r="AP473" i="15"/>
  <c r="AP472" i="15"/>
  <c r="AP471" i="15"/>
  <c r="AP470" i="15"/>
  <c r="AP469" i="15"/>
  <c r="AP468" i="15"/>
  <c r="AP467" i="15"/>
  <c r="AP466" i="15"/>
  <c r="AP465" i="15"/>
  <c r="AP464" i="15"/>
  <c r="AP463" i="15"/>
  <c r="AP462" i="15"/>
  <c r="AP461" i="15"/>
  <c r="AP460" i="15"/>
  <c r="AP459" i="15"/>
  <c r="AP458" i="15"/>
  <c r="AP457" i="15"/>
  <c r="AP456" i="15"/>
  <c r="AP455" i="15"/>
  <c r="AP454" i="15"/>
  <c r="AP453" i="15"/>
  <c r="AP452" i="15"/>
  <c r="AP451" i="15"/>
  <c r="AP450" i="15"/>
  <c r="AP449" i="15"/>
  <c r="AP448" i="15"/>
  <c r="AP447" i="15"/>
  <c r="AP446" i="15"/>
  <c r="AP445" i="15"/>
  <c r="AP444" i="15"/>
  <c r="AP443" i="15"/>
  <c r="AP442" i="15"/>
  <c r="AP441" i="15"/>
  <c r="AP440" i="15"/>
  <c r="AP439" i="15"/>
  <c r="AP438" i="15"/>
  <c r="AP437" i="15"/>
  <c r="AP436" i="15"/>
  <c r="AP435" i="15"/>
  <c r="AP434" i="15"/>
  <c r="AP433" i="15"/>
  <c r="AP432" i="15"/>
  <c r="AP431" i="15"/>
  <c r="AP430" i="15"/>
  <c r="AP429" i="15"/>
  <c r="AP428" i="15"/>
  <c r="AP427" i="15"/>
  <c r="AP426" i="15"/>
  <c r="AP425" i="15"/>
  <c r="AP424" i="15"/>
  <c r="AP423" i="15"/>
  <c r="AP422" i="15"/>
  <c r="AP421" i="15"/>
  <c r="AP420" i="15"/>
  <c r="AP419" i="15"/>
  <c r="AP418" i="15"/>
  <c r="AP417" i="15"/>
  <c r="AP416" i="15"/>
  <c r="AP415" i="15"/>
  <c r="AP414" i="15"/>
  <c r="AP413" i="15"/>
  <c r="AP412" i="15"/>
  <c r="AP411" i="15"/>
  <c r="AP410" i="15"/>
  <c r="AP409" i="15"/>
  <c r="AP408" i="15"/>
  <c r="AP407" i="15"/>
  <c r="AP406" i="15"/>
  <c r="AP405" i="15"/>
  <c r="AP404" i="15"/>
  <c r="AP403" i="15"/>
  <c r="AP402" i="15"/>
  <c r="AP401" i="15"/>
  <c r="AP400" i="15"/>
  <c r="AP399" i="15"/>
  <c r="AP398" i="15"/>
  <c r="AP397" i="15"/>
  <c r="AP396" i="15"/>
  <c r="AP395" i="15"/>
  <c r="AP394" i="15"/>
  <c r="AP393" i="15"/>
  <c r="AP392" i="15"/>
  <c r="AP391" i="15"/>
  <c r="AP390" i="15"/>
  <c r="AP389" i="15"/>
  <c r="AP388" i="15"/>
  <c r="AP387" i="15"/>
  <c r="AP386" i="15"/>
  <c r="AP385" i="15"/>
  <c r="AP384" i="15"/>
  <c r="AP383" i="15"/>
  <c r="AP382" i="15"/>
  <c r="AP381" i="15"/>
  <c r="AP380" i="15"/>
  <c r="AP379" i="15"/>
  <c r="AP378" i="15"/>
  <c r="AP377" i="15"/>
  <c r="AP376" i="15"/>
  <c r="AP375" i="15"/>
  <c r="AP374" i="15"/>
  <c r="AP373" i="15"/>
  <c r="AP372" i="15"/>
  <c r="AP371" i="15"/>
  <c r="AP370" i="15"/>
  <c r="AP369" i="15"/>
  <c r="AP368" i="15"/>
  <c r="AP367" i="15"/>
  <c r="AP366" i="15"/>
  <c r="AP365" i="15"/>
  <c r="AP364" i="15"/>
  <c r="AP363" i="15"/>
  <c r="AP362" i="15"/>
  <c r="AP361" i="15"/>
  <c r="AP360" i="15"/>
  <c r="AP359" i="15"/>
  <c r="AP358" i="15"/>
  <c r="AP357" i="15"/>
  <c r="AP356" i="15"/>
  <c r="AP355" i="15"/>
  <c r="AP354" i="15"/>
  <c r="AP353" i="15"/>
  <c r="AP352" i="15"/>
  <c r="AP351" i="15"/>
  <c r="AP350" i="15"/>
  <c r="AP349" i="15"/>
  <c r="AP348" i="15"/>
  <c r="AP347" i="15"/>
  <c r="AP346" i="15"/>
  <c r="AP345" i="15"/>
  <c r="AP344" i="15"/>
  <c r="AP343" i="15"/>
  <c r="AP342" i="15"/>
  <c r="AP341" i="15"/>
  <c r="AP340" i="15"/>
  <c r="AP339" i="15"/>
  <c r="AP338" i="15"/>
  <c r="AP337" i="15"/>
  <c r="AP336" i="15"/>
  <c r="AP335" i="15"/>
  <c r="AP334" i="15"/>
  <c r="AP333" i="15"/>
  <c r="AP332" i="15"/>
  <c r="AP331" i="15"/>
  <c r="AP330" i="15"/>
  <c r="AP329" i="15"/>
  <c r="AP328" i="15"/>
  <c r="AP327" i="15"/>
  <c r="AP326" i="15"/>
  <c r="AP325" i="15"/>
  <c r="AP324" i="15"/>
  <c r="AP323" i="15"/>
  <c r="AP322" i="15"/>
  <c r="AP321" i="15"/>
  <c r="AP320" i="15"/>
  <c r="AP319" i="15"/>
  <c r="AP318" i="15"/>
  <c r="AP317" i="15"/>
  <c r="AP316" i="15"/>
  <c r="AP315" i="15"/>
  <c r="AP314" i="15"/>
  <c r="AP313" i="15"/>
  <c r="AP312" i="15"/>
  <c r="AP311" i="15"/>
  <c r="AP310" i="15"/>
  <c r="AP309" i="15"/>
  <c r="AP308" i="15"/>
  <c r="AP307" i="15"/>
  <c r="AP306" i="15"/>
  <c r="AP304" i="15"/>
  <c r="AP303" i="15"/>
  <c r="AP301" i="15"/>
  <c r="AP300" i="15"/>
  <c r="AP296" i="15"/>
  <c r="AP295" i="15"/>
  <c r="AP294" i="15"/>
  <c r="AP293" i="15"/>
  <c r="AP292" i="15"/>
  <c r="AP291" i="15"/>
  <c r="AP286" i="15"/>
  <c r="AP285" i="15"/>
  <c r="AP284" i="15"/>
  <c r="AP282" i="15"/>
  <c r="AP281" i="15"/>
  <c r="AP277" i="15"/>
  <c r="AP276" i="15"/>
  <c r="AP275" i="15"/>
  <c r="AP274" i="15"/>
  <c r="AP273" i="15"/>
  <c r="AP272" i="15"/>
  <c r="AP271" i="15"/>
  <c r="AP270" i="15"/>
  <c r="AP268" i="15"/>
  <c r="AP266" i="15"/>
  <c r="AP265" i="15"/>
  <c r="AP264" i="15"/>
  <c r="AP263" i="15"/>
  <c r="AP262" i="15"/>
  <c r="AP261" i="15"/>
  <c r="AP260" i="15"/>
  <c r="AP257" i="15"/>
  <c r="AP256" i="15"/>
  <c r="AP255" i="15"/>
  <c r="AP254" i="15"/>
  <c r="AP253" i="15"/>
  <c r="AP252" i="15"/>
  <c r="AP251" i="15"/>
  <c r="AP250" i="15"/>
  <c r="AP249" i="15"/>
  <c r="AP248" i="15"/>
  <c r="AP246" i="15"/>
  <c r="AP245" i="15"/>
  <c r="AP244" i="15"/>
  <c r="AP243" i="15"/>
  <c r="AP242" i="15"/>
  <c r="AP241" i="15"/>
  <c r="AP240" i="15"/>
  <c r="AP239" i="15"/>
  <c r="AP238" i="15"/>
  <c r="AP237" i="15"/>
  <c r="AP236" i="15"/>
  <c r="AP235" i="15"/>
  <c r="AP234" i="15"/>
  <c r="AP233" i="15"/>
  <c r="AP232" i="15"/>
  <c r="AP231" i="15"/>
  <c r="AP230" i="15"/>
  <c r="AP229" i="15"/>
  <c r="AP228" i="15"/>
  <c r="AP227" i="15"/>
  <c r="AP226" i="15"/>
  <c r="AP225" i="15"/>
  <c r="AP224" i="15"/>
  <c r="AP223" i="15"/>
  <c r="AP222" i="15"/>
  <c r="AP221" i="15"/>
  <c r="AP220" i="15"/>
  <c r="AP219" i="15"/>
  <c r="AP218" i="15"/>
  <c r="AP217" i="15"/>
  <c r="AP216" i="15"/>
  <c r="AP215" i="15"/>
  <c r="AP214" i="15"/>
  <c r="AP213" i="15"/>
  <c r="AP212" i="15"/>
  <c r="AP211" i="15"/>
  <c r="AP210" i="15"/>
  <c r="AP208" i="15"/>
  <c r="AP207" i="15"/>
  <c r="AP206" i="15"/>
  <c r="AP205" i="15"/>
  <c r="AP204" i="15"/>
  <c r="AP203" i="15"/>
  <c r="AP202" i="15"/>
  <c r="AP201" i="15"/>
  <c r="AP200" i="15"/>
  <c r="AP199" i="15"/>
  <c r="AP198" i="15"/>
  <c r="AP197" i="15"/>
  <c r="AP196" i="15"/>
  <c r="AP195" i="15"/>
  <c r="AP194" i="15"/>
  <c r="AP193" i="15"/>
  <c r="AP192" i="15"/>
  <c r="AP191" i="15"/>
  <c r="AP190" i="15"/>
  <c r="AP189" i="15"/>
  <c r="AP188" i="15"/>
  <c r="AP187" i="15"/>
  <c r="AP186" i="15"/>
  <c r="AP185" i="15"/>
  <c r="AP184" i="15"/>
  <c r="AP183" i="15"/>
  <c r="AP182" i="15"/>
  <c r="AP181" i="15"/>
  <c r="AP180" i="15"/>
  <c r="AP179" i="15"/>
  <c r="AP178" i="15"/>
  <c r="AP177" i="15"/>
  <c r="AP176" i="15"/>
  <c r="AP175" i="15"/>
  <c r="AP174" i="15"/>
  <c r="AP173" i="15"/>
  <c r="AP172" i="15"/>
  <c r="AP171" i="15"/>
  <c r="AP170" i="15"/>
  <c r="AP169" i="15"/>
  <c r="AP168" i="15"/>
  <c r="AP167" i="15"/>
  <c r="AP166" i="15"/>
  <c r="AP165" i="15"/>
  <c r="AP164" i="15"/>
  <c r="AP163" i="15"/>
  <c r="AP162" i="15"/>
  <c r="AP161" i="15"/>
  <c r="AP160" i="15"/>
  <c r="AP159" i="15"/>
  <c r="AP158" i="15"/>
  <c r="AP157" i="15"/>
  <c r="AP156" i="15"/>
  <c r="AP155" i="15"/>
  <c r="AP154" i="15"/>
  <c r="AP153" i="15"/>
  <c r="AP152" i="15"/>
  <c r="AP151" i="15"/>
  <c r="AP150" i="15"/>
  <c r="AP149" i="15"/>
  <c r="AP148" i="15"/>
  <c r="AP147" i="15"/>
  <c r="AP146" i="15"/>
  <c r="AP145" i="15"/>
  <c r="AP144" i="15"/>
  <c r="AP143" i="15"/>
  <c r="AP142" i="15"/>
  <c r="AP141" i="15"/>
  <c r="AP140" i="15"/>
  <c r="AP139" i="15"/>
  <c r="AP138" i="15"/>
  <c r="AP137" i="15"/>
  <c r="AP136" i="15"/>
  <c r="AP135" i="15"/>
  <c r="AP134" i="15"/>
  <c r="AP133" i="15"/>
  <c r="AP132" i="15"/>
  <c r="AP131" i="15"/>
  <c r="AP130" i="15"/>
  <c r="AP129" i="15"/>
  <c r="AP128" i="15"/>
  <c r="AP127" i="15"/>
  <c r="AP126" i="15"/>
  <c r="AP125" i="15"/>
  <c r="AP124" i="15"/>
  <c r="AP123" i="15"/>
  <c r="AP122" i="15"/>
  <c r="AP121" i="15"/>
  <c r="AP120" i="15"/>
  <c r="AP119" i="15"/>
  <c r="AP118" i="15"/>
  <c r="AP117" i="15"/>
  <c r="AP116" i="15"/>
  <c r="AP115" i="15"/>
  <c r="AP114" i="15"/>
  <c r="AP113" i="15"/>
  <c r="AP112" i="15"/>
  <c r="AP111" i="15"/>
  <c r="AP110" i="15"/>
  <c r="AP109" i="15"/>
  <c r="AP108" i="15"/>
  <c r="AP107" i="15"/>
  <c r="AP106" i="15"/>
  <c r="AP105" i="15"/>
  <c r="AP104" i="15"/>
  <c r="AP103" i="15"/>
  <c r="AP102" i="15"/>
  <c r="AP101" i="15"/>
  <c r="AP100" i="15"/>
  <c r="AP99" i="15"/>
  <c r="AP98" i="15"/>
  <c r="AP97" i="15"/>
  <c r="AP96" i="15"/>
  <c r="AP95" i="15"/>
  <c r="AP94" i="15"/>
  <c r="AP93" i="15"/>
  <c r="AP92" i="15"/>
  <c r="AP91" i="15"/>
  <c r="AP90" i="15"/>
  <c r="AP89" i="15"/>
  <c r="AP88" i="15"/>
  <c r="AP87" i="15"/>
  <c r="AP86" i="15"/>
  <c r="AP85" i="15"/>
  <c r="AP84" i="15"/>
  <c r="AP83" i="15"/>
  <c r="AP82" i="15"/>
  <c r="AP81" i="15"/>
  <c r="AP80" i="15"/>
  <c r="AP79" i="15"/>
  <c r="AP78" i="15"/>
  <c r="AP77" i="15"/>
  <c r="AP76" i="15"/>
  <c r="AP75" i="15"/>
  <c r="AP73" i="15"/>
  <c r="AP72" i="15"/>
  <c r="AP71" i="15"/>
  <c r="AP70" i="15"/>
  <c r="AP69" i="15"/>
  <c r="AP68" i="15"/>
  <c r="AP67" i="15"/>
  <c r="AP66" i="15"/>
  <c r="AP65" i="15"/>
  <c r="AP64" i="15"/>
  <c r="AP63" i="15"/>
  <c r="AP62" i="15"/>
  <c r="AP61" i="15"/>
  <c r="AP60" i="15"/>
  <c r="AP59" i="15"/>
  <c r="AP58" i="15"/>
  <c r="AP57" i="15"/>
  <c r="AP56" i="15"/>
  <c r="AP55" i="15"/>
  <c r="AP54" i="15"/>
  <c r="AP53" i="15"/>
  <c r="AP52" i="15"/>
  <c r="AP51" i="15"/>
  <c r="AP50" i="15"/>
  <c r="AP49" i="15"/>
  <c r="AP48" i="15"/>
  <c r="AP47" i="15"/>
  <c r="AP46" i="15"/>
  <c r="AP45" i="15"/>
  <c r="AP44" i="15"/>
  <c r="AP43" i="15"/>
  <c r="AP42" i="15"/>
  <c r="AP40" i="15"/>
  <c r="AP39" i="15"/>
  <c r="AP38" i="15"/>
  <c r="AP37" i="15"/>
  <c r="AP36" i="15"/>
  <c r="AP35" i="15"/>
  <c r="AP34" i="15"/>
  <c r="AP33" i="15"/>
  <c r="AP32" i="15"/>
  <c r="AP31" i="15"/>
  <c r="AP30" i="15"/>
  <c r="AP29" i="15"/>
  <c r="AP28" i="15"/>
  <c r="AP27" i="15"/>
  <c r="AP26" i="15"/>
  <c r="AP25" i="15"/>
  <c r="AP24" i="15"/>
  <c r="AP23" i="15"/>
  <c r="AP22" i="15"/>
  <c r="AP21" i="15"/>
  <c r="AP20" i="15"/>
  <c r="AP19" i="15"/>
  <c r="AP12" i="15"/>
  <c r="AP11" i="15"/>
  <c r="AP10" i="15"/>
  <c r="AP9" i="15"/>
  <c r="AP8" i="15"/>
  <c r="AP7" i="15"/>
  <c r="AP6" i="15"/>
  <c r="AP5" i="15"/>
  <c r="AP4" i="15"/>
  <c r="P829" i="15" l="1"/>
  <c r="P828" i="15"/>
  <c r="P827" i="15"/>
  <c r="P826" i="15"/>
  <c r="P825" i="15"/>
  <c r="P824" i="15"/>
  <c r="P823" i="15"/>
  <c r="P822" i="15"/>
  <c r="P821" i="15"/>
  <c r="P820" i="15"/>
  <c r="P819" i="15"/>
  <c r="P818" i="15"/>
  <c r="P817" i="15"/>
  <c r="P816" i="15"/>
  <c r="P815" i="15"/>
  <c r="P814" i="15"/>
  <c r="P813" i="15"/>
  <c r="P812" i="15"/>
  <c r="P811" i="15"/>
  <c r="P810" i="15"/>
  <c r="P809" i="15"/>
  <c r="P808" i="15"/>
  <c r="P807" i="15"/>
  <c r="P806" i="15"/>
  <c r="P805" i="15"/>
  <c r="P804" i="15"/>
  <c r="P803" i="15"/>
  <c r="P802" i="15"/>
  <c r="P801" i="15"/>
  <c r="P800" i="15"/>
  <c r="P768" i="15"/>
  <c r="P767" i="15"/>
  <c r="P766" i="15"/>
  <c r="P765" i="15"/>
  <c r="P764" i="15"/>
  <c r="P763" i="15"/>
  <c r="P762" i="15"/>
  <c r="P761" i="15"/>
  <c r="P760" i="15"/>
  <c r="P759" i="15"/>
  <c r="P758" i="15"/>
  <c r="P757" i="15"/>
  <c r="P756" i="15"/>
  <c r="P755" i="15"/>
  <c r="P754" i="15"/>
  <c r="P753" i="15"/>
  <c r="P752" i="15"/>
  <c r="P751" i="15"/>
  <c r="P750" i="15"/>
  <c r="P749" i="15"/>
  <c r="P748" i="15"/>
  <c r="P747" i="15"/>
  <c r="P746" i="15"/>
  <c r="P745" i="15"/>
  <c r="P744" i="15"/>
  <c r="P743" i="15"/>
  <c r="P742" i="15"/>
  <c r="P741" i="15"/>
  <c r="P740" i="15"/>
  <c r="P739" i="15"/>
  <c r="P738" i="15"/>
  <c r="P737" i="15"/>
  <c r="P736" i="15"/>
  <c r="P735" i="15"/>
  <c r="P734" i="15"/>
  <c r="P733" i="15"/>
  <c r="P732" i="15"/>
  <c r="P731" i="15"/>
  <c r="P730" i="15"/>
  <c r="P729" i="15"/>
  <c r="P728" i="15"/>
  <c r="P727" i="15"/>
  <c r="P726" i="15"/>
  <c r="P725" i="15"/>
  <c r="P724" i="15"/>
  <c r="P723" i="15"/>
  <c r="P722" i="15"/>
  <c r="P721" i="15"/>
  <c r="P720" i="15"/>
  <c r="P719" i="15"/>
  <c r="P718" i="15"/>
  <c r="P717" i="15"/>
  <c r="P716" i="15"/>
  <c r="P715" i="15"/>
  <c r="P714" i="15"/>
  <c r="P713" i="15"/>
  <c r="P712" i="15"/>
  <c r="P711" i="15"/>
  <c r="P710" i="15"/>
  <c r="P709" i="15"/>
  <c r="P708" i="15"/>
  <c r="P707" i="15"/>
  <c r="P706" i="15"/>
  <c r="P705" i="15"/>
  <c r="P704" i="15"/>
  <c r="P703" i="15"/>
  <c r="P702" i="15"/>
  <c r="P701" i="15"/>
  <c r="P700" i="15"/>
  <c r="P699" i="15"/>
  <c r="P698" i="15"/>
  <c r="P697" i="15"/>
  <c r="P696" i="15"/>
  <c r="P695" i="15"/>
  <c r="P694" i="15"/>
  <c r="P693" i="15"/>
  <c r="P692" i="15"/>
  <c r="P691" i="15"/>
  <c r="P690" i="15"/>
  <c r="P689" i="15"/>
  <c r="P682" i="15"/>
  <c r="P657" i="15"/>
  <c r="P656" i="15"/>
  <c r="P655" i="15"/>
  <c r="P654" i="15"/>
  <c r="P653" i="15"/>
  <c r="P652" i="15"/>
  <c r="P651" i="15"/>
  <c r="P650" i="15"/>
  <c r="P649" i="15"/>
  <c r="P648" i="15"/>
  <c r="P647" i="15"/>
  <c r="P646" i="15"/>
  <c r="P645" i="15"/>
  <c r="P644" i="15"/>
  <c r="P643" i="15"/>
  <c r="P642" i="15"/>
  <c r="P641" i="15"/>
  <c r="P640" i="15"/>
  <c r="P639" i="15"/>
  <c r="P638" i="15"/>
  <c r="P637" i="15"/>
  <c r="P636" i="15"/>
  <c r="P635" i="15"/>
  <c r="P634" i="15"/>
  <c r="P633" i="15"/>
  <c r="P632" i="15"/>
  <c r="P631" i="15"/>
  <c r="P630" i="15"/>
  <c r="P629" i="15"/>
  <c r="P628" i="15"/>
  <c r="P627" i="15"/>
  <c r="P626" i="15"/>
  <c r="P625" i="15"/>
  <c r="P624" i="15"/>
  <c r="P623" i="15"/>
  <c r="P622" i="15"/>
  <c r="P620" i="15"/>
  <c r="P619" i="15"/>
  <c r="P618" i="15"/>
  <c r="P617" i="15"/>
  <c r="P616" i="15"/>
  <c r="P615" i="15"/>
  <c r="P614" i="15"/>
  <c r="P613" i="15"/>
  <c r="P612" i="15"/>
  <c r="P611" i="15"/>
  <c r="P610" i="15"/>
  <c r="P609" i="15"/>
  <c r="P608" i="15"/>
  <c r="P607" i="15"/>
  <c r="P606" i="15"/>
  <c r="P605" i="15"/>
  <c r="P604" i="15"/>
  <c r="P603" i="15"/>
  <c r="P602" i="15"/>
  <c r="P601" i="15"/>
  <c r="P600" i="15"/>
  <c r="P599" i="15"/>
  <c r="P598" i="15"/>
  <c r="P597" i="15"/>
  <c r="P596" i="15"/>
  <c r="P595" i="15"/>
  <c r="P594" i="15"/>
  <c r="P593" i="15"/>
  <c r="P592" i="15"/>
  <c r="P591" i="15"/>
  <c r="P590" i="15"/>
  <c r="P589" i="15"/>
  <c r="P588" i="15"/>
  <c r="P587" i="15"/>
  <c r="P586" i="15"/>
  <c r="P585" i="15"/>
  <c r="P584" i="15"/>
  <c r="P583" i="15"/>
  <c r="P582" i="15"/>
  <c r="P581" i="15"/>
  <c r="P580" i="15"/>
  <c r="P579" i="15"/>
  <c r="P578" i="15"/>
  <c r="P577" i="15"/>
  <c r="P576" i="15"/>
  <c r="P575" i="15"/>
  <c r="P574" i="15"/>
  <c r="P573" i="15"/>
  <c r="P572" i="15"/>
  <c r="P571" i="15"/>
  <c r="P570" i="15"/>
  <c r="P569" i="15"/>
  <c r="P568" i="15"/>
  <c r="P567" i="15"/>
  <c r="P566" i="15"/>
  <c r="P565" i="15"/>
  <c r="P564" i="15"/>
  <c r="P563" i="15"/>
  <c r="P562" i="15"/>
  <c r="P561" i="15"/>
  <c r="P560" i="15"/>
  <c r="P559" i="15"/>
  <c r="P558" i="15"/>
  <c r="P557" i="15"/>
  <c r="P556" i="15"/>
  <c r="P555" i="15"/>
  <c r="P554" i="15"/>
  <c r="P553" i="15"/>
  <c r="P552" i="15"/>
  <c r="P551" i="15"/>
  <c r="P550" i="15"/>
  <c r="P549" i="15"/>
  <c r="P548" i="15"/>
  <c r="P547" i="15"/>
  <c r="P546" i="15"/>
  <c r="P545" i="15"/>
  <c r="P544" i="15"/>
  <c r="P543" i="15"/>
  <c r="P542" i="15"/>
  <c r="P541" i="15"/>
  <c r="P540" i="15"/>
  <c r="P539" i="15"/>
  <c r="P538" i="15"/>
  <c r="P537" i="15"/>
  <c r="P536" i="15"/>
  <c r="P535" i="15"/>
  <c r="P534" i="15"/>
  <c r="P533" i="15"/>
  <c r="P532" i="15"/>
  <c r="P531" i="15"/>
  <c r="P530" i="15"/>
  <c r="P529" i="15"/>
  <c r="P528" i="15"/>
  <c r="P527" i="15"/>
  <c r="P526" i="15"/>
  <c r="P525" i="15"/>
  <c r="P524" i="15"/>
  <c r="P523" i="15"/>
  <c r="P522" i="15"/>
  <c r="P521" i="15"/>
  <c r="P520" i="15"/>
  <c r="P519" i="15"/>
  <c r="P518" i="15"/>
  <c r="P517" i="15"/>
  <c r="P516" i="15"/>
  <c r="P515" i="15"/>
  <c r="P514" i="15"/>
  <c r="P513" i="15"/>
  <c r="P512" i="15"/>
  <c r="P511" i="15"/>
  <c r="P510" i="15"/>
  <c r="P509" i="15"/>
  <c r="P508" i="15"/>
  <c r="P507" i="15"/>
  <c r="P506" i="15"/>
  <c r="P505" i="15"/>
  <c r="P504" i="15"/>
  <c r="P503" i="15"/>
  <c r="P502" i="15"/>
  <c r="P501" i="15"/>
  <c r="P500" i="15"/>
  <c r="P499" i="15"/>
  <c r="P498" i="15"/>
  <c r="P497" i="15"/>
  <c r="P496" i="15"/>
  <c r="P495" i="15"/>
  <c r="P494" i="15"/>
  <c r="P493" i="15"/>
  <c r="P492" i="15"/>
  <c r="P491" i="15"/>
  <c r="P490" i="15"/>
  <c r="P489" i="15"/>
  <c r="P488" i="15"/>
  <c r="P487" i="15"/>
  <c r="P486" i="15"/>
  <c r="P485" i="15"/>
  <c r="P484" i="15"/>
  <c r="P483" i="15"/>
  <c r="P482" i="15"/>
  <c r="P481" i="15"/>
  <c r="P480" i="15"/>
  <c r="P479" i="15"/>
  <c r="P473" i="15"/>
  <c r="P472" i="15"/>
  <c r="P471" i="15"/>
  <c r="P470" i="15"/>
  <c r="P469" i="15"/>
  <c r="P468" i="15"/>
  <c r="P467" i="15"/>
  <c r="P466" i="15"/>
  <c r="P465" i="15"/>
  <c r="P464" i="15"/>
  <c r="P463" i="15"/>
  <c r="P462" i="15"/>
  <c r="P461" i="15"/>
  <c r="P460" i="15"/>
  <c r="P459" i="15"/>
  <c r="P458" i="15"/>
  <c r="P457" i="15"/>
  <c r="P456" i="15"/>
  <c r="P455" i="15"/>
  <c r="P454" i="15"/>
  <c r="P453" i="15"/>
  <c r="P452" i="15"/>
  <c r="P451" i="15"/>
  <c r="P450" i="15"/>
  <c r="P449" i="15"/>
  <c r="P448" i="15"/>
  <c r="P447" i="15"/>
  <c r="P446" i="15"/>
  <c r="P445" i="15"/>
  <c r="P444" i="15"/>
  <c r="P443" i="15"/>
  <c r="P442" i="15"/>
  <c r="P441" i="15"/>
  <c r="P440" i="15"/>
  <c r="P439" i="15"/>
  <c r="P438" i="15"/>
  <c r="P437" i="15"/>
  <c r="P436" i="15"/>
  <c r="P435" i="15"/>
  <c r="P434" i="15"/>
  <c r="P433" i="15"/>
  <c r="P432" i="15"/>
  <c r="P431" i="15"/>
  <c r="P430" i="15"/>
  <c r="P429" i="15"/>
  <c r="P428" i="15"/>
  <c r="P427" i="15"/>
  <c r="P426" i="15"/>
  <c r="P425" i="15"/>
  <c r="P424" i="15"/>
  <c r="P423" i="15"/>
  <c r="P422" i="15"/>
  <c r="P421" i="15"/>
  <c r="P420" i="15"/>
  <c r="P419" i="15"/>
  <c r="P418" i="15"/>
  <c r="P417" i="15"/>
  <c r="P416" i="15"/>
  <c r="P415" i="15"/>
  <c r="P414" i="15"/>
  <c r="P413" i="15"/>
  <c r="P412" i="15"/>
  <c r="P411" i="15"/>
  <c r="P410" i="15"/>
  <c r="P409" i="15"/>
  <c r="P408" i="15"/>
  <c r="P407" i="15"/>
  <c r="P406" i="15"/>
  <c r="P405" i="15"/>
  <c r="P404" i="15"/>
  <c r="P403" i="15"/>
  <c r="P402" i="15"/>
  <c r="P401" i="15"/>
  <c r="P400" i="15"/>
  <c r="P399" i="15"/>
  <c r="P398" i="15"/>
  <c r="P397" i="15"/>
  <c r="P396" i="15"/>
  <c r="P395" i="15"/>
  <c r="P394" i="15"/>
  <c r="P393" i="15"/>
  <c r="P392" i="15"/>
  <c r="P391" i="15"/>
  <c r="P390" i="15"/>
  <c r="P389" i="15"/>
  <c r="P388" i="15"/>
  <c r="P387" i="15"/>
  <c r="P382" i="15"/>
  <c r="P381" i="15"/>
  <c r="P380" i="15"/>
  <c r="P379" i="15"/>
  <c r="P378" i="15"/>
  <c r="P377" i="15"/>
  <c r="P376" i="15"/>
  <c r="P375" i="15"/>
  <c r="P374" i="15"/>
  <c r="P373" i="15"/>
  <c r="P372" i="15"/>
  <c r="P371" i="15"/>
  <c r="P370" i="15"/>
  <c r="P369" i="15"/>
  <c r="P368" i="15"/>
  <c r="P367" i="15"/>
  <c r="P361" i="15"/>
  <c r="P360" i="15"/>
  <c r="P359" i="15"/>
  <c r="P358" i="15"/>
  <c r="P357" i="15"/>
  <c r="P356" i="15"/>
  <c r="P355" i="15"/>
  <c r="P354" i="15"/>
  <c r="P353" i="15"/>
  <c r="P352" i="15"/>
  <c r="P351" i="15"/>
  <c r="P350" i="15"/>
  <c r="P349" i="15"/>
  <c r="P348" i="15"/>
  <c r="P347" i="15"/>
  <c r="P346" i="15"/>
  <c r="P345" i="15"/>
  <c r="P344" i="15"/>
  <c r="P343" i="15"/>
  <c r="P342" i="15"/>
  <c r="P341" i="15"/>
  <c r="P340" i="15"/>
  <c r="P339" i="15"/>
  <c r="P338" i="15"/>
  <c r="P337" i="15"/>
  <c r="P336" i="15"/>
  <c r="P335" i="15"/>
  <c r="P334" i="15"/>
  <c r="P333" i="15"/>
  <c r="P332" i="15"/>
  <c r="P331" i="15"/>
  <c r="P330" i="15"/>
  <c r="P329" i="15"/>
  <c r="P328" i="15"/>
  <c r="P327" i="15"/>
  <c r="P326" i="15"/>
  <c r="P325" i="15"/>
  <c r="P324" i="15"/>
  <c r="P323" i="15"/>
  <c r="P322" i="15"/>
  <c r="P321" i="15"/>
  <c r="P320" i="15"/>
  <c r="P319" i="15"/>
  <c r="P318" i="15"/>
  <c r="P317" i="15"/>
  <c r="P316" i="15"/>
  <c r="P315" i="15"/>
  <c r="P314" i="15"/>
  <c r="P313" i="15"/>
  <c r="P312" i="15"/>
  <c r="P311" i="15"/>
  <c r="P310" i="15"/>
  <c r="P309" i="15"/>
  <c r="P308" i="15"/>
  <c r="P307" i="15"/>
  <c r="P306" i="15"/>
  <c r="P305" i="15"/>
  <c r="P304" i="15"/>
  <c r="P303" i="15"/>
  <c r="P302" i="15"/>
  <c r="P301" i="15"/>
  <c r="P300" i="15"/>
  <c r="P299" i="15"/>
  <c r="P298" i="15"/>
  <c r="P297" i="15"/>
  <c r="P296" i="15"/>
  <c r="P295" i="15"/>
  <c r="P294" i="15"/>
  <c r="P293" i="15"/>
  <c r="P292" i="15"/>
  <c r="P291" i="15"/>
  <c r="P290" i="15"/>
  <c r="P289" i="15"/>
  <c r="P288" i="15"/>
  <c r="P287" i="15"/>
  <c r="P286" i="15"/>
  <c r="P285" i="15"/>
  <c r="P284" i="15"/>
  <c r="P283" i="15"/>
  <c r="P282" i="15"/>
  <c r="P281" i="15"/>
  <c r="P280" i="15"/>
  <c r="P279" i="15"/>
  <c r="P278" i="15"/>
  <c r="P277" i="15"/>
  <c r="P276" i="15"/>
  <c r="P275" i="15"/>
  <c r="P274" i="15"/>
  <c r="P273" i="15"/>
  <c r="P272" i="15"/>
  <c r="P271" i="15"/>
  <c r="P270" i="15"/>
  <c r="P269" i="15"/>
  <c r="P268" i="15"/>
  <c r="P267" i="15"/>
  <c r="P266" i="15"/>
  <c r="P265" i="15"/>
  <c r="P264" i="15"/>
  <c r="P263" i="15"/>
  <c r="P262" i="15"/>
  <c r="P261" i="15"/>
  <c r="P260" i="15"/>
  <c r="P259" i="15"/>
  <c r="P258" i="15"/>
  <c r="P257" i="15"/>
  <c r="P256" i="15"/>
  <c r="P255" i="15"/>
  <c r="P254" i="15"/>
  <c r="P253" i="15"/>
  <c r="P252" i="15"/>
  <c r="P251" i="15"/>
  <c r="P250" i="15"/>
  <c r="P249" i="15"/>
  <c r="P248" i="15"/>
  <c r="P247" i="15"/>
  <c r="P246" i="15"/>
  <c r="P245" i="15"/>
  <c r="P244" i="15"/>
  <c r="P243" i="15"/>
  <c r="P242" i="15"/>
  <c r="P241" i="15"/>
  <c r="P240" i="15"/>
  <c r="P239" i="15"/>
  <c r="P238" i="15"/>
  <c r="P237" i="15"/>
  <c r="P236" i="15"/>
  <c r="P235" i="15"/>
  <c r="P234" i="15"/>
  <c r="P233" i="15"/>
  <c r="P232" i="15"/>
  <c r="P231" i="15"/>
  <c r="P230" i="15"/>
  <c r="P229" i="15"/>
  <c r="P228" i="15"/>
  <c r="P227" i="15"/>
  <c r="P226" i="15"/>
  <c r="P225" i="15"/>
  <c r="P224" i="15"/>
  <c r="P223" i="15"/>
  <c r="P222" i="15"/>
  <c r="P221" i="15"/>
  <c r="P220" i="15"/>
  <c r="P219" i="15"/>
  <c r="P218" i="15"/>
  <c r="P217" i="15"/>
  <c r="P216" i="15"/>
  <c r="P215" i="15"/>
  <c r="P214" i="15"/>
  <c r="P213" i="15"/>
  <c r="P212" i="15"/>
  <c r="P211" i="15"/>
  <c r="P210" i="15"/>
  <c r="P209" i="15"/>
  <c r="P208" i="15"/>
  <c r="P207" i="15"/>
  <c r="P206" i="15"/>
  <c r="P205" i="15"/>
  <c r="P204" i="15"/>
  <c r="P203" i="15"/>
  <c r="P202" i="15"/>
  <c r="P201" i="15"/>
  <c r="P200" i="15"/>
  <c r="P199" i="15"/>
  <c r="P198" i="15"/>
  <c r="P197" i="15"/>
  <c r="P196" i="15"/>
  <c r="P195" i="15"/>
  <c r="P194" i="15"/>
  <c r="P193" i="15"/>
  <c r="P192" i="15"/>
  <c r="P191" i="15"/>
  <c r="P190" i="15"/>
  <c r="P189" i="15"/>
  <c r="P188" i="15"/>
  <c r="P187" i="15"/>
  <c r="P186" i="15"/>
  <c r="P185" i="15"/>
  <c r="P184" i="15"/>
  <c r="P183" i="15"/>
  <c r="P182" i="15"/>
  <c r="P181" i="15"/>
  <c r="P180" i="15"/>
  <c r="P179" i="15"/>
  <c r="P178" i="15"/>
  <c r="P177" i="15"/>
  <c r="P176" i="15"/>
  <c r="P175" i="15"/>
  <c r="P174" i="15"/>
  <c r="P173" i="15"/>
  <c r="P172" i="15"/>
  <c r="P171" i="15"/>
  <c r="P170" i="15"/>
  <c r="P169" i="15"/>
  <c r="P168" i="15"/>
  <c r="P167" i="15"/>
  <c r="P166" i="15"/>
  <c r="P165" i="15"/>
  <c r="P164" i="15"/>
  <c r="P163" i="15"/>
  <c r="P162" i="15"/>
  <c r="P161" i="15"/>
  <c r="P160" i="15"/>
  <c r="P159" i="15"/>
  <c r="P158" i="15"/>
  <c r="P157" i="15"/>
  <c r="P156" i="15"/>
  <c r="P155" i="15"/>
  <c r="P154" i="15"/>
  <c r="P153" i="15"/>
  <c r="P152" i="15"/>
  <c r="P151" i="15"/>
  <c r="P150" i="15"/>
  <c r="P149" i="15"/>
  <c r="P148" i="15"/>
  <c r="P147" i="15"/>
  <c r="P146" i="15"/>
  <c r="P145" i="15"/>
  <c r="P144" i="15"/>
  <c r="P143" i="15"/>
  <c r="P142" i="15"/>
  <c r="P141" i="15"/>
  <c r="P140" i="15"/>
  <c r="P139" i="15"/>
  <c r="P138" i="15"/>
  <c r="P137" i="15"/>
  <c r="P136" i="15"/>
  <c r="P135" i="15"/>
  <c r="P134" i="15"/>
  <c r="P133" i="15"/>
  <c r="P132" i="15"/>
  <c r="P131" i="15"/>
  <c r="P130" i="15"/>
  <c r="P129" i="15"/>
  <c r="P128" i="15"/>
  <c r="P127" i="15"/>
  <c r="P126" i="15"/>
  <c r="P125" i="15"/>
  <c r="P124" i="15"/>
  <c r="P123" i="15"/>
  <c r="P122" i="15"/>
  <c r="P121" i="15"/>
  <c r="P106" i="15"/>
  <c r="P105" i="15"/>
  <c r="P104" i="15"/>
  <c r="P103" i="15"/>
  <c r="P102" i="15"/>
  <c r="P101" i="15"/>
  <c r="P100" i="15"/>
  <c r="P99" i="15"/>
  <c r="P98" i="15"/>
  <c r="P97" i="15"/>
  <c r="P96" i="15"/>
  <c r="P95" i="15"/>
  <c r="P94" i="15"/>
  <c r="P93" i="15"/>
  <c r="P92" i="15"/>
  <c r="P91" i="15"/>
  <c r="P90" i="15"/>
  <c r="P89" i="15"/>
  <c r="P88" i="15"/>
  <c r="P87" i="15"/>
  <c r="P86" i="15"/>
  <c r="P85" i="15"/>
  <c r="P84" i="15"/>
  <c r="P83" i="15"/>
  <c r="P82" i="15"/>
  <c r="P81" i="15"/>
  <c r="P80" i="15"/>
  <c r="P79" i="15"/>
  <c r="P78" i="15"/>
  <c r="P77" i="15"/>
  <c r="P76" i="15"/>
  <c r="P73" i="15"/>
  <c r="P72" i="15"/>
  <c r="P71" i="15"/>
  <c r="P70" i="15"/>
  <c r="P69" i="15"/>
  <c r="P68" i="15"/>
  <c r="P67" i="15"/>
  <c r="P66" i="15"/>
  <c r="P65" i="15"/>
  <c r="P64" i="15"/>
  <c r="P63" i="15"/>
  <c r="P62" i="15"/>
  <c r="P61" i="15"/>
  <c r="P60" i="15"/>
  <c r="P59" i="15"/>
  <c r="P58" i="15"/>
  <c r="P57" i="15"/>
  <c r="P56" i="15"/>
  <c r="P55" i="15"/>
  <c r="P54" i="15"/>
  <c r="P53" i="15"/>
  <c r="P52" i="15"/>
  <c r="P51" i="15"/>
  <c r="P50" i="15"/>
  <c r="P49" i="15"/>
  <c r="P48" i="15"/>
  <c r="P47" i="15"/>
  <c r="P46" i="15"/>
  <c r="P45" i="15"/>
  <c r="P44" i="15"/>
  <c r="P43" i="15"/>
  <c r="P42" i="15"/>
  <c r="P41" i="15"/>
  <c r="P40" i="15"/>
  <c r="P39" i="15"/>
  <c r="P38" i="15"/>
  <c r="P37" i="15"/>
  <c r="P36" i="15"/>
  <c r="P35" i="15"/>
  <c r="P34" i="15"/>
  <c r="P33" i="15"/>
  <c r="P32" i="15"/>
  <c r="P31" i="15"/>
  <c r="P30" i="15"/>
  <c r="P29" i="15"/>
  <c r="P28" i="15"/>
  <c r="P27" i="15"/>
  <c r="P26" i="15"/>
  <c r="P25" i="15"/>
  <c r="P24" i="15"/>
  <c r="P23" i="15"/>
  <c r="P22" i="15"/>
  <c r="P21" i="15"/>
  <c r="P20" i="15"/>
  <c r="P19" i="15"/>
  <c r="P18" i="15"/>
  <c r="P17" i="15"/>
  <c r="P16" i="15"/>
  <c r="P15" i="15"/>
  <c r="P14" i="15"/>
  <c r="P13" i="15"/>
  <c r="P12" i="15"/>
  <c r="P11" i="15"/>
  <c r="P10" i="15"/>
  <c r="P9" i="15"/>
  <c r="P8" i="15"/>
  <c r="P7" i="15"/>
  <c r="P6" i="15"/>
  <c r="P5" i="15"/>
  <c r="P4" i="15"/>
  <c r="P858" i="6"/>
  <c r="P857" i="6"/>
  <c r="P856" i="6"/>
  <c r="P855" i="6"/>
  <c r="P854" i="6"/>
  <c r="P853" i="6"/>
  <c r="P852" i="6"/>
  <c r="P851" i="6"/>
  <c r="P850" i="6"/>
  <c r="P849" i="6"/>
  <c r="P848" i="6"/>
  <c r="P847" i="6"/>
  <c r="P846" i="6"/>
  <c r="P845" i="6"/>
  <c r="P844" i="6"/>
  <c r="P843" i="6"/>
  <c r="P842" i="6"/>
  <c r="P841" i="6"/>
  <c r="P840" i="6"/>
  <c r="P839" i="6"/>
  <c r="P838" i="6"/>
  <c r="P837" i="6"/>
  <c r="P836" i="6"/>
  <c r="P835" i="6"/>
  <c r="P834" i="6"/>
  <c r="P833" i="6"/>
  <c r="P832" i="6"/>
  <c r="P831" i="6"/>
  <c r="P830" i="6"/>
  <c r="P829" i="6"/>
  <c r="P828" i="6"/>
  <c r="P827" i="6"/>
  <c r="P826" i="6"/>
  <c r="P825" i="6"/>
  <c r="P824" i="6"/>
  <c r="P823" i="6"/>
  <c r="P822" i="6"/>
  <c r="P821" i="6"/>
  <c r="P820" i="6"/>
  <c r="P819" i="6"/>
  <c r="P818" i="6"/>
  <c r="P817" i="6"/>
  <c r="P816" i="6"/>
  <c r="P815" i="6"/>
  <c r="P814" i="6"/>
  <c r="P813" i="6"/>
  <c r="P812" i="6"/>
  <c r="P811" i="6"/>
  <c r="P810" i="6"/>
  <c r="P809" i="6"/>
  <c r="P808" i="6"/>
  <c r="P807" i="6"/>
  <c r="P806" i="6"/>
  <c r="P805" i="6"/>
  <c r="P804" i="6"/>
  <c r="P803" i="6"/>
  <c r="P802" i="6"/>
  <c r="P801" i="6"/>
  <c r="P800" i="6"/>
  <c r="P799" i="6"/>
  <c r="P798" i="6"/>
  <c r="P797" i="6"/>
  <c r="P796" i="6"/>
  <c r="P795" i="6"/>
  <c r="P794" i="6"/>
  <c r="P793" i="6"/>
  <c r="P792" i="6"/>
  <c r="P791" i="6"/>
  <c r="P790" i="6"/>
  <c r="P789" i="6"/>
  <c r="P788" i="6"/>
  <c r="P787" i="6"/>
  <c r="P786" i="6"/>
  <c r="P785" i="6"/>
  <c r="P784" i="6"/>
  <c r="P783" i="6"/>
  <c r="P782" i="6"/>
  <c r="P781" i="6"/>
  <c r="P780" i="6"/>
  <c r="P779" i="6"/>
  <c r="P778" i="6"/>
  <c r="P777" i="6"/>
  <c r="P776" i="6"/>
  <c r="P775" i="6"/>
  <c r="P774" i="6"/>
  <c r="P773" i="6"/>
  <c r="P772" i="6"/>
  <c r="P771" i="6"/>
  <c r="P770" i="6"/>
  <c r="P769" i="6"/>
  <c r="P754" i="6"/>
  <c r="P753" i="6"/>
  <c r="P752" i="6"/>
  <c r="P751" i="6"/>
  <c r="P732" i="6"/>
  <c r="P731" i="6"/>
  <c r="P730" i="6"/>
  <c r="P729" i="6"/>
  <c r="P728" i="6"/>
  <c r="P727" i="6"/>
  <c r="P726" i="6"/>
  <c r="P725" i="6"/>
  <c r="P724" i="6"/>
  <c r="P723" i="6"/>
  <c r="P722" i="6"/>
  <c r="P721" i="6"/>
  <c r="P720" i="6"/>
  <c r="P719" i="6"/>
  <c r="P718" i="6"/>
  <c r="P717" i="6"/>
  <c r="P716" i="6"/>
  <c r="P715" i="6"/>
  <c r="P714" i="6"/>
  <c r="P713" i="6"/>
  <c r="P712" i="6"/>
  <c r="P711" i="6"/>
  <c r="P710" i="6"/>
  <c r="P709" i="6"/>
  <c r="P708" i="6"/>
  <c r="P707" i="6"/>
  <c r="P706" i="6"/>
  <c r="P705" i="6"/>
  <c r="P704" i="6"/>
  <c r="P703" i="6"/>
  <c r="P702" i="6"/>
  <c r="P701" i="6"/>
  <c r="P700" i="6"/>
  <c r="P699" i="6"/>
  <c r="P698" i="6"/>
  <c r="P697" i="6"/>
  <c r="P696" i="6"/>
  <c r="P695" i="6"/>
  <c r="P694" i="6"/>
  <c r="P693" i="6"/>
  <c r="P692" i="6"/>
  <c r="P691" i="6"/>
  <c r="P690" i="6"/>
  <c r="P689" i="6"/>
  <c r="P688" i="6"/>
  <c r="P687" i="6"/>
  <c r="P686" i="6"/>
  <c r="P685" i="6"/>
  <c r="P684" i="6"/>
  <c r="P683" i="6"/>
  <c r="P682" i="6"/>
  <c r="P681" i="6"/>
  <c r="P680" i="6"/>
  <c r="P679" i="6"/>
  <c r="P678" i="6"/>
  <c r="P677" i="6"/>
  <c r="P676" i="6"/>
  <c r="P675" i="6"/>
  <c r="P674" i="6"/>
  <c r="P673" i="6"/>
  <c r="P672" i="6"/>
  <c r="P671" i="6"/>
  <c r="P670" i="6"/>
  <c r="P669" i="6"/>
  <c r="P668" i="6"/>
  <c r="P667" i="6"/>
  <c r="P666" i="6"/>
  <c r="P665" i="6"/>
  <c r="P664" i="6"/>
  <c r="P663" i="6"/>
  <c r="P662" i="6"/>
  <c r="P661" i="6"/>
  <c r="P660" i="6"/>
  <c r="P659" i="6"/>
  <c r="P658" i="6"/>
  <c r="P657" i="6"/>
  <c r="P656" i="6"/>
  <c r="P655" i="6"/>
  <c r="P654" i="6"/>
  <c r="P653" i="6"/>
  <c r="P652" i="6"/>
  <c r="P651" i="6"/>
  <c r="P650" i="6"/>
  <c r="P649" i="6"/>
  <c r="P648" i="6"/>
  <c r="P647" i="6"/>
  <c r="P646" i="6"/>
  <c r="P645" i="6"/>
  <c r="P644" i="6"/>
  <c r="P643" i="6"/>
  <c r="P641" i="6"/>
  <c r="P640" i="6"/>
  <c r="P612" i="6"/>
  <c r="P611" i="6"/>
  <c r="P610" i="6"/>
  <c r="P609" i="6"/>
  <c r="P608" i="6"/>
  <c r="P607" i="6"/>
  <c r="P606" i="6"/>
  <c r="P605" i="6"/>
  <c r="P604" i="6"/>
  <c r="P603" i="6"/>
  <c r="P602" i="6"/>
  <c r="P601" i="6"/>
  <c r="P600" i="6"/>
  <c r="P599" i="6"/>
  <c r="P598" i="6"/>
  <c r="P597" i="6"/>
  <c r="P596" i="6"/>
  <c r="P595" i="6"/>
  <c r="P594" i="6"/>
  <c r="P593" i="6"/>
  <c r="P592" i="6"/>
  <c r="P591" i="6"/>
  <c r="P590" i="6"/>
  <c r="P589" i="6"/>
  <c r="P588" i="6"/>
  <c r="P587" i="6"/>
  <c r="P586" i="6"/>
  <c r="P585" i="6"/>
  <c r="P568" i="6"/>
  <c r="P567" i="6"/>
  <c r="P566" i="6"/>
  <c r="P565" i="6"/>
  <c r="P564" i="6"/>
  <c r="P563" i="6"/>
  <c r="P562" i="6"/>
  <c r="P561" i="6"/>
  <c r="P560" i="6"/>
  <c r="P559" i="6"/>
  <c r="P558" i="6"/>
  <c r="P557" i="6"/>
  <c r="P556" i="6"/>
  <c r="P555" i="6"/>
  <c r="P554" i="6"/>
  <c r="P553" i="6"/>
  <c r="P552" i="6"/>
  <c r="P551" i="6"/>
  <c r="P550" i="6"/>
  <c r="P549" i="6"/>
  <c r="P548" i="6"/>
  <c r="P547" i="6"/>
  <c r="P546" i="6"/>
  <c r="P545" i="6"/>
  <c r="P544" i="6"/>
  <c r="P543" i="6"/>
  <c r="P542" i="6"/>
  <c r="P541" i="6"/>
  <c r="P540" i="6"/>
  <c r="P539" i="6"/>
  <c r="P538" i="6"/>
  <c r="P537" i="6"/>
  <c r="P536" i="6"/>
  <c r="P535" i="6"/>
  <c r="P534" i="6"/>
  <c r="P533" i="6"/>
  <c r="P532" i="6"/>
  <c r="P531" i="6"/>
  <c r="P530" i="6"/>
  <c r="P529" i="6"/>
  <c r="P528" i="6"/>
  <c r="P527" i="6"/>
  <c r="P526" i="6"/>
  <c r="P525" i="6"/>
  <c r="P524" i="6"/>
  <c r="P523" i="6"/>
  <c r="P522" i="6"/>
  <c r="P521" i="6"/>
  <c r="P520" i="6"/>
  <c r="P519" i="6"/>
  <c r="P518" i="6"/>
  <c r="P517" i="6"/>
  <c r="P516" i="6"/>
  <c r="P515" i="6"/>
  <c r="P514" i="6"/>
  <c r="P513" i="6"/>
  <c r="P512" i="6"/>
  <c r="P511" i="6"/>
  <c r="P510" i="6"/>
  <c r="P509" i="6"/>
  <c r="P508" i="6"/>
  <c r="P507" i="6"/>
  <c r="P506" i="6"/>
  <c r="P505" i="6"/>
  <c r="P504" i="6"/>
  <c r="P503" i="6"/>
  <c r="P502" i="6"/>
  <c r="P501" i="6"/>
  <c r="P500" i="6"/>
  <c r="P499" i="6"/>
  <c r="P498" i="6"/>
  <c r="P497" i="6"/>
  <c r="P496" i="6"/>
  <c r="P495" i="6"/>
  <c r="P494" i="6"/>
  <c r="P493" i="6"/>
  <c r="P492" i="6"/>
  <c r="P491" i="6"/>
  <c r="P490" i="6"/>
  <c r="P489" i="6"/>
  <c r="P488" i="6"/>
  <c r="P487" i="6"/>
  <c r="P486" i="6"/>
  <c r="P485" i="6"/>
  <c r="P484" i="6"/>
  <c r="P483" i="6"/>
  <c r="P482" i="6"/>
  <c r="P481" i="6"/>
  <c r="P480" i="6"/>
  <c r="P479" i="6"/>
  <c r="P478" i="6"/>
  <c r="P477" i="6"/>
  <c r="P476" i="6"/>
  <c r="P475" i="6"/>
  <c r="P474" i="6"/>
  <c r="P473" i="6"/>
  <c r="P472" i="6"/>
  <c r="P471" i="6"/>
  <c r="P470" i="6"/>
  <c r="P469" i="6"/>
  <c r="P468" i="6"/>
  <c r="P467" i="6"/>
  <c r="P466" i="6"/>
  <c r="P465" i="6"/>
  <c r="P464" i="6"/>
  <c r="P463" i="6"/>
  <c r="P462" i="6"/>
  <c r="P461" i="6"/>
  <c r="P460" i="6"/>
  <c r="P459" i="6"/>
  <c r="P458" i="6"/>
  <c r="P457" i="6"/>
  <c r="P456" i="6"/>
  <c r="P455" i="6"/>
  <c r="P454" i="6"/>
  <c r="P453" i="6"/>
  <c r="P452" i="6"/>
  <c r="P451" i="6"/>
  <c r="P450" i="6"/>
  <c r="P449" i="6"/>
  <c r="P448" i="6"/>
  <c r="P447" i="6"/>
  <c r="P446" i="6"/>
  <c r="P445" i="6"/>
  <c r="P444" i="6"/>
  <c r="P443" i="6"/>
  <c r="P442" i="6"/>
  <c r="P441" i="6"/>
  <c r="P440" i="6"/>
  <c r="P439" i="6"/>
  <c r="P438" i="6"/>
  <c r="P437" i="6"/>
  <c r="P436" i="6"/>
  <c r="P435" i="6"/>
  <c r="P434" i="6"/>
  <c r="P433" i="6"/>
  <c r="P432" i="6"/>
  <c r="P431" i="6"/>
  <c r="P430" i="6"/>
  <c r="P429" i="6"/>
  <c r="P428" i="6"/>
  <c r="P427" i="6"/>
  <c r="P426" i="6"/>
  <c r="P425" i="6"/>
  <c r="P424" i="6"/>
  <c r="P423" i="6"/>
  <c r="P422" i="6"/>
  <c r="P421" i="6"/>
  <c r="P420" i="6"/>
  <c r="P419" i="6"/>
  <c r="P418" i="6"/>
  <c r="P417" i="6"/>
  <c r="P416" i="6"/>
  <c r="P415" i="6"/>
  <c r="P414" i="6"/>
  <c r="P413" i="6"/>
  <c r="P412" i="6"/>
  <c r="P411" i="6"/>
  <c r="P410" i="6"/>
  <c r="P409" i="6"/>
  <c r="P408" i="6"/>
  <c r="P407" i="6"/>
  <c r="P406" i="6"/>
  <c r="P405" i="6"/>
  <c r="P404" i="6"/>
  <c r="P403" i="6"/>
  <c r="P402" i="6"/>
  <c r="P401" i="6"/>
  <c r="P400" i="6"/>
  <c r="P399" i="6"/>
  <c r="P398" i="6"/>
  <c r="P397" i="6"/>
  <c r="P395" i="6"/>
  <c r="P394" i="6"/>
  <c r="P393" i="6"/>
  <c r="P392" i="6"/>
  <c r="P391" i="6"/>
  <c r="P390" i="6"/>
  <c r="P389" i="6"/>
  <c r="P388" i="6"/>
  <c r="P387" i="6"/>
  <c r="P386" i="6"/>
  <c r="P385" i="6"/>
  <c r="P384" i="6"/>
  <c r="P383" i="6"/>
  <c r="P382" i="6"/>
  <c r="P381" i="6"/>
  <c r="P380" i="6"/>
  <c r="P379" i="6"/>
  <c r="P378" i="6"/>
  <c r="P377" i="6"/>
  <c r="P376" i="6"/>
  <c r="P375" i="6"/>
  <c r="P374" i="6"/>
  <c r="P373" i="6"/>
  <c r="P372" i="6"/>
  <c r="P371" i="6"/>
  <c r="P370" i="6"/>
  <c r="P369" i="6"/>
  <c r="P368" i="6"/>
  <c r="P367" i="6"/>
  <c r="P366" i="6"/>
  <c r="P365" i="6"/>
  <c r="P364" i="6"/>
  <c r="P363" i="6"/>
  <c r="P362" i="6"/>
  <c r="P361" i="6"/>
  <c r="P360" i="6"/>
  <c r="P339" i="6"/>
  <c r="P338" i="6"/>
  <c r="P337" i="6"/>
  <c r="P336" i="6"/>
  <c r="P335" i="6"/>
  <c r="P334" i="6"/>
  <c r="P333" i="6"/>
  <c r="P332" i="6"/>
  <c r="P331" i="6"/>
  <c r="P330" i="6"/>
  <c r="P329" i="6"/>
  <c r="P328" i="6"/>
  <c r="P327" i="6"/>
  <c r="P326" i="6"/>
  <c r="P325" i="6"/>
  <c r="P324" i="6"/>
  <c r="P323" i="6"/>
  <c r="P322" i="6"/>
  <c r="P321" i="6"/>
  <c r="P320" i="6"/>
  <c r="P319" i="6"/>
  <c r="P318" i="6"/>
  <c r="P317" i="6"/>
  <c r="P316" i="6"/>
  <c r="P315" i="6"/>
  <c r="P314" i="6"/>
  <c r="P313" i="6"/>
  <c r="P312" i="6"/>
  <c r="P288" i="6"/>
  <c r="P287" i="6"/>
  <c r="P286" i="6"/>
  <c r="P285" i="6"/>
  <c r="P284" i="6"/>
  <c r="P283" i="6"/>
  <c r="P282" i="6"/>
  <c r="P281" i="6"/>
  <c r="P280" i="6"/>
  <c r="P279" i="6"/>
  <c r="P278" i="6"/>
  <c r="P277" i="6"/>
  <c r="P276" i="6"/>
  <c r="P275" i="6"/>
  <c r="P274" i="6"/>
  <c r="P273" i="6"/>
  <c r="P272" i="6"/>
  <c r="P271" i="6"/>
  <c r="P270" i="6"/>
  <c r="P269" i="6"/>
  <c r="P268" i="6"/>
  <c r="P267" i="6"/>
  <c r="P266" i="6"/>
  <c r="P265" i="6"/>
  <c r="P264" i="6"/>
  <c r="P263" i="6"/>
  <c r="P262" i="6"/>
  <c r="P261" i="6"/>
  <c r="P260" i="6"/>
  <c r="P259" i="6"/>
  <c r="P258" i="6"/>
  <c r="P257" i="6"/>
  <c r="P256" i="6"/>
  <c r="P255" i="6"/>
  <c r="P254" i="6"/>
  <c r="P253" i="6"/>
  <c r="P252" i="6"/>
  <c r="P251" i="6"/>
  <c r="P250" i="6"/>
  <c r="P249" i="6"/>
  <c r="P248" i="6"/>
  <c r="P247" i="6"/>
  <c r="P246" i="6"/>
  <c r="P245" i="6"/>
  <c r="P244" i="6"/>
  <c r="P243" i="6"/>
  <c r="P242" i="6"/>
  <c r="P241" i="6"/>
  <c r="P240" i="6"/>
  <c r="P239" i="6"/>
  <c r="P238" i="6"/>
  <c r="P237" i="6"/>
  <c r="P236" i="6"/>
  <c r="P235" i="6"/>
  <c r="P234" i="6"/>
  <c r="P233" i="6"/>
  <c r="P232" i="6"/>
  <c r="P231" i="6"/>
  <c r="P230" i="6"/>
  <c r="P229" i="6"/>
  <c r="P208" i="6"/>
  <c r="P207" i="6"/>
  <c r="P206" i="6"/>
  <c r="P205" i="6"/>
  <c r="P204" i="6"/>
  <c r="P203" i="6"/>
  <c r="P202" i="6"/>
  <c r="P201" i="6"/>
  <c r="P200" i="6"/>
  <c r="P199" i="6"/>
  <c r="P198" i="6"/>
  <c r="P197" i="6"/>
  <c r="P196" i="6"/>
  <c r="P195" i="6"/>
  <c r="P194" i="6"/>
  <c r="P193" i="6"/>
  <c r="P192" i="6"/>
  <c r="P191" i="6"/>
  <c r="P190" i="6"/>
  <c r="P189" i="6"/>
  <c r="P188" i="6"/>
  <c r="P187" i="6"/>
  <c r="P186" i="6"/>
  <c r="P185" i="6"/>
  <c r="P184" i="6"/>
  <c r="P183" i="6"/>
  <c r="P182" i="6"/>
  <c r="P181" i="6"/>
  <c r="P180" i="6"/>
  <c r="P179" i="6"/>
  <c r="P178" i="6"/>
  <c r="P177" i="6"/>
  <c r="P176" i="6"/>
  <c r="P175" i="6"/>
  <c r="P174" i="6"/>
  <c r="P173" i="6"/>
  <c r="P172" i="6"/>
  <c r="P171" i="6"/>
  <c r="P170" i="6"/>
  <c r="P169" i="6"/>
  <c r="P168" i="6"/>
  <c r="P167" i="6"/>
  <c r="P166" i="6"/>
  <c r="P165" i="6"/>
  <c r="P164" i="6"/>
  <c r="P163" i="6"/>
  <c r="P162" i="6"/>
  <c r="P161" i="6"/>
  <c r="P160" i="6"/>
  <c r="P159" i="6"/>
  <c r="P158" i="6"/>
  <c r="P157" i="6"/>
  <c r="P156" i="6"/>
  <c r="P155" i="6"/>
  <c r="P154" i="6"/>
  <c r="P153" i="6"/>
  <c r="P152" i="6"/>
  <c r="P151" i="6"/>
  <c r="P150" i="6"/>
  <c r="P149" i="6"/>
  <c r="P148" i="6"/>
  <c r="P147" i="6"/>
  <c r="P146" i="6"/>
  <c r="P145" i="6"/>
  <c r="P144" i="6"/>
  <c r="P143" i="6"/>
  <c r="P142" i="6"/>
  <c r="P141" i="6"/>
  <c r="P140" i="6"/>
  <c r="P139" i="6"/>
  <c r="P135" i="6"/>
  <c r="P134" i="6"/>
  <c r="P133" i="6"/>
  <c r="P132" i="6"/>
  <c r="P131" i="6"/>
  <c r="P130" i="6"/>
  <c r="P129" i="6"/>
  <c r="P128" i="6"/>
  <c r="P127" i="6"/>
  <c r="P126" i="6"/>
  <c r="P125" i="6"/>
  <c r="P124" i="6"/>
  <c r="P123" i="6"/>
  <c r="P122" i="6"/>
  <c r="P121" i="6"/>
  <c r="P120" i="6"/>
  <c r="P119" i="6"/>
  <c r="P118" i="6"/>
  <c r="P117" i="6"/>
  <c r="P116" i="6"/>
  <c r="P115" i="6"/>
  <c r="P114" i="6"/>
  <c r="P113" i="6"/>
  <c r="P112" i="6"/>
  <c r="P111" i="6"/>
  <c r="P110" i="6"/>
  <c r="P109" i="6"/>
  <c r="P108" i="6"/>
  <c r="P107" i="6"/>
  <c r="P106" i="6"/>
  <c r="P105" i="6"/>
  <c r="P104" i="6"/>
  <c r="P103" i="6"/>
  <c r="P102" i="6"/>
  <c r="P101" i="6"/>
  <c r="P100" i="6"/>
  <c r="P99" i="6"/>
  <c r="P98" i="6"/>
  <c r="P97" i="6"/>
  <c r="P96" i="6"/>
  <c r="P95" i="6"/>
  <c r="P94" i="6"/>
  <c r="P93" i="6"/>
  <c r="P92" i="6"/>
  <c r="P91"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7" i="6"/>
  <c r="P46" i="6"/>
  <c r="P45" i="6"/>
  <c r="P44" i="6"/>
  <c r="P43" i="6"/>
  <c r="P42" i="6"/>
  <c r="P41" i="6"/>
  <c r="P40" i="6"/>
  <c r="P39" i="6"/>
  <c r="P38" i="6"/>
  <c r="P37" i="6"/>
  <c r="P36" i="6"/>
  <c r="P35" i="6"/>
  <c r="P34" i="6"/>
  <c r="P33" i="6"/>
  <c r="P32" i="6"/>
  <c r="P31" i="6"/>
  <c r="P30" i="6"/>
  <c r="P29" i="6"/>
  <c r="P28" i="6"/>
  <c r="P27" i="6"/>
  <c r="P26" i="6"/>
  <c r="P25" i="6"/>
  <c r="P24" i="6"/>
  <c r="P23" i="6"/>
  <c r="P22" i="6"/>
  <c r="P21" i="6"/>
  <c r="P20" i="6"/>
  <c r="P19" i="6"/>
  <c r="P18" i="6"/>
  <c r="P17" i="6"/>
  <c r="P16" i="6"/>
  <c r="P15" i="6"/>
  <c r="P14" i="6"/>
  <c r="P13" i="6"/>
  <c r="P12" i="6"/>
  <c r="P11" i="6"/>
  <c r="P10" i="6"/>
  <c r="P9" i="6"/>
  <c r="P8" i="6"/>
  <c r="P7" i="6"/>
  <c r="P6" i="6"/>
  <c r="P5" i="6"/>
  <c r="P4" i="6"/>
  <c r="R768" i="15"/>
  <c r="R767" i="15"/>
  <c r="R766" i="15"/>
  <c r="R765" i="15"/>
  <c r="R760" i="15"/>
  <c r="R759" i="15"/>
  <c r="R758" i="15"/>
  <c r="R757" i="15"/>
  <c r="R756" i="15"/>
  <c r="R755" i="15"/>
  <c r="R754" i="15"/>
  <c r="R753" i="15"/>
  <c r="R752" i="15"/>
  <c r="R751" i="15"/>
  <c r="R750" i="15"/>
  <c r="R749" i="15"/>
  <c r="R748" i="15"/>
  <c r="R747" i="15"/>
  <c r="R746" i="15"/>
  <c r="R745" i="15"/>
  <c r="R744" i="15"/>
  <c r="R743" i="15"/>
  <c r="R742" i="15"/>
  <c r="R741" i="15"/>
  <c r="R740" i="15"/>
  <c r="R739" i="15"/>
  <c r="R738" i="15"/>
  <c r="R737" i="15"/>
  <c r="R736" i="15"/>
  <c r="R735" i="15"/>
  <c r="R734" i="15"/>
  <c r="R733" i="15"/>
  <c r="R732" i="15"/>
  <c r="R731" i="15"/>
  <c r="R730" i="15"/>
  <c r="R729" i="15"/>
  <c r="R728" i="15"/>
  <c r="R727" i="15"/>
  <c r="R726" i="15"/>
  <c r="R725" i="15"/>
  <c r="R724" i="15"/>
  <c r="R723" i="15"/>
  <c r="R722" i="15"/>
  <c r="R721" i="15"/>
  <c r="R720" i="15"/>
  <c r="R719" i="15"/>
  <c r="R718" i="15"/>
  <c r="R717" i="15"/>
  <c r="R716" i="15"/>
  <c r="R715" i="15"/>
  <c r="R714" i="15"/>
  <c r="R713" i="15"/>
  <c r="R712" i="15"/>
  <c r="R711" i="15"/>
  <c r="R710" i="15"/>
  <c r="R709" i="15"/>
  <c r="R708" i="15"/>
  <c r="R707" i="15"/>
  <c r="R706" i="15"/>
  <c r="R705" i="15"/>
  <c r="R704" i="15"/>
  <c r="R703" i="15"/>
  <c r="R702" i="15"/>
  <c r="R701" i="15"/>
  <c r="R700" i="15"/>
  <c r="R699" i="15"/>
  <c r="R698" i="15"/>
  <c r="R697" i="15"/>
  <c r="R696" i="15"/>
  <c r="R695" i="15"/>
  <c r="R694" i="15"/>
  <c r="R693" i="15"/>
  <c r="R692" i="15"/>
  <c r="R691" i="15"/>
  <c r="R690" i="15"/>
  <c r="R689" i="15"/>
  <c r="R682" i="15"/>
  <c r="R652" i="15"/>
  <c r="R651" i="15"/>
  <c r="R650" i="15"/>
  <c r="R649" i="15"/>
  <c r="R648" i="15"/>
  <c r="R647" i="15"/>
  <c r="R646" i="15"/>
  <c r="R645" i="15"/>
  <c r="R644" i="15"/>
  <c r="R643" i="15"/>
  <c r="R642" i="15"/>
  <c r="R641" i="15"/>
  <c r="R640" i="15"/>
  <c r="R639" i="15"/>
  <c r="R638" i="15"/>
  <c r="R637" i="15"/>
  <c r="R636" i="15"/>
  <c r="R635" i="15"/>
  <c r="R634" i="15"/>
  <c r="R633" i="15"/>
  <c r="R632" i="15"/>
  <c r="R631" i="15"/>
  <c r="R630" i="15"/>
  <c r="R629" i="15"/>
  <c r="R628" i="15"/>
  <c r="R627" i="15"/>
  <c r="R626" i="15"/>
  <c r="R625" i="15"/>
  <c r="R624" i="15"/>
  <c r="R623" i="15"/>
  <c r="R622" i="15"/>
  <c r="R621" i="15"/>
  <c r="R620" i="15"/>
  <c r="R619" i="15"/>
  <c r="R618" i="15"/>
  <c r="R617" i="15"/>
  <c r="R616" i="15"/>
  <c r="R615" i="15"/>
  <c r="R614" i="15"/>
  <c r="R613" i="15"/>
  <c r="R612" i="15"/>
  <c r="R611" i="15"/>
  <c r="R610" i="15"/>
  <c r="R609" i="15"/>
  <c r="R608" i="15"/>
  <c r="R607" i="15"/>
  <c r="R606" i="15"/>
  <c r="R605" i="15"/>
  <c r="R604" i="15"/>
  <c r="R603" i="15"/>
  <c r="R602" i="15"/>
  <c r="R601" i="15"/>
  <c r="R560" i="15"/>
  <c r="R559" i="15"/>
  <c r="R558" i="15"/>
  <c r="R557" i="15"/>
  <c r="R556" i="15"/>
  <c r="R555" i="15"/>
  <c r="R554" i="15"/>
  <c r="R553" i="15"/>
  <c r="R552" i="15"/>
  <c r="R551" i="15"/>
  <c r="R550" i="15"/>
  <c r="R549" i="15"/>
  <c r="R548" i="15"/>
  <c r="R547" i="15"/>
  <c r="R546" i="15"/>
  <c r="R545" i="15"/>
  <c r="R544" i="15"/>
  <c r="R533" i="15"/>
  <c r="R532" i="15"/>
  <c r="R531" i="15"/>
  <c r="R530" i="15"/>
  <c r="R528" i="15"/>
  <c r="R527" i="15"/>
  <c r="R526" i="15"/>
  <c r="R525" i="15"/>
  <c r="R524" i="15"/>
  <c r="R523" i="15"/>
  <c r="R522" i="15"/>
  <c r="R521" i="15"/>
  <c r="R520" i="15"/>
  <c r="R519" i="15"/>
  <c r="R518" i="15"/>
  <c r="R517" i="15"/>
  <c r="R516" i="15"/>
  <c r="R515" i="15"/>
  <c r="R514" i="15"/>
  <c r="R513" i="15"/>
  <c r="R512" i="15"/>
  <c r="R511" i="15"/>
  <c r="R510" i="15"/>
  <c r="R509" i="15"/>
  <c r="R508" i="15"/>
  <c r="R507" i="15"/>
  <c r="R506" i="15"/>
  <c r="R505" i="15"/>
  <c r="R504" i="15"/>
  <c r="R503" i="15"/>
  <c r="R502" i="15"/>
  <c r="R501" i="15"/>
  <c r="R500" i="15"/>
  <c r="R499" i="15"/>
  <c r="R498" i="15"/>
  <c r="R497" i="15"/>
  <c r="R496" i="15"/>
  <c r="R495" i="15"/>
  <c r="R494" i="15"/>
  <c r="R493" i="15"/>
  <c r="R492" i="15"/>
  <c r="R491" i="15"/>
  <c r="R490" i="15"/>
  <c r="R489" i="15"/>
  <c r="R488" i="15"/>
  <c r="R487" i="15"/>
  <c r="R486" i="15"/>
  <c r="R485" i="15"/>
  <c r="R484" i="15"/>
  <c r="R483" i="15"/>
  <c r="R482" i="15"/>
  <c r="R481" i="15"/>
  <c r="R480" i="15"/>
  <c r="R479" i="15"/>
  <c r="R473" i="15"/>
  <c r="R472" i="15"/>
  <c r="R471" i="15"/>
  <c r="R470" i="15"/>
  <c r="R469" i="15"/>
  <c r="R468" i="15"/>
  <c r="R467" i="15"/>
  <c r="R466" i="15"/>
  <c r="R465" i="15"/>
  <c r="R464" i="15"/>
  <c r="R463" i="15"/>
  <c r="R462" i="15"/>
  <c r="R461" i="15"/>
  <c r="R460" i="15"/>
  <c r="R459" i="15"/>
  <c r="R458" i="15"/>
  <c r="R457" i="15"/>
  <c r="R456" i="15"/>
  <c r="R455" i="15"/>
  <c r="R454" i="15"/>
  <c r="R453" i="15"/>
  <c r="R452" i="15"/>
  <c r="R451" i="15"/>
  <c r="R450" i="15"/>
  <c r="R449" i="15"/>
  <c r="R448" i="15"/>
  <c r="R447" i="15"/>
  <c r="R446" i="15"/>
  <c r="R445" i="15"/>
  <c r="R444" i="15"/>
  <c r="R443" i="15"/>
  <c r="R442" i="15"/>
  <c r="R441" i="15"/>
  <c r="R440" i="15"/>
  <c r="R439" i="15"/>
  <c r="R438" i="15"/>
  <c r="R437" i="15"/>
  <c r="R436" i="15"/>
  <c r="R435" i="15"/>
  <c r="R434" i="15"/>
  <c r="R433" i="15"/>
  <c r="R432" i="15"/>
  <c r="R431" i="15"/>
  <c r="R430" i="15"/>
  <c r="R429" i="15"/>
  <c r="R428" i="15"/>
  <c r="R427" i="15"/>
  <c r="R426" i="15"/>
  <c r="R425" i="15"/>
  <c r="R424" i="15"/>
  <c r="R423" i="15"/>
  <c r="R422" i="15"/>
  <c r="R421" i="15"/>
  <c r="R420" i="15"/>
  <c r="R419" i="15"/>
  <c r="R418" i="15"/>
  <c r="R417" i="15"/>
  <c r="R416" i="15"/>
  <c r="R415" i="15"/>
  <c r="R414" i="15"/>
  <c r="R413" i="15"/>
  <c r="R382" i="15"/>
  <c r="R381" i="15"/>
  <c r="R380" i="15"/>
  <c r="R379" i="15"/>
  <c r="R378" i="15"/>
  <c r="R377" i="15"/>
  <c r="R376" i="15"/>
  <c r="R375" i="15"/>
  <c r="R374" i="15"/>
  <c r="R373" i="15"/>
  <c r="R372" i="15"/>
  <c r="R371" i="15"/>
  <c r="R370" i="15"/>
  <c r="R369" i="15"/>
  <c r="R368" i="15"/>
  <c r="R367" i="15"/>
  <c r="R361" i="15"/>
  <c r="R360" i="15"/>
  <c r="R359" i="15"/>
  <c r="R358" i="15"/>
  <c r="R357" i="15"/>
  <c r="R356" i="15"/>
  <c r="R355" i="15"/>
  <c r="R354" i="15"/>
  <c r="R353" i="15"/>
  <c r="R352" i="15"/>
  <c r="R351" i="15"/>
  <c r="R350" i="15"/>
  <c r="R349" i="15"/>
  <c r="R348" i="15"/>
  <c r="R347" i="15"/>
  <c r="R346" i="15"/>
  <c r="R345" i="15"/>
  <c r="R344" i="15"/>
  <c r="R343" i="15"/>
  <c r="R342" i="15"/>
  <c r="R341" i="15"/>
  <c r="R340" i="15"/>
  <c r="R339" i="15"/>
  <c r="R338" i="15"/>
  <c r="R337" i="15"/>
  <c r="R336" i="15"/>
  <c r="R335" i="15"/>
  <c r="R334" i="15"/>
  <c r="R333" i="15"/>
  <c r="R332" i="15"/>
  <c r="R331" i="15"/>
  <c r="R330" i="15"/>
  <c r="R329" i="15"/>
  <c r="R328" i="15"/>
  <c r="R327" i="15"/>
  <c r="R326" i="15"/>
  <c r="R325" i="15"/>
  <c r="R324" i="15"/>
  <c r="R323" i="15"/>
  <c r="R322" i="15"/>
  <c r="R321" i="15"/>
  <c r="R320" i="15"/>
  <c r="R319" i="15"/>
  <c r="R318" i="15"/>
  <c r="R317" i="15"/>
  <c r="R316" i="15"/>
  <c r="R315" i="15"/>
  <c r="R314" i="15"/>
  <c r="R313" i="15"/>
  <c r="R312" i="15"/>
  <c r="R311" i="15"/>
  <c r="R310" i="15"/>
  <c r="R309" i="15"/>
  <c r="R308" i="15"/>
  <c r="R307" i="15"/>
  <c r="R306" i="15"/>
  <c r="R305" i="15"/>
  <c r="R304" i="15"/>
  <c r="R303" i="15"/>
  <c r="R302" i="15"/>
  <c r="R301" i="15"/>
  <c r="R300" i="15"/>
  <c r="R299" i="15"/>
  <c r="R298" i="15"/>
  <c r="R297" i="15"/>
  <c r="R296" i="15"/>
  <c r="R295" i="15"/>
  <c r="R294" i="15"/>
  <c r="R293" i="15"/>
  <c r="R292" i="15"/>
  <c r="R291" i="15"/>
  <c r="R290" i="15"/>
  <c r="R289" i="15"/>
  <c r="R288" i="15"/>
  <c r="R287" i="15"/>
  <c r="R286" i="15"/>
  <c r="R285" i="15"/>
  <c r="R284" i="15"/>
  <c r="R283" i="15"/>
  <c r="R282" i="15"/>
  <c r="R281" i="15"/>
  <c r="R280" i="15"/>
  <c r="R279" i="15"/>
  <c r="R278" i="15"/>
  <c r="R277" i="15"/>
  <c r="R276" i="15"/>
  <c r="R275" i="15"/>
  <c r="R274" i="15"/>
  <c r="R273" i="15"/>
  <c r="R272" i="15"/>
  <c r="R271" i="15"/>
  <c r="R270" i="15"/>
  <c r="R269" i="15"/>
  <c r="R268" i="15"/>
  <c r="R267" i="15"/>
  <c r="R266" i="15"/>
  <c r="R265" i="15"/>
  <c r="R264" i="15"/>
  <c r="R263" i="15"/>
  <c r="R262" i="15"/>
  <c r="R261" i="15"/>
  <c r="R260" i="15"/>
  <c r="R259" i="15"/>
  <c r="R258" i="15"/>
  <c r="R257" i="15"/>
  <c r="R256" i="15"/>
  <c r="R255" i="15"/>
  <c r="R254" i="15"/>
  <c r="R253" i="15"/>
  <c r="R252" i="15"/>
  <c r="R251" i="15"/>
  <c r="R250" i="15"/>
  <c r="R249" i="15"/>
  <c r="R248" i="15"/>
  <c r="R247" i="15"/>
  <c r="R246" i="15"/>
  <c r="R245" i="15"/>
  <c r="R244" i="15"/>
  <c r="R243" i="15"/>
  <c r="R242" i="15"/>
  <c r="R241" i="15"/>
  <c r="R240" i="15"/>
  <c r="R239" i="15"/>
  <c r="R238" i="15"/>
  <c r="R237" i="15"/>
  <c r="R236" i="15"/>
  <c r="R235" i="15"/>
  <c r="R234" i="15"/>
  <c r="R233" i="15"/>
  <c r="R232" i="15"/>
  <c r="R231" i="15"/>
  <c r="R230" i="15"/>
  <c r="R229" i="15"/>
  <c r="R228" i="15"/>
  <c r="R227" i="15"/>
  <c r="R226" i="15"/>
  <c r="R225" i="15"/>
  <c r="R224" i="15"/>
  <c r="R223" i="15"/>
  <c r="R222" i="15"/>
  <c r="R221" i="15"/>
  <c r="R220" i="15"/>
  <c r="R219" i="15"/>
  <c r="R218" i="15"/>
  <c r="R217" i="15"/>
  <c r="R216" i="15"/>
  <c r="R215" i="15"/>
  <c r="R214" i="15"/>
  <c r="R213" i="15"/>
  <c r="R212" i="15"/>
  <c r="R211" i="15"/>
  <c r="R210" i="15"/>
  <c r="R209" i="15"/>
  <c r="R208" i="15"/>
  <c r="R207" i="15"/>
  <c r="R206" i="15"/>
  <c r="R205" i="15"/>
  <c r="R204" i="15"/>
  <c r="R200" i="15"/>
  <c r="R199" i="15"/>
  <c r="R198" i="15"/>
  <c r="R122" i="15"/>
  <c r="R121" i="15"/>
  <c r="R104" i="15"/>
  <c r="R103" i="15"/>
  <c r="R102" i="15"/>
  <c r="R101" i="15"/>
  <c r="R100" i="15"/>
  <c r="R99" i="15"/>
  <c r="R98" i="15"/>
  <c r="R97" i="15"/>
  <c r="R96" i="15"/>
  <c r="R95" i="15"/>
  <c r="R94" i="15"/>
  <c r="R93" i="15"/>
  <c r="R92" i="15"/>
  <c r="R91" i="15"/>
  <c r="R90" i="15"/>
  <c r="R89" i="15"/>
  <c r="R88" i="15"/>
  <c r="R87" i="15"/>
  <c r="R86" i="15"/>
  <c r="R85" i="15"/>
  <c r="R84" i="15"/>
  <c r="R83" i="15"/>
  <c r="R82" i="15"/>
  <c r="R81" i="15"/>
  <c r="R80" i="15"/>
  <c r="R79" i="15"/>
  <c r="R78" i="15"/>
  <c r="R77" i="15"/>
  <c r="R76" i="15"/>
  <c r="R73" i="15"/>
  <c r="R72" i="15"/>
  <c r="R69" i="15"/>
  <c r="R68" i="15"/>
  <c r="R67" i="15"/>
  <c r="R66" i="15"/>
  <c r="R65" i="15"/>
  <c r="R64" i="15"/>
  <c r="R63" i="15"/>
  <c r="R62" i="15"/>
  <c r="R61" i="15"/>
  <c r="R60" i="15"/>
  <c r="R59" i="15"/>
  <c r="R58" i="15"/>
  <c r="R57" i="15"/>
  <c r="R56" i="15"/>
  <c r="R55" i="15"/>
  <c r="R54" i="15"/>
  <c r="R53" i="15"/>
  <c r="R52" i="15"/>
  <c r="R51" i="15"/>
  <c r="R50" i="15"/>
  <c r="R49" i="15"/>
  <c r="R48" i="15"/>
  <c r="R47" i="15"/>
  <c r="R46" i="15"/>
  <c r="R45" i="15"/>
  <c r="R44" i="15"/>
  <c r="R43" i="15"/>
  <c r="R42" i="15"/>
  <c r="R41" i="15"/>
  <c r="R40" i="15"/>
  <c r="R39" i="15"/>
  <c r="R38" i="15"/>
  <c r="R37" i="15"/>
  <c r="R36" i="15"/>
  <c r="R35" i="15"/>
  <c r="R34" i="15"/>
  <c r="R33" i="15"/>
  <c r="R32" i="15"/>
  <c r="R31" i="15"/>
  <c r="R30" i="15"/>
  <c r="R29" i="15"/>
  <c r="R28" i="15"/>
  <c r="R27" i="15"/>
  <c r="R26" i="15"/>
  <c r="R25" i="15"/>
  <c r="R24" i="15"/>
  <c r="R23" i="15"/>
  <c r="R22" i="15"/>
  <c r="R21" i="15"/>
  <c r="R20" i="15"/>
  <c r="R19" i="15"/>
  <c r="R18" i="15"/>
  <c r="R17" i="15"/>
  <c r="R16" i="15"/>
  <c r="R15" i="15"/>
  <c r="R14" i="15"/>
  <c r="R13" i="15"/>
  <c r="R12" i="15"/>
  <c r="R11" i="15"/>
  <c r="R10" i="15"/>
  <c r="R9" i="15"/>
  <c r="R8" i="15"/>
  <c r="R7" i="15"/>
  <c r="R6" i="15"/>
  <c r="R5" i="15"/>
  <c r="R4" i="15"/>
  <c r="BB4" i="15"/>
  <c r="BB5" i="15"/>
  <c r="BB6" i="15"/>
  <c r="BB7" i="15"/>
  <c r="BB8" i="15"/>
  <c r="BB9" i="15"/>
  <c r="BB10" i="15"/>
  <c r="BB11" i="15"/>
  <c r="BB12" i="15"/>
  <c r="BB19" i="15"/>
  <c r="BB20" i="15"/>
  <c r="BB21" i="15"/>
  <c r="BB22" i="15"/>
  <c r="BB23" i="15"/>
  <c r="BB24" i="15"/>
  <c r="BB25" i="15"/>
  <c r="BB26" i="15"/>
  <c r="BB27" i="15"/>
  <c r="BB28" i="15"/>
  <c r="BB29" i="15"/>
  <c r="BB30" i="15"/>
  <c r="BB31" i="15"/>
  <c r="BB32" i="15"/>
  <c r="BB33" i="15"/>
  <c r="BB34" i="15"/>
  <c r="BB35" i="15"/>
  <c r="BB36" i="15"/>
  <c r="BB37" i="15"/>
  <c r="BB38" i="15"/>
  <c r="BB39" i="15"/>
  <c r="BB40" i="15"/>
  <c r="BB42" i="15"/>
  <c r="BB43" i="15"/>
  <c r="BB44" i="15"/>
  <c r="BB45" i="15"/>
  <c r="BB46" i="15"/>
  <c r="BB47" i="15"/>
  <c r="BB48" i="15"/>
  <c r="BB49" i="15"/>
  <c r="BB50" i="15"/>
  <c r="BB51" i="15"/>
  <c r="BB52" i="15"/>
  <c r="BB53" i="15"/>
  <c r="BB54" i="15"/>
  <c r="BB55" i="15"/>
  <c r="BB56" i="15"/>
  <c r="BB57" i="15"/>
  <c r="BB58" i="15"/>
  <c r="BB59" i="15"/>
  <c r="BB60" i="15"/>
  <c r="BB61" i="15"/>
  <c r="BB62" i="15"/>
  <c r="BB63" i="15"/>
  <c r="BB64" i="15"/>
  <c r="BB65" i="15"/>
  <c r="BB66" i="15"/>
  <c r="BB67" i="15"/>
  <c r="BB68" i="15"/>
  <c r="BB69" i="15"/>
  <c r="BB70" i="15"/>
  <c r="BB71" i="15"/>
  <c r="BB72" i="15"/>
  <c r="BE72" i="15"/>
  <c r="BH72" i="15"/>
  <c r="BB73" i="15"/>
  <c r="BE73" i="15"/>
  <c r="BH73" i="15"/>
  <c r="BB76" i="15"/>
  <c r="BE76" i="15"/>
  <c r="BH76" i="15"/>
  <c r="BB77" i="15"/>
  <c r="BE77" i="15"/>
  <c r="BH77" i="15"/>
  <c r="BB78" i="15"/>
  <c r="BE78" i="15"/>
  <c r="BH78" i="15"/>
  <c r="BB79" i="15"/>
  <c r="BE79" i="15"/>
  <c r="BH79" i="15"/>
  <c r="BB80" i="15"/>
  <c r="BB81" i="15"/>
  <c r="BB82" i="15"/>
  <c r="BB83" i="15"/>
  <c r="BB84" i="15"/>
  <c r="BB85" i="15"/>
  <c r="BE85" i="15"/>
  <c r="BH85" i="15"/>
  <c r="BB86" i="15"/>
  <c r="BE86" i="15"/>
  <c r="BH86" i="15"/>
  <c r="BB87" i="15"/>
  <c r="BE87" i="15"/>
  <c r="BH87" i="15"/>
  <c r="BB88" i="15"/>
  <c r="BE88" i="15"/>
  <c r="BH88" i="15"/>
  <c r="BB89" i="15"/>
  <c r="BE89" i="15"/>
  <c r="BH89" i="15"/>
  <c r="BB90" i="15"/>
  <c r="BE90" i="15"/>
  <c r="BH90" i="15"/>
  <c r="BB91" i="15"/>
  <c r="BE91" i="15"/>
  <c r="BH91" i="15"/>
  <c r="BB92" i="15"/>
  <c r="BE92" i="15"/>
  <c r="BH92" i="15"/>
  <c r="BB93" i="15"/>
  <c r="BE93" i="15"/>
  <c r="BH93" i="15"/>
  <c r="BB94" i="15"/>
  <c r="BE94" i="15"/>
  <c r="BH94" i="15"/>
  <c r="BB95" i="15"/>
  <c r="BE95" i="15"/>
  <c r="BH95" i="15"/>
  <c r="BB96" i="15"/>
  <c r="BE96" i="15"/>
  <c r="BH96" i="15"/>
  <c r="BB97" i="15"/>
  <c r="BE97" i="15"/>
  <c r="BH97" i="15"/>
  <c r="BB98" i="15"/>
  <c r="BB99" i="15"/>
  <c r="BB100" i="15"/>
  <c r="BB101" i="15"/>
  <c r="BB102" i="15"/>
  <c r="BB103" i="15"/>
  <c r="BB104" i="15"/>
  <c r="BB105" i="15"/>
  <c r="BE105" i="15"/>
  <c r="BH105" i="15"/>
  <c r="BB106" i="15"/>
  <c r="BE106" i="15"/>
  <c r="BH106" i="15"/>
  <c r="BB121" i="15"/>
  <c r="BE121" i="15"/>
  <c r="BH121" i="15"/>
  <c r="BB122" i="15"/>
  <c r="BE122" i="15"/>
  <c r="BH122" i="15"/>
  <c r="BB141" i="15"/>
  <c r="BB142" i="15"/>
  <c r="BB143" i="15"/>
  <c r="BB144" i="15"/>
  <c r="BB145" i="15"/>
  <c r="BB146" i="15"/>
  <c r="BB147" i="15"/>
  <c r="BB148" i="15"/>
  <c r="BB149" i="15"/>
  <c r="BB150" i="15"/>
  <c r="BB151" i="15"/>
  <c r="BB152" i="15"/>
  <c r="BB153" i="15"/>
  <c r="BE153" i="15"/>
  <c r="BH153" i="15"/>
  <c r="BB154" i="15"/>
  <c r="BE154" i="15"/>
  <c r="BH154" i="15"/>
  <c r="BB155" i="15"/>
  <c r="BE155" i="15"/>
  <c r="BH155" i="15"/>
  <c r="BB180" i="15"/>
  <c r="BE180" i="15"/>
  <c r="BH180" i="15"/>
  <c r="BB181" i="15"/>
  <c r="BE181" i="15"/>
  <c r="BH181" i="15"/>
  <c r="BB182" i="15"/>
  <c r="BE182" i="15"/>
  <c r="BH182" i="15"/>
  <c r="BB183" i="15"/>
  <c r="BE183" i="15"/>
  <c r="BH183" i="15"/>
  <c r="BB184" i="15"/>
  <c r="BE184" i="15"/>
  <c r="BH184" i="15"/>
  <c r="BB185" i="15"/>
  <c r="BE185" i="15"/>
  <c r="BH185" i="15"/>
  <c r="BB186" i="15"/>
  <c r="BE186" i="15"/>
  <c r="BH186" i="15"/>
  <c r="BB187" i="15"/>
  <c r="BE187" i="15"/>
  <c r="BH187" i="15"/>
  <c r="BB188" i="15"/>
  <c r="BE188" i="15"/>
  <c r="BH188" i="15"/>
  <c r="BB189" i="15"/>
  <c r="BE189" i="15"/>
  <c r="BH189" i="15"/>
  <c r="BB190" i="15"/>
  <c r="BE190" i="15"/>
  <c r="BH190" i="15"/>
  <c r="BB191" i="15"/>
  <c r="BE191" i="15"/>
  <c r="BH191" i="15"/>
  <c r="BB192" i="15"/>
  <c r="BE192" i="15"/>
  <c r="BH192" i="15"/>
  <c r="BB193" i="15"/>
  <c r="BE193" i="15"/>
  <c r="BH193" i="15"/>
  <c r="BB194" i="15"/>
  <c r="BE194" i="15"/>
  <c r="BH194" i="15"/>
  <c r="BB195" i="15"/>
  <c r="BE195" i="15"/>
  <c r="BH195" i="15"/>
  <c r="BB196" i="15"/>
  <c r="BE196" i="15"/>
  <c r="BH196" i="15"/>
  <c r="BB197" i="15"/>
  <c r="BE197" i="15"/>
  <c r="BH197" i="15"/>
  <c r="BB198" i="15"/>
  <c r="BB199" i="15"/>
  <c r="BB200" i="15"/>
  <c r="BB201" i="15"/>
  <c r="BB202" i="15"/>
  <c r="BB203" i="15"/>
  <c r="BB205" i="15"/>
  <c r="BB206" i="15"/>
  <c r="BE206" i="15"/>
  <c r="BH206" i="15"/>
  <c r="BB307" i="15"/>
  <c r="BB308" i="15"/>
  <c r="BB309" i="15"/>
  <c r="BB310" i="15"/>
  <c r="BB311" i="15"/>
  <c r="BB312" i="15"/>
  <c r="BB313" i="15"/>
  <c r="BB314" i="15"/>
  <c r="BB315" i="15"/>
  <c r="BB316" i="15"/>
  <c r="BB317" i="15"/>
  <c r="BB338" i="15"/>
  <c r="BB339" i="15"/>
  <c r="BB340" i="15"/>
  <c r="BB341" i="15"/>
  <c r="BB342" i="15"/>
  <c r="BB343" i="15"/>
  <c r="BB344" i="15"/>
  <c r="BE344" i="15"/>
  <c r="BH344" i="15"/>
  <c r="BB345" i="15"/>
  <c r="BE345" i="15"/>
  <c r="BH345" i="15"/>
  <c r="BB346" i="15"/>
  <c r="BE346" i="15"/>
  <c r="BH346" i="15"/>
  <c r="BB347" i="15"/>
  <c r="BE347" i="15"/>
  <c r="BH347" i="15"/>
  <c r="BB348" i="15"/>
  <c r="BE348" i="15"/>
  <c r="BH348" i="15"/>
  <c r="BB349" i="15"/>
  <c r="BB351" i="15"/>
  <c r="BB352" i="15"/>
  <c r="BB353" i="15"/>
  <c r="BB367" i="15"/>
  <c r="BB368" i="15"/>
  <c r="BB369" i="15"/>
  <c r="BB370" i="15"/>
  <c r="BB371" i="15"/>
  <c r="BB372" i="15"/>
  <c r="BB373" i="15"/>
  <c r="BB374" i="15"/>
  <c r="BB375" i="15"/>
  <c r="BB376" i="15"/>
  <c r="BB377" i="15"/>
  <c r="BB378" i="15"/>
  <c r="BB379" i="15"/>
  <c r="BB380" i="15"/>
  <c r="BB381" i="15"/>
  <c r="BB382" i="15"/>
  <c r="BB383" i="15"/>
  <c r="BB384" i="15"/>
  <c r="BB385" i="15"/>
  <c r="BB386" i="15"/>
  <c r="BB413" i="15"/>
  <c r="BB414" i="15"/>
  <c r="BB415" i="15"/>
  <c r="BB416" i="15"/>
  <c r="BB417" i="15"/>
  <c r="BB418" i="15"/>
  <c r="BB451" i="15"/>
  <c r="BB452" i="15"/>
  <c r="BB453" i="15"/>
  <c r="BB454" i="15"/>
  <c r="BB455" i="15"/>
  <c r="BB456" i="15"/>
  <c r="BB457" i="15"/>
  <c r="BB458" i="15"/>
  <c r="BB459" i="15"/>
  <c r="BB460" i="15"/>
  <c r="BB461" i="15"/>
  <c r="BB462" i="15"/>
  <c r="BB463" i="15"/>
  <c r="BB464" i="15"/>
  <c r="BB465" i="15"/>
  <c r="BB473" i="15"/>
  <c r="BB503" i="15"/>
  <c r="BB504" i="15"/>
  <c r="BB505" i="15"/>
  <c r="BB506" i="15"/>
  <c r="BB507" i="15"/>
  <c r="BB508" i="15"/>
  <c r="BB509" i="15"/>
  <c r="BB510" i="15"/>
  <c r="BB511" i="15"/>
  <c r="BB512" i="15"/>
  <c r="BB513" i="15"/>
  <c r="BB514" i="15"/>
  <c r="BB515" i="15"/>
  <c r="BB516" i="15"/>
  <c r="BB517" i="15"/>
  <c r="BB518" i="15"/>
  <c r="BB519" i="15"/>
  <c r="BB520" i="15"/>
  <c r="BB521" i="15"/>
  <c r="BB522" i="15"/>
  <c r="BB523" i="15"/>
  <c r="BB524" i="15"/>
  <c r="BB525" i="15"/>
  <c r="BB526" i="15"/>
  <c r="BB527" i="15"/>
  <c r="BB528" i="15"/>
  <c r="BB531" i="15"/>
  <c r="BB532" i="15"/>
  <c r="BB533" i="15"/>
  <c r="BB534" i="15"/>
  <c r="BB535" i="15"/>
  <c r="BB536" i="15"/>
  <c r="BB537" i="15"/>
  <c r="BB538" i="15"/>
  <c r="BB539" i="15"/>
  <c r="BB540" i="15"/>
  <c r="BB541" i="15"/>
  <c r="BB542" i="15"/>
  <c r="BB543" i="15"/>
  <c r="BB544" i="15"/>
  <c r="BB545" i="15"/>
  <c r="BB546" i="15"/>
  <c r="BB547" i="15"/>
  <c r="BB548" i="15"/>
  <c r="BB549" i="15"/>
  <c r="BB550" i="15"/>
  <c r="BB551" i="15"/>
  <c r="BB552" i="15"/>
  <c r="BB553" i="15"/>
  <c r="BB554" i="15"/>
  <c r="BB555" i="15"/>
  <c r="BB556" i="15"/>
  <c r="BB557" i="15"/>
  <c r="BB558" i="15"/>
  <c r="BB559" i="15"/>
  <c r="BB560" i="15"/>
  <c r="BB561" i="15"/>
  <c r="BB562" i="15"/>
  <c r="BB563" i="15"/>
  <c r="BB564" i="15"/>
  <c r="BB565" i="15"/>
  <c r="BB566" i="15"/>
  <c r="BB567" i="15"/>
  <c r="BB568" i="15"/>
  <c r="BB569" i="15"/>
  <c r="BB570" i="15"/>
  <c r="BB571" i="15"/>
  <c r="BB572" i="15"/>
  <c r="BB573" i="15"/>
  <c r="BB574" i="15"/>
  <c r="BB575" i="15"/>
  <c r="BB576" i="15"/>
  <c r="BB577" i="15"/>
  <c r="BB578" i="15"/>
  <c r="BB579" i="15"/>
  <c r="BB580" i="15"/>
  <c r="BB581" i="15"/>
  <c r="BB582" i="15"/>
  <c r="BB583" i="15"/>
  <c r="BB584" i="15"/>
  <c r="BB585" i="15"/>
  <c r="BB586" i="15"/>
  <c r="BB587" i="15"/>
  <c r="BB588" i="15"/>
  <c r="BB589" i="15"/>
  <c r="BB590" i="15"/>
  <c r="BB591" i="15"/>
  <c r="BB592" i="15"/>
  <c r="BB593" i="15"/>
  <c r="BB594" i="15"/>
  <c r="BB595" i="15"/>
  <c r="BB596" i="15"/>
  <c r="BB597" i="15"/>
  <c r="BB598" i="15"/>
  <c r="BB599" i="15"/>
  <c r="BB600" i="15"/>
  <c r="BB601" i="15"/>
  <c r="BB602" i="15"/>
  <c r="BB603" i="15"/>
  <c r="BB604" i="15"/>
  <c r="BB605" i="15"/>
  <c r="BH605" i="15"/>
  <c r="BB606" i="15"/>
  <c r="BH606" i="15"/>
  <c r="BB607" i="15"/>
  <c r="BB608" i="15"/>
  <c r="BB609" i="15"/>
  <c r="BB610" i="15"/>
  <c r="BB611" i="15"/>
  <c r="BB612" i="15"/>
  <c r="BB613" i="15"/>
  <c r="BB614" i="15"/>
  <c r="BB615" i="15"/>
  <c r="BB617" i="15"/>
  <c r="BE617" i="15"/>
  <c r="BH617" i="15"/>
  <c r="BB618" i="15"/>
  <c r="BE618" i="15"/>
  <c r="BH618" i="15"/>
  <c r="BB619" i="15"/>
  <c r="BE619" i="15"/>
  <c r="BH619" i="15"/>
  <c r="BB620" i="15"/>
  <c r="BE620" i="15"/>
  <c r="BH620" i="15"/>
  <c r="BB621" i="15"/>
  <c r="BE621" i="15"/>
  <c r="BH621" i="15"/>
  <c r="BB623" i="15"/>
  <c r="BE623" i="15"/>
  <c r="BH623" i="15"/>
  <c r="BB624" i="15"/>
  <c r="BE624" i="15"/>
  <c r="BH624" i="15"/>
  <c r="BB649" i="15"/>
  <c r="BB650" i="15"/>
  <c r="BB651" i="15"/>
  <c r="BB652" i="15"/>
  <c r="BB653" i="15"/>
  <c r="BE653" i="15"/>
  <c r="BH653" i="15"/>
  <c r="BB654" i="15"/>
  <c r="BE654" i="15"/>
  <c r="BH654" i="15"/>
  <c r="BB655" i="15"/>
  <c r="BE655" i="15"/>
  <c r="BH655" i="15"/>
  <c r="BB656" i="15"/>
  <c r="BE656" i="15"/>
  <c r="BH656" i="15"/>
  <c r="BB657" i="15"/>
  <c r="BE657" i="15"/>
  <c r="BH657" i="15"/>
  <c r="BB690" i="15"/>
  <c r="BB691" i="15"/>
  <c r="BB692" i="15"/>
  <c r="BE692" i="15"/>
  <c r="BH692" i="15"/>
  <c r="BB693" i="15"/>
  <c r="BE693" i="15"/>
  <c r="BH693" i="15"/>
  <c r="BB694" i="15"/>
  <c r="BE694" i="15"/>
  <c r="BH694" i="15"/>
  <c r="BB695" i="15"/>
  <c r="BE695" i="15"/>
  <c r="BH695" i="15"/>
  <c r="BB696" i="15"/>
  <c r="BE696" i="15"/>
  <c r="BH696" i="15"/>
  <c r="BB697" i="15"/>
  <c r="BE697" i="15"/>
  <c r="BH697" i="15"/>
  <c r="BB698" i="15"/>
  <c r="BE698" i="15"/>
  <c r="BH698" i="15"/>
  <c r="BB699" i="15"/>
  <c r="BE699" i="15"/>
  <c r="BH699" i="15"/>
  <c r="BB700" i="15"/>
  <c r="BB701" i="15"/>
  <c r="BB702" i="15"/>
  <c r="BB703" i="15"/>
  <c r="BB704" i="15"/>
  <c r="BB705" i="15"/>
  <c r="BB706" i="15"/>
  <c r="BB707" i="15"/>
  <c r="BB708" i="15"/>
  <c r="BB709" i="15"/>
  <c r="BB710" i="15"/>
  <c r="BB711" i="15"/>
  <c r="BB712" i="15"/>
  <c r="BB713" i="15"/>
  <c r="BB714" i="15"/>
  <c r="BB715" i="15"/>
  <c r="BB716" i="15"/>
  <c r="BB717" i="15"/>
  <c r="BB718" i="15"/>
  <c r="BB757" i="15"/>
  <c r="BE757" i="15"/>
  <c r="BH757" i="15"/>
  <c r="BB758" i="15"/>
  <c r="BE758" i="15"/>
  <c r="BH758" i="15"/>
  <c r="BB759" i="15"/>
  <c r="BE759" i="15"/>
  <c r="BH759" i="15"/>
  <c r="BB760" i="15"/>
  <c r="BE760" i="15"/>
  <c r="BH760" i="15"/>
  <c r="BB761" i="15"/>
  <c r="BB762" i="15"/>
  <c r="BB763" i="15"/>
  <c r="BB764" i="15"/>
  <c r="BB765" i="15"/>
  <c r="BE765" i="15"/>
  <c r="BH765" i="15"/>
  <c r="BB766" i="15"/>
  <c r="BE766" i="15"/>
  <c r="BH766" i="15"/>
  <c r="BB767" i="15"/>
  <c r="BE767" i="15"/>
  <c r="BH767" i="15"/>
  <c r="BB768" i="15"/>
  <c r="BE768" i="15"/>
  <c r="BH768" i="15"/>
  <c r="BB769" i="15"/>
  <c r="BB770" i="15"/>
  <c r="BB771" i="15"/>
  <c r="BB772" i="15"/>
  <c r="BB773" i="15"/>
  <c r="BB774" i="15"/>
  <c r="BB775" i="15"/>
  <c r="BB776" i="15"/>
  <c r="BB777" i="15"/>
  <c r="BB778" i="15"/>
  <c r="BB779" i="15"/>
  <c r="BB780" i="15"/>
  <c r="BB781" i="15"/>
  <c r="BB783" i="15"/>
  <c r="BB784" i="15"/>
  <c r="BB785" i="15"/>
  <c r="BB786" i="15"/>
  <c r="BB787" i="15"/>
  <c r="BB788" i="15"/>
  <c r="BB789" i="15"/>
  <c r="BB790" i="15"/>
  <c r="BB791" i="15"/>
  <c r="BB792" i="15"/>
  <c r="BB793" i="15"/>
  <c r="BB794" i="15"/>
  <c r="BB795" i="15"/>
  <c r="BB796" i="15"/>
  <c r="BB797" i="15"/>
  <c r="BB798" i="15"/>
  <c r="BB799" i="15"/>
  <c r="BB800" i="15"/>
  <c r="BE800" i="15"/>
  <c r="BH800" i="15"/>
  <c r="BB801" i="15"/>
  <c r="BE801" i="15"/>
  <c r="BH801" i="15"/>
  <c r="BB802" i="15"/>
  <c r="BE802" i="15"/>
  <c r="BH802" i="15"/>
  <c r="BB803" i="15"/>
  <c r="BE803" i="15"/>
  <c r="BH803" i="15"/>
  <c r="BB804" i="15"/>
  <c r="BE804" i="15"/>
  <c r="BH804" i="15"/>
  <c r="BB805" i="15"/>
  <c r="BE805" i="15"/>
  <c r="BH805" i="15"/>
  <c r="BB806" i="15"/>
  <c r="BE806" i="15"/>
  <c r="BH806" i="15"/>
  <c r="BB807" i="15"/>
  <c r="BE807" i="15"/>
  <c r="BH807" i="15"/>
  <c r="BB808" i="15"/>
  <c r="BE808" i="15"/>
  <c r="BH808" i="15"/>
  <c r="BB809" i="15"/>
  <c r="BE809" i="15"/>
  <c r="BH809" i="15"/>
  <c r="BB810" i="15"/>
  <c r="BE810" i="15"/>
  <c r="BH810" i="15"/>
  <c r="BB811" i="15"/>
  <c r="BH811" i="15"/>
  <c r="BB812" i="15"/>
  <c r="BH812" i="15"/>
  <c r="BB813" i="15"/>
  <c r="BB814" i="15"/>
  <c r="BB815" i="15"/>
  <c r="BE815" i="15"/>
  <c r="BH815" i="15"/>
  <c r="BB816" i="15"/>
  <c r="BE816" i="15"/>
  <c r="BH816" i="15"/>
  <c r="BB817" i="15"/>
  <c r="BE817" i="15"/>
  <c r="BH817" i="15"/>
  <c r="BB818" i="15"/>
  <c r="BE818" i="15"/>
  <c r="BH818" i="15"/>
  <c r="BB819" i="15"/>
  <c r="BE819" i="15"/>
  <c r="BH819" i="15"/>
  <c r="BB820" i="15"/>
  <c r="BE820" i="15"/>
  <c r="BH820" i="15"/>
  <c r="BB821" i="15"/>
  <c r="BE821" i="15"/>
  <c r="BH821" i="15"/>
  <c r="BB822" i="15"/>
  <c r="BE822" i="15"/>
  <c r="BH822" i="15"/>
  <c r="BB823" i="15"/>
  <c r="BE823" i="15"/>
  <c r="BH823" i="15"/>
  <c r="BB824" i="15"/>
  <c r="BE824" i="15"/>
  <c r="BH824" i="15"/>
  <c r="BB825" i="15"/>
  <c r="BE825" i="15"/>
  <c r="BH825" i="15"/>
  <c r="BB826" i="15"/>
  <c r="BE826" i="15"/>
  <c r="BH826" i="15"/>
  <c r="BB827" i="15"/>
  <c r="BE827" i="15"/>
  <c r="BH827" i="15"/>
  <c r="BB828" i="15"/>
  <c r="BE828" i="15"/>
  <c r="BH828" i="15"/>
  <c r="BB829" i="15"/>
  <c r="BE829" i="15"/>
  <c r="BH829" i="15"/>
  <c r="AD829" i="15" l="1"/>
  <c r="AD828" i="15"/>
  <c r="AD827" i="15"/>
  <c r="AD826" i="15"/>
  <c r="AD825" i="15"/>
  <c r="AD824" i="15"/>
  <c r="AD823" i="15"/>
  <c r="AD822" i="15"/>
  <c r="AD821" i="15"/>
  <c r="AD820" i="15"/>
  <c r="AD819" i="15"/>
  <c r="AD818" i="15"/>
  <c r="AD817" i="15"/>
  <c r="AD816" i="15"/>
  <c r="AD815" i="15"/>
  <c r="AD814" i="15"/>
  <c r="AD813" i="15"/>
  <c r="AD812" i="15"/>
  <c r="AD811" i="15"/>
  <c r="AD810" i="15"/>
  <c r="AD809" i="15"/>
  <c r="AD808" i="15"/>
  <c r="AD807" i="15"/>
  <c r="AD806" i="15"/>
  <c r="AD805" i="15"/>
  <c r="AD804" i="15"/>
  <c r="AD803" i="15"/>
  <c r="AD802" i="15"/>
  <c r="AD801" i="15"/>
  <c r="AD800" i="15"/>
  <c r="AD799" i="15"/>
  <c r="AD798" i="15"/>
  <c r="AD797" i="15"/>
  <c r="AD796" i="15"/>
  <c r="AD795" i="15"/>
  <c r="AD794" i="15"/>
  <c r="AD793" i="15"/>
  <c r="AD792" i="15"/>
  <c r="AD791" i="15"/>
  <c r="AD790" i="15"/>
  <c r="AD789" i="15"/>
  <c r="AD788" i="15"/>
  <c r="AD787" i="15"/>
  <c r="AD786" i="15"/>
  <c r="AD785" i="15"/>
  <c r="AD784" i="15"/>
  <c r="AD783" i="15"/>
  <c r="AD782" i="15"/>
  <c r="AD781" i="15"/>
  <c r="AD780" i="15"/>
  <c r="AD779" i="15"/>
  <c r="AD778" i="15"/>
  <c r="AD777" i="15"/>
  <c r="AD776" i="15"/>
  <c r="AD775" i="15"/>
  <c r="AD774" i="15"/>
  <c r="AD773" i="15"/>
  <c r="AD772" i="15"/>
  <c r="AD771" i="15"/>
  <c r="AD770" i="15"/>
  <c r="AD769" i="15"/>
  <c r="AD768" i="15"/>
  <c r="AD767" i="15"/>
  <c r="AD766" i="15"/>
  <c r="AD765" i="15"/>
  <c r="AD764" i="15"/>
  <c r="AD763" i="15"/>
  <c r="AD762" i="15"/>
  <c r="AD761" i="15"/>
  <c r="AD760" i="15"/>
  <c r="AD759" i="15"/>
  <c r="AD758" i="15"/>
  <c r="AD757" i="15"/>
  <c r="AD756" i="15"/>
  <c r="AD755" i="15"/>
  <c r="AD754" i="15"/>
  <c r="AD753" i="15"/>
  <c r="AD752" i="15"/>
  <c r="AD751" i="15"/>
  <c r="AD750" i="15"/>
  <c r="AD749" i="15"/>
  <c r="AD748" i="15"/>
  <c r="AD747" i="15"/>
  <c r="AD746" i="15"/>
  <c r="AD745" i="15"/>
  <c r="AD744" i="15"/>
  <c r="AD743" i="15"/>
  <c r="AD742" i="15"/>
  <c r="AD741" i="15"/>
  <c r="AD740" i="15"/>
  <c r="AD739" i="15"/>
  <c r="AD738" i="15"/>
  <c r="AD737" i="15"/>
  <c r="AD736" i="15"/>
  <c r="AD735" i="15"/>
  <c r="AD734" i="15"/>
  <c r="AD733" i="15"/>
  <c r="AD732" i="15"/>
  <c r="AD731" i="15"/>
  <c r="AD730" i="15"/>
  <c r="AD729" i="15"/>
  <c r="AD728" i="15"/>
  <c r="AD727" i="15"/>
  <c r="AD726" i="15"/>
  <c r="AD725" i="15"/>
  <c r="AD724" i="15"/>
  <c r="AD723" i="15"/>
  <c r="AD722" i="15"/>
  <c r="AD721" i="15"/>
  <c r="AD720" i="15"/>
  <c r="AD719" i="15"/>
  <c r="AD718" i="15"/>
  <c r="AD717" i="15"/>
  <c r="AD716" i="15"/>
  <c r="AD715" i="15"/>
  <c r="AD714" i="15"/>
  <c r="AD713" i="15"/>
  <c r="AD712" i="15"/>
  <c r="AD711" i="15"/>
  <c r="AD710" i="15"/>
  <c r="AD709" i="15"/>
  <c r="AD708" i="15"/>
  <c r="AD707" i="15"/>
  <c r="AD706" i="15"/>
  <c r="AD705" i="15"/>
  <c r="AD704" i="15"/>
  <c r="AD703" i="15"/>
  <c r="AD702" i="15"/>
  <c r="AD701" i="15"/>
  <c r="AD700" i="15"/>
  <c r="AD699" i="15"/>
  <c r="AD698" i="15"/>
  <c r="AD697" i="15"/>
  <c r="AD696" i="15"/>
  <c r="AD695" i="15"/>
  <c r="AD694" i="15"/>
  <c r="AD693" i="15"/>
  <c r="AD692" i="15"/>
  <c r="AD691" i="15"/>
  <c r="AD690" i="15"/>
  <c r="AD688" i="15"/>
  <c r="AD687" i="15"/>
  <c r="AD686" i="15"/>
  <c r="AD685" i="15"/>
  <c r="AD684" i="15"/>
  <c r="AD683" i="15"/>
  <c r="AD682" i="15"/>
  <c r="AD681" i="15"/>
  <c r="AD680" i="15"/>
  <c r="AD679" i="15"/>
  <c r="AD678" i="15"/>
  <c r="AD677" i="15"/>
  <c r="AD676" i="15"/>
  <c r="AD675" i="15"/>
  <c r="AD674" i="15"/>
  <c r="AD673" i="15"/>
  <c r="AD672" i="15"/>
  <c r="AD671" i="15"/>
  <c r="AD670" i="15"/>
  <c r="AD669" i="15"/>
  <c r="AD668" i="15"/>
  <c r="AD667" i="15"/>
  <c r="AD666" i="15"/>
  <c r="AD665" i="15"/>
  <c r="AD664" i="15"/>
  <c r="AD663" i="15"/>
  <c r="AD662" i="15"/>
  <c r="AD661" i="15"/>
  <c r="AD660" i="15"/>
  <c r="AD659" i="15"/>
  <c r="AD658" i="15"/>
  <c r="AD657" i="15"/>
  <c r="AD656" i="15"/>
  <c r="AD655" i="15"/>
  <c r="AD654" i="15"/>
  <c r="AD653" i="15"/>
  <c r="AD652" i="15"/>
  <c r="AD650" i="15"/>
  <c r="AD649" i="15"/>
  <c r="AD648" i="15"/>
  <c r="AD647" i="15"/>
  <c r="AD646" i="15"/>
  <c r="AD645" i="15"/>
  <c r="AD644" i="15"/>
  <c r="AD643" i="15"/>
  <c r="AD642" i="15"/>
  <c r="AD641" i="15"/>
  <c r="AD640" i="15"/>
  <c r="AD639" i="15"/>
  <c r="AD638" i="15"/>
  <c r="AD637" i="15"/>
  <c r="AD636" i="15"/>
  <c r="AD635" i="15"/>
  <c r="AD634" i="15"/>
  <c r="AD633" i="15"/>
  <c r="AD632" i="15"/>
  <c r="AD631" i="15"/>
  <c r="AD630" i="15"/>
  <c r="AD629" i="15"/>
  <c r="AD628" i="15"/>
  <c r="AD627" i="15"/>
  <c r="AD626" i="15"/>
  <c r="AD625" i="15"/>
  <c r="AD624" i="15"/>
  <c r="AD623" i="15"/>
  <c r="AD622" i="15"/>
  <c r="AD621" i="15"/>
  <c r="AD616" i="15"/>
  <c r="AD615" i="15"/>
  <c r="AD614" i="15"/>
  <c r="AD613" i="15"/>
  <c r="AD612" i="15"/>
  <c r="AD611" i="15"/>
  <c r="AD610" i="15"/>
  <c r="AD609" i="15"/>
  <c r="AD606" i="15"/>
  <c r="AD605" i="15"/>
  <c r="AD604" i="15"/>
  <c r="AD603" i="15"/>
  <c r="AD602" i="15"/>
  <c r="AD601" i="15"/>
  <c r="AD560" i="15"/>
  <c r="AD559" i="15"/>
  <c r="AD558" i="15"/>
  <c r="AD557" i="15"/>
  <c r="AD556" i="15"/>
  <c r="AD555" i="15"/>
  <c r="AD554" i="15"/>
  <c r="AD553" i="15"/>
  <c r="AD552" i="15"/>
  <c r="AD551" i="15"/>
  <c r="AD550" i="15"/>
  <c r="AD549" i="15"/>
  <c r="AD548" i="15"/>
  <c r="AD547" i="15"/>
  <c r="AD546" i="15"/>
  <c r="AD545" i="15"/>
  <c r="AD544" i="15"/>
  <c r="AD543" i="15"/>
  <c r="AD542" i="15"/>
  <c r="AD541" i="15"/>
  <c r="AD540" i="15"/>
  <c r="AD539" i="15"/>
  <c r="AD538" i="15"/>
  <c r="AD537" i="15"/>
  <c r="AD536" i="15"/>
  <c r="AD535" i="15"/>
  <c r="AD534" i="15"/>
  <c r="AD533" i="15"/>
  <c r="AD532" i="15"/>
  <c r="AD531" i="15"/>
  <c r="AD530" i="15"/>
  <c r="AD529" i="15"/>
  <c r="AD528" i="15"/>
  <c r="AD527" i="15"/>
  <c r="AD526" i="15"/>
  <c r="AD525" i="15"/>
  <c r="AD524" i="15"/>
  <c r="AD523" i="15"/>
  <c r="AD522" i="15"/>
  <c r="AD521" i="15"/>
  <c r="AD520" i="15"/>
  <c r="AD519" i="15"/>
  <c r="AD518" i="15"/>
  <c r="AD517" i="15"/>
  <c r="AD516" i="15"/>
  <c r="AD515" i="15"/>
  <c r="AD514" i="15"/>
  <c r="AD513" i="15"/>
  <c r="AD512" i="15"/>
  <c r="AD511" i="15"/>
  <c r="AD510" i="15"/>
  <c r="AD509" i="15"/>
  <c r="AD508" i="15"/>
  <c r="AD507" i="15"/>
  <c r="AD506" i="15"/>
  <c r="AD505" i="15"/>
  <c r="AD504" i="15"/>
  <c r="AD503" i="15"/>
  <c r="AD502" i="15"/>
  <c r="AD501" i="15"/>
  <c r="AD500" i="15"/>
  <c r="AD499" i="15"/>
  <c r="AD498" i="15"/>
  <c r="AD497" i="15"/>
  <c r="AD496" i="15"/>
  <c r="AD495" i="15"/>
  <c r="AD494" i="15"/>
  <c r="AD493" i="15"/>
  <c r="AD492" i="15"/>
  <c r="AD491" i="15"/>
  <c r="AD490" i="15"/>
  <c r="AD489" i="15"/>
  <c r="AD488" i="15"/>
  <c r="AD487" i="15"/>
  <c r="AD486" i="15"/>
  <c r="AD485" i="15"/>
  <c r="AD484" i="15"/>
  <c r="AD483" i="15"/>
  <c r="AD482" i="15"/>
  <c r="AD481" i="15"/>
  <c r="AD480" i="15"/>
  <c r="AD479" i="15"/>
  <c r="AD473" i="15"/>
  <c r="AD472" i="15"/>
  <c r="AD471" i="15"/>
  <c r="AD470" i="15"/>
  <c r="AD469" i="15"/>
  <c r="AD468" i="15"/>
  <c r="AD467" i="15"/>
  <c r="AD466" i="15"/>
  <c r="AD465" i="15"/>
  <c r="AD464" i="15"/>
  <c r="AD463" i="15"/>
  <c r="AD462" i="15"/>
  <c r="AD461" i="15"/>
  <c r="AD460" i="15"/>
  <c r="AD459" i="15"/>
  <c r="AD458" i="15"/>
  <c r="AD457" i="15"/>
  <c r="AD456" i="15"/>
  <c r="AD455" i="15"/>
  <c r="AD454" i="15"/>
  <c r="AD453" i="15"/>
  <c r="AD452" i="15"/>
  <c r="AD451" i="15"/>
  <c r="AD450" i="15"/>
  <c r="AD449" i="15"/>
  <c r="AD448" i="15"/>
  <c r="AD447" i="15"/>
  <c r="AD446" i="15"/>
  <c r="AD445" i="15"/>
  <c r="AD444" i="15"/>
  <c r="AD443" i="15"/>
  <c r="AD442" i="15"/>
  <c r="AD441" i="15"/>
  <c r="AD440" i="15"/>
  <c r="AD439" i="15"/>
  <c r="AD438" i="15"/>
  <c r="AD437" i="15"/>
  <c r="AD436" i="15"/>
  <c r="AD435" i="15"/>
  <c r="AD434" i="15"/>
  <c r="AD433" i="15"/>
  <c r="AD432" i="15"/>
  <c r="AD431" i="15"/>
  <c r="AD430" i="15"/>
  <c r="AD429" i="15"/>
  <c r="AD428" i="15"/>
  <c r="AD427" i="15"/>
  <c r="AD426" i="15"/>
  <c r="AD425" i="15"/>
  <c r="AD424" i="15"/>
  <c r="AD423" i="15"/>
  <c r="AD422" i="15"/>
  <c r="AD421" i="15"/>
  <c r="AD420" i="15"/>
  <c r="AD419" i="15"/>
  <c r="AD418" i="15"/>
  <c r="AD417" i="15"/>
  <c r="AD416" i="15"/>
  <c r="AD415" i="15"/>
  <c r="AD414" i="15"/>
  <c r="AD413" i="15"/>
  <c r="AD412" i="15"/>
  <c r="AD411" i="15"/>
  <c r="AD410" i="15"/>
  <c r="AD409" i="15"/>
  <c r="AD408" i="15"/>
  <c r="AD407" i="15"/>
  <c r="AD406" i="15"/>
  <c r="AD405" i="15"/>
  <c r="AD404" i="15"/>
  <c r="AD403" i="15"/>
  <c r="AD402" i="15"/>
  <c r="AD401" i="15"/>
  <c r="AD400" i="15"/>
  <c r="AD399" i="15"/>
  <c r="AD398" i="15"/>
  <c r="AD397" i="15"/>
  <c r="AD396" i="15"/>
  <c r="AD395" i="15"/>
  <c r="AD394" i="15"/>
  <c r="AD393" i="15"/>
  <c r="AD392" i="15"/>
  <c r="AD391" i="15"/>
  <c r="AD390" i="15"/>
  <c r="AD389" i="15"/>
  <c r="AD388" i="15"/>
  <c r="AD387" i="15"/>
  <c r="AD386" i="15"/>
  <c r="AD385" i="15"/>
  <c r="AD384" i="15"/>
  <c r="AD383" i="15"/>
  <c r="AD382" i="15"/>
  <c r="AD381" i="15"/>
  <c r="AD380" i="15"/>
  <c r="AD379" i="15"/>
  <c r="AD378" i="15"/>
  <c r="AD377" i="15"/>
  <c r="AD376" i="15"/>
  <c r="AD375" i="15"/>
  <c r="AD374" i="15"/>
  <c r="AD373" i="15"/>
  <c r="AD372" i="15"/>
  <c r="AD371" i="15"/>
  <c r="AD370" i="15"/>
  <c r="AD369" i="15"/>
  <c r="AD368" i="15"/>
  <c r="AD367" i="15"/>
  <c r="AD366" i="15"/>
  <c r="AD365" i="15"/>
  <c r="AD364" i="15"/>
  <c r="AD363" i="15"/>
  <c r="AD362" i="15"/>
  <c r="AD361" i="15"/>
  <c r="AD360" i="15"/>
  <c r="AD359" i="15"/>
  <c r="AD358" i="15"/>
  <c r="AD357" i="15"/>
  <c r="AD356" i="15"/>
  <c r="AD355" i="15"/>
  <c r="AD354" i="15"/>
  <c r="AD353" i="15"/>
  <c r="AD352" i="15"/>
  <c r="AD351" i="15"/>
  <c r="AD350" i="15"/>
  <c r="AD349" i="15"/>
  <c r="AD348" i="15"/>
  <c r="AD347" i="15"/>
  <c r="AD346" i="15"/>
  <c r="AD345" i="15"/>
  <c r="AD344" i="15"/>
  <c r="AD343" i="15"/>
  <c r="AD342" i="15"/>
  <c r="AD341" i="15"/>
  <c r="AD340" i="15"/>
  <c r="AD339" i="15"/>
  <c r="AD338" i="15"/>
  <c r="AD337" i="15"/>
  <c r="AD336" i="15"/>
  <c r="AD335" i="15"/>
  <c r="AD334" i="15"/>
  <c r="AD333" i="15"/>
  <c r="AD332" i="15"/>
  <c r="AD331" i="15"/>
  <c r="AD330" i="15"/>
  <c r="AD329" i="15"/>
  <c r="AD328" i="15"/>
  <c r="AD327" i="15"/>
  <c r="AD326" i="15"/>
  <c r="AD325" i="15"/>
  <c r="AD324" i="15"/>
  <c r="AD323" i="15"/>
  <c r="AD322" i="15"/>
  <c r="AD321" i="15"/>
  <c r="AD320" i="15"/>
  <c r="AD319" i="15"/>
  <c r="AD318" i="15"/>
  <c r="AD317" i="15"/>
  <c r="AD316" i="15"/>
  <c r="AD315" i="15"/>
  <c r="AD314" i="15"/>
  <c r="AD313" i="15"/>
  <c r="AD312" i="15"/>
  <c r="AD311" i="15"/>
  <c r="AD310" i="15"/>
  <c r="AD309" i="15"/>
  <c r="AD308" i="15"/>
  <c r="AD307" i="15"/>
  <c r="AD306" i="15"/>
  <c r="AD305" i="15"/>
  <c r="AD304" i="15"/>
  <c r="AD303" i="15"/>
  <c r="AD302" i="15"/>
  <c r="AD301" i="15"/>
  <c r="AD300" i="15"/>
  <c r="AD299" i="15"/>
  <c r="AD298" i="15"/>
  <c r="AD297" i="15"/>
  <c r="AD296" i="15"/>
  <c r="AD295" i="15"/>
  <c r="AD294" i="15"/>
  <c r="AD293" i="15"/>
  <c r="AD292" i="15"/>
  <c r="AD291" i="15"/>
  <c r="AD290" i="15"/>
  <c r="AD289" i="15"/>
  <c r="AD288" i="15"/>
  <c r="AD287" i="15"/>
  <c r="AD286" i="15"/>
  <c r="AD285" i="15"/>
  <c r="AD284" i="15"/>
  <c r="AD283" i="15"/>
  <c r="AD282" i="15"/>
  <c r="AD281" i="15"/>
  <c r="AD280" i="15"/>
  <c r="AD279" i="15"/>
  <c r="AD278" i="15"/>
  <c r="AD277" i="15"/>
  <c r="AD276" i="15"/>
  <c r="AD275" i="15"/>
  <c r="AD274" i="15"/>
  <c r="AD273" i="15"/>
  <c r="AD272" i="15"/>
  <c r="AD271" i="15"/>
  <c r="AD270" i="15"/>
  <c r="AD269" i="15"/>
  <c r="AD268" i="15"/>
  <c r="AD267" i="15"/>
  <c r="AD266" i="15"/>
  <c r="AD265" i="15"/>
  <c r="AD264" i="15"/>
  <c r="AD263" i="15"/>
  <c r="AD262" i="15"/>
  <c r="AD261" i="15"/>
  <c r="AD260" i="15"/>
  <c r="AD259" i="15"/>
  <c r="AD258" i="15"/>
  <c r="AD257" i="15"/>
  <c r="AD256" i="15"/>
  <c r="AD255" i="15"/>
  <c r="AD254" i="15"/>
  <c r="AD253" i="15"/>
  <c r="AD252" i="15"/>
  <c r="AD251" i="15"/>
  <c r="AD250" i="15"/>
  <c r="AD249" i="15"/>
  <c r="AD248" i="15"/>
  <c r="AD247" i="15"/>
  <c r="AD246" i="15"/>
  <c r="AD245" i="15"/>
  <c r="AD244" i="15"/>
  <c r="AD243" i="15"/>
  <c r="AD242" i="15"/>
  <c r="AD241" i="15"/>
  <c r="AD240" i="15"/>
  <c r="AD239" i="15"/>
  <c r="AD238" i="15"/>
  <c r="AD237" i="15"/>
  <c r="AD236" i="15"/>
  <c r="AD235" i="15"/>
  <c r="AD234" i="15"/>
  <c r="AD233" i="15"/>
  <c r="AD232" i="15"/>
  <c r="AD231" i="15"/>
  <c r="AD230" i="15"/>
  <c r="AD229" i="15"/>
  <c r="AD228" i="15"/>
  <c r="AD227" i="15"/>
  <c r="AD226" i="15"/>
  <c r="AD225" i="15"/>
  <c r="AD224" i="15"/>
  <c r="AD223" i="15"/>
  <c r="AD222" i="15"/>
  <c r="AD221" i="15"/>
  <c r="AD220" i="15"/>
  <c r="AD219" i="15"/>
  <c r="AD218" i="15"/>
  <c r="AD217" i="15"/>
  <c r="AD216" i="15"/>
  <c r="AD215" i="15"/>
  <c r="AD214" i="15"/>
  <c r="AD213" i="15"/>
  <c r="AD212" i="15"/>
  <c r="AD211" i="15"/>
  <c r="AD210" i="15"/>
  <c r="AD209" i="15"/>
  <c r="AD208" i="15"/>
  <c r="AD207" i="15"/>
  <c r="AD206" i="15"/>
  <c r="AD205" i="15"/>
  <c r="AD204" i="15"/>
  <c r="AD203" i="15"/>
  <c r="AD202" i="15"/>
  <c r="AD201" i="15"/>
  <c r="AD200" i="15"/>
  <c r="AD199" i="15"/>
  <c r="AD198" i="15"/>
  <c r="AD197" i="15"/>
  <c r="AD196" i="15"/>
  <c r="AD195" i="15"/>
  <c r="AD194" i="15"/>
  <c r="AD193" i="15"/>
  <c r="AD192" i="15"/>
  <c r="AD191" i="15"/>
  <c r="AD190" i="15"/>
  <c r="AD189" i="15"/>
  <c r="AD188" i="15"/>
  <c r="AD187" i="15"/>
  <c r="AD186" i="15"/>
  <c r="AD185" i="15"/>
  <c r="AD184" i="15"/>
  <c r="AD183" i="15"/>
  <c r="AD182" i="15"/>
  <c r="AD181" i="15"/>
  <c r="AD180" i="15"/>
  <c r="AD179" i="15"/>
  <c r="AD178" i="15"/>
  <c r="AD177" i="15"/>
  <c r="AD176" i="15"/>
  <c r="AD175" i="15"/>
  <c r="AD174" i="15"/>
  <c r="AD173" i="15"/>
  <c r="AD172" i="15"/>
  <c r="AD171" i="15"/>
  <c r="AD170" i="15"/>
  <c r="AD169" i="15"/>
  <c r="AD168" i="15"/>
  <c r="AD167" i="15"/>
  <c r="AD166" i="15"/>
  <c r="AD165" i="15"/>
  <c r="AD164" i="15"/>
  <c r="AD163" i="15"/>
  <c r="AD162" i="15"/>
  <c r="AD161" i="15"/>
  <c r="AD160" i="15"/>
  <c r="AD159" i="15"/>
  <c r="AD158" i="15"/>
  <c r="AD157" i="15"/>
  <c r="AD156" i="15"/>
  <c r="AD152" i="15"/>
  <c r="AD151" i="15"/>
  <c r="AD150" i="15"/>
  <c r="AD149" i="15"/>
  <c r="AD148" i="15"/>
  <c r="AD147" i="15"/>
  <c r="AD146" i="15"/>
  <c r="AD145" i="15"/>
  <c r="AD144" i="15"/>
  <c r="AD143" i="15"/>
  <c r="AD142" i="15"/>
  <c r="AD141" i="15"/>
  <c r="AD140" i="15"/>
  <c r="AD139" i="15"/>
  <c r="AD138" i="15"/>
  <c r="AD137" i="15"/>
  <c r="AD136" i="15"/>
  <c r="AD135" i="15"/>
  <c r="AD134" i="15"/>
  <c r="AD133" i="15"/>
  <c r="AD132" i="15"/>
  <c r="AD131" i="15"/>
  <c r="AD130" i="15"/>
  <c r="AD129" i="15"/>
  <c r="AD128" i="15"/>
  <c r="AD127" i="15"/>
  <c r="AD126" i="15"/>
  <c r="AD125" i="15"/>
  <c r="AD124" i="15"/>
  <c r="AD123" i="15"/>
  <c r="AD122" i="15"/>
  <c r="AD121" i="15"/>
  <c r="AD120" i="15"/>
  <c r="AD119" i="15"/>
  <c r="AD118" i="15"/>
  <c r="AD117" i="15"/>
  <c r="AD116" i="15"/>
  <c r="AD115" i="15"/>
  <c r="AD114" i="15"/>
  <c r="AD113" i="15"/>
  <c r="AD112" i="15"/>
  <c r="AD111" i="15"/>
  <c r="AD110" i="15"/>
  <c r="AD109" i="15"/>
  <c r="AD108" i="15"/>
  <c r="AD107" i="15"/>
  <c r="AD106" i="15"/>
  <c r="AD105" i="15"/>
  <c r="AD104" i="15"/>
  <c r="AD103" i="15"/>
  <c r="AD102" i="15"/>
  <c r="AD101" i="15"/>
  <c r="AD100" i="15"/>
  <c r="AD99" i="15"/>
  <c r="AD98" i="15"/>
  <c r="AD97" i="15"/>
  <c r="AD96" i="15"/>
  <c r="AD95" i="15"/>
  <c r="AD94" i="15"/>
  <c r="AD93" i="15"/>
  <c r="AD92" i="15"/>
  <c r="AD91" i="15"/>
  <c r="AD90" i="15"/>
  <c r="AD89" i="15"/>
  <c r="AD88" i="15"/>
  <c r="AD87" i="15"/>
  <c r="AD86" i="15"/>
  <c r="AD85" i="15"/>
  <c r="AD84" i="15"/>
  <c r="AD83" i="15"/>
  <c r="AD82" i="15"/>
  <c r="AD81" i="15"/>
  <c r="AD80" i="15"/>
  <c r="AD79" i="15"/>
  <c r="AD78" i="15"/>
  <c r="AD77" i="15"/>
  <c r="AD76" i="15"/>
  <c r="AD75" i="15"/>
  <c r="AD74" i="15"/>
  <c r="AD73" i="15"/>
  <c r="AD72" i="15"/>
  <c r="AD71" i="15"/>
  <c r="AD70" i="15"/>
  <c r="AD69" i="15"/>
  <c r="AD68" i="15"/>
  <c r="AD67" i="15"/>
  <c r="AD66" i="15"/>
  <c r="AD65" i="15"/>
  <c r="AD64" i="15"/>
  <c r="AD63" i="15"/>
  <c r="AD62" i="15"/>
  <c r="AD61" i="15"/>
  <c r="AD60" i="15"/>
  <c r="AD59" i="15"/>
  <c r="AD58" i="15"/>
  <c r="AD57" i="15"/>
  <c r="AD56" i="15"/>
  <c r="AD55" i="15"/>
  <c r="AD54" i="15"/>
  <c r="AD53" i="15"/>
  <c r="AD52" i="15"/>
  <c r="AD51" i="15"/>
  <c r="AD50" i="15"/>
  <c r="AD49" i="15"/>
  <c r="AD48" i="15"/>
  <c r="AD47" i="15"/>
  <c r="AD46" i="15"/>
  <c r="AD45" i="15"/>
  <c r="AD44" i="15"/>
  <c r="AD43" i="15"/>
  <c r="AD42" i="15"/>
  <c r="AD41" i="15"/>
  <c r="AD40" i="15"/>
  <c r="AD39" i="15"/>
  <c r="AD38" i="15"/>
  <c r="AD37" i="15"/>
  <c r="AD36" i="15"/>
  <c r="AD35" i="15"/>
  <c r="AD34" i="15"/>
  <c r="AD33" i="15"/>
  <c r="AD32" i="15"/>
  <c r="AD31" i="15"/>
  <c r="AD30" i="15"/>
  <c r="AD29" i="15"/>
  <c r="AD28" i="15"/>
  <c r="AD27" i="15"/>
  <c r="AD26" i="15"/>
  <c r="AD25" i="15"/>
  <c r="AD24" i="15"/>
  <c r="AD23" i="15"/>
  <c r="AD22" i="15"/>
  <c r="AD21" i="15"/>
  <c r="AD20" i="15"/>
  <c r="AD19" i="15"/>
  <c r="AD18" i="15"/>
  <c r="AD17" i="15"/>
  <c r="AD16" i="15"/>
  <c r="AD15" i="15"/>
  <c r="AD14" i="15"/>
  <c r="AD13" i="15"/>
  <c r="AD12" i="15"/>
  <c r="AD11" i="15"/>
  <c r="AD10" i="15"/>
  <c r="AD9" i="15"/>
  <c r="AD8" i="15"/>
  <c r="AD7" i="15"/>
  <c r="AD6" i="15"/>
  <c r="AD5" i="15"/>
  <c r="G5" i="18" l="1"/>
  <c r="L7" i="18"/>
  <c r="L10" i="18"/>
  <c r="N10" i="18" s="1"/>
  <c r="G10" i="18"/>
  <c r="L9" i="18"/>
  <c r="N9" i="18" s="1"/>
  <c r="G9" i="18"/>
  <c r="L8" i="18"/>
  <c r="N8" i="18" s="1"/>
  <c r="G8" i="18"/>
  <c r="N7" i="18"/>
  <c r="G7" i="18"/>
  <c r="L6" i="18"/>
  <c r="N6" i="18" s="1"/>
  <c r="G6" i="18"/>
  <c r="L5" i="18"/>
  <c r="N5" i="18" s="1"/>
  <c r="AF4" i="15" l="1"/>
  <c r="AF768" i="15"/>
  <c r="AF767" i="15"/>
  <c r="AF766" i="15"/>
  <c r="AF765" i="15"/>
  <c r="AF764" i="15"/>
  <c r="AF763" i="15"/>
  <c r="AF762" i="15"/>
  <c r="AF761" i="15"/>
  <c r="AF760" i="15"/>
  <c r="AF759" i="15"/>
  <c r="AF758" i="15"/>
  <c r="AF757" i="15"/>
  <c r="AF718" i="15"/>
  <c r="AF717" i="15"/>
  <c r="AF716" i="15"/>
  <c r="AF715" i="15"/>
  <c r="AF714" i="15"/>
  <c r="AF713" i="15"/>
  <c r="AF712" i="15"/>
  <c r="AF711" i="15"/>
  <c r="AF710" i="15"/>
  <c r="AF709" i="15"/>
  <c r="AF708" i="15"/>
  <c r="AF707" i="15"/>
  <c r="AF706" i="15"/>
  <c r="AF705" i="15"/>
  <c r="AF704" i="15"/>
  <c r="AF703" i="15"/>
  <c r="AF702" i="15"/>
  <c r="AF701" i="15"/>
  <c r="AF700" i="15"/>
  <c r="AF699" i="15"/>
  <c r="AF698" i="15"/>
  <c r="AF697" i="15"/>
  <c r="AF696" i="15"/>
  <c r="AF695" i="15"/>
  <c r="AF694" i="15"/>
  <c r="AF693" i="15"/>
  <c r="AF692" i="15"/>
  <c r="AF691" i="15"/>
  <c r="AF690" i="15"/>
  <c r="AF657" i="15"/>
  <c r="AF656" i="15"/>
  <c r="AF655" i="15"/>
  <c r="AF654" i="15"/>
  <c r="AF653" i="15"/>
  <c r="AF652" i="15"/>
  <c r="AF651" i="15"/>
  <c r="AF650" i="15"/>
  <c r="AF649" i="15"/>
  <c r="AF648" i="15"/>
  <c r="AF647" i="15"/>
  <c r="AF646" i="15"/>
  <c r="AF645" i="15"/>
  <c r="AF644" i="15"/>
  <c r="AF643" i="15"/>
  <c r="AF642" i="15"/>
  <c r="AF641" i="15"/>
  <c r="AF640" i="15"/>
  <c r="AF639" i="15"/>
  <c r="AF638" i="15"/>
  <c r="AF637" i="15"/>
  <c r="AF636" i="15"/>
  <c r="AF635" i="15"/>
  <c r="AF634" i="15"/>
  <c r="AF633" i="15"/>
  <c r="AF632" i="15"/>
  <c r="AF631" i="15"/>
  <c r="AF630" i="15"/>
  <c r="AF629" i="15"/>
  <c r="AF628" i="15"/>
  <c r="AF627" i="15"/>
  <c r="AF626" i="15"/>
  <c r="AF625" i="15"/>
  <c r="AF624" i="15"/>
  <c r="AF623" i="15"/>
  <c r="AF621" i="15"/>
  <c r="AF620" i="15"/>
  <c r="AF619" i="15"/>
  <c r="AF618" i="15"/>
  <c r="AF617" i="15"/>
  <c r="AF615" i="15"/>
  <c r="AF614" i="15"/>
  <c r="AF613" i="15"/>
  <c r="AF612" i="15"/>
  <c r="AF611" i="15"/>
  <c r="AF610" i="15"/>
  <c r="AF609" i="15"/>
  <c r="AF608" i="15"/>
  <c r="AF607" i="15"/>
  <c r="AF604" i="15"/>
  <c r="AF603" i="15"/>
  <c r="AF602" i="15"/>
  <c r="AF601" i="15"/>
  <c r="AF600" i="15"/>
  <c r="AF599" i="15"/>
  <c r="AF598" i="15"/>
  <c r="AF597" i="15"/>
  <c r="AF596" i="15"/>
  <c r="AF595" i="15"/>
  <c r="AF594" i="15"/>
  <c r="AF593" i="15"/>
  <c r="AF592" i="15"/>
  <c r="AF591" i="15"/>
  <c r="AF590" i="15"/>
  <c r="AF589" i="15"/>
  <c r="AF588" i="15"/>
  <c r="AF587" i="15"/>
  <c r="AF586" i="15"/>
  <c r="AF585" i="15"/>
  <c r="AF584" i="15"/>
  <c r="AF583" i="15"/>
  <c r="AF582" i="15"/>
  <c r="AF581" i="15"/>
  <c r="AF580" i="15"/>
  <c r="AF579" i="15"/>
  <c r="AF578" i="15"/>
  <c r="AF577" i="15"/>
  <c r="AF576" i="15"/>
  <c r="AF575" i="15"/>
  <c r="AF574" i="15"/>
  <c r="AF573" i="15"/>
  <c r="AF572" i="15"/>
  <c r="AF571" i="15"/>
  <c r="AF570" i="15"/>
  <c r="AF569" i="15"/>
  <c r="AF568" i="15"/>
  <c r="AF567" i="15"/>
  <c r="AF566" i="15"/>
  <c r="AF565" i="15"/>
  <c r="AF564" i="15"/>
  <c r="AF563" i="15"/>
  <c r="AF562" i="15"/>
  <c r="AF561" i="15"/>
  <c r="AF560" i="15"/>
  <c r="AF559" i="15"/>
  <c r="AF558" i="15"/>
  <c r="AF557" i="15"/>
  <c r="AF556" i="15"/>
  <c r="AF555" i="15"/>
  <c r="AF554" i="15"/>
  <c r="AF553" i="15"/>
  <c r="AF552" i="15"/>
  <c r="AF551" i="15"/>
  <c r="AF550" i="15"/>
  <c r="AF549" i="15"/>
  <c r="AF548" i="15"/>
  <c r="AF547" i="15"/>
  <c r="AF546" i="15"/>
  <c r="AF545" i="15"/>
  <c r="AF544" i="15"/>
  <c r="AF543" i="15"/>
  <c r="AF542" i="15"/>
  <c r="AF541" i="15"/>
  <c r="AF540" i="15"/>
  <c r="AF539" i="15"/>
  <c r="AF538" i="15"/>
  <c r="AF537" i="15"/>
  <c r="AF536" i="15"/>
  <c r="AF535" i="15"/>
  <c r="AF534" i="15"/>
  <c r="AF533" i="15"/>
  <c r="AF532" i="15"/>
  <c r="AF531" i="15"/>
  <c r="AF530" i="15"/>
  <c r="AF529" i="15"/>
  <c r="AF528" i="15"/>
  <c r="AF527" i="15"/>
  <c r="AF526" i="15"/>
  <c r="AF525" i="15"/>
  <c r="AF524" i="15"/>
  <c r="AF523" i="15"/>
  <c r="AF522" i="15"/>
  <c r="AF521" i="15"/>
  <c r="AF520" i="15"/>
  <c r="AF519" i="15"/>
  <c r="AF518" i="15"/>
  <c r="AF517" i="15"/>
  <c r="AF516" i="15"/>
  <c r="AF515" i="15"/>
  <c r="AF514" i="15"/>
  <c r="AF513" i="15"/>
  <c r="AF512" i="15"/>
  <c r="AF511" i="15"/>
  <c r="AF510" i="15"/>
  <c r="AF509" i="15"/>
  <c r="AF508" i="15"/>
  <c r="AF507" i="15"/>
  <c r="AF506" i="15"/>
  <c r="AF505" i="15"/>
  <c r="AF504" i="15"/>
  <c r="AF503" i="15"/>
  <c r="AF486" i="15"/>
  <c r="AF485" i="15"/>
  <c r="AF484" i="15"/>
  <c r="AF483" i="15"/>
  <c r="AF482" i="15"/>
  <c r="AF481" i="15"/>
  <c r="AF480" i="15"/>
  <c r="AF479" i="15"/>
  <c r="AF478" i="15"/>
  <c r="AF477" i="15"/>
  <c r="AF476" i="15"/>
  <c r="AF475" i="15"/>
  <c r="AF474" i="15"/>
  <c r="AF473" i="15"/>
  <c r="AF472" i="15"/>
  <c r="AF471" i="15"/>
  <c r="AF470" i="15"/>
  <c r="AF469" i="15"/>
  <c r="AF468" i="15"/>
  <c r="AF467" i="15"/>
  <c r="AF466" i="15"/>
  <c r="AF465" i="15"/>
  <c r="AF464" i="15"/>
  <c r="AF463" i="15"/>
  <c r="AF462" i="15"/>
  <c r="AF461" i="15"/>
  <c r="AF460" i="15"/>
  <c r="AF459" i="15"/>
  <c r="AF458" i="15"/>
  <c r="AF457" i="15"/>
  <c r="AF456" i="15"/>
  <c r="AF455" i="15"/>
  <c r="AF454" i="15"/>
  <c r="AF453" i="15"/>
  <c r="AF452" i="15"/>
  <c r="AF451" i="15"/>
  <c r="AF450" i="15"/>
  <c r="AF449" i="15"/>
  <c r="AF448" i="15"/>
  <c r="AF447" i="15"/>
  <c r="AF446" i="15"/>
  <c r="AF445" i="15"/>
  <c r="AF444" i="15"/>
  <c r="AF443" i="15"/>
  <c r="AF442" i="15"/>
  <c r="AF441" i="15"/>
  <c r="AF440" i="15"/>
  <c r="AF439" i="15"/>
  <c r="AF438" i="15"/>
  <c r="AF437" i="15"/>
  <c r="AF436" i="15"/>
  <c r="AF435" i="15"/>
  <c r="AF434" i="15"/>
  <c r="AF433" i="15"/>
  <c r="AF432" i="15"/>
  <c r="AF431" i="15"/>
  <c r="AF430" i="15"/>
  <c r="AF429" i="15"/>
  <c r="AF428" i="15"/>
  <c r="AF427" i="15"/>
  <c r="AF426" i="15"/>
  <c r="AF425" i="15"/>
  <c r="AF424" i="15"/>
  <c r="AF423" i="15"/>
  <c r="AF422" i="15"/>
  <c r="AF421" i="15"/>
  <c r="AF420" i="15"/>
  <c r="AF419" i="15"/>
  <c r="AF418" i="15"/>
  <c r="AF417" i="15"/>
  <c r="AF416" i="15"/>
  <c r="AF415" i="15"/>
  <c r="AF414" i="15"/>
  <c r="AF413" i="15"/>
  <c r="AF412" i="15"/>
  <c r="AF411" i="15"/>
  <c r="AF410" i="15"/>
  <c r="AF409" i="15"/>
  <c r="AF408" i="15"/>
  <c r="AF407" i="15"/>
  <c r="AF406" i="15"/>
  <c r="AF405" i="15"/>
  <c r="AF404" i="15"/>
  <c r="AF403" i="15"/>
  <c r="AF402" i="15"/>
  <c r="AF401" i="15"/>
  <c r="AF400" i="15"/>
  <c r="AF399" i="15"/>
  <c r="AF398" i="15"/>
  <c r="AF397" i="15"/>
  <c r="AF396" i="15"/>
  <c r="AF395" i="15"/>
  <c r="AF394" i="15"/>
  <c r="AF393" i="15"/>
  <c r="AF392" i="15"/>
  <c r="AF391" i="15"/>
  <c r="AF390" i="15"/>
  <c r="AF389" i="15"/>
  <c r="AF388" i="15"/>
  <c r="AF387" i="15"/>
  <c r="AF386" i="15"/>
  <c r="AF385" i="15"/>
  <c r="AF384" i="15"/>
  <c r="AF383" i="15"/>
  <c r="AF382" i="15"/>
  <c r="AF381" i="15"/>
  <c r="AF380" i="15"/>
  <c r="AF379" i="15"/>
  <c r="AF378" i="15"/>
  <c r="AF377" i="15"/>
  <c r="AF376" i="15"/>
  <c r="AF375" i="15"/>
  <c r="AF374" i="15"/>
  <c r="AF373" i="15"/>
  <c r="AF372" i="15"/>
  <c r="AF371" i="15"/>
  <c r="AF370" i="15"/>
  <c r="AF369" i="15"/>
  <c r="AF368" i="15"/>
  <c r="AF367" i="15"/>
  <c r="AF366" i="15"/>
  <c r="AF365" i="15"/>
  <c r="AF364" i="15"/>
  <c r="AF363" i="15"/>
  <c r="AF362" i="15"/>
  <c r="AF353" i="15"/>
  <c r="AF352" i="15"/>
  <c r="AF351" i="15"/>
  <c r="AF348" i="15"/>
  <c r="AF347" i="15"/>
  <c r="AF346" i="15"/>
  <c r="AF345" i="15"/>
  <c r="AF344" i="15"/>
  <c r="AF343" i="15"/>
  <c r="AF342" i="15"/>
  <c r="AF341" i="15"/>
  <c r="AF340" i="15"/>
  <c r="AF339" i="15"/>
  <c r="AF338" i="15"/>
  <c r="AF317" i="15"/>
  <c r="AF316" i="15"/>
  <c r="AF315" i="15"/>
  <c r="AF314" i="15"/>
  <c r="AF313" i="15"/>
  <c r="AF312" i="15"/>
  <c r="AF311" i="15"/>
  <c r="AF310" i="15"/>
  <c r="AF309" i="15"/>
  <c r="AF308" i="15"/>
  <c r="AF307" i="15"/>
  <c r="AF206" i="15"/>
  <c r="AF205" i="15"/>
  <c r="AF203" i="15"/>
  <c r="AF202" i="15"/>
  <c r="AF201" i="15"/>
  <c r="AF200" i="15"/>
  <c r="AF199" i="15"/>
  <c r="AF198" i="15"/>
  <c r="AF197" i="15"/>
  <c r="AF196" i="15"/>
  <c r="AF195" i="15"/>
  <c r="AF194" i="15"/>
  <c r="AF193" i="15"/>
  <c r="AF192" i="15"/>
  <c r="AF191" i="15"/>
  <c r="AF190" i="15"/>
  <c r="AF189" i="15"/>
  <c r="AF188" i="15"/>
  <c r="AF187" i="15"/>
  <c r="AF186" i="15"/>
  <c r="AF185" i="15"/>
  <c r="AF184" i="15"/>
  <c r="AF183" i="15"/>
  <c r="AF182" i="15"/>
  <c r="AF181" i="15"/>
  <c r="AF180" i="15"/>
  <c r="AF152" i="15"/>
  <c r="AF151" i="15"/>
  <c r="AF150" i="15"/>
  <c r="AF149" i="15"/>
  <c r="AF148" i="15"/>
  <c r="AF147" i="15"/>
  <c r="AF146" i="15"/>
  <c r="AF145" i="15"/>
  <c r="AF144" i="15"/>
  <c r="AF143" i="15"/>
  <c r="AF142" i="15"/>
  <c r="AF141" i="15"/>
  <c r="AF122" i="15"/>
  <c r="AF121" i="15"/>
  <c r="AF106" i="15"/>
  <c r="AF105" i="15"/>
  <c r="AF104" i="15"/>
  <c r="AF103" i="15"/>
  <c r="AF102" i="15"/>
  <c r="AF101" i="15"/>
  <c r="AF100" i="15"/>
  <c r="AF99" i="15"/>
  <c r="AF98" i="15"/>
  <c r="AF97" i="15"/>
  <c r="AF96" i="15"/>
  <c r="AF95" i="15"/>
  <c r="AF94" i="15"/>
  <c r="AF93" i="15"/>
  <c r="AF829" i="15"/>
  <c r="AF828" i="15"/>
  <c r="AF827" i="15"/>
  <c r="AF826" i="15"/>
  <c r="AF825" i="15"/>
  <c r="AF824" i="15"/>
  <c r="AF823" i="15"/>
  <c r="AF822" i="15"/>
  <c r="AF821" i="15"/>
  <c r="AF820" i="15"/>
  <c r="AF819" i="15"/>
  <c r="AF818" i="15"/>
  <c r="AF817" i="15"/>
  <c r="AF816" i="15"/>
  <c r="AF815" i="15"/>
  <c r="AF814" i="15"/>
  <c r="AF813" i="15"/>
  <c r="AF812" i="15"/>
  <c r="AF811" i="15"/>
  <c r="AF810" i="15"/>
  <c r="AF809" i="15"/>
  <c r="AF808" i="15"/>
  <c r="AF807" i="15"/>
  <c r="AF806" i="15"/>
  <c r="AF805" i="15"/>
  <c r="AF804" i="15"/>
  <c r="AF803" i="15"/>
  <c r="AF802" i="15"/>
  <c r="AF801" i="15"/>
  <c r="AF800" i="15"/>
  <c r="AF799" i="15"/>
  <c r="AF798" i="15"/>
  <c r="AF797" i="15"/>
  <c r="AF796" i="15"/>
  <c r="AF795" i="15"/>
  <c r="AF794" i="15"/>
  <c r="AF793" i="15"/>
  <c r="AF792" i="15"/>
  <c r="AF791" i="15"/>
  <c r="AF790" i="15"/>
  <c r="AF789" i="15"/>
  <c r="AF788" i="15"/>
  <c r="AF787" i="15"/>
  <c r="AF786" i="15"/>
  <c r="AF785" i="15"/>
  <c r="AF784" i="15"/>
  <c r="AF783" i="15"/>
  <c r="AF781" i="15"/>
  <c r="AF780" i="15"/>
  <c r="AF779" i="15"/>
  <c r="AF778" i="15"/>
  <c r="AF777" i="15"/>
  <c r="AF776" i="15"/>
  <c r="AF775" i="15"/>
  <c r="AF774" i="15"/>
  <c r="AF773" i="15"/>
  <c r="AF772" i="15"/>
  <c r="AF771" i="15"/>
  <c r="AF770" i="15"/>
  <c r="AF769" i="15"/>
  <c r="AF92" i="15"/>
  <c r="AF91" i="15"/>
  <c r="AF90" i="15"/>
  <c r="AF89" i="15"/>
  <c r="AF88" i="15"/>
  <c r="AF87" i="15"/>
  <c r="AF86" i="15"/>
  <c r="AF85" i="15"/>
  <c r="AF84" i="15"/>
  <c r="AF83" i="15"/>
  <c r="AF82" i="15"/>
  <c r="AF81" i="15"/>
  <c r="AF80" i="15"/>
  <c r="AF79" i="15"/>
  <c r="AF78" i="15"/>
  <c r="AF77" i="15"/>
  <c r="AF76" i="15"/>
  <c r="AF75" i="15"/>
  <c r="AF73" i="15"/>
  <c r="AF72" i="15"/>
  <c r="AF71" i="15"/>
  <c r="AF70" i="15"/>
  <c r="AF69" i="15"/>
  <c r="AF68" i="15"/>
  <c r="AF67" i="15"/>
  <c r="AF66" i="15"/>
  <c r="AF65" i="15"/>
  <c r="AF64" i="15"/>
  <c r="AF63" i="15"/>
  <c r="AF62" i="15"/>
  <c r="AF61" i="15"/>
  <c r="AF60" i="15"/>
  <c r="AF59" i="15"/>
  <c r="AF58" i="15"/>
  <c r="AF57" i="15"/>
  <c r="AF56" i="15"/>
  <c r="AF55" i="15"/>
  <c r="AF54" i="15"/>
  <c r="AF53" i="15"/>
  <c r="AF52" i="15"/>
  <c r="AF51" i="15"/>
  <c r="AF50" i="15"/>
  <c r="AF49" i="15"/>
  <c r="AF48" i="15"/>
  <c r="AF47" i="15"/>
  <c r="AF46" i="15"/>
  <c r="AF45" i="15"/>
  <c r="AF44" i="15"/>
  <c r="AF43" i="15"/>
  <c r="AF42" i="15"/>
  <c r="AF41" i="15"/>
  <c r="AF40" i="15"/>
  <c r="AF39" i="15"/>
  <c r="AF38" i="15"/>
  <c r="AF37" i="15"/>
  <c r="AF36" i="15"/>
  <c r="AF35" i="15"/>
  <c r="AF34" i="15"/>
  <c r="AF33" i="15"/>
  <c r="AF32" i="15"/>
  <c r="AF31" i="15"/>
  <c r="AF30" i="15"/>
  <c r="AF29" i="15"/>
  <c r="AF28" i="15"/>
  <c r="AF27" i="15"/>
  <c r="AF26" i="15"/>
  <c r="AF25" i="15"/>
  <c r="AF24" i="15"/>
  <c r="AF23" i="15"/>
  <c r="AF22" i="15"/>
  <c r="AF21" i="15"/>
  <c r="AF20" i="15"/>
  <c r="AF19" i="15"/>
  <c r="AF12" i="15"/>
  <c r="AF11" i="15"/>
  <c r="AF10" i="15"/>
  <c r="AF9" i="15"/>
  <c r="AF8" i="15"/>
  <c r="AF7" i="15"/>
  <c r="AF6" i="15"/>
  <c r="AF5" i="15"/>
  <c r="U4" i="15"/>
  <c r="W768" i="15"/>
  <c r="W767" i="15"/>
  <c r="W766" i="15"/>
  <c r="W765" i="15"/>
  <c r="W764" i="15"/>
  <c r="W763" i="15"/>
  <c r="W762" i="15"/>
  <c r="W761" i="15"/>
  <c r="W760" i="15"/>
  <c r="W759" i="15"/>
  <c r="W758" i="15"/>
  <c r="W757" i="15"/>
  <c r="W756" i="15"/>
  <c r="W755" i="15"/>
  <c r="W754" i="15"/>
  <c r="W753" i="15"/>
  <c r="W752" i="15"/>
  <c r="W751" i="15"/>
  <c r="W750" i="15"/>
  <c r="W749" i="15"/>
  <c r="W748" i="15"/>
  <c r="W747" i="15"/>
  <c r="W746" i="15"/>
  <c r="W745" i="15"/>
  <c r="W744" i="15"/>
  <c r="W743" i="15"/>
  <c r="W742" i="15"/>
  <c r="W741" i="15"/>
  <c r="W740" i="15"/>
  <c r="W739" i="15"/>
  <c r="W738" i="15"/>
  <c r="W737" i="15"/>
  <c r="W736" i="15"/>
  <c r="W735" i="15"/>
  <c r="W734" i="15"/>
  <c r="W733" i="15"/>
  <c r="W732" i="15"/>
  <c r="W731" i="15"/>
  <c r="W730" i="15"/>
  <c r="W729" i="15"/>
  <c r="W728" i="15"/>
  <c r="W727" i="15"/>
  <c r="W726" i="15"/>
  <c r="W725" i="15"/>
  <c r="W724" i="15"/>
  <c r="W723" i="15"/>
  <c r="W722" i="15"/>
  <c r="W721" i="15"/>
  <c r="W720" i="15"/>
  <c r="W719" i="15"/>
  <c r="W718" i="15"/>
  <c r="W717" i="15"/>
  <c r="W716" i="15"/>
  <c r="W715" i="15"/>
  <c r="W714" i="15"/>
  <c r="W713" i="15"/>
  <c r="W712" i="15"/>
  <c r="W711" i="15"/>
  <c r="W710" i="15"/>
  <c r="W709" i="15"/>
  <c r="W708" i="15"/>
  <c r="W707" i="15"/>
  <c r="W706" i="15"/>
  <c r="W705" i="15"/>
  <c r="W704" i="15"/>
  <c r="W703" i="15"/>
  <c r="W702" i="15"/>
  <c r="W701" i="15"/>
  <c r="W700" i="15"/>
  <c r="W689" i="15"/>
  <c r="W688" i="15"/>
  <c r="W687" i="15"/>
  <c r="W686" i="15"/>
  <c r="W685" i="15"/>
  <c r="W684" i="15"/>
  <c r="W683" i="15"/>
  <c r="W682" i="15"/>
  <c r="W681" i="15"/>
  <c r="W680" i="15"/>
  <c r="W679" i="15"/>
  <c r="W678" i="15"/>
  <c r="W677" i="15"/>
  <c r="W676" i="15"/>
  <c r="W675" i="15"/>
  <c r="W674" i="15"/>
  <c r="W673" i="15"/>
  <c r="W672" i="15"/>
  <c r="W671" i="15"/>
  <c r="W670" i="15"/>
  <c r="W669" i="15"/>
  <c r="W668" i="15"/>
  <c r="W667" i="15"/>
  <c r="W666" i="15"/>
  <c r="W665" i="15"/>
  <c r="W664" i="15"/>
  <c r="W663" i="15"/>
  <c r="W662" i="15"/>
  <c r="W661" i="15"/>
  <c r="W660" i="15"/>
  <c r="W659" i="15"/>
  <c r="W658" i="15"/>
  <c r="W657" i="15"/>
  <c r="W656" i="15"/>
  <c r="W655" i="15"/>
  <c r="W654" i="15"/>
  <c r="W653" i="15"/>
  <c r="W652" i="15"/>
  <c r="W651" i="15"/>
  <c r="W650" i="15"/>
  <c r="W649" i="15"/>
  <c r="W648" i="15"/>
  <c r="W647" i="15"/>
  <c r="W646" i="15"/>
  <c r="W645" i="15"/>
  <c r="W644" i="15"/>
  <c r="W643" i="15"/>
  <c r="W642" i="15"/>
  <c r="W641" i="15"/>
  <c r="W640" i="15"/>
  <c r="W639" i="15"/>
  <c r="W638" i="15"/>
  <c r="W637" i="15"/>
  <c r="W636" i="15"/>
  <c r="W635" i="15"/>
  <c r="W634" i="15"/>
  <c r="W633" i="15"/>
  <c r="W632" i="15"/>
  <c r="W631" i="15"/>
  <c r="W630" i="15"/>
  <c r="W629" i="15"/>
  <c r="W628" i="15"/>
  <c r="W627" i="15"/>
  <c r="W626" i="15"/>
  <c r="W625" i="15"/>
  <c r="W624" i="15"/>
  <c r="W623" i="15"/>
  <c r="W622" i="15"/>
  <c r="W621" i="15"/>
  <c r="W620" i="15"/>
  <c r="W619" i="15"/>
  <c r="W618" i="15"/>
  <c r="W617" i="15"/>
  <c r="W616" i="15"/>
  <c r="W615" i="15"/>
  <c r="W614" i="15"/>
  <c r="W613" i="15"/>
  <c r="W612" i="15"/>
  <c r="W611" i="15"/>
  <c r="W610" i="15"/>
  <c r="W609" i="15"/>
  <c r="W608" i="15"/>
  <c r="W607" i="15"/>
  <c r="W606" i="15"/>
  <c r="W605" i="15"/>
  <c r="W604" i="15"/>
  <c r="W603" i="15"/>
  <c r="W602" i="15"/>
  <c r="W601" i="15"/>
  <c r="W560" i="15"/>
  <c r="W559" i="15"/>
  <c r="W558" i="15"/>
  <c r="W557" i="15"/>
  <c r="W556" i="15"/>
  <c r="W555" i="15"/>
  <c r="W554" i="15"/>
  <c r="W553" i="15"/>
  <c r="W552" i="15"/>
  <c r="W551" i="15"/>
  <c r="W550" i="15"/>
  <c r="W549" i="15"/>
  <c r="W548" i="15"/>
  <c r="W547" i="15"/>
  <c r="W546" i="15"/>
  <c r="W545" i="15"/>
  <c r="W544" i="15"/>
  <c r="W543" i="15"/>
  <c r="W542" i="15"/>
  <c r="W541" i="15"/>
  <c r="W540" i="15"/>
  <c r="W539" i="15"/>
  <c r="W538" i="15"/>
  <c r="W537" i="15"/>
  <c r="W536" i="15"/>
  <c r="W535" i="15"/>
  <c r="W534" i="15"/>
  <c r="W533" i="15"/>
  <c r="W532" i="15"/>
  <c r="W531" i="15"/>
  <c r="W530" i="15"/>
  <c r="W528" i="15"/>
  <c r="W527" i="15"/>
  <c r="W526" i="15"/>
  <c r="W525" i="15"/>
  <c r="W524" i="15"/>
  <c r="W523" i="15"/>
  <c r="W522" i="15"/>
  <c r="W521" i="15"/>
  <c r="W520" i="15"/>
  <c r="W519" i="15"/>
  <c r="W518" i="15"/>
  <c r="W517" i="15"/>
  <c r="W516" i="15"/>
  <c r="W515" i="15"/>
  <c r="W514" i="15"/>
  <c r="W513" i="15"/>
  <c r="W512" i="15"/>
  <c r="W511" i="15"/>
  <c r="W510" i="15"/>
  <c r="W509" i="15"/>
  <c r="W508" i="15"/>
  <c r="W507" i="15"/>
  <c r="W506" i="15"/>
  <c r="W505" i="15"/>
  <c r="W504" i="15"/>
  <c r="W503" i="15"/>
  <c r="W502" i="15"/>
  <c r="W501" i="15"/>
  <c r="W500" i="15"/>
  <c r="W499" i="15"/>
  <c r="W498" i="15"/>
  <c r="W497" i="15"/>
  <c r="W496" i="15"/>
  <c r="W495" i="15"/>
  <c r="W494" i="15"/>
  <c r="W493" i="15"/>
  <c r="W492" i="15"/>
  <c r="W491" i="15"/>
  <c r="W490" i="15"/>
  <c r="W489" i="15"/>
  <c r="W488" i="15"/>
  <c r="W487" i="15"/>
  <c r="W486" i="15"/>
  <c r="W485" i="15"/>
  <c r="W484" i="15"/>
  <c r="W483" i="15"/>
  <c r="W482" i="15"/>
  <c r="W481" i="15"/>
  <c r="W480" i="15"/>
  <c r="W479" i="15"/>
  <c r="W472" i="15"/>
  <c r="W471" i="15"/>
  <c r="W470" i="15"/>
  <c r="W469" i="15"/>
  <c r="W468" i="15"/>
  <c r="W467" i="15"/>
  <c r="W466" i="15"/>
  <c r="W465" i="15"/>
  <c r="W464" i="15"/>
  <c r="W463" i="15"/>
  <c r="W462" i="15"/>
  <c r="W461" i="15"/>
  <c r="W460" i="15"/>
  <c r="W459" i="15"/>
  <c r="W458" i="15"/>
  <c r="W457" i="15"/>
  <c r="W456" i="15"/>
  <c r="W455" i="15"/>
  <c r="W454" i="15"/>
  <c r="W453" i="15"/>
  <c r="W452" i="15"/>
  <c r="W451" i="15"/>
  <c r="W450" i="15"/>
  <c r="W449" i="15"/>
  <c r="W448" i="15"/>
  <c r="W447" i="15"/>
  <c r="W446" i="15"/>
  <c r="W445" i="15"/>
  <c r="W444" i="15"/>
  <c r="W443" i="15"/>
  <c r="W442" i="15"/>
  <c r="W441" i="15"/>
  <c r="W440" i="15"/>
  <c r="W439" i="15"/>
  <c r="W438" i="15"/>
  <c r="W437" i="15"/>
  <c r="W436" i="15"/>
  <c r="W435" i="15"/>
  <c r="W434" i="15"/>
  <c r="W433" i="15"/>
  <c r="W432" i="15"/>
  <c r="W431" i="15"/>
  <c r="W430" i="15"/>
  <c r="W429" i="15"/>
  <c r="W428" i="15"/>
  <c r="W427" i="15"/>
  <c r="W426" i="15"/>
  <c r="W425" i="15"/>
  <c r="W424" i="15"/>
  <c r="W423" i="15"/>
  <c r="W422" i="15"/>
  <c r="W421" i="15"/>
  <c r="W420" i="15"/>
  <c r="W419" i="15"/>
  <c r="W418" i="15"/>
  <c r="W417" i="15"/>
  <c r="W416" i="15"/>
  <c r="W415" i="15"/>
  <c r="W414" i="15"/>
  <c r="W413" i="15"/>
  <c r="W412" i="15"/>
  <c r="W411" i="15"/>
  <c r="W410" i="15"/>
  <c r="W409" i="15"/>
  <c r="W408" i="15"/>
  <c r="W407" i="15"/>
  <c r="W406" i="15"/>
  <c r="W405" i="15"/>
  <c r="W404" i="15"/>
  <c r="W403" i="15"/>
  <c r="W402" i="15"/>
  <c r="W401" i="15"/>
  <c r="W400" i="15"/>
  <c r="W399" i="15"/>
  <c r="W398" i="15"/>
  <c r="W397" i="15"/>
  <c r="W396" i="15"/>
  <c r="W395" i="15"/>
  <c r="W394" i="15"/>
  <c r="W393" i="15"/>
  <c r="W392" i="15"/>
  <c r="W391" i="15"/>
  <c r="W390" i="15"/>
  <c r="W389" i="15"/>
  <c r="W388" i="15"/>
  <c r="W387" i="15"/>
  <c r="W386" i="15"/>
  <c r="W385" i="15"/>
  <c r="W384" i="15"/>
  <c r="W383" i="15"/>
  <c r="W382" i="15"/>
  <c r="W381" i="15"/>
  <c r="W380" i="15"/>
  <c r="W379" i="15"/>
  <c r="W378" i="15"/>
  <c r="W377" i="15"/>
  <c r="W376" i="15"/>
  <c r="W375" i="15"/>
  <c r="W374" i="15"/>
  <c r="W373" i="15"/>
  <c r="W372" i="15"/>
  <c r="W371" i="15"/>
  <c r="W370" i="15"/>
  <c r="W369" i="15"/>
  <c r="W368" i="15"/>
  <c r="W367" i="15"/>
  <c r="W361" i="15"/>
  <c r="W360" i="15"/>
  <c r="W359" i="15"/>
  <c r="W358" i="15"/>
  <c r="W357" i="15"/>
  <c r="W356" i="15"/>
  <c r="W355" i="15"/>
  <c r="W354" i="15"/>
  <c r="W353" i="15"/>
  <c r="W352" i="15"/>
  <c r="W351" i="15"/>
  <c r="W350" i="15"/>
  <c r="W349" i="15"/>
  <c r="W348" i="15"/>
  <c r="W347" i="15"/>
  <c r="W346" i="15"/>
  <c r="W345" i="15"/>
  <c r="W344" i="15"/>
  <c r="W343" i="15"/>
  <c r="W342" i="15"/>
  <c r="W341" i="15"/>
  <c r="W340" i="15"/>
  <c r="W339" i="15"/>
  <c r="W338" i="15"/>
  <c r="W337" i="15"/>
  <c r="W336" i="15"/>
  <c r="W335" i="15"/>
  <c r="W334" i="15"/>
  <c r="W333" i="15"/>
  <c r="W332" i="15"/>
  <c r="W331" i="15"/>
  <c r="W330" i="15"/>
  <c r="W329" i="15"/>
  <c r="W328" i="15"/>
  <c r="W327" i="15"/>
  <c r="W326" i="15"/>
  <c r="W325" i="15"/>
  <c r="W324" i="15"/>
  <c r="W323" i="15"/>
  <c r="W322" i="15"/>
  <c r="W321" i="15"/>
  <c r="W320" i="15"/>
  <c r="W319" i="15"/>
  <c r="W318" i="15"/>
  <c r="W317" i="15"/>
  <c r="W316" i="15"/>
  <c r="W315" i="15"/>
  <c r="W314" i="15"/>
  <c r="W313" i="15"/>
  <c r="W312" i="15"/>
  <c r="W311" i="15"/>
  <c r="W310" i="15"/>
  <c r="W309" i="15"/>
  <c r="W308" i="15"/>
  <c r="W307" i="15"/>
  <c r="W306" i="15"/>
  <c r="W305" i="15"/>
  <c r="W304" i="15"/>
  <c r="W303" i="15"/>
  <c r="W302" i="15"/>
  <c r="W301" i="15"/>
  <c r="W300" i="15"/>
  <c r="W299" i="15"/>
  <c r="W298" i="15"/>
  <c r="W297" i="15"/>
  <c r="W296" i="15"/>
  <c r="W295" i="15"/>
  <c r="W294" i="15"/>
  <c r="W293" i="15"/>
  <c r="W292" i="15"/>
  <c r="W291" i="15"/>
  <c r="W290" i="15"/>
  <c r="W289" i="15"/>
  <c r="W288" i="15"/>
  <c r="W287" i="15"/>
  <c r="W286" i="15"/>
  <c r="W285" i="15"/>
  <c r="W284" i="15"/>
  <c r="W283" i="15"/>
  <c r="W282" i="15"/>
  <c r="W281" i="15"/>
  <c r="W280" i="15"/>
  <c r="W279" i="15"/>
  <c r="W278" i="15"/>
  <c r="W277" i="15"/>
  <c r="W276" i="15"/>
  <c r="W275" i="15"/>
  <c r="W274" i="15"/>
  <c r="W273" i="15"/>
  <c r="W272" i="15"/>
  <c r="W271" i="15"/>
  <c r="W270" i="15"/>
  <c r="W269" i="15"/>
  <c r="W268" i="15"/>
  <c r="W267" i="15"/>
  <c r="W266" i="15"/>
  <c r="W265" i="15"/>
  <c r="W264" i="15"/>
  <c r="W263" i="15"/>
  <c r="W262" i="15"/>
  <c r="W261" i="15"/>
  <c r="W260" i="15"/>
  <c r="W259" i="15"/>
  <c r="W258" i="15"/>
  <c r="W257" i="15"/>
  <c r="W256" i="15"/>
  <c r="W255" i="15"/>
  <c r="W254" i="15"/>
  <c r="W253" i="15"/>
  <c r="W252" i="15"/>
  <c r="W251" i="15"/>
  <c r="W250" i="15"/>
  <c r="W249" i="15"/>
  <c r="W248" i="15"/>
  <c r="W247" i="15"/>
  <c r="W246" i="15"/>
  <c r="W245" i="15"/>
  <c r="W244" i="15"/>
  <c r="W243" i="15"/>
  <c r="W242" i="15"/>
  <c r="W241" i="15"/>
  <c r="W240" i="15"/>
  <c r="W239" i="15"/>
  <c r="W238" i="15"/>
  <c r="W237" i="15"/>
  <c r="W236" i="15"/>
  <c r="W235" i="15"/>
  <c r="W234" i="15"/>
  <c r="W233" i="15"/>
  <c r="W232" i="15"/>
  <c r="W231" i="15"/>
  <c r="W230" i="15"/>
  <c r="W229" i="15"/>
  <c r="W228" i="15"/>
  <c r="W227" i="15"/>
  <c r="W226" i="15"/>
  <c r="W225" i="15"/>
  <c r="W224" i="15"/>
  <c r="W223" i="15"/>
  <c r="W222" i="15"/>
  <c r="W221" i="15"/>
  <c r="W220" i="15"/>
  <c r="W219" i="15"/>
  <c r="W218" i="15"/>
  <c r="W217" i="15"/>
  <c r="W216" i="15"/>
  <c r="W215" i="15"/>
  <c r="W214" i="15"/>
  <c r="W213" i="15"/>
  <c r="W212" i="15"/>
  <c r="W211" i="15"/>
  <c r="W210" i="15"/>
  <c r="W209" i="15"/>
  <c r="W208" i="15"/>
  <c r="W207" i="15"/>
  <c r="W206" i="15"/>
  <c r="W205" i="15"/>
  <c r="W204" i="15"/>
  <c r="W203" i="15"/>
  <c r="W202" i="15"/>
  <c r="W201" i="15"/>
  <c r="W200" i="15"/>
  <c r="W199" i="15"/>
  <c r="W198" i="15"/>
  <c r="W197" i="15"/>
  <c r="W196" i="15"/>
  <c r="W195" i="15"/>
  <c r="W194" i="15"/>
  <c r="W193" i="15"/>
  <c r="W192" i="15"/>
  <c r="W191" i="15"/>
  <c r="W190" i="15"/>
  <c r="W189" i="15"/>
  <c r="W188" i="15"/>
  <c r="W187" i="15"/>
  <c r="W186" i="15"/>
  <c r="W185" i="15"/>
  <c r="W184" i="15"/>
  <c r="W183" i="15"/>
  <c r="W182" i="15"/>
  <c r="W181" i="15"/>
  <c r="W180" i="15"/>
  <c r="W179" i="15"/>
  <c r="W178" i="15"/>
  <c r="W177" i="15"/>
  <c r="W176" i="15"/>
  <c r="W175" i="15"/>
  <c r="W174" i="15"/>
  <c r="W173" i="15"/>
  <c r="W172" i="15"/>
  <c r="W171" i="15"/>
  <c r="W170" i="15"/>
  <c r="W169" i="15"/>
  <c r="W168" i="15"/>
  <c r="W167" i="15"/>
  <c r="W166" i="15"/>
  <c r="W165" i="15"/>
  <c r="W164" i="15"/>
  <c r="W163" i="15"/>
  <c r="W162" i="15"/>
  <c r="W161" i="15"/>
  <c r="W160" i="15"/>
  <c r="W159" i="15"/>
  <c r="W158" i="15"/>
  <c r="W157" i="15"/>
  <c r="W156" i="15"/>
  <c r="W155" i="15"/>
  <c r="W154" i="15"/>
  <c r="W153" i="15"/>
  <c r="W152" i="15"/>
  <c r="W151" i="15"/>
  <c r="W150" i="15"/>
  <c r="W149" i="15"/>
  <c r="W148" i="15"/>
  <c r="W147" i="15"/>
  <c r="W146" i="15"/>
  <c r="W145" i="15"/>
  <c r="W144" i="15"/>
  <c r="W143" i="15"/>
  <c r="W142" i="15"/>
  <c r="W141" i="15"/>
  <c r="W140" i="15"/>
  <c r="W139" i="15"/>
  <c r="W138" i="15"/>
  <c r="W137" i="15"/>
  <c r="W136" i="15"/>
  <c r="W135" i="15"/>
  <c r="W134" i="15"/>
  <c r="W133" i="15"/>
  <c r="W132" i="15"/>
  <c r="W131" i="15"/>
  <c r="W130" i="15"/>
  <c r="W129" i="15"/>
  <c r="W128" i="15"/>
  <c r="W127" i="15"/>
  <c r="W126" i="15"/>
  <c r="W125" i="15"/>
  <c r="W124" i="15"/>
  <c r="W123" i="15"/>
  <c r="W122" i="15"/>
  <c r="W121" i="15"/>
  <c r="W120" i="15"/>
  <c r="W119" i="15"/>
  <c r="W118" i="15"/>
  <c r="W117" i="15"/>
  <c r="W116" i="15"/>
  <c r="W115" i="15"/>
  <c r="W114" i="15"/>
  <c r="W113" i="15"/>
  <c r="W112" i="15"/>
  <c r="W111" i="15"/>
  <c r="W110" i="15"/>
  <c r="W109" i="15"/>
  <c r="W108" i="15"/>
  <c r="W107" i="15"/>
  <c r="W106" i="15"/>
  <c r="W105" i="15"/>
  <c r="W104" i="15"/>
  <c r="W103" i="15"/>
  <c r="W102" i="15"/>
  <c r="W101" i="15"/>
  <c r="W100" i="15"/>
  <c r="W99" i="15"/>
  <c r="W98" i="15"/>
  <c r="W97" i="15"/>
  <c r="W96" i="15"/>
  <c r="W95" i="15"/>
  <c r="W94" i="15"/>
  <c r="W93" i="15"/>
  <c r="W829" i="15"/>
  <c r="W828" i="15"/>
  <c r="W827" i="15"/>
  <c r="W826" i="15"/>
  <c r="W825" i="15"/>
  <c r="W824" i="15"/>
  <c r="W823" i="15"/>
  <c r="W822" i="15"/>
  <c r="W821" i="15"/>
  <c r="W820" i="15"/>
  <c r="W819" i="15"/>
  <c r="W818" i="15"/>
  <c r="W817" i="15"/>
  <c r="W816" i="15"/>
  <c r="W815" i="15"/>
  <c r="W814" i="15"/>
  <c r="W813" i="15"/>
  <c r="W812" i="15"/>
  <c r="W811" i="15"/>
  <c r="W810" i="15"/>
  <c r="W809" i="15"/>
  <c r="W808" i="15"/>
  <c r="W807" i="15"/>
  <c r="W806" i="15"/>
  <c r="W805" i="15"/>
  <c r="W804" i="15"/>
  <c r="W803" i="15"/>
  <c r="W802" i="15"/>
  <c r="W801" i="15"/>
  <c r="W800" i="15"/>
  <c r="W799" i="15"/>
  <c r="W798" i="15"/>
  <c r="W797" i="15"/>
  <c r="W796" i="15"/>
  <c r="W795" i="15"/>
  <c r="W794" i="15"/>
  <c r="W793" i="15"/>
  <c r="W792" i="15"/>
  <c r="W791" i="15"/>
  <c r="W790" i="15"/>
  <c r="W789" i="15"/>
  <c r="W788" i="15"/>
  <c r="W787" i="15"/>
  <c r="W786" i="15"/>
  <c r="W785" i="15"/>
  <c r="W784" i="15"/>
  <c r="W783" i="15"/>
  <c r="W782" i="15"/>
  <c r="W781" i="15"/>
  <c r="W780" i="15"/>
  <c r="W779" i="15"/>
  <c r="W778" i="15"/>
  <c r="W777" i="15"/>
  <c r="W776" i="15"/>
  <c r="W775" i="15"/>
  <c r="W774" i="15"/>
  <c r="W773" i="15"/>
  <c r="W772" i="15"/>
  <c r="W771" i="15"/>
  <c r="W770" i="15"/>
  <c r="W769" i="15"/>
  <c r="W92" i="15"/>
  <c r="W91" i="15"/>
  <c r="W79" i="15"/>
  <c r="W78" i="15"/>
  <c r="W77" i="15"/>
  <c r="W76" i="15"/>
  <c r="W75" i="15"/>
  <c r="W74" i="15"/>
  <c r="W73" i="15"/>
  <c r="W72" i="15"/>
  <c r="W71" i="15"/>
  <c r="W70" i="15"/>
  <c r="W69" i="15"/>
  <c r="W68" i="15"/>
  <c r="W67" i="15"/>
  <c r="W66" i="15"/>
  <c r="W65" i="15"/>
  <c r="W64" i="15"/>
  <c r="W63" i="15"/>
  <c r="W62" i="15"/>
  <c r="W61" i="15"/>
  <c r="W60" i="15"/>
  <c r="W59" i="15"/>
  <c r="W58" i="15"/>
  <c r="W57" i="15"/>
  <c r="W56" i="15"/>
  <c r="W55" i="15"/>
  <c r="W54" i="15"/>
  <c r="W53" i="15"/>
  <c r="W52" i="15"/>
  <c r="W51" i="15"/>
  <c r="W50" i="15"/>
  <c r="W49" i="15"/>
  <c r="W48" i="15"/>
  <c r="W47" i="15"/>
  <c r="W46" i="15"/>
  <c r="W45" i="15"/>
  <c r="W44" i="15"/>
  <c r="W43" i="15"/>
  <c r="W42" i="15"/>
  <c r="W41" i="15"/>
  <c r="W40" i="15"/>
  <c r="W39" i="15"/>
  <c r="W38" i="15"/>
  <c r="W37" i="15"/>
  <c r="W36" i="15"/>
  <c r="W35" i="15"/>
  <c r="W34" i="15"/>
  <c r="W33" i="15"/>
  <c r="W32" i="15"/>
  <c r="W31" i="15"/>
  <c r="W30" i="15"/>
  <c r="W29" i="15"/>
  <c r="W28" i="15"/>
  <c r="W27" i="15"/>
  <c r="W26" i="15"/>
  <c r="W25" i="15"/>
  <c r="W24" i="15"/>
  <c r="W23" i="15"/>
  <c r="W22" i="15"/>
  <c r="W21" i="15"/>
  <c r="W20" i="15"/>
  <c r="W19" i="15"/>
  <c r="W18" i="15"/>
  <c r="W17" i="15"/>
  <c r="W16" i="15"/>
  <c r="W15" i="15"/>
  <c r="W14" i="15"/>
  <c r="W13" i="15"/>
  <c r="W12" i="15"/>
  <c r="W11" i="15"/>
  <c r="W10" i="15"/>
  <c r="W9" i="15"/>
  <c r="W8" i="15"/>
  <c r="W7" i="15"/>
  <c r="W6" i="15"/>
  <c r="W5" i="15"/>
  <c r="W4" i="15"/>
  <c r="U764" i="15"/>
  <c r="U763" i="15"/>
  <c r="U762" i="15"/>
  <c r="U761" i="15"/>
  <c r="U760" i="15"/>
  <c r="U759" i="15"/>
  <c r="U758" i="15"/>
  <c r="U757" i="15"/>
  <c r="U756" i="15"/>
  <c r="U755" i="15"/>
  <c r="U754" i="15"/>
  <c r="U753" i="15"/>
  <c r="U752" i="15"/>
  <c r="U751" i="15"/>
  <c r="U750" i="15"/>
  <c r="U749" i="15"/>
  <c r="U748" i="15"/>
  <c r="U747" i="15"/>
  <c r="U746" i="15"/>
  <c r="U745" i="15"/>
  <c r="U744" i="15"/>
  <c r="U743" i="15"/>
  <c r="U742" i="15"/>
  <c r="U741" i="15"/>
  <c r="U740" i="15"/>
  <c r="U739" i="15"/>
  <c r="U738" i="15"/>
  <c r="U737" i="15"/>
  <c r="U736" i="15"/>
  <c r="U735" i="15"/>
  <c r="U734" i="15"/>
  <c r="U733" i="15"/>
  <c r="U732" i="15"/>
  <c r="U731" i="15"/>
  <c r="U730" i="15"/>
  <c r="U729" i="15"/>
  <c r="U728" i="15"/>
  <c r="U727" i="15"/>
  <c r="U726" i="15"/>
  <c r="U725" i="15"/>
  <c r="U724" i="15"/>
  <c r="U723" i="15"/>
  <c r="U722" i="15"/>
  <c r="U721" i="15"/>
  <c r="U720" i="15"/>
  <c r="U719" i="15"/>
  <c r="U718" i="15"/>
  <c r="U717" i="15"/>
  <c r="U716" i="15"/>
  <c r="U715" i="15"/>
  <c r="U714" i="15"/>
  <c r="U713" i="15"/>
  <c r="U712" i="15"/>
  <c r="U711" i="15"/>
  <c r="U710" i="15"/>
  <c r="U709" i="15"/>
  <c r="U708" i="15"/>
  <c r="U707" i="15"/>
  <c r="U706" i="15"/>
  <c r="U705" i="15"/>
  <c r="U704" i="15"/>
  <c r="U703" i="15"/>
  <c r="U702" i="15"/>
  <c r="U701" i="15"/>
  <c r="U700" i="15"/>
  <c r="U699" i="15"/>
  <c r="U698" i="15"/>
  <c r="U697" i="15"/>
  <c r="U696" i="15"/>
  <c r="U695" i="15"/>
  <c r="U694" i="15"/>
  <c r="U693" i="15"/>
  <c r="U692" i="15"/>
  <c r="U691" i="15"/>
  <c r="U690" i="15"/>
  <c r="U688" i="15"/>
  <c r="U687" i="15"/>
  <c r="U686" i="15"/>
  <c r="U685" i="15"/>
  <c r="U684" i="15"/>
  <c r="U683" i="15"/>
  <c r="U681" i="15"/>
  <c r="U680" i="15"/>
  <c r="U679" i="15"/>
  <c r="U678" i="15"/>
  <c r="U677" i="15"/>
  <c r="U676" i="15"/>
  <c r="U675" i="15"/>
  <c r="U674" i="15"/>
  <c r="U673" i="15"/>
  <c r="U672" i="15"/>
  <c r="U671" i="15"/>
  <c r="U670" i="15"/>
  <c r="U669" i="15"/>
  <c r="U668" i="15"/>
  <c r="U667" i="15"/>
  <c r="U666" i="15"/>
  <c r="U665" i="15"/>
  <c r="U664" i="15"/>
  <c r="U663" i="15"/>
  <c r="U662" i="15"/>
  <c r="U661" i="15"/>
  <c r="U660" i="15"/>
  <c r="U659" i="15"/>
  <c r="U658" i="15"/>
  <c r="U657" i="15"/>
  <c r="U656" i="15"/>
  <c r="U655" i="15"/>
  <c r="U654" i="15"/>
  <c r="U653" i="15"/>
  <c r="U648" i="15"/>
  <c r="U647" i="15"/>
  <c r="U646" i="15"/>
  <c r="U645" i="15"/>
  <c r="U644" i="15"/>
  <c r="U643" i="15"/>
  <c r="U642" i="15"/>
  <c r="U641" i="15"/>
  <c r="U640" i="15"/>
  <c r="U639" i="15"/>
  <c r="U638" i="15"/>
  <c r="U637" i="15"/>
  <c r="U636" i="15"/>
  <c r="U635" i="15"/>
  <c r="U634" i="15"/>
  <c r="U633" i="15"/>
  <c r="U632" i="15"/>
  <c r="U631" i="15"/>
  <c r="U630" i="15"/>
  <c r="U629" i="15"/>
  <c r="U628" i="15"/>
  <c r="U627" i="15"/>
  <c r="U626" i="15"/>
  <c r="U625" i="15"/>
  <c r="U620" i="15"/>
  <c r="U619" i="15"/>
  <c r="U618" i="15"/>
  <c r="U617" i="15"/>
  <c r="U616" i="15"/>
  <c r="U615" i="15"/>
  <c r="U614" i="15"/>
  <c r="U613" i="15"/>
  <c r="U612" i="15"/>
  <c r="U611" i="15"/>
  <c r="U610" i="15"/>
  <c r="U609" i="15"/>
  <c r="U608" i="15"/>
  <c r="U607" i="15"/>
  <c r="U604" i="15"/>
  <c r="U603" i="15"/>
  <c r="U602" i="15"/>
  <c r="U601" i="15"/>
  <c r="U600" i="15"/>
  <c r="U599" i="15"/>
  <c r="U598" i="15"/>
  <c r="U597" i="15"/>
  <c r="U596" i="15"/>
  <c r="U595" i="15"/>
  <c r="U594" i="15"/>
  <c r="U593" i="15"/>
  <c r="U592" i="15"/>
  <c r="U591" i="15"/>
  <c r="U590" i="15"/>
  <c r="U589" i="15"/>
  <c r="U588" i="15"/>
  <c r="U587" i="15"/>
  <c r="U586" i="15"/>
  <c r="U585" i="15"/>
  <c r="U584" i="15"/>
  <c r="U583" i="15"/>
  <c r="U582" i="15"/>
  <c r="U581" i="15"/>
  <c r="U580" i="15"/>
  <c r="U579" i="15"/>
  <c r="U578" i="15"/>
  <c r="U577" i="15"/>
  <c r="U576" i="15"/>
  <c r="U575" i="15"/>
  <c r="U574" i="15"/>
  <c r="U573" i="15"/>
  <c r="U572" i="15"/>
  <c r="U571" i="15"/>
  <c r="U570" i="15"/>
  <c r="U569" i="15"/>
  <c r="U568" i="15"/>
  <c r="U567" i="15"/>
  <c r="U566" i="15"/>
  <c r="U565" i="15"/>
  <c r="U564" i="15"/>
  <c r="U563" i="15"/>
  <c r="U562" i="15"/>
  <c r="U561" i="15"/>
  <c r="U560" i="15"/>
  <c r="U559" i="15"/>
  <c r="U558" i="15"/>
  <c r="U557" i="15"/>
  <c r="U556" i="15"/>
  <c r="U555" i="15"/>
  <c r="U554" i="15"/>
  <c r="U553" i="15"/>
  <c r="U552" i="15"/>
  <c r="U551" i="15"/>
  <c r="U550" i="15"/>
  <c r="U549" i="15"/>
  <c r="U548" i="15"/>
  <c r="U547" i="15"/>
  <c r="U546" i="15"/>
  <c r="U545" i="15"/>
  <c r="U544" i="15"/>
  <c r="U543" i="15"/>
  <c r="U542" i="15"/>
  <c r="U541" i="15"/>
  <c r="U540" i="15"/>
  <c r="U539" i="15"/>
  <c r="U538" i="15"/>
  <c r="U537" i="15"/>
  <c r="U536" i="15"/>
  <c r="U535" i="15"/>
  <c r="U534" i="15"/>
  <c r="U533" i="15"/>
  <c r="U532" i="15"/>
  <c r="U531" i="15"/>
  <c r="U529" i="15"/>
  <c r="U528" i="15"/>
  <c r="U527" i="15"/>
  <c r="U526" i="15"/>
  <c r="U525" i="15"/>
  <c r="U524" i="15"/>
  <c r="U523" i="15"/>
  <c r="U522" i="15"/>
  <c r="U521" i="15"/>
  <c r="U520" i="15"/>
  <c r="U519" i="15"/>
  <c r="U518" i="15"/>
  <c r="U517" i="15"/>
  <c r="U516" i="15"/>
  <c r="U515" i="15"/>
  <c r="U514" i="15"/>
  <c r="U513" i="15"/>
  <c r="U512" i="15"/>
  <c r="U511" i="15"/>
  <c r="U510" i="15"/>
  <c r="U509" i="15"/>
  <c r="U508" i="15"/>
  <c r="U507" i="15"/>
  <c r="U506" i="15"/>
  <c r="U505" i="15"/>
  <c r="U504" i="15"/>
  <c r="U503" i="15"/>
  <c r="U502" i="15"/>
  <c r="U501" i="15"/>
  <c r="U500" i="15"/>
  <c r="U499" i="15"/>
  <c r="U498" i="15"/>
  <c r="U497" i="15"/>
  <c r="U496" i="15"/>
  <c r="U495" i="15"/>
  <c r="U494" i="15"/>
  <c r="U493" i="15"/>
  <c r="U492" i="15"/>
  <c r="U491" i="15"/>
  <c r="U490" i="15"/>
  <c r="U489" i="15"/>
  <c r="U488" i="15"/>
  <c r="U487" i="15"/>
  <c r="U486" i="15"/>
  <c r="U485" i="15"/>
  <c r="U484" i="15"/>
  <c r="U483" i="15"/>
  <c r="U482" i="15"/>
  <c r="U481" i="15"/>
  <c r="U480" i="15"/>
  <c r="U479" i="15"/>
  <c r="U478" i="15"/>
  <c r="U477" i="15"/>
  <c r="U476" i="15"/>
  <c r="U475" i="15"/>
  <c r="U474" i="15"/>
  <c r="U473" i="15"/>
  <c r="U465" i="15"/>
  <c r="U464" i="15"/>
  <c r="U463" i="15"/>
  <c r="U462" i="15"/>
  <c r="U461" i="15"/>
  <c r="U460" i="15"/>
  <c r="U459" i="15"/>
  <c r="U458" i="15"/>
  <c r="U457" i="15"/>
  <c r="U456" i="15"/>
  <c r="U455" i="15"/>
  <c r="U454" i="15"/>
  <c r="U453" i="15"/>
  <c r="U452" i="15"/>
  <c r="U451" i="15"/>
  <c r="U450" i="15"/>
  <c r="U449" i="15"/>
  <c r="U448" i="15"/>
  <c r="U447" i="15"/>
  <c r="U446" i="15"/>
  <c r="U445" i="15"/>
  <c r="U444" i="15"/>
  <c r="U443" i="15"/>
  <c r="U442" i="15"/>
  <c r="U441" i="15"/>
  <c r="U440" i="15"/>
  <c r="U439" i="15"/>
  <c r="U438" i="15"/>
  <c r="U437" i="15"/>
  <c r="U436" i="15"/>
  <c r="U435" i="15"/>
  <c r="U434" i="15"/>
  <c r="U433" i="15"/>
  <c r="U432" i="15"/>
  <c r="U431" i="15"/>
  <c r="U430" i="15"/>
  <c r="U429" i="15"/>
  <c r="U428" i="15"/>
  <c r="U427" i="15"/>
  <c r="U426" i="15"/>
  <c r="U425" i="15"/>
  <c r="U424" i="15"/>
  <c r="U423" i="15"/>
  <c r="U422" i="15"/>
  <c r="U421" i="15"/>
  <c r="U420" i="15"/>
  <c r="U419" i="15"/>
  <c r="U412" i="15"/>
  <c r="U411" i="15"/>
  <c r="U410" i="15"/>
  <c r="U409" i="15"/>
  <c r="U408" i="15"/>
  <c r="U407" i="15"/>
  <c r="U406" i="15"/>
  <c r="U405" i="15"/>
  <c r="U404" i="15"/>
  <c r="U403" i="15"/>
  <c r="U402" i="15"/>
  <c r="U401" i="15"/>
  <c r="U400" i="15"/>
  <c r="U399" i="15"/>
  <c r="U398" i="15"/>
  <c r="U397" i="15"/>
  <c r="U396" i="15"/>
  <c r="U395" i="15"/>
  <c r="U394" i="15"/>
  <c r="U393" i="15"/>
  <c r="U392" i="15"/>
  <c r="U391" i="15"/>
  <c r="U390" i="15"/>
  <c r="U389" i="15"/>
  <c r="U388" i="15"/>
  <c r="U387" i="15"/>
  <c r="U386" i="15"/>
  <c r="U385" i="15"/>
  <c r="U384" i="15"/>
  <c r="U383" i="15"/>
  <c r="U366" i="15"/>
  <c r="U365" i="15"/>
  <c r="U364" i="15"/>
  <c r="U363" i="15"/>
  <c r="U362" i="15"/>
  <c r="U361" i="15"/>
  <c r="U360" i="15"/>
  <c r="U359" i="15"/>
  <c r="U358" i="15"/>
  <c r="U357" i="15"/>
  <c r="U356" i="15"/>
  <c r="U355" i="15"/>
  <c r="U354" i="15"/>
  <c r="U353" i="15"/>
  <c r="U352" i="15"/>
  <c r="U351" i="15"/>
  <c r="U350" i="15"/>
  <c r="U349" i="15"/>
  <c r="U348" i="15"/>
  <c r="U347" i="15"/>
  <c r="U346" i="15"/>
  <c r="U345" i="15"/>
  <c r="U344" i="15"/>
  <c r="U343" i="15"/>
  <c r="U342" i="15"/>
  <c r="U341" i="15"/>
  <c r="U340" i="15"/>
  <c r="U339" i="15"/>
  <c r="U338" i="15"/>
  <c r="U337" i="15"/>
  <c r="U336" i="15"/>
  <c r="U335" i="15"/>
  <c r="U334" i="15"/>
  <c r="U333" i="15"/>
  <c r="U332" i="15"/>
  <c r="U331" i="15"/>
  <c r="U330" i="15"/>
  <c r="U329" i="15"/>
  <c r="U328" i="15"/>
  <c r="U327" i="15"/>
  <c r="U326" i="15"/>
  <c r="U325" i="15"/>
  <c r="U324" i="15"/>
  <c r="U323" i="15"/>
  <c r="U322" i="15"/>
  <c r="U321" i="15"/>
  <c r="U320" i="15"/>
  <c r="U319" i="15"/>
  <c r="U318" i="15"/>
  <c r="U317" i="15"/>
  <c r="U316" i="15"/>
  <c r="U315" i="15"/>
  <c r="U314" i="15"/>
  <c r="U313" i="15"/>
  <c r="U312" i="15"/>
  <c r="U311" i="15"/>
  <c r="U310" i="15"/>
  <c r="U309" i="15"/>
  <c r="U308" i="15"/>
  <c r="U307" i="15"/>
  <c r="U306" i="15"/>
  <c r="U305" i="15"/>
  <c r="U304" i="15"/>
  <c r="U303" i="15"/>
  <c r="U302" i="15"/>
  <c r="U301" i="15"/>
  <c r="U300" i="15"/>
  <c r="U299" i="15"/>
  <c r="U298" i="15"/>
  <c r="U297" i="15"/>
  <c r="U296" i="15"/>
  <c r="U295" i="15"/>
  <c r="U294" i="15"/>
  <c r="U293" i="15"/>
  <c r="U292" i="15"/>
  <c r="U291" i="15"/>
  <c r="U290" i="15"/>
  <c r="U289" i="15"/>
  <c r="U288" i="15"/>
  <c r="U287" i="15"/>
  <c r="U286" i="15"/>
  <c r="U285" i="15"/>
  <c r="U284" i="15"/>
  <c r="U283" i="15"/>
  <c r="U282" i="15"/>
  <c r="U281" i="15"/>
  <c r="U280" i="15"/>
  <c r="U279" i="15"/>
  <c r="U278" i="15"/>
  <c r="U277" i="15"/>
  <c r="U276" i="15"/>
  <c r="U275" i="15"/>
  <c r="U274" i="15"/>
  <c r="U273" i="15"/>
  <c r="U272" i="15"/>
  <c r="U271" i="15"/>
  <c r="U270" i="15"/>
  <c r="U269" i="15"/>
  <c r="U268" i="15"/>
  <c r="U267" i="15"/>
  <c r="U266" i="15"/>
  <c r="U265" i="15"/>
  <c r="U264" i="15"/>
  <c r="U263" i="15"/>
  <c r="U262" i="15"/>
  <c r="U261" i="15"/>
  <c r="U260" i="15"/>
  <c r="U259" i="15"/>
  <c r="U258" i="15"/>
  <c r="U257" i="15"/>
  <c r="U256" i="15"/>
  <c r="U255" i="15"/>
  <c r="U254" i="15"/>
  <c r="U253" i="15"/>
  <c r="U252" i="15"/>
  <c r="U251" i="15"/>
  <c r="U250" i="15"/>
  <c r="U249" i="15"/>
  <c r="U248" i="15"/>
  <c r="U247" i="15"/>
  <c r="U246" i="15"/>
  <c r="U245" i="15"/>
  <c r="U244" i="15"/>
  <c r="U243" i="15"/>
  <c r="U242" i="15"/>
  <c r="U241" i="15"/>
  <c r="U240" i="15"/>
  <c r="U239" i="15"/>
  <c r="U238" i="15"/>
  <c r="U237" i="15"/>
  <c r="U236" i="15"/>
  <c r="U235" i="15"/>
  <c r="U234" i="15"/>
  <c r="U233" i="15"/>
  <c r="U232" i="15"/>
  <c r="U231" i="15"/>
  <c r="U230" i="15"/>
  <c r="U229" i="15"/>
  <c r="U228" i="15"/>
  <c r="U227" i="15"/>
  <c r="U226" i="15"/>
  <c r="U225" i="15"/>
  <c r="U224" i="15"/>
  <c r="U223" i="15"/>
  <c r="U222" i="15"/>
  <c r="U221" i="15"/>
  <c r="U220" i="15"/>
  <c r="U219" i="15"/>
  <c r="U218" i="15"/>
  <c r="U217" i="15"/>
  <c r="U216" i="15"/>
  <c r="U215" i="15"/>
  <c r="U214" i="15"/>
  <c r="U213" i="15"/>
  <c r="U212" i="15"/>
  <c r="U211" i="15"/>
  <c r="U210" i="15"/>
  <c r="U209" i="15"/>
  <c r="U208" i="15"/>
  <c r="U207" i="15"/>
  <c r="U206" i="15"/>
  <c r="U205" i="15"/>
  <c r="U204" i="15"/>
  <c r="U203" i="15"/>
  <c r="U202" i="15"/>
  <c r="U201" i="15"/>
  <c r="U200" i="15"/>
  <c r="U199" i="15"/>
  <c r="U198" i="15"/>
  <c r="U197" i="15"/>
  <c r="U196" i="15"/>
  <c r="U195" i="15"/>
  <c r="U194" i="15"/>
  <c r="U193" i="15"/>
  <c r="U192" i="15"/>
  <c r="U191" i="15"/>
  <c r="U190" i="15"/>
  <c r="U189" i="15"/>
  <c r="U188" i="15"/>
  <c r="U187" i="15"/>
  <c r="U186" i="15"/>
  <c r="U185" i="15"/>
  <c r="U184" i="15"/>
  <c r="U183" i="15"/>
  <c r="U182" i="15"/>
  <c r="U181" i="15"/>
  <c r="U180" i="15"/>
  <c r="U179" i="15"/>
  <c r="U178" i="15"/>
  <c r="U177" i="15"/>
  <c r="U176" i="15"/>
  <c r="U175" i="15"/>
  <c r="U174" i="15"/>
  <c r="U173" i="15"/>
  <c r="U172" i="15"/>
  <c r="U171" i="15"/>
  <c r="U170" i="15"/>
  <c r="U169" i="15"/>
  <c r="U168" i="15"/>
  <c r="U167" i="15"/>
  <c r="U166" i="15"/>
  <c r="U165" i="15"/>
  <c r="U164" i="15"/>
  <c r="U163" i="15"/>
  <c r="U162" i="15"/>
  <c r="U161" i="15"/>
  <c r="U160" i="15"/>
  <c r="U159" i="15"/>
  <c r="U158" i="15"/>
  <c r="U157" i="15"/>
  <c r="U156" i="15"/>
  <c r="U155" i="15"/>
  <c r="U154" i="15"/>
  <c r="U153" i="15"/>
  <c r="U152" i="15"/>
  <c r="U151" i="15"/>
  <c r="U150" i="15"/>
  <c r="U149" i="15"/>
  <c r="U148" i="15"/>
  <c r="U147" i="15"/>
  <c r="U146" i="15"/>
  <c r="U145" i="15"/>
  <c r="U144" i="15"/>
  <c r="U143" i="15"/>
  <c r="U142" i="15"/>
  <c r="U141" i="15"/>
  <c r="U140" i="15"/>
  <c r="U139" i="15"/>
  <c r="U138" i="15"/>
  <c r="U137" i="15"/>
  <c r="U136" i="15"/>
  <c r="U135" i="15"/>
  <c r="U134" i="15"/>
  <c r="U133" i="15"/>
  <c r="U132" i="15"/>
  <c r="U131" i="15"/>
  <c r="U130" i="15"/>
  <c r="U129" i="15"/>
  <c r="U128" i="15"/>
  <c r="U127" i="15"/>
  <c r="U126" i="15"/>
  <c r="U125" i="15"/>
  <c r="U124" i="15"/>
  <c r="U123" i="15"/>
  <c r="U122" i="15"/>
  <c r="U121" i="15"/>
  <c r="U120" i="15"/>
  <c r="U119" i="15"/>
  <c r="U118" i="15"/>
  <c r="U117" i="15"/>
  <c r="U116" i="15"/>
  <c r="U115" i="15"/>
  <c r="U114" i="15"/>
  <c r="U113" i="15"/>
  <c r="U112" i="15"/>
  <c r="U111" i="15"/>
  <c r="U110" i="15"/>
  <c r="U109" i="15"/>
  <c r="U108" i="15"/>
  <c r="U107" i="15"/>
  <c r="U106" i="15"/>
  <c r="U105" i="15"/>
  <c r="U104" i="15"/>
  <c r="U103" i="15"/>
  <c r="U102" i="15"/>
  <c r="U101" i="15"/>
  <c r="U100" i="15"/>
  <c r="U99" i="15"/>
  <c r="U98" i="15"/>
  <c r="U97" i="15"/>
  <c r="U96" i="15"/>
  <c r="U95" i="15"/>
  <c r="U94" i="15"/>
  <c r="U93" i="15"/>
  <c r="U829" i="15"/>
  <c r="U828" i="15"/>
  <c r="U827" i="15"/>
  <c r="U826" i="15"/>
  <c r="U825" i="15"/>
  <c r="U824" i="15"/>
  <c r="U823" i="15"/>
  <c r="U822" i="15"/>
  <c r="U821" i="15"/>
  <c r="U820" i="15"/>
  <c r="U819" i="15"/>
  <c r="U818" i="15"/>
  <c r="U817" i="15"/>
  <c r="U816" i="15"/>
  <c r="U815" i="15"/>
  <c r="U814" i="15"/>
  <c r="U813" i="15"/>
  <c r="U812" i="15"/>
  <c r="U811" i="15"/>
  <c r="U810" i="15"/>
  <c r="U809" i="15"/>
  <c r="U808" i="15"/>
  <c r="U807" i="15"/>
  <c r="U806" i="15"/>
  <c r="U805" i="15"/>
  <c r="U804" i="15"/>
  <c r="U803" i="15"/>
  <c r="U802" i="15"/>
  <c r="U801" i="15"/>
  <c r="U800" i="15"/>
  <c r="U799" i="15"/>
  <c r="U798" i="15"/>
  <c r="U797" i="15"/>
  <c r="U796" i="15"/>
  <c r="U795" i="15"/>
  <c r="U794" i="15"/>
  <c r="U793" i="15"/>
  <c r="U792" i="15"/>
  <c r="U791" i="15"/>
  <c r="U790" i="15"/>
  <c r="U789" i="15"/>
  <c r="U788" i="15"/>
  <c r="U787" i="15"/>
  <c r="U786" i="15"/>
  <c r="U785" i="15"/>
  <c r="U784" i="15"/>
  <c r="U783" i="15"/>
  <c r="U782" i="15"/>
  <c r="U781" i="15"/>
  <c r="U780" i="15"/>
  <c r="U779" i="15"/>
  <c r="U778" i="15"/>
  <c r="U777" i="15"/>
  <c r="U776" i="15"/>
  <c r="U775" i="15"/>
  <c r="U774" i="15"/>
  <c r="U773" i="15"/>
  <c r="U772" i="15"/>
  <c r="U771" i="15"/>
  <c r="U770" i="15"/>
  <c r="U769" i="15"/>
  <c r="U92" i="15"/>
  <c r="U91" i="15"/>
  <c r="U90" i="15"/>
  <c r="U89" i="15"/>
  <c r="U88" i="15"/>
  <c r="U87" i="15"/>
  <c r="U86" i="15"/>
  <c r="U85" i="15"/>
  <c r="U84" i="15"/>
  <c r="U83" i="15"/>
  <c r="U82" i="15"/>
  <c r="U81" i="15"/>
  <c r="U80" i="15"/>
  <c r="U79" i="15"/>
  <c r="U78" i="15"/>
  <c r="U77" i="15"/>
  <c r="U76" i="15"/>
  <c r="U75" i="15"/>
  <c r="U74" i="15"/>
  <c r="U73" i="15"/>
  <c r="U72" i="15"/>
  <c r="U71" i="15"/>
  <c r="U70" i="15"/>
  <c r="U69" i="15"/>
  <c r="U68" i="15"/>
  <c r="U67" i="15"/>
  <c r="U66" i="15"/>
  <c r="U65" i="15"/>
  <c r="U64" i="15"/>
  <c r="U63" i="15"/>
  <c r="U62" i="15"/>
  <c r="U61" i="15"/>
  <c r="U60" i="15"/>
  <c r="U59" i="15"/>
  <c r="U58" i="15"/>
  <c r="U57" i="15"/>
  <c r="U56" i="15"/>
  <c r="U55" i="15"/>
  <c r="U54" i="15"/>
  <c r="U53" i="15"/>
  <c r="U52" i="15"/>
  <c r="U51" i="15"/>
  <c r="U50" i="15"/>
  <c r="U49" i="15"/>
  <c r="U48" i="15"/>
  <c r="U47" i="15"/>
  <c r="U46" i="15"/>
  <c r="U45" i="15"/>
  <c r="U44" i="15"/>
  <c r="U43" i="15"/>
  <c r="U42" i="15"/>
  <c r="U41" i="15"/>
  <c r="U40" i="15"/>
  <c r="U39" i="15"/>
  <c r="U38" i="15"/>
  <c r="U37" i="15"/>
  <c r="U36" i="15"/>
  <c r="U35" i="15"/>
  <c r="U34" i="15"/>
  <c r="U33" i="15"/>
  <c r="U32" i="15"/>
  <c r="U31" i="15"/>
  <c r="U30" i="15"/>
  <c r="U29" i="15"/>
  <c r="U28" i="15"/>
  <c r="U27" i="15"/>
  <c r="U26" i="15"/>
  <c r="U25" i="15"/>
  <c r="U24" i="15"/>
  <c r="U23" i="15"/>
  <c r="U22" i="15"/>
  <c r="U21" i="15"/>
  <c r="U20" i="15"/>
  <c r="U19" i="15"/>
  <c r="U18" i="15"/>
  <c r="U17" i="15"/>
  <c r="U16" i="15"/>
  <c r="U15" i="15"/>
  <c r="U14" i="15"/>
  <c r="U13" i="15"/>
  <c r="U12" i="15"/>
  <c r="U11" i="15"/>
  <c r="U10" i="15"/>
  <c r="U9" i="15"/>
  <c r="U8" i="15"/>
  <c r="U7" i="15"/>
  <c r="U6" i="15"/>
  <c r="U5" i="15"/>
  <c r="R496" i="6"/>
  <c r="N768" i="15" l="1"/>
  <c r="N767" i="15"/>
  <c r="N766" i="15"/>
  <c r="N765" i="15"/>
  <c r="N764" i="15"/>
  <c r="N763" i="15"/>
  <c r="N762" i="15"/>
  <c r="N761" i="15"/>
  <c r="N760" i="15"/>
  <c r="N759" i="15"/>
  <c r="N758" i="15"/>
  <c r="N757" i="15"/>
  <c r="N756" i="15"/>
  <c r="N755" i="15"/>
  <c r="N754" i="15"/>
  <c r="N753" i="15"/>
  <c r="N752" i="15"/>
  <c r="N751" i="15"/>
  <c r="N750" i="15"/>
  <c r="N749" i="15"/>
  <c r="N748" i="15"/>
  <c r="N747" i="15"/>
  <c r="N746" i="15"/>
  <c r="N745" i="15"/>
  <c r="N744" i="15"/>
  <c r="N743" i="15"/>
  <c r="N742" i="15"/>
  <c r="N741" i="15"/>
  <c r="N740" i="15"/>
  <c r="N739" i="15"/>
  <c r="N738" i="15"/>
  <c r="N737" i="15"/>
  <c r="N736" i="15"/>
  <c r="N735" i="15"/>
  <c r="N734" i="15"/>
  <c r="N733" i="15"/>
  <c r="N732" i="15"/>
  <c r="N731" i="15"/>
  <c r="N730" i="15"/>
  <c r="N729" i="15"/>
  <c r="N728" i="15"/>
  <c r="N727" i="15"/>
  <c r="N726" i="15"/>
  <c r="N725" i="15"/>
  <c r="N724" i="15"/>
  <c r="N723" i="15"/>
  <c r="N722" i="15"/>
  <c r="N721" i="15"/>
  <c r="N720" i="15"/>
  <c r="N719" i="15"/>
  <c r="N718" i="15"/>
  <c r="N717" i="15"/>
  <c r="N716" i="15"/>
  <c r="N715" i="15"/>
  <c r="N714" i="15"/>
  <c r="N713" i="15"/>
  <c r="N712" i="15"/>
  <c r="N711" i="15"/>
  <c r="N710" i="15"/>
  <c r="N709" i="15"/>
  <c r="N708" i="15"/>
  <c r="N707" i="15"/>
  <c r="N706" i="15"/>
  <c r="N705" i="15"/>
  <c r="N704" i="15"/>
  <c r="N703" i="15"/>
  <c r="N702" i="15"/>
  <c r="N701" i="15"/>
  <c r="N700" i="15"/>
  <c r="N699" i="15"/>
  <c r="N698" i="15"/>
  <c r="N697" i="15"/>
  <c r="N696" i="15"/>
  <c r="N695" i="15"/>
  <c r="N694" i="15"/>
  <c r="N693" i="15"/>
  <c r="N692" i="15"/>
  <c r="N691" i="15"/>
  <c r="N690" i="15"/>
  <c r="N682" i="15"/>
  <c r="N681" i="15"/>
  <c r="N680" i="15"/>
  <c r="N679" i="15"/>
  <c r="N678" i="15"/>
  <c r="N677" i="15"/>
  <c r="N676" i="15"/>
  <c r="N675" i="15"/>
  <c r="N674" i="15"/>
  <c r="N673" i="15"/>
  <c r="N672" i="15"/>
  <c r="N671" i="15"/>
  <c r="N670" i="15"/>
  <c r="N669" i="15"/>
  <c r="N668" i="15"/>
  <c r="N667" i="15"/>
  <c r="N666" i="15"/>
  <c r="N665" i="15"/>
  <c r="N664" i="15"/>
  <c r="N663" i="15"/>
  <c r="N662" i="15"/>
  <c r="N661" i="15"/>
  <c r="N660" i="15"/>
  <c r="N659" i="15"/>
  <c r="N658" i="15"/>
  <c r="N657" i="15"/>
  <c r="N656" i="15"/>
  <c r="N655" i="15"/>
  <c r="N654" i="15"/>
  <c r="N653" i="15"/>
  <c r="N652" i="15"/>
  <c r="N651" i="15"/>
  <c r="N650" i="15"/>
  <c r="N649" i="15"/>
  <c r="N648" i="15"/>
  <c r="N647" i="15"/>
  <c r="N646" i="15"/>
  <c r="N645" i="15"/>
  <c r="N644" i="15"/>
  <c r="N643" i="15"/>
  <c r="N642" i="15"/>
  <c r="N641" i="15"/>
  <c r="N640" i="15"/>
  <c r="N639" i="15"/>
  <c r="N638" i="15"/>
  <c r="N637" i="15"/>
  <c r="N636" i="15"/>
  <c r="N635" i="15"/>
  <c r="N634" i="15"/>
  <c r="N633" i="15"/>
  <c r="N632" i="15"/>
  <c r="N631" i="15"/>
  <c r="N630" i="15"/>
  <c r="N629" i="15"/>
  <c r="N628" i="15"/>
  <c r="N627" i="15"/>
  <c r="N626" i="15"/>
  <c r="N625" i="15"/>
  <c r="N624" i="15"/>
  <c r="N623" i="15"/>
  <c r="N622" i="15"/>
  <c r="N621" i="15"/>
  <c r="N620" i="15"/>
  <c r="N619" i="15"/>
  <c r="N618" i="15"/>
  <c r="N617" i="15"/>
  <c r="N616" i="15"/>
  <c r="N615" i="15"/>
  <c r="N614" i="15"/>
  <c r="N613" i="15"/>
  <c r="N612" i="15"/>
  <c r="N611" i="15"/>
  <c r="N610" i="15"/>
  <c r="N609" i="15"/>
  <c r="N608" i="15"/>
  <c r="N607" i="15"/>
  <c r="N606" i="15"/>
  <c r="N605" i="15"/>
  <c r="N604" i="15"/>
  <c r="N603" i="15"/>
  <c r="N602" i="15"/>
  <c r="N601" i="15"/>
  <c r="N600" i="15"/>
  <c r="N599" i="15"/>
  <c r="N598" i="15"/>
  <c r="N597" i="15"/>
  <c r="N596" i="15"/>
  <c r="N595" i="15"/>
  <c r="N594" i="15"/>
  <c r="N593" i="15"/>
  <c r="N592" i="15"/>
  <c r="N591" i="15"/>
  <c r="N590" i="15"/>
  <c r="N589" i="15"/>
  <c r="N588" i="15"/>
  <c r="N587" i="15"/>
  <c r="N586" i="15"/>
  <c r="N585" i="15"/>
  <c r="N584" i="15"/>
  <c r="N583" i="15"/>
  <c r="N582" i="15"/>
  <c r="N581" i="15"/>
  <c r="N580" i="15"/>
  <c r="N579" i="15"/>
  <c r="N578" i="15"/>
  <c r="N577" i="15"/>
  <c r="N576" i="15"/>
  <c r="N575" i="15"/>
  <c r="N574" i="15"/>
  <c r="N573" i="15"/>
  <c r="N572" i="15"/>
  <c r="N571" i="15"/>
  <c r="N570" i="15"/>
  <c r="N569" i="15"/>
  <c r="N568" i="15"/>
  <c r="N567" i="15"/>
  <c r="N566" i="15"/>
  <c r="N565" i="15"/>
  <c r="N564" i="15"/>
  <c r="N563" i="15"/>
  <c r="N562" i="15"/>
  <c r="N561" i="15"/>
  <c r="N560" i="15"/>
  <c r="N559" i="15"/>
  <c r="N558" i="15"/>
  <c r="N557" i="15"/>
  <c r="N556" i="15"/>
  <c r="N555" i="15"/>
  <c r="N554" i="15"/>
  <c r="N553" i="15"/>
  <c r="N552" i="15"/>
  <c r="N551" i="15"/>
  <c r="N550" i="15"/>
  <c r="N549" i="15"/>
  <c r="N548" i="15"/>
  <c r="N547" i="15"/>
  <c r="N546" i="15"/>
  <c r="N545" i="15"/>
  <c r="N544" i="15"/>
  <c r="N543" i="15"/>
  <c r="N542" i="15"/>
  <c r="N541" i="15"/>
  <c r="N540" i="15"/>
  <c r="N539" i="15"/>
  <c r="N538" i="15"/>
  <c r="N537" i="15"/>
  <c r="N536" i="15"/>
  <c r="N535" i="15"/>
  <c r="N534" i="15"/>
  <c r="N533" i="15"/>
  <c r="N532" i="15"/>
  <c r="N531" i="15"/>
  <c r="N530" i="15"/>
  <c r="N529" i="15"/>
  <c r="N528" i="15"/>
  <c r="N527" i="15"/>
  <c r="N526" i="15"/>
  <c r="N525" i="15"/>
  <c r="N524" i="15"/>
  <c r="N523" i="15"/>
  <c r="N522" i="15"/>
  <c r="N521" i="15"/>
  <c r="N520" i="15"/>
  <c r="N519" i="15"/>
  <c r="N518" i="15"/>
  <c r="N517" i="15"/>
  <c r="N516" i="15"/>
  <c r="N515" i="15"/>
  <c r="N514" i="15"/>
  <c r="N513" i="15"/>
  <c r="N512" i="15"/>
  <c r="N511" i="15"/>
  <c r="N510" i="15"/>
  <c r="N509" i="15"/>
  <c r="N508" i="15"/>
  <c r="N507" i="15"/>
  <c r="N506" i="15"/>
  <c r="N505" i="15"/>
  <c r="N504" i="15"/>
  <c r="N503" i="15"/>
  <c r="N502" i="15"/>
  <c r="N501" i="15"/>
  <c r="N500" i="15"/>
  <c r="N499" i="15"/>
  <c r="N498" i="15"/>
  <c r="N497" i="15"/>
  <c r="N496" i="15"/>
  <c r="N495" i="15"/>
  <c r="N494" i="15"/>
  <c r="N493" i="15"/>
  <c r="N492" i="15"/>
  <c r="N491" i="15"/>
  <c r="N490" i="15"/>
  <c r="N489" i="15"/>
  <c r="N488" i="15"/>
  <c r="N487" i="15"/>
  <c r="N486" i="15"/>
  <c r="N485" i="15"/>
  <c r="N484" i="15"/>
  <c r="N483" i="15"/>
  <c r="N482" i="15"/>
  <c r="N481" i="15"/>
  <c r="N480" i="15"/>
  <c r="N479" i="15"/>
  <c r="N473" i="15"/>
  <c r="N472" i="15"/>
  <c r="N471" i="15"/>
  <c r="N470" i="15"/>
  <c r="N469" i="15"/>
  <c r="N468" i="15"/>
  <c r="N467" i="15"/>
  <c r="N466" i="15"/>
  <c r="N465" i="15"/>
  <c r="N464" i="15"/>
  <c r="N463" i="15"/>
  <c r="N462" i="15"/>
  <c r="N461" i="15"/>
  <c r="N460" i="15"/>
  <c r="N459" i="15"/>
  <c r="N458" i="15"/>
  <c r="N457" i="15"/>
  <c r="N456" i="15"/>
  <c r="N455" i="15"/>
  <c r="N454" i="15"/>
  <c r="N453" i="15"/>
  <c r="N452" i="15"/>
  <c r="N451" i="15"/>
  <c r="N450" i="15"/>
  <c r="N449" i="15"/>
  <c r="N448" i="15"/>
  <c r="N447" i="15"/>
  <c r="N446" i="15"/>
  <c r="N445" i="15"/>
  <c r="N444" i="15"/>
  <c r="N443" i="15"/>
  <c r="N442" i="15"/>
  <c r="N441" i="15"/>
  <c r="N440" i="15"/>
  <c r="N439" i="15"/>
  <c r="N438" i="15"/>
  <c r="N437" i="15"/>
  <c r="N436" i="15"/>
  <c r="N435" i="15"/>
  <c r="N434" i="15"/>
  <c r="N433" i="15"/>
  <c r="N432" i="15"/>
  <c r="N431" i="15"/>
  <c r="N430" i="15"/>
  <c r="N429" i="15"/>
  <c r="N428" i="15"/>
  <c r="N427" i="15"/>
  <c r="N426" i="15"/>
  <c r="N425" i="15"/>
  <c r="N424" i="15"/>
  <c r="N423" i="15"/>
  <c r="N422" i="15"/>
  <c r="N421" i="15"/>
  <c r="N420" i="15"/>
  <c r="N419" i="15"/>
  <c r="N418" i="15"/>
  <c r="N417" i="15"/>
  <c r="N416" i="15"/>
  <c r="N415" i="15"/>
  <c r="N414" i="15"/>
  <c r="N413" i="15"/>
  <c r="N412" i="15"/>
  <c r="N411" i="15"/>
  <c r="N410" i="15"/>
  <c r="N409" i="15"/>
  <c r="N408" i="15"/>
  <c r="N407" i="15"/>
  <c r="N406" i="15"/>
  <c r="N405" i="15"/>
  <c r="N404" i="15"/>
  <c r="N403" i="15"/>
  <c r="N402" i="15"/>
  <c r="N401" i="15"/>
  <c r="N400" i="15"/>
  <c r="N399" i="15"/>
  <c r="N398" i="15"/>
  <c r="N397" i="15"/>
  <c r="N396" i="15"/>
  <c r="N395" i="15"/>
  <c r="N394" i="15"/>
  <c r="N393" i="15"/>
  <c r="N392" i="15"/>
  <c r="N391" i="15"/>
  <c r="N390" i="15"/>
  <c r="N389" i="15"/>
  <c r="N388" i="15"/>
  <c r="N387" i="15"/>
  <c r="N382" i="15"/>
  <c r="N381" i="15"/>
  <c r="N380" i="15"/>
  <c r="N379" i="15"/>
  <c r="N378" i="15"/>
  <c r="N377" i="15"/>
  <c r="N376" i="15"/>
  <c r="N375" i="15"/>
  <c r="N374" i="15"/>
  <c r="N373" i="15"/>
  <c r="N372" i="15"/>
  <c r="N371" i="15"/>
  <c r="N370" i="15"/>
  <c r="N369" i="15"/>
  <c r="N368" i="15"/>
  <c r="N367" i="15"/>
  <c r="N361" i="15"/>
  <c r="N360" i="15"/>
  <c r="N359" i="15"/>
  <c r="N358" i="15"/>
  <c r="N357" i="15"/>
  <c r="N356" i="15"/>
  <c r="N355" i="15"/>
  <c r="N354" i="15"/>
  <c r="N353" i="15"/>
  <c r="N352" i="15"/>
  <c r="N351" i="15"/>
  <c r="N350" i="15"/>
  <c r="N349" i="15"/>
  <c r="N348" i="15"/>
  <c r="N347" i="15"/>
  <c r="N346" i="15"/>
  <c r="N345" i="15"/>
  <c r="N344" i="15"/>
  <c r="N343" i="15"/>
  <c r="N342" i="15"/>
  <c r="N341" i="15"/>
  <c r="N340" i="15"/>
  <c r="N339" i="15"/>
  <c r="N338" i="15"/>
  <c r="N337" i="15"/>
  <c r="N336" i="15"/>
  <c r="N335" i="15"/>
  <c r="N334" i="15"/>
  <c r="N333" i="15"/>
  <c r="N332" i="15"/>
  <c r="N331" i="15"/>
  <c r="N330" i="15"/>
  <c r="N329" i="15"/>
  <c r="N328" i="15"/>
  <c r="N327" i="15"/>
  <c r="N326" i="15"/>
  <c r="N325" i="15"/>
  <c r="N324" i="15"/>
  <c r="N323" i="15"/>
  <c r="N322" i="15"/>
  <c r="N321" i="15"/>
  <c r="N320" i="15"/>
  <c r="N319" i="15"/>
  <c r="N318" i="15"/>
  <c r="N317" i="15"/>
  <c r="N316" i="15"/>
  <c r="N315" i="15"/>
  <c r="N314" i="15"/>
  <c r="N313" i="15"/>
  <c r="N312" i="15"/>
  <c r="N311" i="15"/>
  <c r="N310" i="15"/>
  <c r="N309" i="15"/>
  <c r="N308" i="15"/>
  <c r="N307" i="15"/>
  <c r="N306" i="15"/>
  <c r="N305" i="15"/>
  <c r="N304" i="15"/>
  <c r="N303" i="15"/>
  <c r="N302" i="15"/>
  <c r="N301" i="15"/>
  <c r="N300" i="15"/>
  <c r="N299" i="15"/>
  <c r="N298" i="15"/>
  <c r="N297" i="15"/>
  <c r="N296" i="15"/>
  <c r="N295" i="15"/>
  <c r="N294" i="15"/>
  <c r="N293" i="15"/>
  <c r="N292" i="15"/>
  <c r="N291" i="15"/>
  <c r="N290" i="15"/>
  <c r="N289" i="15"/>
  <c r="N288" i="15"/>
  <c r="N287" i="15"/>
  <c r="N286" i="15"/>
  <c r="N285" i="15"/>
  <c r="N284" i="15"/>
  <c r="N283" i="15"/>
  <c r="N282" i="15"/>
  <c r="N281" i="15"/>
  <c r="N280" i="15"/>
  <c r="N279" i="15"/>
  <c r="N278" i="15"/>
  <c r="N277" i="15"/>
  <c r="N276" i="15"/>
  <c r="N275" i="15"/>
  <c r="N274" i="15"/>
  <c r="N273" i="15"/>
  <c r="N272" i="15"/>
  <c r="N271" i="15"/>
  <c r="N270" i="15"/>
  <c r="N269" i="15"/>
  <c r="N268" i="15"/>
  <c r="N267" i="15"/>
  <c r="N266" i="15"/>
  <c r="N265" i="15"/>
  <c r="N264" i="15"/>
  <c r="N263" i="15"/>
  <c r="N262" i="15"/>
  <c r="N261" i="15"/>
  <c r="N260" i="15"/>
  <c r="N259" i="15"/>
  <c r="N258" i="15"/>
  <c r="N257" i="15"/>
  <c r="N256" i="15"/>
  <c r="N255" i="15"/>
  <c r="N254" i="15"/>
  <c r="N253" i="15"/>
  <c r="N252" i="15"/>
  <c r="N251" i="15"/>
  <c r="N250" i="15"/>
  <c r="N249" i="15"/>
  <c r="N248" i="15"/>
  <c r="N247" i="15"/>
  <c r="N246" i="15"/>
  <c r="N245" i="15"/>
  <c r="N244" i="15"/>
  <c r="N243" i="15"/>
  <c r="N242" i="15"/>
  <c r="N241" i="15"/>
  <c r="N240" i="15"/>
  <c r="N239" i="15"/>
  <c r="N238" i="15"/>
  <c r="N237" i="15"/>
  <c r="N236" i="15"/>
  <c r="N235" i="15"/>
  <c r="N234" i="15"/>
  <c r="N233" i="15"/>
  <c r="N232" i="15"/>
  <c r="N231" i="15"/>
  <c r="N230" i="15"/>
  <c r="N229" i="15"/>
  <c r="N228" i="15"/>
  <c r="N227" i="15"/>
  <c r="N226" i="15"/>
  <c r="N225" i="15"/>
  <c r="N224" i="15"/>
  <c r="N223" i="15"/>
  <c r="N222" i="15"/>
  <c r="N221" i="15"/>
  <c r="N220" i="15"/>
  <c r="N219" i="15"/>
  <c r="N218" i="15"/>
  <c r="N217" i="15"/>
  <c r="N216" i="15"/>
  <c r="N215" i="15"/>
  <c r="N214" i="15"/>
  <c r="N213" i="15"/>
  <c r="N212" i="15"/>
  <c r="N211" i="15"/>
  <c r="N210" i="15"/>
  <c r="N209" i="15"/>
  <c r="N208" i="15"/>
  <c r="N207" i="15"/>
  <c r="N206" i="15"/>
  <c r="N205" i="15"/>
  <c r="N204" i="15"/>
  <c r="N203" i="15"/>
  <c r="N202" i="15"/>
  <c r="N201" i="15"/>
  <c r="N200" i="15"/>
  <c r="N199" i="15"/>
  <c r="N198" i="15"/>
  <c r="N197" i="15"/>
  <c r="N196" i="15"/>
  <c r="N195" i="15"/>
  <c r="N194" i="15"/>
  <c r="N193" i="15"/>
  <c r="N192" i="15"/>
  <c r="N191" i="15"/>
  <c r="N190" i="15"/>
  <c r="N189" i="15"/>
  <c r="N188" i="15"/>
  <c r="N187" i="15"/>
  <c r="N186" i="15"/>
  <c r="N185" i="15"/>
  <c r="N184" i="15"/>
  <c r="N183" i="15"/>
  <c r="N182" i="15"/>
  <c r="N181" i="15"/>
  <c r="N180" i="15"/>
  <c r="N179" i="15"/>
  <c r="N178" i="15"/>
  <c r="N177" i="15"/>
  <c r="N176" i="15"/>
  <c r="N175" i="15"/>
  <c r="N174" i="15"/>
  <c r="N173" i="15"/>
  <c r="N172" i="15"/>
  <c r="N171" i="15"/>
  <c r="N170" i="15"/>
  <c r="N169" i="15"/>
  <c r="N168" i="15"/>
  <c r="N167" i="15"/>
  <c r="N166" i="15"/>
  <c r="N165" i="15"/>
  <c r="N164" i="15"/>
  <c r="N163" i="15"/>
  <c r="N162" i="15"/>
  <c r="N161" i="15"/>
  <c r="N160" i="15"/>
  <c r="N159" i="15"/>
  <c r="N158" i="15"/>
  <c r="N157" i="15"/>
  <c r="N156" i="15"/>
  <c r="N155" i="15"/>
  <c r="N154" i="15"/>
  <c r="N153" i="15"/>
  <c r="N152" i="15"/>
  <c r="N151" i="15"/>
  <c r="N150" i="15"/>
  <c r="N149" i="15"/>
  <c r="N148" i="15"/>
  <c r="N147" i="15"/>
  <c r="N146" i="15"/>
  <c r="N145" i="15"/>
  <c r="N144" i="15"/>
  <c r="N143" i="15"/>
  <c r="N142" i="15"/>
  <c r="N141" i="15"/>
  <c r="N140" i="15"/>
  <c r="N139" i="15"/>
  <c r="N138" i="15"/>
  <c r="N137" i="15"/>
  <c r="N136" i="15"/>
  <c r="N135" i="15"/>
  <c r="N134" i="15"/>
  <c r="N133" i="15"/>
  <c r="N132" i="15"/>
  <c r="N131" i="15"/>
  <c r="N130" i="15"/>
  <c r="N129" i="15"/>
  <c r="N128" i="15"/>
  <c r="N127" i="15"/>
  <c r="N126" i="15"/>
  <c r="N125" i="15"/>
  <c r="N124" i="15"/>
  <c r="N123" i="15"/>
  <c r="N122" i="15"/>
  <c r="N121" i="15"/>
  <c r="N120" i="15"/>
  <c r="N119" i="15"/>
  <c r="N118" i="15"/>
  <c r="N117" i="15"/>
  <c r="N116" i="15"/>
  <c r="N115" i="15"/>
  <c r="N114" i="15"/>
  <c r="N113" i="15"/>
  <c r="N112" i="15"/>
  <c r="N111" i="15"/>
  <c r="N110" i="15"/>
  <c r="N109" i="15"/>
  <c r="N108" i="15"/>
  <c r="N107" i="15"/>
  <c r="N106" i="15"/>
  <c r="N105" i="15"/>
  <c r="N104" i="15"/>
  <c r="N103" i="15"/>
  <c r="N102" i="15"/>
  <c r="N101" i="15"/>
  <c r="N100" i="15"/>
  <c r="N99" i="15"/>
  <c r="N98" i="15"/>
  <c r="N97" i="15"/>
  <c r="N96" i="15"/>
  <c r="N95" i="15"/>
  <c r="N94" i="15"/>
  <c r="N93" i="15"/>
  <c r="N829" i="15"/>
  <c r="N828" i="15"/>
  <c r="N827" i="15"/>
  <c r="N826" i="15"/>
  <c r="N825" i="15"/>
  <c r="N824" i="15"/>
  <c r="N823" i="15"/>
  <c r="N822" i="15"/>
  <c r="N821" i="15"/>
  <c r="N820" i="15"/>
  <c r="N819" i="15"/>
  <c r="N818" i="15"/>
  <c r="N817" i="15"/>
  <c r="N816" i="15"/>
  <c r="N815" i="15"/>
  <c r="N814" i="15"/>
  <c r="N813" i="15"/>
  <c r="N812" i="15"/>
  <c r="N811" i="15"/>
  <c r="N810" i="15"/>
  <c r="N809" i="15"/>
  <c r="N808" i="15"/>
  <c r="N807" i="15"/>
  <c r="N806" i="15"/>
  <c r="N805" i="15"/>
  <c r="N804" i="15"/>
  <c r="N803" i="15"/>
  <c r="N802" i="15"/>
  <c r="N801" i="15"/>
  <c r="N800" i="15"/>
  <c r="N92" i="15"/>
  <c r="N91" i="15"/>
  <c r="N90" i="15"/>
  <c r="N89" i="15"/>
  <c r="N88" i="15"/>
  <c r="N87" i="15"/>
  <c r="N86" i="15"/>
  <c r="N85" i="15"/>
  <c r="N84" i="15"/>
  <c r="N83" i="15"/>
  <c r="N82" i="15"/>
  <c r="N81" i="15"/>
  <c r="N80" i="15"/>
  <c r="N79" i="15"/>
  <c r="N78" i="15"/>
  <c r="N77" i="15"/>
  <c r="N76" i="15"/>
  <c r="N73" i="15"/>
  <c r="N72" i="15"/>
  <c r="N71" i="15"/>
  <c r="N70" i="15"/>
  <c r="N69" i="15"/>
  <c r="N68" i="15"/>
  <c r="N67" i="15"/>
  <c r="N66" i="15"/>
  <c r="N65" i="15"/>
  <c r="N64" i="15"/>
  <c r="N63" i="15"/>
  <c r="N62" i="15"/>
  <c r="N61" i="15"/>
  <c r="N60" i="15"/>
  <c r="N59" i="15"/>
  <c r="N58" i="15"/>
  <c r="N57" i="15"/>
  <c r="N56" i="15"/>
  <c r="N55" i="15"/>
  <c r="N54" i="15"/>
  <c r="N53" i="15"/>
  <c r="N52" i="15"/>
  <c r="N51" i="15"/>
  <c r="N50" i="15"/>
  <c r="N49" i="15"/>
  <c r="N48" i="15"/>
  <c r="N47" i="15"/>
  <c r="N46" i="15"/>
  <c r="N45" i="15"/>
  <c r="N44" i="15"/>
  <c r="N43" i="15"/>
  <c r="N42" i="15"/>
  <c r="N41" i="15"/>
  <c r="N40" i="15"/>
  <c r="N39" i="15"/>
  <c r="N38" i="15"/>
  <c r="N37" i="15"/>
  <c r="N36" i="15"/>
  <c r="N35" i="15"/>
  <c r="N34" i="15"/>
  <c r="N33" i="15"/>
  <c r="N32" i="15"/>
  <c r="N31" i="15"/>
  <c r="N30" i="15"/>
  <c r="N29" i="15"/>
  <c r="N28" i="15"/>
  <c r="N27" i="15"/>
  <c r="N26" i="15"/>
  <c r="N25" i="15"/>
  <c r="N24" i="15"/>
  <c r="N23" i="15"/>
  <c r="N22" i="15"/>
  <c r="N21" i="15"/>
  <c r="N20" i="15"/>
  <c r="N19" i="15"/>
  <c r="N18" i="15"/>
  <c r="N17" i="15"/>
  <c r="N16" i="15"/>
  <c r="N15" i="15"/>
  <c r="N14" i="15"/>
  <c r="N13" i="15"/>
  <c r="N12" i="15"/>
  <c r="N11" i="15"/>
  <c r="N10" i="15"/>
  <c r="N9" i="15"/>
  <c r="N8" i="15"/>
  <c r="N7" i="15"/>
  <c r="N6" i="15"/>
  <c r="N5" i="15"/>
  <c r="N4" i="15"/>
  <c r="L768" i="15"/>
  <c r="L767" i="15"/>
  <c r="L766" i="15"/>
  <c r="L765" i="15"/>
  <c r="L764" i="15"/>
  <c r="L763" i="15"/>
  <c r="L762" i="15"/>
  <c r="L761" i="15"/>
  <c r="L756" i="15"/>
  <c r="L755" i="15"/>
  <c r="L754" i="15"/>
  <c r="L753" i="15"/>
  <c r="L752" i="15"/>
  <c r="L751" i="15"/>
  <c r="L750" i="15"/>
  <c r="L749" i="15"/>
  <c r="L748" i="15"/>
  <c r="L747" i="15"/>
  <c r="L746" i="15"/>
  <c r="L745" i="15"/>
  <c r="L744" i="15"/>
  <c r="L743" i="15"/>
  <c r="L742" i="15"/>
  <c r="L741" i="15"/>
  <c r="L740" i="15"/>
  <c r="L739" i="15"/>
  <c r="L738" i="15"/>
  <c r="L737" i="15"/>
  <c r="L736" i="15"/>
  <c r="L735" i="15"/>
  <c r="L734" i="15"/>
  <c r="L733" i="15"/>
  <c r="L732" i="15"/>
  <c r="L731" i="15"/>
  <c r="L730" i="15"/>
  <c r="L729" i="15"/>
  <c r="L728" i="15"/>
  <c r="L727" i="15"/>
  <c r="L726" i="15"/>
  <c r="L725" i="15"/>
  <c r="L724" i="15"/>
  <c r="L723" i="15"/>
  <c r="L722" i="15"/>
  <c r="L721" i="15"/>
  <c r="L720" i="15"/>
  <c r="L719" i="15"/>
  <c r="L718" i="15"/>
  <c r="L717" i="15"/>
  <c r="L716" i="15"/>
  <c r="L715" i="15"/>
  <c r="L714" i="15"/>
  <c r="L713" i="15"/>
  <c r="L712" i="15"/>
  <c r="L711" i="15"/>
  <c r="L710" i="15"/>
  <c r="L709" i="15"/>
  <c r="L708" i="15"/>
  <c r="L707" i="15"/>
  <c r="L706" i="15"/>
  <c r="L705" i="15"/>
  <c r="L704" i="15"/>
  <c r="L703" i="15"/>
  <c r="L702" i="15"/>
  <c r="L701" i="15"/>
  <c r="L700" i="15"/>
  <c r="L699" i="15"/>
  <c r="L698" i="15"/>
  <c r="L697" i="15"/>
  <c r="L696" i="15"/>
  <c r="L695" i="15"/>
  <c r="L694" i="15"/>
  <c r="L693" i="15"/>
  <c r="L692" i="15"/>
  <c r="L691" i="15"/>
  <c r="L690" i="15"/>
  <c r="L689" i="15"/>
  <c r="L688" i="15"/>
  <c r="L687" i="15"/>
  <c r="L686" i="15"/>
  <c r="L685" i="15"/>
  <c r="L684" i="15"/>
  <c r="L683" i="15"/>
  <c r="L682" i="15"/>
  <c r="L681" i="15"/>
  <c r="L680" i="15"/>
  <c r="L679" i="15"/>
  <c r="L678" i="15"/>
  <c r="L677" i="15"/>
  <c r="L676" i="15"/>
  <c r="L675" i="15"/>
  <c r="L674" i="15"/>
  <c r="L673" i="15"/>
  <c r="L672" i="15"/>
  <c r="L671" i="15"/>
  <c r="L670" i="15"/>
  <c r="L669" i="15"/>
  <c r="L668" i="15"/>
  <c r="L667" i="15"/>
  <c r="L666" i="15"/>
  <c r="L665" i="15"/>
  <c r="L664" i="15"/>
  <c r="L663" i="15"/>
  <c r="L662" i="15"/>
  <c r="L661" i="15"/>
  <c r="L660" i="15"/>
  <c r="L659" i="15"/>
  <c r="L658" i="15"/>
  <c r="L657" i="15"/>
  <c r="L656" i="15"/>
  <c r="L655" i="15"/>
  <c r="L654" i="15"/>
  <c r="L653" i="15"/>
  <c r="L652" i="15"/>
  <c r="L651" i="15"/>
  <c r="L650" i="15"/>
  <c r="L649" i="15"/>
  <c r="L648" i="15"/>
  <c r="L647" i="15"/>
  <c r="L646" i="15"/>
  <c r="L645" i="15"/>
  <c r="L644" i="15"/>
  <c r="L643" i="15"/>
  <c r="L642" i="15"/>
  <c r="L641" i="15"/>
  <c r="L640" i="15"/>
  <c r="L639" i="15"/>
  <c r="L638" i="15"/>
  <c r="L637" i="15"/>
  <c r="L636" i="15"/>
  <c r="L635" i="15"/>
  <c r="L634" i="15"/>
  <c r="L633" i="15"/>
  <c r="L632" i="15"/>
  <c r="L631" i="15"/>
  <c r="L630" i="15"/>
  <c r="L629" i="15"/>
  <c r="L628" i="15"/>
  <c r="L627" i="15"/>
  <c r="L626" i="15"/>
  <c r="L625" i="15"/>
  <c r="L624" i="15"/>
  <c r="L623" i="15"/>
  <c r="L622" i="15"/>
  <c r="L621" i="15"/>
  <c r="L620" i="15"/>
  <c r="L619" i="15"/>
  <c r="L618" i="15"/>
  <c r="L617" i="15"/>
  <c r="L616" i="15"/>
  <c r="L615" i="15"/>
  <c r="L614" i="15"/>
  <c r="L613" i="15"/>
  <c r="L612" i="15"/>
  <c r="L611" i="15"/>
  <c r="L610" i="15"/>
  <c r="L609" i="15"/>
  <c r="L608" i="15"/>
  <c r="L607" i="15"/>
  <c r="L600" i="15"/>
  <c r="L599" i="15"/>
  <c r="L598" i="15"/>
  <c r="L597" i="15"/>
  <c r="L596" i="15"/>
  <c r="L595" i="15"/>
  <c r="L594" i="15"/>
  <c r="L593" i="15"/>
  <c r="L592" i="15"/>
  <c r="L591" i="15"/>
  <c r="L590" i="15"/>
  <c r="L589" i="15"/>
  <c r="L588" i="15"/>
  <c r="L587" i="15"/>
  <c r="L586" i="15"/>
  <c r="L585" i="15"/>
  <c r="L584" i="15"/>
  <c r="L583" i="15"/>
  <c r="L582" i="15"/>
  <c r="L581" i="15"/>
  <c r="L580" i="15"/>
  <c r="L579" i="15"/>
  <c r="L578" i="15"/>
  <c r="L577" i="15"/>
  <c r="L576" i="15"/>
  <c r="L575" i="15"/>
  <c r="L574" i="15"/>
  <c r="L573" i="15"/>
  <c r="L572" i="15"/>
  <c r="L571" i="15"/>
  <c r="L570" i="15"/>
  <c r="L569" i="15"/>
  <c r="L568" i="15"/>
  <c r="L567" i="15"/>
  <c r="L566" i="15"/>
  <c r="L565" i="15"/>
  <c r="L564" i="15"/>
  <c r="L563" i="15"/>
  <c r="L562" i="15"/>
  <c r="L561" i="15"/>
  <c r="L560" i="15"/>
  <c r="L559" i="15"/>
  <c r="L558" i="15"/>
  <c r="L557" i="15"/>
  <c r="L533" i="15"/>
  <c r="L532" i="15"/>
  <c r="L530" i="15"/>
  <c r="L529" i="15"/>
  <c r="L502" i="15"/>
  <c r="L501" i="15"/>
  <c r="L500" i="15"/>
  <c r="L499" i="15"/>
  <c r="L498" i="15"/>
  <c r="L497" i="15"/>
  <c r="L496" i="15"/>
  <c r="L495" i="15"/>
  <c r="L494" i="15"/>
  <c r="L493" i="15"/>
  <c r="L492" i="15"/>
  <c r="L491" i="15"/>
  <c r="L490" i="15"/>
  <c r="L489" i="15"/>
  <c r="L488" i="15"/>
  <c r="L487" i="15"/>
  <c r="L486" i="15"/>
  <c r="L485" i="15"/>
  <c r="L484" i="15"/>
  <c r="L483" i="15"/>
  <c r="L482" i="15"/>
  <c r="L481" i="15"/>
  <c r="L480" i="15"/>
  <c r="L479" i="15"/>
  <c r="L478" i="15"/>
  <c r="L477" i="15"/>
  <c r="L476" i="15"/>
  <c r="L475" i="15"/>
  <c r="L474" i="15"/>
  <c r="L473" i="15"/>
  <c r="L472" i="15"/>
  <c r="L471" i="15"/>
  <c r="L470" i="15"/>
  <c r="L469" i="15"/>
  <c r="L468" i="15"/>
  <c r="L467" i="15"/>
  <c r="L466" i="15"/>
  <c r="L465" i="15"/>
  <c r="L464" i="15"/>
  <c r="L463" i="15"/>
  <c r="L462" i="15"/>
  <c r="L461" i="15"/>
  <c r="L460" i="15"/>
  <c r="L459" i="15"/>
  <c r="L458" i="15"/>
  <c r="L457" i="15"/>
  <c r="L456" i="15"/>
  <c r="L455" i="15"/>
  <c r="L454" i="15"/>
  <c r="L453" i="15"/>
  <c r="L452" i="15"/>
  <c r="L451" i="15"/>
  <c r="L450" i="15"/>
  <c r="L449" i="15"/>
  <c r="L448" i="15"/>
  <c r="L447" i="15"/>
  <c r="L446" i="15"/>
  <c r="L445" i="15"/>
  <c r="L444" i="15"/>
  <c r="L443" i="15"/>
  <c r="L442" i="15"/>
  <c r="L441" i="15"/>
  <c r="L440" i="15"/>
  <c r="L439" i="15"/>
  <c r="L438" i="15"/>
  <c r="L437" i="15"/>
  <c r="L436" i="15"/>
  <c r="L435" i="15"/>
  <c r="L434" i="15"/>
  <c r="L433" i="15"/>
  <c r="L432" i="15"/>
  <c r="L431" i="15"/>
  <c r="L430" i="15"/>
  <c r="L429" i="15"/>
  <c r="L428" i="15"/>
  <c r="L427" i="15"/>
  <c r="L426" i="15"/>
  <c r="L425" i="15"/>
  <c r="L424" i="15"/>
  <c r="L423" i="15"/>
  <c r="L422" i="15"/>
  <c r="L421" i="15"/>
  <c r="L420" i="15"/>
  <c r="L419" i="15"/>
  <c r="L418" i="15"/>
  <c r="L417" i="15"/>
  <c r="L416" i="15"/>
  <c r="L415" i="15"/>
  <c r="L414" i="15"/>
  <c r="L413" i="15"/>
  <c r="L382" i="15"/>
  <c r="L381" i="15"/>
  <c r="L380" i="15"/>
  <c r="L379" i="15"/>
  <c r="L378" i="15"/>
  <c r="L377" i="15"/>
  <c r="L376" i="15"/>
  <c r="L375" i="15"/>
  <c r="L374" i="15"/>
  <c r="L373" i="15"/>
  <c r="L372" i="15"/>
  <c r="L371" i="15"/>
  <c r="L370" i="15"/>
  <c r="L369" i="15"/>
  <c r="L368" i="15"/>
  <c r="L367" i="15"/>
  <c r="L366" i="15"/>
  <c r="L365" i="15"/>
  <c r="L364" i="15"/>
  <c r="L363" i="15"/>
  <c r="L362" i="15"/>
  <c r="L361" i="15"/>
  <c r="L360" i="15"/>
  <c r="L359" i="15"/>
  <c r="L358" i="15"/>
  <c r="L357" i="15"/>
  <c r="L356" i="15"/>
  <c r="L355" i="15"/>
  <c r="L354" i="15"/>
  <c r="L353" i="15"/>
  <c r="L350" i="15"/>
  <c r="L349" i="15"/>
  <c r="L348" i="15"/>
  <c r="L347" i="15"/>
  <c r="L337" i="15"/>
  <c r="L336" i="15"/>
  <c r="L335" i="15"/>
  <c r="L334" i="15"/>
  <c r="L333" i="15"/>
  <c r="L332" i="15"/>
  <c r="L331" i="15"/>
  <c r="L330" i="15"/>
  <c r="L329" i="15"/>
  <c r="L328" i="15"/>
  <c r="L327" i="15"/>
  <c r="L326" i="15"/>
  <c r="L325" i="15"/>
  <c r="L324" i="15"/>
  <c r="L323" i="15"/>
  <c r="L322" i="15"/>
  <c r="L321" i="15"/>
  <c r="L320" i="15"/>
  <c r="L319" i="15"/>
  <c r="L318" i="15"/>
  <c r="L206" i="15"/>
  <c r="L205" i="15"/>
  <c r="L204" i="15"/>
  <c r="L203" i="15"/>
  <c r="L202" i="15"/>
  <c r="L201" i="15"/>
  <c r="L200" i="15"/>
  <c r="L199" i="15"/>
  <c r="L198" i="15"/>
  <c r="L197" i="15"/>
  <c r="L196" i="15"/>
  <c r="L195" i="15"/>
  <c r="L194" i="15"/>
  <c r="L193" i="15"/>
  <c r="L192" i="15"/>
  <c r="L191" i="15"/>
  <c r="L190" i="15"/>
  <c r="L189" i="15"/>
  <c r="L188" i="15"/>
  <c r="L187" i="15"/>
  <c r="L186" i="15"/>
  <c r="L185" i="15"/>
  <c r="L184" i="15"/>
  <c r="L183" i="15"/>
  <c r="L182" i="15"/>
  <c r="L181" i="15"/>
  <c r="L180" i="15"/>
  <c r="L179" i="15"/>
  <c r="L178" i="15"/>
  <c r="L177" i="15"/>
  <c r="L176" i="15"/>
  <c r="L175" i="15"/>
  <c r="L174" i="15"/>
  <c r="L173" i="15"/>
  <c r="L172" i="15"/>
  <c r="L171" i="15"/>
  <c r="L170" i="15"/>
  <c r="L169" i="15"/>
  <c r="L168" i="15"/>
  <c r="L167" i="15"/>
  <c r="L166" i="15"/>
  <c r="L165" i="15"/>
  <c r="L164" i="15"/>
  <c r="L163" i="15"/>
  <c r="L162" i="15"/>
  <c r="L161" i="15"/>
  <c r="L160" i="15"/>
  <c r="L159" i="15"/>
  <c r="L158" i="15"/>
  <c r="L157" i="15"/>
  <c r="L156" i="15"/>
  <c r="L155" i="15"/>
  <c r="L154" i="15"/>
  <c r="L153" i="15"/>
  <c r="L152" i="15"/>
  <c r="L151" i="15"/>
  <c r="L150" i="15"/>
  <c r="L149" i="15"/>
  <c r="L148" i="15"/>
  <c r="L147" i="15"/>
  <c r="L146" i="15"/>
  <c r="L145" i="15"/>
  <c r="L144" i="15"/>
  <c r="L143" i="15"/>
  <c r="L142" i="15"/>
  <c r="L141" i="15"/>
  <c r="L140" i="15"/>
  <c r="L139" i="15"/>
  <c r="L138" i="15"/>
  <c r="L137" i="15"/>
  <c r="L136" i="15"/>
  <c r="L135" i="15"/>
  <c r="L134" i="15"/>
  <c r="L133" i="15"/>
  <c r="L132" i="15"/>
  <c r="L131" i="15"/>
  <c r="L130" i="15"/>
  <c r="L129" i="15"/>
  <c r="L128" i="15"/>
  <c r="L127" i="15"/>
  <c r="L126" i="15"/>
  <c r="L125" i="15"/>
  <c r="L124" i="15"/>
  <c r="L123" i="15"/>
  <c r="L122" i="15"/>
  <c r="L121" i="15"/>
  <c r="L120" i="15"/>
  <c r="L119" i="15"/>
  <c r="L118" i="15"/>
  <c r="L117" i="15"/>
  <c r="L116" i="15"/>
  <c r="L115" i="15"/>
  <c r="L114" i="15"/>
  <c r="L113" i="15"/>
  <c r="L112" i="15"/>
  <c r="L111" i="15"/>
  <c r="L110" i="15"/>
  <c r="L109" i="15"/>
  <c r="L108" i="15"/>
  <c r="L107" i="15"/>
  <c r="L106" i="15"/>
  <c r="L105" i="15"/>
  <c r="L104" i="15"/>
  <c r="L103" i="15"/>
  <c r="L102" i="15"/>
  <c r="L101" i="15"/>
  <c r="L100" i="15"/>
  <c r="L99" i="15"/>
  <c r="L98" i="15"/>
  <c r="L97" i="15"/>
  <c r="L96" i="15"/>
  <c r="L95" i="15"/>
  <c r="L94" i="15"/>
  <c r="L93" i="15"/>
  <c r="L829" i="15"/>
  <c r="L828" i="15"/>
  <c r="L827" i="15"/>
  <c r="L826" i="15"/>
  <c r="L825" i="15"/>
  <c r="L824" i="15"/>
  <c r="L823" i="15"/>
  <c r="L822" i="15"/>
  <c r="L821" i="15"/>
  <c r="L820" i="15"/>
  <c r="L819" i="15"/>
  <c r="L818" i="15"/>
  <c r="L817" i="15"/>
  <c r="L816" i="15"/>
  <c r="L815" i="15"/>
  <c r="L814" i="15"/>
  <c r="L813" i="15"/>
  <c r="L812" i="15"/>
  <c r="L811" i="15"/>
  <c r="L810" i="15"/>
  <c r="L809" i="15"/>
  <c r="L808" i="15"/>
  <c r="L807" i="15"/>
  <c r="L806" i="15"/>
  <c r="L805" i="15"/>
  <c r="L804" i="15"/>
  <c r="L803" i="15"/>
  <c r="L802" i="15"/>
  <c r="L801" i="15"/>
  <c r="L800" i="15"/>
  <c r="L799" i="15"/>
  <c r="L798" i="15"/>
  <c r="L797" i="15"/>
  <c r="L796" i="15"/>
  <c r="L795" i="15"/>
  <c r="L794" i="15"/>
  <c r="L793" i="15"/>
  <c r="L792" i="15"/>
  <c r="L791" i="15"/>
  <c r="L790" i="15"/>
  <c r="L789" i="15"/>
  <c r="L788" i="15"/>
  <c r="L787" i="15"/>
  <c r="L786" i="15"/>
  <c r="L785" i="15"/>
  <c r="L784" i="15"/>
  <c r="L783" i="15"/>
  <c r="L782" i="15"/>
  <c r="L781" i="15"/>
  <c r="L780" i="15"/>
  <c r="L779" i="15"/>
  <c r="L778" i="15"/>
  <c r="L777" i="15"/>
  <c r="L776" i="15"/>
  <c r="L775" i="15"/>
  <c r="L774" i="15"/>
  <c r="L773" i="15"/>
  <c r="L772" i="15"/>
  <c r="L771" i="15"/>
  <c r="L770" i="15"/>
  <c r="L769" i="15"/>
  <c r="L92" i="15"/>
  <c r="L91" i="15"/>
  <c r="L79" i="15"/>
  <c r="L78" i="15"/>
  <c r="L77" i="15"/>
  <c r="L76" i="15"/>
  <c r="L71" i="15"/>
  <c r="L70" i="15"/>
  <c r="L18" i="15"/>
  <c r="L17" i="15"/>
  <c r="L16" i="15"/>
  <c r="L15" i="15"/>
  <c r="L14" i="15"/>
  <c r="L13" i="15"/>
  <c r="L4" i="15"/>
  <c r="U483" i="6"/>
  <c r="AG858" i="6"/>
  <c r="AG857" i="6"/>
  <c r="AG856" i="6"/>
  <c r="AG855" i="6"/>
  <c r="AG854" i="6"/>
  <c r="AG853" i="6"/>
  <c r="AG852" i="6"/>
  <c r="AG851" i="6"/>
  <c r="AG850" i="6"/>
  <c r="AG849" i="6"/>
  <c r="AG848" i="6"/>
  <c r="AG847" i="6"/>
  <c r="AG846" i="6"/>
  <c r="AG845" i="6"/>
  <c r="AG844" i="6"/>
  <c r="AG843" i="6"/>
  <c r="AG842" i="6"/>
  <c r="AG841" i="6"/>
  <c r="AG834" i="6"/>
  <c r="AG833" i="6"/>
  <c r="AG832" i="6"/>
  <c r="AG831" i="6"/>
  <c r="AG830" i="6"/>
  <c r="AG779" i="6"/>
  <c r="AG778" i="6"/>
  <c r="AG777" i="6"/>
  <c r="AG776" i="6"/>
  <c r="AG775" i="6"/>
  <c r="AG774" i="6"/>
  <c r="AG773" i="6"/>
  <c r="AG772" i="6"/>
  <c r="AG771" i="6"/>
  <c r="AG770" i="6"/>
  <c r="AG769" i="6"/>
  <c r="AG768" i="6"/>
  <c r="AG767" i="6"/>
  <c r="AG766" i="6"/>
  <c r="AG765" i="6"/>
  <c r="AG764" i="6"/>
  <c r="AG763" i="6"/>
  <c r="AG762" i="6"/>
  <c r="AG761" i="6"/>
  <c r="AG760" i="6"/>
  <c r="AG759" i="6"/>
  <c r="AG758" i="6"/>
  <c r="AG757" i="6"/>
  <c r="AG756" i="6"/>
  <c r="AG755" i="6"/>
  <c r="AG754" i="6"/>
  <c r="AG753" i="6"/>
  <c r="AG752" i="6"/>
  <c r="AG751" i="6"/>
  <c r="AG732" i="6"/>
  <c r="AG731" i="6"/>
  <c r="AG730" i="6"/>
  <c r="AG729" i="6"/>
  <c r="AG728" i="6"/>
  <c r="AG727" i="6"/>
  <c r="AG726" i="6"/>
  <c r="AG725" i="6"/>
  <c r="AG724" i="6"/>
  <c r="AG723" i="6"/>
  <c r="AG722" i="6"/>
  <c r="AG721" i="6"/>
  <c r="AG720" i="6"/>
  <c r="AG719" i="6"/>
  <c r="AG718" i="6"/>
  <c r="AG717" i="6"/>
  <c r="AG716" i="6"/>
  <c r="AG715" i="6"/>
  <c r="AG714" i="6"/>
  <c r="AG713" i="6"/>
  <c r="AG712" i="6"/>
  <c r="AG711" i="6"/>
  <c r="AG710" i="6"/>
  <c r="AG709" i="6"/>
  <c r="AG708" i="6"/>
  <c r="AG707" i="6"/>
  <c r="AG706" i="6"/>
  <c r="AG705" i="6"/>
  <c r="AG704" i="6"/>
  <c r="AG703" i="6"/>
  <c r="AG702" i="6"/>
  <c r="AG701" i="6"/>
  <c r="AG700" i="6"/>
  <c r="AG699" i="6"/>
  <c r="AG698" i="6"/>
  <c r="AG697" i="6"/>
  <c r="AG696" i="6"/>
  <c r="AG695" i="6"/>
  <c r="AG694" i="6"/>
  <c r="AG693" i="6"/>
  <c r="AG692" i="6"/>
  <c r="AG691" i="6"/>
  <c r="AG690" i="6"/>
  <c r="AG689" i="6"/>
  <c r="AG688" i="6"/>
  <c r="AG687" i="6"/>
  <c r="AG686" i="6"/>
  <c r="AG685" i="6"/>
  <c r="AG684" i="6"/>
  <c r="AG683" i="6"/>
  <c r="AG682" i="6"/>
  <c r="AG681" i="6"/>
  <c r="AG680" i="6"/>
  <c r="AG679" i="6"/>
  <c r="AG678" i="6"/>
  <c r="AG677" i="6"/>
  <c r="AG676" i="6"/>
  <c r="AG675" i="6"/>
  <c r="AG674" i="6"/>
  <c r="AG673" i="6"/>
  <c r="AG672" i="6"/>
  <c r="AG671" i="6"/>
  <c r="AG670" i="6"/>
  <c r="AG669" i="6"/>
  <c r="AG668" i="6"/>
  <c r="AG667" i="6"/>
  <c r="AG666" i="6"/>
  <c r="AG665" i="6"/>
  <c r="AG664" i="6"/>
  <c r="AG663" i="6"/>
  <c r="AG662" i="6"/>
  <c r="AG661" i="6"/>
  <c r="AG660" i="6"/>
  <c r="AG659" i="6"/>
  <c r="AG658" i="6"/>
  <c r="AG657" i="6"/>
  <c r="AG656" i="6"/>
  <c r="AG655" i="6"/>
  <c r="AG654" i="6"/>
  <c r="AG653" i="6"/>
  <c r="AG652" i="6"/>
  <c r="AG651" i="6"/>
  <c r="AG650" i="6"/>
  <c r="AG649" i="6"/>
  <c r="AG648" i="6"/>
  <c r="AG647" i="6"/>
  <c r="AG646" i="6"/>
  <c r="AG645" i="6"/>
  <c r="AG644" i="6"/>
  <c r="AG643" i="6"/>
  <c r="AG642" i="6"/>
  <c r="AG641" i="6"/>
  <c r="AG640" i="6"/>
  <c r="AG612" i="6"/>
  <c r="AG611" i="6"/>
  <c r="AG610" i="6"/>
  <c r="AG609" i="6"/>
  <c r="AG566" i="6"/>
  <c r="AG565" i="6"/>
  <c r="AG564" i="6"/>
  <c r="AG563" i="6"/>
  <c r="AG562" i="6"/>
  <c r="AG561" i="6"/>
  <c r="AG560" i="6"/>
  <c r="AG559" i="6"/>
  <c r="AG558" i="6"/>
  <c r="AG557" i="6"/>
  <c r="AG556" i="6"/>
  <c r="AG555" i="6"/>
  <c r="AG554" i="6"/>
  <c r="AG553" i="6"/>
  <c r="AG552" i="6"/>
  <c r="AG551" i="6"/>
  <c r="AG550" i="6"/>
  <c r="AG549" i="6"/>
  <c r="AG548" i="6"/>
  <c r="AG547" i="6"/>
  <c r="AG546" i="6"/>
  <c r="AG545" i="6"/>
  <c r="AG544" i="6"/>
  <c r="AG543" i="6"/>
  <c r="AG542" i="6"/>
  <c r="AG541" i="6"/>
  <c r="AG540" i="6"/>
  <c r="AG539" i="6"/>
  <c r="AG538" i="6"/>
  <c r="AG537" i="6"/>
  <c r="AG536" i="6"/>
  <c r="AG535" i="6"/>
  <c r="AG534" i="6"/>
  <c r="AG533" i="6"/>
  <c r="AG532" i="6"/>
  <c r="AG531" i="6"/>
  <c r="AG530" i="6"/>
  <c r="AG529" i="6"/>
  <c r="AG528" i="6"/>
  <c r="AG527" i="6"/>
  <c r="AG526" i="6"/>
  <c r="AG525" i="6"/>
  <c r="AG524" i="6"/>
  <c r="AG523" i="6"/>
  <c r="AG522" i="6"/>
  <c r="AG521" i="6"/>
  <c r="AG520" i="6"/>
  <c r="AG519" i="6"/>
  <c r="AG518" i="6"/>
  <c r="AG517" i="6"/>
  <c r="AG516" i="6"/>
  <c r="AG515" i="6"/>
  <c r="AG514" i="6"/>
  <c r="AG513" i="6"/>
  <c r="AG512" i="6"/>
  <c r="AG511" i="6"/>
  <c r="AG510" i="6"/>
  <c r="AG509" i="6"/>
  <c r="AG508" i="6"/>
  <c r="AG507" i="6"/>
  <c r="AG506" i="6"/>
  <c r="AG505" i="6"/>
  <c r="AG504" i="6"/>
  <c r="AG503" i="6"/>
  <c r="AG502" i="6"/>
  <c r="AG501" i="6"/>
  <c r="AG500" i="6"/>
  <c r="AG499" i="6"/>
  <c r="AG498" i="6"/>
  <c r="AG497" i="6"/>
  <c r="AG496" i="6"/>
  <c r="AG495" i="6"/>
  <c r="AG494" i="6"/>
  <c r="AG493" i="6"/>
  <c r="AG492" i="6"/>
  <c r="AG491" i="6"/>
  <c r="AG490" i="6"/>
  <c r="AG489" i="6"/>
  <c r="AG488" i="6"/>
  <c r="AG487" i="6"/>
  <c r="AG486" i="6"/>
  <c r="AG485" i="6"/>
  <c r="AG484" i="6"/>
  <c r="AG482" i="6"/>
  <c r="AG481" i="6"/>
  <c r="AG480" i="6"/>
  <c r="AG479" i="6"/>
  <c r="AG478" i="6"/>
  <c r="AG477" i="6"/>
  <c r="AG476" i="6"/>
  <c r="AG475" i="6"/>
  <c r="AG473" i="6"/>
  <c r="AG472" i="6"/>
  <c r="AG471" i="6"/>
  <c r="AG470" i="6"/>
  <c r="AG469" i="6"/>
  <c r="AG468" i="6"/>
  <c r="AG467" i="6"/>
  <c r="AG466" i="6"/>
  <c r="AG465" i="6"/>
  <c r="AG464" i="6"/>
  <c r="AG463" i="6"/>
  <c r="AG462" i="6"/>
  <c r="AG461" i="6"/>
  <c r="AG460" i="6"/>
  <c r="AG452" i="6"/>
  <c r="AG451" i="6"/>
  <c r="AG450" i="6"/>
  <c r="AG449" i="6"/>
  <c r="AG448" i="6"/>
  <c r="AG447" i="6"/>
  <c r="AG446" i="6"/>
  <c r="AG445" i="6"/>
  <c r="AG444" i="6"/>
  <c r="AG443" i="6"/>
  <c r="AG442" i="6"/>
  <c r="AG441" i="6"/>
  <c r="AG440" i="6"/>
  <c r="AG439" i="6"/>
  <c r="AG438" i="6"/>
  <c r="AG437" i="6"/>
  <c r="AG436" i="6"/>
  <c r="AG435" i="6"/>
  <c r="AG434" i="6"/>
  <c r="AG433" i="6"/>
  <c r="AG432" i="6"/>
  <c r="AG431" i="6"/>
  <c r="AG430" i="6"/>
  <c r="AG429" i="6"/>
  <c r="AG428" i="6"/>
  <c r="AG427" i="6"/>
  <c r="AG396" i="6"/>
  <c r="AG395" i="6"/>
  <c r="AG394" i="6"/>
  <c r="AG393" i="6"/>
  <c r="AG392" i="6"/>
  <c r="AG391" i="6"/>
  <c r="AG390" i="6"/>
  <c r="AG389" i="6"/>
  <c r="AG388" i="6"/>
  <c r="AG387" i="6"/>
  <c r="AG386" i="6"/>
  <c r="AG385" i="6"/>
  <c r="AG384" i="6"/>
  <c r="AG383" i="6"/>
  <c r="AG382" i="6"/>
  <c r="AG381" i="6"/>
  <c r="AG380" i="6"/>
  <c r="AG379" i="6"/>
  <c r="AG378" i="6"/>
  <c r="AG377" i="6"/>
  <c r="AG376" i="6"/>
  <c r="AG375" i="6"/>
  <c r="AG374" i="6"/>
  <c r="AG373" i="6"/>
  <c r="AG372" i="6"/>
  <c r="AG371" i="6"/>
  <c r="AG370" i="6"/>
  <c r="AG369" i="6"/>
  <c r="AG368" i="6"/>
  <c r="AG367" i="6"/>
  <c r="AG366" i="6"/>
  <c r="AG365" i="6"/>
  <c r="AG364" i="6"/>
  <c r="AG363" i="6"/>
  <c r="AG362" i="6"/>
  <c r="AG361" i="6"/>
  <c r="AG360" i="6"/>
  <c r="AG359" i="6"/>
  <c r="AG358" i="6"/>
  <c r="AG357" i="6"/>
  <c r="AG356" i="6"/>
  <c r="AG355" i="6"/>
  <c r="AG354" i="6"/>
  <c r="AG353" i="6"/>
  <c r="AG352" i="6"/>
  <c r="AG351" i="6"/>
  <c r="AG350" i="6"/>
  <c r="AG349" i="6"/>
  <c r="AG348" i="6"/>
  <c r="AG347" i="6"/>
  <c r="AG346" i="6"/>
  <c r="AG345" i="6"/>
  <c r="AG344" i="6"/>
  <c r="AG343" i="6"/>
  <c r="AG342" i="6"/>
  <c r="AG341" i="6"/>
  <c r="AG340" i="6"/>
  <c r="AG336" i="6"/>
  <c r="AG335" i="6"/>
  <c r="AG334" i="6"/>
  <c r="AG333" i="6"/>
  <c r="AG332" i="6"/>
  <c r="AG331" i="6"/>
  <c r="AG330" i="6"/>
  <c r="AG329" i="6"/>
  <c r="AG327" i="6"/>
  <c r="AG326" i="6"/>
  <c r="AG325" i="6"/>
  <c r="AG324" i="6"/>
  <c r="AG323" i="6"/>
  <c r="AG322" i="6"/>
  <c r="AG321" i="6"/>
  <c r="AG320" i="6"/>
  <c r="AG319" i="6"/>
  <c r="AG318" i="6"/>
  <c r="AG317" i="6"/>
  <c r="AG316" i="6"/>
  <c r="AG315" i="6"/>
  <c r="AG314" i="6"/>
  <c r="AG313" i="6"/>
  <c r="AG312" i="6"/>
  <c r="AG288" i="6"/>
  <c r="AG287" i="6"/>
  <c r="AG286" i="6"/>
  <c r="AG285" i="6"/>
  <c r="AG284" i="6"/>
  <c r="AG283" i="6"/>
  <c r="AG282" i="6"/>
  <c r="AG281" i="6"/>
  <c r="AG280" i="6"/>
  <c r="AG279" i="6"/>
  <c r="AG278" i="6"/>
  <c r="AG277" i="6"/>
  <c r="AG276" i="6"/>
  <c r="AG275" i="6"/>
  <c r="AG274" i="6"/>
  <c r="AG273" i="6"/>
  <c r="AG272" i="6"/>
  <c r="AG271" i="6"/>
  <c r="AG270" i="6"/>
  <c r="AG269" i="6"/>
  <c r="AG268" i="6"/>
  <c r="AG267" i="6"/>
  <c r="AG266" i="6"/>
  <c r="AG265" i="6"/>
  <c r="AG264" i="6"/>
  <c r="AG263" i="6"/>
  <c r="AG262" i="6"/>
  <c r="AG261" i="6"/>
  <c r="AG260" i="6"/>
  <c r="AG259" i="6"/>
  <c r="AG258" i="6"/>
  <c r="AG257" i="6"/>
  <c r="AG256" i="6"/>
  <c r="AG255" i="6"/>
  <c r="AG254" i="6"/>
  <c r="AG253" i="6"/>
  <c r="AG252" i="6"/>
  <c r="AG251" i="6"/>
  <c r="AG250" i="6"/>
  <c r="AG249" i="6"/>
  <c r="AG248" i="6"/>
  <c r="AG247" i="6"/>
  <c r="AG246" i="6"/>
  <c r="AG245" i="6"/>
  <c r="AG244" i="6"/>
  <c r="AG243" i="6"/>
  <c r="AG242" i="6"/>
  <c r="AG241" i="6"/>
  <c r="AG240" i="6"/>
  <c r="AG239" i="6"/>
  <c r="AG238" i="6"/>
  <c r="AG237" i="6"/>
  <c r="AG236" i="6"/>
  <c r="AG235" i="6"/>
  <c r="AG234" i="6"/>
  <c r="AG233" i="6"/>
  <c r="AG232" i="6"/>
  <c r="AG231" i="6"/>
  <c r="AG230" i="6"/>
  <c r="AG229" i="6"/>
  <c r="AG228" i="6"/>
  <c r="AG227" i="6"/>
  <c r="AG226" i="6"/>
  <c r="AG225" i="6"/>
  <c r="AG224" i="6"/>
  <c r="AG223" i="6"/>
  <c r="AG222" i="6"/>
  <c r="AG221" i="6"/>
  <c r="AG220" i="6"/>
  <c r="AG219" i="6"/>
  <c r="AG218" i="6"/>
  <c r="AG217" i="6"/>
  <c r="AG216" i="6"/>
  <c r="AG215" i="6"/>
  <c r="AG214" i="6"/>
  <c r="AG213" i="6"/>
  <c r="AG212" i="6"/>
  <c r="AG211" i="6"/>
  <c r="AG210" i="6"/>
  <c r="AG209" i="6"/>
  <c r="AG207" i="6"/>
  <c r="AG206" i="6"/>
  <c r="AG205" i="6"/>
  <c r="AG204" i="6"/>
  <c r="AG203" i="6"/>
  <c r="AG202" i="6"/>
  <c r="AG201" i="6"/>
  <c r="AG200" i="6"/>
  <c r="AG199" i="6"/>
  <c r="AG198" i="6"/>
  <c r="AG197" i="6"/>
  <c r="AG196" i="6"/>
  <c r="AG195" i="6"/>
  <c r="AG194" i="6"/>
  <c r="AG193" i="6"/>
  <c r="AG192" i="6"/>
  <c r="AG191" i="6"/>
  <c r="AG190" i="6"/>
  <c r="AG189" i="6"/>
  <c r="AG188" i="6"/>
  <c r="AG187" i="6"/>
  <c r="AG186" i="6"/>
  <c r="AG185" i="6"/>
  <c r="AG184" i="6"/>
  <c r="AG183" i="6"/>
  <c r="AG182" i="6"/>
  <c r="AG181" i="6"/>
  <c r="AG180" i="6"/>
  <c r="AG179" i="6"/>
  <c r="AG178" i="6"/>
  <c r="AG177" i="6"/>
  <c r="AG176" i="6"/>
  <c r="AG171" i="6"/>
  <c r="AG169" i="6"/>
  <c r="AG168" i="6"/>
  <c r="AG167" i="6"/>
  <c r="AG166" i="6"/>
  <c r="AG165" i="6"/>
  <c r="AG163" i="6"/>
  <c r="AG162" i="6"/>
  <c r="AG161" i="6"/>
  <c r="AG160" i="6"/>
  <c r="AG159" i="6"/>
  <c r="AG158" i="6"/>
  <c r="AG157" i="6"/>
  <c r="AG156" i="6"/>
  <c r="AG155" i="6"/>
  <c r="AG154" i="6"/>
  <c r="AG153" i="6"/>
  <c r="AG152" i="6"/>
  <c r="AG151" i="6"/>
  <c r="AG150" i="6"/>
  <c r="AG149" i="6"/>
  <c r="AG148" i="6"/>
  <c r="AG147" i="6"/>
  <c r="AG146" i="6"/>
  <c r="AG145" i="6"/>
  <c r="AG144" i="6"/>
  <c r="AG143" i="6"/>
  <c r="AG142" i="6"/>
  <c r="AG141" i="6"/>
  <c r="AG140" i="6"/>
  <c r="AG139" i="6"/>
  <c r="AG138" i="6"/>
  <c r="AG137" i="6"/>
  <c r="AG136" i="6"/>
  <c r="AG135" i="6"/>
  <c r="AG134" i="6"/>
  <c r="AG133" i="6"/>
  <c r="AG132" i="6"/>
  <c r="AG131" i="6"/>
  <c r="AG130" i="6"/>
  <c r="AG129" i="6"/>
  <c r="AG128" i="6"/>
  <c r="AG127" i="6"/>
  <c r="AG126" i="6"/>
  <c r="AG125" i="6"/>
  <c r="AG124" i="6"/>
  <c r="AG123" i="6"/>
  <c r="AG122" i="6"/>
  <c r="AG121" i="6"/>
  <c r="AG120" i="6"/>
  <c r="AG119" i="6"/>
  <c r="AG118" i="6"/>
  <c r="AG117" i="6"/>
  <c r="AG116" i="6"/>
  <c r="AG115" i="6"/>
  <c r="AG114" i="6"/>
  <c r="AG113" i="6"/>
  <c r="AG112" i="6"/>
  <c r="AG111" i="6"/>
  <c r="AG108" i="6"/>
  <c r="AG107" i="6"/>
  <c r="AG106" i="6"/>
  <c r="AG105" i="6"/>
  <c r="AG104" i="6"/>
  <c r="AG103" i="6"/>
  <c r="AG102" i="6"/>
  <c r="AG101" i="6"/>
  <c r="AG100" i="6"/>
  <c r="AG99" i="6"/>
  <c r="AG98" i="6"/>
  <c r="AG97" i="6"/>
  <c r="AG96" i="6"/>
  <c r="AG95" i="6"/>
  <c r="AG94" i="6"/>
  <c r="AG93" i="6"/>
  <c r="AG92" i="6"/>
  <c r="AG91" i="6"/>
  <c r="AG90" i="6"/>
  <c r="AG89" i="6"/>
  <c r="AG88" i="6"/>
  <c r="AG87" i="6"/>
  <c r="AG86" i="6"/>
  <c r="AG85" i="6"/>
  <c r="AG84" i="6"/>
  <c r="AG83" i="6"/>
  <c r="AG82" i="6"/>
  <c r="AG81" i="6"/>
  <c r="AG80" i="6"/>
  <c r="AG79" i="6"/>
  <c r="AG78" i="6"/>
  <c r="AG77" i="6"/>
  <c r="AG76" i="6"/>
  <c r="AG75" i="6"/>
  <c r="AG74" i="6"/>
  <c r="AG73" i="6"/>
  <c r="AG72" i="6"/>
  <c r="AG71" i="6"/>
  <c r="AG70" i="6"/>
  <c r="AG69" i="6"/>
  <c r="AG68" i="6"/>
  <c r="AG67" i="6"/>
  <c r="AG66" i="6"/>
  <c r="AG65" i="6"/>
  <c r="AG64" i="6"/>
  <c r="AG63" i="6"/>
  <c r="AG62" i="6"/>
  <c r="AG61" i="6"/>
  <c r="AG60" i="6"/>
  <c r="AG59" i="6"/>
  <c r="AG58" i="6"/>
  <c r="AG57" i="6"/>
  <c r="AG56" i="6"/>
  <c r="AG55" i="6"/>
  <c r="AG54" i="6"/>
  <c r="AG53" i="6"/>
  <c r="AG52" i="6"/>
  <c r="AG51" i="6"/>
  <c r="AG50" i="6"/>
  <c r="AG49" i="6"/>
  <c r="AG48" i="6"/>
  <c r="AG47" i="6"/>
  <c r="AG46" i="6"/>
  <c r="AG45" i="6"/>
  <c r="AG44" i="6"/>
  <c r="AG43" i="6"/>
  <c r="AG42" i="6"/>
  <c r="AG41" i="6"/>
  <c r="AG40" i="6"/>
  <c r="AG39" i="6"/>
  <c r="AG38" i="6"/>
  <c r="AG37" i="6"/>
  <c r="AG36" i="6"/>
  <c r="AG35" i="6"/>
  <c r="AG34" i="6"/>
  <c r="AG33" i="6"/>
  <c r="AG32" i="6"/>
  <c r="AG31" i="6"/>
  <c r="AG30" i="6"/>
  <c r="AG29" i="6"/>
  <c r="AG28" i="6"/>
  <c r="AG27" i="6"/>
  <c r="AG26" i="6"/>
  <c r="AG25" i="6"/>
  <c r="AG24" i="6"/>
  <c r="AG23" i="6"/>
  <c r="AG22" i="6"/>
  <c r="AG21" i="6"/>
  <c r="AG20" i="6"/>
  <c r="AG19" i="6"/>
  <c r="AG18" i="6"/>
  <c r="AG17" i="6"/>
  <c r="AG16" i="6"/>
  <c r="AG15" i="6"/>
  <c r="AG14" i="6"/>
  <c r="AG13" i="6"/>
  <c r="AG12" i="6"/>
  <c r="AG11" i="6"/>
  <c r="AG10" i="6"/>
  <c r="AG9" i="6"/>
  <c r="AG8" i="6"/>
  <c r="AG7" i="6"/>
  <c r="AG6" i="6"/>
  <c r="AG5" i="6"/>
  <c r="AG4" i="6"/>
  <c r="W858" i="6"/>
  <c r="W857" i="6"/>
  <c r="W856" i="6"/>
  <c r="W855" i="6"/>
  <c r="W854" i="6"/>
  <c r="W853" i="6"/>
  <c r="W852" i="6"/>
  <c r="W851" i="6"/>
  <c r="W850" i="6"/>
  <c r="W849" i="6"/>
  <c r="W848" i="6"/>
  <c r="W847" i="6"/>
  <c r="W846" i="6"/>
  <c r="W845" i="6"/>
  <c r="W844" i="6"/>
  <c r="W843" i="6"/>
  <c r="W842" i="6"/>
  <c r="W841" i="6"/>
  <c r="W840" i="6"/>
  <c r="W839" i="6"/>
  <c r="W838" i="6"/>
  <c r="W837" i="6"/>
  <c r="W836" i="6"/>
  <c r="W835" i="6"/>
  <c r="W834" i="6"/>
  <c r="W833" i="6"/>
  <c r="W832" i="6"/>
  <c r="W831" i="6"/>
  <c r="W830" i="6"/>
  <c r="W829" i="6"/>
  <c r="W828" i="6"/>
  <c r="W827" i="6"/>
  <c r="W826" i="6"/>
  <c r="W825" i="6"/>
  <c r="W824" i="6"/>
  <c r="W823" i="6"/>
  <c r="W822" i="6"/>
  <c r="W821" i="6"/>
  <c r="W820" i="6"/>
  <c r="W819" i="6"/>
  <c r="W818" i="6"/>
  <c r="W817" i="6"/>
  <c r="W816" i="6"/>
  <c r="W815" i="6"/>
  <c r="W814" i="6"/>
  <c r="W813" i="6"/>
  <c r="W812" i="6"/>
  <c r="W811" i="6"/>
  <c r="W810" i="6"/>
  <c r="W809" i="6"/>
  <c r="W808" i="6"/>
  <c r="W807" i="6"/>
  <c r="W806" i="6"/>
  <c r="W805" i="6"/>
  <c r="W804" i="6"/>
  <c r="W803" i="6"/>
  <c r="W802" i="6"/>
  <c r="W801" i="6"/>
  <c r="W800" i="6"/>
  <c r="W799" i="6"/>
  <c r="W798" i="6"/>
  <c r="W797" i="6"/>
  <c r="W796" i="6"/>
  <c r="W795" i="6"/>
  <c r="W794" i="6"/>
  <c r="W793" i="6"/>
  <c r="W792" i="6"/>
  <c r="W791" i="6"/>
  <c r="W790" i="6"/>
  <c r="W789" i="6"/>
  <c r="W788" i="6"/>
  <c r="W787" i="6"/>
  <c r="W786" i="6"/>
  <c r="W785" i="6"/>
  <c r="W784" i="6"/>
  <c r="W783" i="6"/>
  <c r="W782" i="6"/>
  <c r="W781" i="6"/>
  <c r="W780" i="6"/>
  <c r="W779" i="6"/>
  <c r="W778" i="6"/>
  <c r="W777" i="6"/>
  <c r="W776" i="6"/>
  <c r="W775" i="6"/>
  <c r="W774" i="6"/>
  <c r="W773" i="6"/>
  <c r="W772" i="6"/>
  <c r="W762" i="6"/>
  <c r="W761" i="6"/>
  <c r="W760" i="6"/>
  <c r="W759" i="6"/>
  <c r="W758" i="6"/>
  <c r="W757" i="6"/>
  <c r="W756" i="6"/>
  <c r="W755" i="6"/>
  <c r="W754" i="6"/>
  <c r="W753" i="6"/>
  <c r="W752" i="6"/>
  <c r="W751" i="6"/>
  <c r="W750" i="6"/>
  <c r="W749" i="6"/>
  <c r="W748" i="6"/>
  <c r="W747" i="6"/>
  <c r="W746" i="6"/>
  <c r="W745" i="6"/>
  <c r="W744" i="6"/>
  <c r="W743" i="6"/>
  <c r="W742" i="6"/>
  <c r="W741" i="6"/>
  <c r="W740" i="6"/>
  <c r="W739" i="6"/>
  <c r="W738" i="6"/>
  <c r="W737" i="6"/>
  <c r="W736" i="6"/>
  <c r="W735" i="6"/>
  <c r="W734" i="6"/>
  <c r="W733" i="6"/>
  <c r="W732" i="6"/>
  <c r="W731" i="6"/>
  <c r="W730" i="6"/>
  <c r="W729" i="6"/>
  <c r="W728" i="6"/>
  <c r="W727" i="6"/>
  <c r="W726" i="6"/>
  <c r="W725" i="6"/>
  <c r="W724" i="6"/>
  <c r="W723" i="6"/>
  <c r="W722" i="6"/>
  <c r="W721" i="6"/>
  <c r="W720" i="6"/>
  <c r="W719" i="6"/>
  <c r="W718" i="6"/>
  <c r="W717" i="6"/>
  <c r="W716" i="6"/>
  <c r="W715" i="6"/>
  <c r="W714" i="6"/>
  <c r="W713" i="6"/>
  <c r="W712" i="6"/>
  <c r="W711" i="6"/>
  <c r="W710" i="6"/>
  <c r="W709" i="6"/>
  <c r="W708" i="6"/>
  <c r="W707" i="6"/>
  <c r="W706" i="6"/>
  <c r="W705" i="6"/>
  <c r="W704" i="6"/>
  <c r="W703" i="6"/>
  <c r="W702" i="6"/>
  <c r="W701" i="6"/>
  <c r="W700" i="6"/>
  <c r="W699" i="6"/>
  <c r="W698" i="6"/>
  <c r="W697" i="6"/>
  <c r="W696" i="6"/>
  <c r="W695" i="6"/>
  <c r="W694" i="6"/>
  <c r="W693" i="6"/>
  <c r="W692" i="6"/>
  <c r="W691" i="6"/>
  <c r="W690" i="6"/>
  <c r="W689" i="6"/>
  <c r="W688" i="6"/>
  <c r="W687" i="6"/>
  <c r="W686" i="6"/>
  <c r="W685" i="6"/>
  <c r="W684" i="6"/>
  <c r="W683" i="6"/>
  <c r="W682" i="6"/>
  <c r="W681" i="6"/>
  <c r="W680" i="6"/>
  <c r="W679" i="6"/>
  <c r="W678" i="6"/>
  <c r="W677" i="6"/>
  <c r="W676" i="6"/>
  <c r="W675" i="6"/>
  <c r="W674" i="6"/>
  <c r="W673" i="6"/>
  <c r="W672" i="6"/>
  <c r="W671" i="6"/>
  <c r="W670" i="6"/>
  <c r="W669" i="6"/>
  <c r="W668" i="6"/>
  <c r="W667" i="6"/>
  <c r="W666" i="6"/>
  <c r="W665" i="6"/>
  <c r="W664" i="6"/>
  <c r="W663" i="6"/>
  <c r="W662" i="6"/>
  <c r="W661" i="6"/>
  <c r="W660" i="6"/>
  <c r="W659" i="6"/>
  <c r="W658" i="6"/>
  <c r="W657" i="6"/>
  <c r="W656" i="6"/>
  <c r="W655" i="6"/>
  <c r="W654" i="6"/>
  <c r="W653" i="6"/>
  <c r="W652" i="6"/>
  <c r="W651" i="6"/>
  <c r="W650" i="6"/>
  <c r="W649" i="6"/>
  <c r="W648" i="6"/>
  <c r="W647" i="6"/>
  <c r="W646" i="6"/>
  <c r="W645" i="6"/>
  <c r="W644" i="6"/>
  <c r="W643" i="6"/>
  <c r="W642" i="6"/>
  <c r="W639" i="6"/>
  <c r="W638" i="6"/>
  <c r="W637" i="6"/>
  <c r="W636" i="6"/>
  <c r="W635" i="6"/>
  <c r="W634" i="6"/>
  <c r="W633" i="6"/>
  <c r="W632" i="6"/>
  <c r="W631" i="6"/>
  <c r="W630" i="6"/>
  <c r="W629" i="6"/>
  <c r="W628" i="6"/>
  <c r="W627" i="6"/>
  <c r="W626" i="6"/>
  <c r="W625" i="6"/>
  <c r="W624" i="6"/>
  <c r="W623" i="6"/>
  <c r="W622" i="6"/>
  <c r="W621" i="6"/>
  <c r="W620" i="6"/>
  <c r="W619" i="6"/>
  <c r="W618" i="6"/>
  <c r="W617" i="6"/>
  <c r="W616" i="6"/>
  <c r="W615" i="6"/>
  <c r="W614" i="6"/>
  <c r="W613" i="6"/>
  <c r="W612" i="6"/>
  <c r="W611" i="6"/>
  <c r="W610" i="6"/>
  <c r="W609" i="6"/>
  <c r="W608" i="6"/>
  <c r="W607" i="6"/>
  <c r="W606" i="6"/>
  <c r="W605" i="6"/>
  <c r="W604" i="6"/>
  <c r="W603" i="6"/>
  <c r="W602" i="6"/>
  <c r="W601" i="6"/>
  <c r="W600" i="6"/>
  <c r="W599" i="6"/>
  <c r="W598" i="6"/>
  <c r="W597" i="6"/>
  <c r="W596" i="6"/>
  <c r="W595" i="6"/>
  <c r="W594" i="6"/>
  <c r="W593" i="6"/>
  <c r="W592" i="6"/>
  <c r="W591" i="6"/>
  <c r="W590" i="6"/>
  <c r="W589" i="6"/>
  <c r="W588" i="6"/>
  <c r="W587" i="6"/>
  <c r="W586" i="6"/>
  <c r="W585" i="6"/>
  <c r="W584" i="6"/>
  <c r="W583" i="6"/>
  <c r="W582" i="6"/>
  <c r="W581" i="6"/>
  <c r="W580" i="6"/>
  <c r="W579" i="6"/>
  <c r="W578" i="6"/>
  <c r="W577" i="6"/>
  <c r="W576" i="6"/>
  <c r="W575" i="6"/>
  <c r="W574" i="6"/>
  <c r="W573" i="6"/>
  <c r="W572" i="6"/>
  <c r="W571" i="6"/>
  <c r="W570" i="6"/>
  <c r="W569" i="6"/>
  <c r="W568" i="6"/>
  <c r="W567" i="6"/>
  <c r="W566" i="6"/>
  <c r="W565" i="6"/>
  <c r="W564" i="6"/>
  <c r="W563" i="6"/>
  <c r="W562" i="6"/>
  <c r="W561" i="6"/>
  <c r="W560" i="6"/>
  <c r="W559" i="6"/>
  <c r="W558" i="6"/>
  <c r="W557" i="6"/>
  <c r="W556" i="6"/>
  <c r="W555" i="6"/>
  <c r="W554" i="6"/>
  <c r="W553" i="6"/>
  <c r="W552" i="6"/>
  <c r="W551" i="6"/>
  <c r="W550" i="6"/>
  <c r="W549" i="6"/>
  <c r="W548" i="6"/>
  <c r="W547" i="6"/>
  <c r="W546" i="6"/>
  <c r="W545" i="6"/>
  <c r="W544" i="6"/>
  <c r="W543" i="6"/>
  <c r="W542" i="6"/>
  <c r="W541" i="6"/>
  <c r="W540" i="6"/>
  <c r="W539" i="6"/>
  <c r="W538" i="6"/>
  <c r="W537" i="6"/>
  <c r="W536" i="6"/>
  <c r="W535" i="6"/>
  <c r="W534" i="6"/>
  <c r="W533" i="6"/>
  <c r="W532" i="6"/>
  <c r="W531" i="6"/>
  <c r="W530" i="6"/>
  <c r="W529" i="6"/>
  <c r="W528" i="6"/>
  <c r="W527" i="6"/>
  <c r="W526" i="6"/>
  <c r="W525" i="6"/>
  <c r="W524" i="6"/>
  <c r="W523" i="6"/>
  <c r="W522" i="6"/>
  <c r="W521" i="6"/>
  <c r="W520" i="6"/>
  <c r="W519" i="6"/>
  <c r="W518" i="6"/>
  <c r="W517" i="6"/>
  <c r="W516" i="6"/>
  <c r="W515" i="6"/>
  <c r="W514" i="6"/>
  <c r="W513" i="6"/>
  <c r="W512" i="6"/>
  <c r="W511" i="6"/>
  <c r="W510" i="6"/>
  <c r="W509" i="6"/>
  <c r="W508" i="6"/>
  <c r="W507" i="6"/>
  <c r="W506" i="6"/>
  <c r="W505" i="6"/>
  <c r="W504" i="6"/>
  <c r="W503" i="6"/>
  <c r="W502" i="6"/>
  <c r="W501" i="6"/>
  <c r="W500" i="6"/>
  <c r="W499" i="6"/>
  <c r="W498" i="6"/>
  <c r="W497" i="6"/>
  <c r="W496" i="6"/>
  <c r="W495" i="6"/>
  <c r="W494" i="6"/>
  <c r="W493" i="6"/>
  <c r="W492" i="6"/>
  <c r="W491" i="6"/>
  <c r="W490" i="6"/>
  <c r="W489" i="6"/>
  <c r="W488" i="6"/>
  <c r="W487" i="6"/>
  <c r="W486" i="6"/>
  <c r="W485" i="6"/>
  <c r="W484" i="6"/>
  <c r="W483" i="6"/>
  <c r="W482" i="6"/>
  <c r="W481" i="6"/>
  <c r="W480" i="6"/>
  <c r="W479" i="6"/>
  <c r="W478" i="6"/>
  <c r="W477" i="6"/>
  <c r="W476" i="6"/>
  <c r="W475" i="6"/>
  <c r="W474" i="6"/>
  <c r="W473" i="6"/>
  <c r="W472" i="6"/>
  <c r="W471" i="6"/>
  <c r="W470" i="6"/>
  <c r="W469" i="6"/>
  <c r="W468" i="6"/>
  <c r="W467" i="6"/>
  <c r="W466" i="6"/>
  <c r="W465" i="6"/>
  <c r="W464" i="6"/>
  <c r="W463" i="6"/>
  <c r="W462" i="6"/>
  <c r="W461" i="6"/>
  <c r="W460" i="6"/>
  <c r="W459" i="6"/>
  <c r="W458" i="6"/>
  <c r="W457" i="6"/>
  <c r="W456" i="6"/>
  <c r="W455" i="6"/>
  <c r="W454" i="6"/>
  <c r="W453" i="6"/>
  <c r="W452" i="6"/>
  <c r="W451" i="6"/>
  <c r="W450" i="6"/>
  <c r="W449" i="6"/>
  <c r="W448" i="6"/>
  <c r="W447" i="6"/>
  <c r="W446" i="6"/>
  <c r="W445" i="6"/>
  <c r="W444" i="6"/>
  <c r="W443" i="6"/>
  <c r="W442" i="6"/>
  <c r="W441" i="6"/>
  <c r="W440" i="6"/>
  <c r="W439" i="6"/>
  <c r="W438" i="6"/>
  <c r="W437" i="6"/>
  <c r="W436" i="6"/>
  <c r="W435" i="6"/>
  <c r="W434" i="6"/>
  <c r="W433" i="6"/>
  <c r="W432" i="6"/>
  <c r="W431" i="6"/>
  <c r="W430" i="6"/>
  <c r="W429" i="6"/>
  <c r="W428" i="6"/>
  <c r="W427" i="6"/>
  <c r="W426" i="6"/>
  <c r="W425" i="6"/>
  <c r="W424" i="6"/>
  <c r="W423" i="6"/>
  <c r="W422" i="6"/>
  <c r="W421" i="6"/>
  <c r="W420" i="6"/>
  <c r="W419" i="6"/>
  <c r="W418" i="6"/>
  <c r="W417" i="6"/>
  <c r="W416" i="6"/>
  <c r="W415" i="6"/>
  <c r="W414" i="6"/>
  <c r="W413" i="6"/>
  <c r="W412" i="6"/>
  <c r="W411" i="6"/>
  <c r="W410" i="6"/>
  <c r="W409" i="6"/>
  <c r="W408" i="6"/>
  <c r="W407" i="6"/>
  <c r="W406" i="6"/>
  <c r="W405" i="6"/>
  <c r="W404" i="6"/>
  <c r="W403" i="6"/>
  <c r="W402" i="6"/>
  <c r="W401" i="6"/>
  <c r="W400" i="6"/>
  <c r="W399" i="6"/>
  <c r="W398" i="6"/>
  <c r="W397" i="6"/>
  <c r="W396" i="6"/>
  <c r="W339" i="6"/>
  <c r="W338" i="6"/>
  <c r="W337" i="6"/>
  <c r="W336" i="6"/>
  <c r="W335" i="6"/>
  <c r="W334" i="6"/>
  <c r="W333" i="6"/>
  <c r="W332" i="6"/>
  <c r="W331" i="6"/>
  <c r="W330" i="6"/>
  <c r="W329" i="6"/>
  <c r="W328" i="6"/>
  <c r="W327" i="6"/>
  <c r="W326" i="6"/>
  <c r="W325" i="6"/>
  <c r="W324" i="6"/>
  <c r="W323" i="6"/>
  <c r="W322" i="6"/>
  <c r="W321" i="6"/>
  <c r="W320" i="6"/>
  <c r="W319" i="6"/>
  <c r="W318" i="6"/>
  <c r="W317" i="6"/>
  <c r="W316" i="6"/>
  <c r="W315" i="6"/>
  <c r="W314" i="6"/>
  <c r="W313" i="6"/>
  <c r="W312" i="6"/>
  <c r="W311" i="6"/>
  <c r="W310" i="6"/>
  <c r="W309" i="6"/>
  <c r="W308" i="6"/>
  <c r="W307" i="6"/>
  <c r="W306" i="6"/>
  <c r="W305" i="6"/>
  <c r="W304" i="6"/>
  <c r="W303" i="6"/>
  <c r="W302" i="6"/>
  <c r="W300" i="6"/>
  <c r="W299" i="6"/>
  <c r="W298" i="6"/>
  <c r="W297" i="6"/>
  <c r="W295" i="6"/>
  <c r="W294" i="6"/>
  <c r="W293" i="6"/>
  <c r="W292" i="6"/>
  <c r="W291" i="6"/>
  <c r="W288" i="6"/>
  <c r="W287" i="6"/>
  <c r="W286" i="6"/>
  <c r="W285" i="6"/>
  <c r="W284" i="6"/>
  <c r="W283" i="6"/>
  <c r="W282" i="6"/>
  <c r="W281" i="6"/>
  <c r="W280" i="6"/>
  <c r="W279" i="6"/>
  <c r="W278" i="6"/>
  <c r="W277" i="6"/>
  <c r="W276" i="6"/>
  <c r="W275" i="6"/>
  <c r="W274" i="6"/>
  <c r="W273" i="6"/>
  <c r="W272" i="6"/>
  <c r="W271" i="6"/>
  <c r="W270" i="6"/>
  <c r="W269" i="6"/>
  <c r="W268" i="6"/>
  <c r="W267" i="6"/>
  <c r="W266" i="6"/>
  <c r="W265" i="6"/>
  <c r="W264" i="6"/>
  <c r="W263" i="6"/>
  <c r="W262" i="6"/>
  <c r="W261" i="6"/>
  <c r="W260" i="6"/>
  <c r="W259" i="6"/>
  <c r="W258" i="6"/>
  <c r="W257" i="6"/>
  <c r="W256" i="6"/>
  <c r="W255" i="6"/>
  <c r="W254" i="6"/>
  <c r="W253" i="6"/>
  <c r="W252" i="6"/>
  <c r="W251" i="6"/>
  <c r="W250" i="6"/>
  <c r="W249" i="6"/>
  <c r="W248" i="6"/>
  <c r="W247" i="6"/>
  <c r="W246" i="6"/>
  <c r="W245" i="6"/>
  <c r="W244" i="6"/>
  <c r="W243" i="6"/>
  <c r="W242" i="6"/>
  <c r="W241" i="6"/>
  <c r="W240" i="6"/>
  <c r="W239" i="6"/>
  <c r="W238" i="6"/>
  <c r="W237" i="6"/>
  <c r="W236" i="6"/>
  <c r="W235" i="6"/>
  <c r="W234" i="6"/>
  <c r="W233" i="6"/>
  <c r="W232" i="6"/>
  <c r="W231" i="6"/>
  <c r="W230" i="6"/>
  <c r="W229" i="6"/>
  <c r="W208" i="6"/>
  <c r="W207" i="6"/>
  <c r="W206" i="6"/>
  <c r="W205" i="6"/>
  <c r="W204" i="6"/>
  <c r="W203" i="6"/>
  <c r="W202" i="6"/>
  <c r="W201" i="6"/>
  <c r="W200" i="6"/>
  <c r="W199" i="6"/>
  <c r="W198" i="6"/>
  <c r="W197" i="6"/>
  <c r="W196" i="6"/>
  <c r="W195" i="6"/>
  <c r="W194" i="6"/>
  <c r="W193" i="6"/>
  <c r="W192" i="6"/>
  <c r="W191" i="6"/>
  <c r="W190" i="6"/>
  <c r="W187" i="6"/>
  <c r="W186" i="6"/>
  <c r="W185" i="6"/>
  <c r="W184" i="6"/>
  <c r="W183" i="6"/>
  <c r="W182" i="6"/>
  <c r="W181" i="6"/>
  <c r="W180" i="6"/>
  <c r="W179" i="6"/>
  <c r="W178" i="6"/>
  <c r="W177" i="6"/>
  <c r="W176" i="6"/>
  <c r="W167" i="6"/>
  <c r="W166" i="6"/>
  <c r="W165" i="6"/>
  <c r="W163" i="6"/>
  <c r="W162" i="6"/>
  <c r="W161" i="6"/>
  <c r="W160" i="6"/>
  <c r="W159" i="6"/>
  <c r="W158" i="6"/>
  <c r="W157" i="6"/>
  <c r="W156" i="6"/>
  <c r="W155" i="6"/>
  <c r="W154" i="6"/>
  <c r="W153" i="6"/>
  <c r="W152" i="6"/>
  <c r="W151" i="6"/>
  <c r="W150" i="6"/>
  <c r="W149" i="6"/>
  <c r="W148" i="6"/>
  <c r="W147" i="6"/>
  <c r="W146" i="6"/>
  <c r="W145" i="6"/>
  <c r="W144" i="6"/>
  <c r="W143" i="6"/>
  <c r="W142" i="6"/>
  <c r="W141" i="6"/>
  <c r="W140" i="6"/>
  <c r="W139" i="6"/>
  <c r="W138" i="6"/>
  <c r="W135" i="6"/>
  <c r="W134" i="6"/>
  <c r="W133" i="6"/>
  <c r="W132" i="6"/>
  <c r="W131" i="6"/>
  <c r="W130" i="6"/>
  <c r="W129" i="6"/>
  <c r="W128" i="6"/>
  <c r="W127" i="6"/>
  <c r="W126" i="6"/>
  <c r="W125" i="6"/>
  <c r="W124" i="6"/>
  <c r="W123" i="6"/>
  <c r="W122" i="6"/>
  <c r="W121" i="6"/>
  <c r="W120" i="6"/>
  <c r="W119" i="6"/>
  <c r="W118" i="6"/>
  <c r="W117" i="6"/>
  <c r="W116" i="6"/>
  <c r="W115" i="6"/>
  <c r="W114" i="6"/>
  <c r="W113" i="6"/>
  <c r="W112" i="6"/>
  <c r="W111" i="6"/>
  <c r="W105" i="6"/>
  <c r="W104" i="6"/>
  <c r="W103" i="6"/>
  <c r="W102" i="6"/>
  <c r="W101" i="6"/>
  <c r="W100" i="6"/>
  <c r="W99" i="6"/>
  <c r="W98" i="6"/>
  <c r="W97" i="6"/>
  <c r="W96" i="6"/>
  <c r="W95" i="6"/>
  <c r="W94" i="6"/>
  <c r="W93" i="6"/>
  <c r="W92" i="6"/>
  <c r="W91" i="6"/>
  <c r="W90" i="6"/>
  <c r="W89" i="6"/>
  <c r="W88" i="6"/>
  <c r="W87" i="6"/>
  <c r="W86" i="6"/>
  <c r="W85" i="6"/>
  <c r="W84" i="6"/>
  <c r="W83" i="6"/>
  <c r="W82" i="6"/>
  <c r="W81" i="6"/>
  <c r="W80" i="6"/>
  <c r="W79" i="6"/>
  <c r="W78" i="6"/>
  <c r="W77" i="6"/>
  <c r="W76" i="6"/>
  <c r="W75" i="6"/>
  <c r="W74" i="6"/>
  <c r="W73" i="6"/>
  <c r="W72" i="6"/>
  <c r="W71" i="6"/>
  <c r="W70" i="6"/>
  <c r="W69" i="6"/>
  <c r="W68" i="6"/>
  <c r="W67" i="6"/>
  <c r="W66" i="6"/>
  <c r="W65" i="6"/>
  <c r="W64" i="6"/>
  <c r="W63" i="6"/>
  <c r="W62" i="6"/>
  <c r="W61" i="6"/>
  <c r="W60" i="6"/>
  <c r="W59" i="6"/>
  <c r="W58" i="6"/>
  <c r="W57" i="6"/>
  <c r="W56" i="6"/>
  <c r="W55" i="6"/>
  <c r="W54" i="6"/>
  <c r="W53" i="6"/>
  <c r="W52" i="6"/>
  <c r="W51" i="6"/>
  <c r="W50" i="6"/>
  <c r="W49" i="6"/>
  <c r="W48" i="6"/>
  <c r="W47" i="6"/>
  <c r="W46" i="6"/>
  <c r="W45" i="6"/>
  <c r="W44" i="6"/>
  <c r="W43" i="6"/>
  <c r="W42" i="6"/>
  <c r="W41" i="6"/>
  <c r="W40" i="6"/>
  <c r="W39" i="6"/>
  <c r="W38" i="6"/>
  <c r="W37" i="6"/>
  <c r="W36" i="6"/>
  <c r="W35" i="6"/>
  <c r="W34" i="6"/>
  <c r="W33" i="6"/>
  <c r="W32" i="6"/>
  <c r="W31" i="6"/>
  <c r="W30" i="6"/>
  <c r="W29" i="6"/>
  <c r="W28" i="6"/>
  <c r="W27" i="6"/>
  <c r="W26" i="6"/>
  <c r="W25" i="6"/>
  <c r="W24" i="6"/>
  <c r="W23" i="6"/>
  <c r="W22" i="6"/>
  <c r="W21" i="6"/>
  <c r="W20" i="6"/>
  <c r="W19" i="6"/>
  <c r="W18" i="6"/>
  <c r="W17" i="6"/>
  <c r="W16" i="6"/>
  <c r="W15" i="6"/>
  <c r="W14" i="6"/>
  <c r="W13" i="6"/>
  <c r="W12" i="6"/>
  <c r="W11" i="6"/>
  <c r="W10" i="6"/>
  <c r="W9" i="6"/>
  <c r="W8" i="6"/>
  <c r="W7" i="6"/>
  <c r="W6" i="6"/>
  <c r="W5" i="6"/>
  <c r="W4" i="6"/>
  <c r="U858" i="6"/>
  <c r="U857" i="6"/>
  <c r="U856" i="6"/>
  <c r="U855" i="6"/>
  <c r="U854" i="6"/>
  <c r="U853" i="6"/>
  <c r="U852" i="6"/>
  <c r="U851" i="6"/>
  <c r="U850" i="6"/>
  <c r="U849" i="6"/>
  <c r="U848" i="6"/>
  <c r="U847" i="6"/>
  <c r="U846" i="6"/>
  <c r="U845" i="6"/>
  <c r="U844" i="6"/>
  <c r="U843" i="6"/>
  <c r="U842" i="6"/>
  <c r="U841" i="6"/>
  <c r="U840" i="6"/>
  <c r="U839" i="6"/>
  <c r="U838" i="6"/>
  <c r="U837" i="6"/>
  <c r="U836" i="6"/>
  <c r="U835" i="6"/>
  <c r="U834" i="6"/>
  <c r="U833" i="6"/>
  <c r="U832" i="6"/>
  <c r="U831" i="6"/>
  <c r="U830" i="6"/>
  <c r="U829" i="6"/>
  <c r="U828" i="6"/>
  <c r="U827" i="6"/>
  <c r="U826" i="6"/>
  <c r="U825" i="6"/>
  <c r="U824" i="6"/>
  <c r="U823" i="6"/>
  <c r="U822" i="6"/>
  <c r="U821" i="6"/>
  <c r="U820" i="6"/>
  <c r="U819" i="6"/>
  <c r="U818" i="6"/>
  <c r="U817" i="6"/>
  <c r="U816" i="6"/>
  <c r="U815" i="6"/>
  <c r="U814" i="6"/>
  <c r="U813" i="6"/>
  <c r="U812" i="6"/>
  <c r="U811" i="6"/>
  <c r="U810" i="6"/>
  <c r="U809" i="6"/>
  <c r="U808" i="6"/>
  <c r="U807" i="6"/>
  <c r="U806" i="6"/>
  <c r="U805" i="6"/>
  <c r="U804" i="6"/>
  <c r="U803" i="6"/>
  <c r="U802" i="6"/>
  <c r="U801" i="6"/>
  <c r="U800" i="6"/>
  <c r="U799" i="6"/>
  <c r="U798" i="6"/>
  <c r="U797" i="6"/>
  <c r="U796" i="6"/>
  <c r="U795" i="6"/>
  <c r="U794" i="6"/>
  <c r="U793" i="6"/>
  <c r="U792" i="6"/>
  <c r="U791" i="6"/>
  <c r="U790" i="6"/>
  <c r="U789" i="6"/>
  <c r="U788" i="6"/>
  <c r="U787" i="6"/>
  <c r="U786" i="6"/>
  <c r="U785" i="6"/>
  <c r="U784" i="6"/>
  <c r="U783" i="6"/>
  <c r="U782" i="6"/>
  <c r="U781" i="6"/>
  <c r="U780" i="6"/>
  <c r="U779" i="6"/>
  <c r="U778" i="6"/>
  <c r="U777" i="6"/>
  <c r="U776" i="6"/>
  <c r="U775" i="6"/>
  <c r="U774" i="6"/>
  <c r="U773" i="6"/>
  <c r="U772" i="6"/>
  <c r="U771" i="6"/>
  <c r="U770" i="6"/>
  <c r="U769" i="6"/>
  <c r="U768" i="6"/>
  <c r="U767" i="6"/>
  <c r="U766" i="6"/>
  <c r="U765" i="6"/>
  <c r="U764" i="6"/>
  <c r="U763" i="6"/>
  <c r="U762" i="6"/>
  <c r="U761" i="6"/>
  <c r="U760" i="6"/>
  <c r="U759" i="6"/>
  <c r="U758" i="6"/>
  <c r="U757" i="6"/>
  <c r="U756" i="6"/>
  <c r="U755" i="6"/>
  <c r="U754" i="6"/>
  <c r="U753" i="6"/>
  <c r="U752" i="6"/>
  <c r="U751" i="6"/>
  <c r="U750" i="6"/>
  <c r="U749" i="6"/>
  <c r="U748" i="6"/>
  <c r="U747" i="6"/>
  <c r="U746" i="6"/>
  <c r="U745" i="6"/>
  <c r="U744" i="6"/>
  <c r="U743" i="6"/>
  <c r="U742" i="6"/>
  <c r="U741" i="6"/>
  <c r="U740" i="6"/>
  <c r="U739" i="6"/>
  <c r="U738" i="6"/>
  <c r="U737" i="6"/>
  <c r="U736" i="6"/>
  <c r="U735" i="6"/>
  <c r="U734" i="6"/>
  <c r="U733" i="6"/>
  <c r="U732" i="6"/>
  <c r="U731" i="6"/>
  <c r="U730" i="6"/>
  <c r="U729" i="6"/>
  <c r="U728" i="6"/>
  <c r="U727" i="6"/>
  <c r="U726" i="6"/>
  <c r="U725" i="6"/>
  <c r="U724" i="6"/>
  <c r="U723" i="6"/>
  <c r="U722" i="6"/>
  <c r="U721" i="6"/>
  <c r="U720" i="6"/>
  <c r="U719" i="6"/>
  <c r="U718" i="6"/>
  <c r="U717" i="6"/>
  <c r="U716" i="6"/>
  <c r="U715" i="6"/>
  <c r="U714" i="6"/>
  <c r="U713" i="6"/>
  <c r="U712" i="6"/>
  <c r="U711" i="6"/>
  <c r="U710" i="6"/>
  <c r="U709" i="6"/>
  <c r="U708" i="6"/>
  <c r="U707" i="6"/>
  <c r="U706" i="6"/>
  <c r="U705" i="6"/>
  <c r="U704" i="6"/>
  <c r="U703" i="6"/>
  <c r="U702" i="6"/>
  <c r="U701" i="6"/>
  <c r="U700" i="6"/>
  <c r="U699" i="6"/>
  <c r="U698" i="6"/>
  <c r="U697" i="6"/>
  <c r="U696" i="6"/>
  <c r="U695" i="6"/>
  <c r="U694" i="6"/>
  <c r="U693" i="6"/>
  <c r="U692" i="6"/>
  <c r="U691" i="6"/>
  <c r="U690" i="6"/>
  <c r="U689" i="6"/>
  <c r="U688" i="6"/>
  <c r="U687" i="6"/>
  <c r="U686" i="6"/>
  <c r="U685" i="6"/>
  <c r="U684" i="6"/>
  <c r="U683" i="6"/>
  <c r="U682" i="6"/>
  <c r="U681" i="6"/>
  <c r="U680" i="6"/>
  <c r="U679" i="6"/>
  <c r="U678" i="6"/>
  <c r="U677" i="6"/>
  <c r="U676" i="6"/>
  <c r="U675" i="6"/>
  <c r="U674" i="6"/>
  <c r="U673" i="6"/>
  <c r="U672" i="6"/>
  <c r="U671" i="6"/>
  <c r="U670" i="6"/>
  <c r="U669" i="6"/>
  <c r="U668" i="6"/>
  <c r="U667" i="6"/>
  <c r="U666" i="6"/>
  <c r="U665" i="6"/>
  <c r="U664" i="6"/>
  <c r="U663" i="6"/>
  <c r="U662" i="6"/>
  <c r="U661" i="6"/>
  <c r="U660" i="6"/>
  <c r="U659" i="6"/>
  <c r="U658" i="6"/>
  <c r="U657" i="6"/>
  <c r="U656" i="6"/>
  <c r="U655" i="6"/>
  <c r="U654" i="6"/>
  <c r="U653" i="6"/>
  <c r="U652" i="6"/>
  <c r="U651" i="6"/>
  <c r="U650" i="6"/>
  <c r="U649" i="6"/>
  <c r="U648" i="6"/>
  <c r="U647" i="6"/>
  <c r="U646" i="6"/>
  <c r="U645" i="6"/>
  <c r="U644" i="6"/>
  <c r="U643" i="6"/>
  <c r="U642" i="6"/>
  <c r="U641" i="6"/>
  <c r="U640" i="6"/>
  <c r="U639" i="6"/>
  <c r="U638" i="6"/>
  <c r="U637" i="6"/>
  <c r="U636" i="6"/>
  <c r="U635" i="6"/>
  <c r="U634" i="6"/>
  <c r="U633" i="6"/>
  <c r="U632" i="6"/>
  <c r="U631" i="6"/>
  <c r="U630" i="6"/>
  <c r="U629" i="6"/>
  <c r="U628" i="6"/>
  <c r="U627" i="6"/>
  <c r="U626" i="6"/>
  <c r="U625" i="6"/>
  <c r="U624" i="6"/>
  <c r="U623" i="6"/>
  <c r="U622" i="6"/>
  <c r="U621" i="6"/>
  <c r="U620" i="6"/>
  <c r="U619" i="6"/>
  <c r="U618" i="6"/>
  <c r="U617" i="6"/>
  <c r="U616" i="6"/>
  <c r="U615" i="6"/>
  <c r="U614" i="6"/>
  <c r="U613" i="6"/>
  <c r="U612" i="6"/>
  <c r="U611" i="6"/>
  <c r="U610" i="6"/>
  <c r="U609" i="6"/>
  <c r="U608" i="6"/>
  <c r="U607" i="6"/>
  <c r="U606" i="6"/>
  <c r="U605" i="6"/>
  <c r="U604" i="6"/>
  <c r="U603" i="6"/>
  <c r="U602" i="6"/>
  <c r="U601" i="6"/>
  <c r="U600" i="6"/>
  <c r="U599" i="6"/>
  <c r="U598" i="6"/>
  <c r="U597" i="6"/>
  <c r="U596" i="6"/>
  <c r="U595" i="6"/>
  <c r="U594" i="6"/>
  <c r="U593" i="6"/>
  <c r="U592" i="6"/>
  <c r="U591" i="6"/>
  <c r="U590" i="6"/>
  <c r="U589" i="6"/>
  <c r="U588" i="6"/>
  <c r="U587" i="6"/>
  <c r="U586" i="6"/>
  <c r="U585" i="6"/>
  <c r="U584" i="6"/>
  <c r="U583" i="6"/>
  <c r="U582" i="6"/>
  <c r="U581" i="6"/>
  <c r="U580" i="6"/>
  <c r="U579" i="6"/>
  <c r="U578" i="6"/>
  <c r="U577" i="6"/>
  <c r="U576" i="6"/>
  <c r="U575" i="6"/>
  <c r="U574" i="6"/>
  <c r="U573" i="6"/>
  <c r="U572" i="6"/>
  <c r="U571" i="6"/>
  <c r="U570" i="6"/>
  <c r="U569" i="6"/>
  <c r="U568" i="6"/>
  <c r="U567" i="6"/>
  <c r="U566" i="6"/>
  <c r="U565" i="6"/>
  <c r="U564" i="6"/>
  <c r="U563" i="6"/>
  <c r="U562" i="6"/>
  <c r="U561" i="6"/>
  <c r="U560" i="6"/>
  <c r="U559" i="6"/>
  <c r="U558" i="6"/>
  <c r="U557" i="6"/>
  <c r="U556" i="6"/>
  <c r="U555" i="6"/>
  <c r="U554" i="6"/>
  <c r="U553" i="6"/>
  <c r="U552" i="6"/>
  <c r="U551" i="6"/>
  <c r="U550" i="6"/>
  <c r="U549" i="6"/>
  <c r="U548" i="6"/>
  <c r="U547" i="6"/>
  <c r="U546" i="6"/>
  <c r="U545" i="6"/>
  <c r="U544" i="6"/>
  <c r="U543" i="6"/>
  <c r="U542" i="6"/>
  <c r="U541" i="6"/>
  <c r="U540" i="6"/>
  <c r="U539" i="6"/>
  <c r="U538" i="6"/>
  <c r="U537" i="6"/>
  <c r="U536" i="6"/>
  <c r="U535" i="6"/>
  <c r="U534" i="6"/>
  <c r="U533" i="6"/>
  <c r="U532" i="6"/>
  <c r="U531" i="6"/>
  <c r="U530" i="6"/>
  <c r="U529" i="6"/>
  <c r="U528" i="6"/>
  <c r="U527" i="6"/>
  <c r="U526" i="6"/>
  <c r="U525" i="6"/>
  <c r="U524" i="6"/>
  <c r="U523" i="6"/>
  <c r="U522" i="6"/>
  <c r="U521" i="6"/>
  <c r="U520" i="6"/>
  <c r="U519" i="6"/>
  <c r="U518" i="6"/>
  <c r="U517" i="6"/>
  <c r="U516" i="6"/>
  <c r="U515" i="6"/>
  <c r="U514" i="6"/>
  <c r="U513" i="6"/>
  <c r="U512" i="6"/>
  <c r="U511" i="6"/>
  <c r="U510" i="6"/>
  <c r="U509" i="6"/>
  <c r="U508" i="6"/>
  <c r="U507" i="6"/>
  <c r="U506" i="6"/>
  <c r="U505" i="6"/>
  <c r="U504" i="6"/>
  <c r="U503" i="6"/>
  <c r="U502" i="6"/>
  <c r="U501" i="6"/>
  <c r="U500" i="6"/>
  <c r="U499" i="6"/>
  <c r="U498" i="6"/>
  <c r="U497" i="6"/>
  <c r="U496" i="6"/>
  <c r="U495" i="6"/>
  <c r="U494" i="6"/>
  <c r="U493" i="6"/>
  <c r="U492" i="6"/>
  <c r="U491" i="6"/>
  <c r="U490" i="6"/>
  <c r="U489" i="6"/>
  <c r="U488" i="6"/>
  <c r="U487" i="6"/>
  <c r="U486" i="6"/>
  <c r="U485" i="6"/>
  <c r="U484" i="6"/>
  <c r="U482" i="6"/>
  <c r="U481" i="6"/>
  <c r="U480" i="6"/>
  <c r="U479" i="6"/>
  <c r="U478" i="6"/>
  <c r="U477" i="6"/>
  <c r="U476" i="6"/>
  <c r="U475" i="6"/>
  <c r="U474" i="6"/>
  <c r="U473" i="6"/>
  <c r="U472" i="6"/>
  <c r="U471" i="6"/>
  <c r="U470" i="6"/>
  <c r="U469" i="6"/>
  <c r="U468" i="6"/>
  <c r="U467" i="6"/>
  <c r="U466" i="6"/>
  <c r="U465" i="6"/>
  <c r="U464" i="6"/>
  <c r="U463" i="6"/>
  <c r="U462" i="6"/>
  <c r="U461" i="6"/>
  <c r="U460" i="6"/>
  <c r="U459" i="6"/>
  <c r="U458" i="6"/>
  <c r="U457" i="6"/>
  <c r="U456" i="6"/>
  <c r="U455" i="6"/>
  <c r="U454" i="6"/>
  <c r="U453" i="6"/>
  <c r="U452" i="6"/>
  <c r="U451" i="6"/>
  <c r="U450" i="6"/>
  <c r="U449" i="6"/>
  <c r="U448" i="6"/>
  <c r="U447" i="6"/>
  <c r="U446" i="6"/>
  <c r="U445" i="6"/>
  <c r="U444" i="6"/>
  <c r="U443" i="6"/>
  <c r="U442" i="6"/>
  <c r="U441" i="6"/>
  <c r="U440" i="6"/>
  <c r="U439" i="6"/>
  <c r="U438" i="6"/>
  <c r="U437" i="6"/>
  <c r="U436" i="6"/>
  <c r="U435" i="6"/>
  <c r="U434" i="6"/>
  <c r="U433" i="6"/>
  <c r="U432" i="6"/>
  <c r="U431" i="6"/>
  <c r="U430" i="6"/>
  <c r="U429" i="6"/>
  <c r="U428" i="6"/>
  <c r="U427" i="6"/>
  <c r="U426" i="6"/>
  <c r="U425" i="6"/>
  <c r="U424" i="6"/>
  <c r="U423" i="6"/>
  <c r="U422" i="6"/>
  <c r="U421" i="6"/>
  <c r="U420" i="6"/>
  <c r="U419" i="6"/>
  <c r="U418" i="6"/>
  <c r="U417" i="6"/>
  <c r="U416" i="6"/>
  <c r="U415" i="6"/>
  <c r="U414" i="6"/>
  <c r="U413" i="6"/>
  <c r="U412" i="6"/>
  <c r="U411" i="6"/>
  <c r="U410" i="6"/>
  <c r="U409" i="6"/>
  <c r="U408" i="6"/>
  <c r="U407" i="6"/>
  <c r="U406" i="6"/>
  <c r="U405" i="6"/>
  <c r="U404" i="6"/>
  <c r="U403" i="6"/>
  <c r="U402" i="6"/>
  <c r="U401" i="6"/>
  <c r="U400" i="6"/>
  <c r="U399" i="6"/>
  <c r="U398" i="6"/>
  <c r="U397" i="6"/>
  <c r="U396" i="6"/>
  <c r="U395" i="6"/>
  <c r="U394" i="6"/>
  <c r="U393" i="6"/>
  <c r="U392" i="6"/>
  <c r="U391" i="6"/>
  <c r="U390" i="6"/>
  <c r="U389" i="6"/>
  <c r="U388" i="6"/>
  <c r="U387" i="6"/>
  <c r="U386" i="6"/>
  <c r="U385" i="6"/>
  <c r="U384" i="6"/>
  <c r="U383" i="6"/>
  <c r="U382" i="6"/>
  <c r="U381" i="6"/>
  <c r="U380" i="6"/>
  <c r="U379" i="6"/>
  <c r="U378" i="6"/>
  <c r="U377" i="6"/>
  <c r="U376" i="6"/>
  <c r="U375" i="6"/>
  <c r="U374" i="6"/>
  <c r="U373" i="6"/>
  <c r="U372" i="6"/>
  <c r="U371" i="6"/>
  <c r="U370" i="6"/>
  <c r="U369" i="6"/>
  <c r="U368" i="6"/>
  <c r="U367" i="6"/>
  <c r="U366" i="6"/>
  <c r="U365" i="6"/>
  <c r="U364" i="6"/>
  <c r="U363" i="6"/>
  <c r="U362" i="6"/>
  <c r="U361" i="6"/>
  <c r="U360" i="6"/>
  <c r="U359" i="6"/>
  <c r="U358" i="6"/>
  <c r="U357" i="6"/>
  <c r="U356" i="6"/>
  <c r="U355" i="6"/>
  <c r="U354" i="6"/>
  <c r="U353" i="6"/>
  <c r="U352" i="6"/>
  <c r="U351" i="6"/>
  <c r="U350" i="6"/>
  <c r="U349" i="6"/>
  <c r="U348" i="6"/>
  <c r="U347" i="6"/>
  <c r="U346" i="6"/>
  <c r="U345" i="6"/>
  <c r="U344" i="6"/>
  <c r="U343" i="6"/>
  <c r="U342" i="6"/>
  <c r="U341" i="6"/>
  <c r="U340" i="6"/>
  <c r="U336" i="6"/>
  <c r="U335" i="6"/>
  <c r="U334" i="6"/>
  <c r="U333" i="6"/>
  <c r="U332" i="6"/>
  <c r="U331" i="6"/>
  <c r="U330" i="6"/>
  <c r="U329" i="6"/>
  <c r="U326" i="6"/>
  <c r="U325" i="6"/>
  <c r="U324" i="6"/>
  <c r="U323" i="6"/>
  <c r="U322" i="6"/>
  <c r="U321" i="6"/>
  <c r="U320" i="6"/>
  <c r="U319" i="6"/>
  <c r="U318" i="6"/>
  <c r="U317" i="6"/>
  <c r="U316" i="6"/>
  <c r="U315" i="6"/>
  <c r="U314" i="6"/>
  <c r="U313" i="6"/>
  <c r="U312" i="6"/>
  <c r="U311" i="6"/>
  <c r="U310" i="6"/>
  <c r="U309" i="6"/>
  <c r="U308" i="6"/>
  <c r="U307" i="6"/>
  <c r="U306" i="6"/>
  <c r="U305" i="6"/>
  <c r="U304" i="6"/>
  <c r="U303" i="6"/>
  <c r="U302" i="6"/>
  <c r="U301" i="6"/>
  <c r="U300" i="6"/>
  <c r="U299" i="6"/>
  <c r="U298" i="6"/>
  <c r="U297" i="6"/>
  <c r="U296" i="6"/>
  <c r="U295" i="6"/>
  <c r="U294" i="6"/>
  <c r="U293" i="6"/>
  <c r="U292" i="6"/>
  <c r="U291" i="6"/>
  <c r="U290" i="6"/>
  <c r="U289" i="6"/>
  <c r="U288" i="6"/>
  <c r="U287" i="6"/>
  <c r="U286" i="6"/>
  <c r="U285" i="6"/>
  <c r="U284" i="6"/>
  <c r="U283" i="6"/>
  <c r="U282" i="6"/>
  <c r="U281" i="6"/>
  <c r="U280" i="6"/>
  <c r="U279" i="6"/>
  <c r="U278" i="6"/>
  <c r="U277" i="6"/>
  <c r="U276" i="6"/>
  <c r="U275" i="6"/>
  <c r="U274" i="6"/>
  <c r="U273" i="6"/>
  <c r="U272" i="6"/>
  <c r="U271" i="6"/>
  <c r="U270" i="6"/>
  <c r="U269" i="6"/>
  <c r="U268" i="6"/>
  <c r="U267" i="6"/>
  <c r="U266" i="6"/>
  <c r="U265" i="6"/>
  <c r="U264" i="6"/>
  <c r="U263" i="6"/>
  <c r="U262" i="6"/>
  <c r="U261" i="6"/>
  <c r="U260" i="6"/>
  <c r="U259" i="6"/>
  <c r="U258" i="6"/>
  <c r="U257" i="6"/>
  <c r="U256" i="6"/>
  <c r="U255" i="6"/>
  <c r="U254" i="6"/>
  <c r="U253" i="6"/>
  <c r="U252" i="6"/>
  <c r="U251" i="6"/>
  <c r="U250" i="6"/>
  <c r="U249" i="6"/>
  <c r="U248" i="6"/>
  <c r="U247" i="6"/>
  <c r="U246" i="6"/>
  <c r="U245" i="6"/>
  <c r="U244" i="6"/>
  <c r="U243" i="6"/>
  <c r="U242" i="6"/>
  <c r="U241" i="6"/>
  <c r="U240" i="6"/>
  <c r="U239" i="6"/>
  <c r="U238" i="6"/>
  <c r="U237" i="6"/>
  <c r="U236" i="6"/>
  <c r="U235" i="6"/>
  <c r="U234" i="6"/>
  <c r="U233" i="6"/>
  <c r="U232" i="6"/>
  <c r="U231" i="6"/>
  <c r="U230" i="6"/>
  <c r="U229" i="6"/>
  <c r="U228" i="6"/>
  <c r="U227" i="6"/>
  <c r="U226" i="6"/>
  <c r="U225" i="6"/>
  <c r="U224" i="6"/>
  <c r="U223" i="6"/>
  <c r="U222" i="6"/>
  <c r="U221" i="6"/>
  <c r="U220" i="6"/>
  <c r="U219" i="6"/>
  <c r="U218" i="6"/>
  <c r="U217" i="6"/>
  <c r="U216" i="6"/>
  <c r="U215" i="6"/>
  <c r="U214" i="6"/>
  <c r="U213" i="6"/>
  <c r="U212" i="6"/>
  <c r="U211" i="6"/>
  <c r="U210" i="6"/>
  <c r="U209" i="6"/>
  <c r="U208" i="6"/>
  <c r="U207" i="6"/>
  <c r="U206" i="6"/>
  <c r="U205" i="6"/>
  <c r="U204" i="6"/>
  <c r="U203" i="6"/>
  <c r="U202" i="6"/>
  <c r="U201" i="6"/>
  <c r="U200" i="6"/>
  <c r="U199" i="6"/>
  <c r="U198" i="6"/>
  <c r="U197" i="6"/>
  <c r="U196" i="6"/>
  <c r="U195" i="6"/>
  <c r="U194" i="6"/>
  <c r="U193" i="6"/>
  <c r="U192" i="6"/>
  <c r="U191" i="6"/>
  <c r="U190" i="6"/>
  <c r="U189" i="6"/>
  <c r="U188" i="6"/>
  <c r="U187" i="6"/>
  <c r="U186" i="6"/>
  <c r="U185" i="6"/>
  <c r="U184" i="6"/>
  <c r="U183" i="6"/>
  <c r="U182" i="6"/>
  <c r="U181" i="6"/>
  <c r="U180" i="6"/>
  <c r="U179" i="6"/>
  <c r="U178" i="6"/>
  <c r="U177" i="6"/>
  <c r="U176" i="6"/>
  <c r="U175" i="6"/>
  <c r="U174" i="6"/>
  <c r="U173" i="6"/>
  <c r="U172" i="6"/>
  <c r="U171" i="6"/>
  <c r="U170" i="6"/>
  <c r="U169" i="6"/>
  <c r="U168" i="6"/>
  <c r="U167" i="6"/>
  <c r="U166" i="6"/>
  <c r="U165" i="6"/>
  <c r="U164" i="6"/>
  <c r="U163" i="6"/>
  <c r="U162" i="6"/>
  <c r="U161" i="6"/>
  <c r="U160" i="6"/>
  <c r="U159" i="6"/>
  <c r="U158" i="6"/>
  <c r="U157" i="6"/>
  <c r="U156" i="6"/>
  <c r="U155" i="6"/>
  <c r="U154" i="6"/>
  <c r="U153" i="6"/>
  <c r="U152" i="6"/>
  <c r="U151" i="6"/>
  <c r="U150" i="6"/>
  <c r="U149" i="6"/>
  <c r="U148" i="6"/>
  <c r="U147" i="6"/>
  <c r="U146" i="6"/>
  <c r="U145" i="6"/>
  <c r="U144" i="6"/>
  <c r="U143" i="6"/>
  <c r="U142" i="6"/>
  <c r="U141" i="6"/>
  <c r="U140" i="6"/>
  <c r="U139" i="6"/>
  <c r="U138" i="6"/>
  <c r="U137" i="6"/>
  <c r="U136" i="6"/>
  <c r="U135" i="6"/>
  <c r="U134" i="6"/>
  <c r="U133" i="6"/>
  <c r="U132" i="6"/>
  <c r="U131" i="6"/>
  <c r="U130" i="6"/>
  <c r="U129" i="6"/>
  <c r="U128" i="6"/>
  <c r="U127" i="6"/>
  <c r="U126" i="6"/>
  <c r="U125" i="6"/>
  <c r="U124" i="6"/>
  <c r="U123" i="6"/>
  <c r="U122" i="6"/>
  <c r="U121" i="6"/>
  <c r="U120" i="6"/>
  <c r="U119" i="6"/>
  <c r="U118" i="6"/>
  <c r="U117" i="6"/>
  <c r="U116" i="6"/>
  <c r="U115" i="6"/>
  <c r="U114" i="6"/>
  <c r="U113" i="6"/>
  <c r="U112" i="6"/>
  <c r="U111" i="6"/>
  <c r="U110" i="6"/>
  <c r="U109" i="6"/>
  <c r="U108" i="6"/>
  <c r="U107" i="6"/>
  <c r="U106" i="6"/>
  <c r="U105" i="6"/>
  <c r="U104" i="6"/>
  <c r="U103" i="6"/>
  <c r="U102" i="6"/>
  <c r="U101" i="6"/>
  <c r="U100" i="6"/>
  <c r="U99" i="6"/>
  <c r="U98" i="6"/>
  <c r="U97" i="6"/>
  <c r="U96" i="6"/>
  <c r="U95" i="6"/>
  <c r="U94" i="6"/>
  <c r="U93" i="6"/>
  <c r="U92" i="6"/>
  <c r="U91" i="6"/>
  <c r="U90" i="6"/>
  <c r="U89" i="6"/>
  <c r="U88" i="6"/>
  <c r="U87" i="6"/>
  <c r="U86" i="6"/>
  <c r="U85" i="6"/>
  <c r="U84" i="6"/>
  <c r="U83" i="6"/>
  <c r="U82" i="6"/>
  <c r="U81" i="6"/>
  <c r="U80" i="6"/>
  <c r="U79" i="6"/>
  <c r="U78" i="6"/>
  <c r="U77" i="6"/>
  <c r="U76" i="6"/>
  <c r="U75" i="6"/>
  <c r="U74" i="6"/>
  <c r="U73" i="6"/>
  <c r="U72" i="6"/>
  <c r="U71" i="6"/>
  <c r="U70" i="6"/>
  <c r="U69" i="6"/>
  <c r="U68" i="6"/>
  <c r="U67" i="6"/>
  <c r="U66" i="6"/>
  <c r="U65" i="6"/>
  <c r="U64" i="6"/>
  <c r="U63" i="6"/>
  <c r="U62" i="6"/>
  <c r="U61" i="6"/>
  <c r="U60" i="6"/>
  <c r="U59" i="6"/>
  <c r="U58" i="6"/>
  <c r="U57" i="6"/>
  <c r="U56" i="6"/>
  <c r="U55" i="6"/>
  <c r="U54" i="6"/>
  <c r="U53" i="6"/>
  <c r="U52" i="6"/>
  <c r="U51" i="6"/>
  <c r="U50" i="6"/>
  <c r="U49" i="6"/>
  <c r="U48" i="6"/>
  <c r="U47" i="6"/>
  <c r="U46" i="6"/>
  <c r="U45" i="6"/>
  <c r="U44" i="6"/>
  <c r="U43" i="6"/>
  <c r="U42" i="6"/>
  <c r="U41" i="6"/>
  <c r="U40" i="6"/>
  <c r="U39" i="6"/>
  <c r="U38" i="6"/>
  <c r="U37" i="6"/>
  <c r="U36" i="6"/>
  <c r="U35" i="6"/>
  <c r="U34" i="6"/>
  <c r="U33" i="6"/>
  <c r="U32" i="6"/>
  <c r="U31" i="6"/>
  <c r="U30" i="6"/>
  <c r="U29" i="6"/>
  <c r="U28" i="6"/>
  <c r="U27" i="6"/>
  <c r="U26" i="6"/>
  <c r="U25" i="6"/>
  <c r="U24" i="6"/>
  <c r="U23" i="6"/>
  <c r="U22" i="6"/>
  <c r="U21" i="6"/>
  <c r="U20" i="6"/>
  <c r="U19" i="6"/>
  <c r="U18" i="6"/>
  <c r="U17" i="6"/>
  <c r="U16" i="6"/>
  <c r="U15" i="6"/>
  <c r="U14" i="6"/>
  <c r="U13" i="6"/>
  <c r="U12" i="6"/>
  <c r="U11" i="6"/>
  <c r="U10" i="6"/>
  <c r="U9" i="6"/>
  <c r="U8" i="6"/>
  <c r="U7" i="6"/>
  <c r="U6" i="6"/>
  <c r="U5" i="6"/>
  <c r="U4" i="6"/>
  <c r="R858" i="6"/>
  <c r="R857" i="6"/>
  <c r="R856" i="6"/>
  <c r="R855" i="6"/>
  <c r="R854" i="6"/>
  <c r="R853" i="6"/>
  <c r="R852" i="6"/>
  <c r="R851" i="6"/>
  <c r="R850" i="6"/>
  <c r="R849" i="6"/>
  <c r="R848" i="6"/>
  <c r="R847" i="6"/>
  <c r="R846" i="6"/>
  <c r="R845" i="6"/>
  <c r="R844" i="6"/>
  <c r="R843" i="6"/>
  <c r="R842" i="6"/>
  <c r="R841" i="6"/>
  <c r="R840" i="6"/>
  <c r="R839" i="6"/>
  <c r="R838" i="6"/>
  <c r="R837" i="6"/>
  <c r="R836" i="6"/>
  <c r="R835" i="6"/>
  <c r="R834" i="6"/>
  <c r="R833" i="6"/>
  <c r="R832" i="6"/>
  <c r="R831" i="6"/>
  <c r="R830" i="6"/>
  <c r="R829" i="6"/>
  <c r="R828" i="6"/>
  <c r="R827" i="6"/>
  <c r="R826" i="6"/>
  <c r="R825" i="6"/>
  <c r="R824" i="6"/>
  <c r="R823" i="6"/>
  <c r="R822" i="6"/>
  <c r="R821" i="6"/>
  <c r="R820" i="6"/>
  <c r="R819" i="6"/>
  <c r="R818" i="6"/>
  <c r="R817" i="6"/>
  <c r="R816" i="6"/>
  <c r="R815" i="6"/>
  <c r="R814" i="6"/>
  <c r="R813" i="6"/>
  <c r="R812" i="6"/>
  <c r="R811" i="6"/>
  <c r="R810" i="6"/>
  <c r="R809" i="6"/>
  <c r="R808" i="6"/>
  <c r="R807" i="6"/>
  <c r="R806" i="6"/>
  <c r="R805" i="6"/>
  <c r="R804" i="6"/>
  <c r="R803" i="6"/>
  <c r="R802" i="6"/>
  <c r="R801" i="6"/>
  <c r="R800" i="6"/>
  <c r="R799" i="6"/>
  <c r="R798" i="6"/>
  <c r="R797" i="6"/>
  <c r="R796" i="6"/>
  <c r="R795" i="6"/>
  <c r="R794" i="6"/>
  <c r="R793" i="6"/>
  <c r="R792" i="6"/>
  <c r="R791" i="6"/>
  <c r="R790" i="6"/>
  <c r="R789" i="6"/>
  <c r="R788" i="6"/>
  <c r="R787" i="6"/>
  <c r="R786" i="6"/>
  <c r="R785" i="6"/>
  <c r="R784" i="6"/>
  <c r="R783" i="6"/>
  <c r="R782" i="6"/>
  <c r="R781" i="6"/>
  <c r="R780" i="6"/>
  <c r="R779" i="6"/>
  <c r="R778" i="6"/>
  <c r="R777" i="6"/>
  <c r="R776" i="6"/>
  <c r="R775" i="6"/>
  <c r="R774" i="6"/>
  <c r="R773" i="6"/>
  <c r="R772" i="6"/>
  <c r="R771" i="6"/>
  <c r="R770" i="6"/>
  <c r="R769" i="6"/>
  <c r="R754" i="6"/>
  <c r="R753" i="6"/>
  <c r="R752" i="6"/>
  <c r="R751" i="6"/>
  <c r="R732" i="6"/>
  <c r="R731" i="6"/>
  <c r="R730" i="6"/>
  <c r="R729" i="6"/>
  <c r="R728" i="6"/>
  <c r="R727" i="6"/>
  <c r="R726" i="6"/>
  <c r="R725" i="6"/>
  <c r="R724" i="6"/>
  <c r="R723" i="6"/>
  <c r="R722" i="6"/>
  <c r="R721" i="6"/>
  <c r="R720" i="6"/>
  <c r="R719" i="6"/>
  <c r="R718" i="6"/>
  <c r="R717" i="6"/>
  <c r="R716" i="6"/>
  <c r="R715" i="6"/>
  <c r="R714" i="6"/>
  <c r="R713" i="6"/>
  <c r="R712" i="6"/>
  <c r="R711" i="6"/>
  <c r="R710" i="6"/>
  <c r="R709" i="6"/>
  <c r="R708" i="6"/>
  <c r="R707" i="6"/>
  <c r="R706" i="6"/>
  <c r="R705" i="6"/>
  <c r="R704" i="6"/>
  <c r="R703" i="6"/>
  <c r="R702" i="6"/>
  <c r="R701" i="6"/>
  <c r="R700" i="6"/>
  <c r="R699" i="6"/>
  <c r="R698" i="6"/>
  <c r="R697" i="6"/>
  <c r="R696" i="6"/>
  <c r="R695" i="6"/>
  <c r="R694" i="6"/>
  <c r="R693" i="6"/>
  <c r="R692" i="6"/>
  <c r="R691" i="6"/>
  <c r="R690" i="6"/>
  <c r="R689" i="6"/>
  <c r="R688" i="6"/>
  <c r="R687" i="6"/>
  <c r="R686" i="6"/>
  <c r="R685" i="6"/>
  <c r="R684" i="6"/>
  <c r="R683" i="6"/>
  <c r="R682" i="6"/>
  <c r="R681" i="6"/>
  <c r="R680" i="6"/>
  <c r="R679" i="6"/>
  <c r="R678" i="6"/>
  <c r="R677" i="6"/>
  <c r="R676" i="6"/>
  <c r="R675" i="6"/>
  <c r="R674" i="6"/>
  <c r="R673" i="6"/>
  <c r="R672" i="6"/>
  <c r="R671" i="6"/>
  <c r="R670" i="6"/>
  <c r="R669" i="6"/>
  <c r="R668" i="6"/>
  <c r="R667" i="6"/>
  <c r="R666" i="6"/>
  <c r="R665" i="6"/>
  <c r="R664" i="6"/>
  <c r="R663" i="6"/>
  <c r="R662" i="6"/>
  <c r="R661" i="6"/>
  <c r="R660" i="6"/>
  <c r="R659" i="6"/>
  <c r="R658" i="6"/>
  <c r="R657" i="6"/>
  <c r="R656" i="6"/>
  <c r="R655" i="6"/>
  <c r="R654" i="6"/>
  <c r="R653" i="6"/>
  <c r="R652" i="6"/>
  <c r="R651" i="6"/>
  <c r="R650" i="6"/>
  <c r="R649" i="6"/>
  <c r="R648" i="6"/>
  <c r="R647" i="6"/>
  <c r="R646" i="6"/>
  <c r="R645" i="6"/>
  <c r="R644" i="6"/>
  <c r="R643" i="6"/>
  <c r="R642" i="6"/>
  <c r="R641" i="6"/>
  <c r="R640" i="6"/>
  <c r="R612" i="6"/>
  <c r="R611" i="6"/>
  <c r="R610" i="6"/>
  <c r="R609" i="6"/>
  <c r="R608" i="6"/>
  <c r="R607" i="6"/>
  <c r="R606" i="6"/>
  <c r="R605" i="6"/>
  <c r="R604" i="6"/>
  <c r="R603" i="6"/>
  <c r="R602" i="6"/>
  <c r="R601" i="6"/>
  <c r="R600" i="6"/>
  <c r="R599" i="6"/>
  <c r="R598" i="6"/>
  <c r="R597" i="6"/>
  <c r="R596" i="6"/>
  <c r="R595" i="6"/>
  <c r="R594" i="6"/>
  <c r="R593" i="6"/>
  <c r="R592" i="6"/>
  <c r="R591" i="6"/>
  <c r="R590" i="6"/>
  <c r="R589" i="6"/>
  <c r="R588" i="6"/>
  <c r="R587" i="6"/>
  <c r="R586" i="6"/>
  <c r="R585" i="6"/>
  <c r="R584" i="6"/>
  <c r="R583" i="6"/>
  <c r="R582" i="6"/>
  <c r="R581" i="6"/>
  <c r="R580" i="6"/>
  <c r="R579" i="6"/>
  <c r="R578" i="6"/>
  <c r="R577" i="6"/>
  <c r="R576" i="6"/>
  <c r="R575" i="6"/>
  <c r="R574" i="6"/>
  <c r="R573" i="6"/>
  <c r="R572" i="6"/>
  <c r="R571" i="6"/>
  <c r="R570" i="6"/>
  <c r="R569" i="6"/>
  <c r="R568" i="6"/>
  <c r="R567" i="6"/>
  <c r="R566" i="6"/>
  <c r="R565" i="6"/>
  <c r="R564" i="6"/>
  <c r="R563" i="6"/>
  <c r="R562" i="6"/>
  <c r="R561" i="6"/>
  <c r="R560" i="6"/>
  <c r="R559" i="6"/>
  <c r="R558" i="6"/>
  <c r="R557" i="6"/>
  <c r="R556" i="6"/>
  <c r="R555" i="6"/>
  <c r="R554" i="6"/>
  <c r="R553" i="6"/>
  <c r="R552" i="6"/>
  <c r="R551" i="6"/>
  <c r="R550" i="6"/>
  <c r="R549" i="6"/>
  <c r="R548" i="6"/>
  <c r="R547" i="6"/>
  <c r="R546" i="6"/>
  <c r="R545" i="6"/>
  <c r="R544" i="6"/>
  <c r="R543" i="6"/>
  <c r="R542" i="6"/>
  <c r="R541" i="6"/>
  <c r="R540" i="6"/>
  <c r="R539" i="6"/>
  <c r="R538" i="6"/>
  <c r="R537" i="6"/>
  <c r="R536" i="6"/>
  <c r="R535" i="6"/>
  <c r="R534" i="6"/>
  <c r="R533" i="6"/>
  <c r="R532" i="6"/>
  <c r="R531" i="6"/>
  <c r="R530" i="6"/>
  <c r="R529" i="6"/>
  <c r="R528" i="6"/>
  <c r="R527" i="6"/>
  <c r="R526" i="6"/>
  <c r="R525" i="6"/>
  <c r="R524" i="6"/>
  <c r="R523" i="6"/>
  <c r="R522" i="6"/>
  <c r="R521" i="6"/>
  <c r="R520" i="6"/>
  <c r="R519" i="6"/>
  <c r="R518" i="6"/>
  <c r="R517" i="6"/>
  <c r="R516" i="6"/>
  <c r="R515" i="6"/>
  <c r="R514" i="6"/>
  <c r="R513" i="6"/>
  <c r="R512" i="6"/>
  <c r="R511" i="6"/>
  <c r="R510" i="6"/>
  <c r="R509" i="6"/>
  <c r="R508" i="6"/>
  <c r="R507" i="6"/>
  <c r="R506" i="6"/>
  <c r="R505" i="6"/>
  <c r="R504" i="6"/>
  <c r="R503" i="6"/>
  <c r="R502" i="6"/>
  <c r="R501" i="6"/>
  <c r="R500" i="6"/>
  <c r="R499" i="6"/>
  <c r="R498" i="6"/>
  <c r="R497" i="6"/>
  <c r="R495" i="6"/>
  <c r="R494" i="6"/>
  <c r="R493" i="6"/>
  <c r="R492" i="6"/>
  <c r="R491" i="6"/>
  <c r="R490" i="6"/>
  <c r="R489" i="6"/>
  <c r="R488" i="6"/>
  <c r="R487" i="6"/>
  <c r="R486" i="6"/>
  <c r="R485" i="6"/>
  <c r="R484" i="6"/>
  <c r="R483" i="6"/>
  <c r="R482" i="6"/>
  <c r="R481" i="6"/>
  <c r="R480" i="6"/>
  <c r="R479" i="6"/>
  <c r="R478" i="6"/>
  <c r="R477" i="6"/>
  <c r="R476" i="6"/>
  <c r="R475" i="6"/>
  <c r="R474" i="6"/>
  <c r="R473" i="6"/>
  <c r="R472" i="6"/>
  <c r="R471" i="6"/>
  <c r="R470" i="6"/>
  <c r="R469" i="6"/>
  <c r="R468" i="6"/>
  <c r="R467" i="6"/>
  <c r="R466" i="6"/>
  <c r="R465" i="6"/>
  <c r="R464" i="6"/>
  <c r="R463" i="6"/>
  <c r="R462" i="6"/>
  <c r="R461" i="6"/>
  <c r="R460" i="6"/>
  <c r="R459" i="6"/>
  <c r="R458" i="6"/>
  <c r="R457" i="6"/>
  <c r="R456" i="6"/>
  <c r="R455" i="6"/>
  <c r="R454" i="6"/>
  <c r="R453" i="6"/>
  <c r="R452" i="6"/>
  <c r="R451" i="6"/>
  <c r="R450" i="6"/>
  <c r="R449" i="6"/>
  <c r="R448" i="6"/>
  <c r="R447" i="6"/>
  <c r="R446" i="6"/>
  <c r="R445" i="6"/>
  <c r="R444" i="6"/>
  <c r="R443" i="6"/>
  <c r="R442" i="6"/>
  <c r="R441" i="6"/>
  <c r="R440" i="6"/>
  <c r="R439" i="6"/>
  <c r="R438" i="6"/>
  <c r="R437" i="6"/>
  <c r="R436" i="6"/>
  <c r="R435" i="6"/>
  <c r="R434" i="6"/>
  <c r="R433" i="6"/>
  <c r="R432" i="6"/>
  <c r="R431" i="6"/>
  <c r="R430" i="6"/>
  <c r="R429" i="6"/>
  <c r="R428" i="6"/>
  <c r="R427" i="6"/>
  <c r="R426" i="6"/>
  <c r="R425" i="6"/>
  <c r="R424" i="6"/>
  <c r="R423" i="6"/>
  <c r="R422" i="6"/>
  <c r="R421" i="6"/>
  <c r="R420" i="6"/>
  <c r="R419" i="6"/>
  <c r="R418" i="6"/>
  <c r="R417" i="6"/>
  <c r="R416" i="6"/>
  <c r="R415" i="6"/>
  <c r="R414" i="6"/>
  <c r="R413" i="6"/>
  <c r="R412" i="6"/>
  <c r="R411" i="6"/>
  <c r="R410" i="6"/>
  <c r="R409" i="6"/>
  <c r="R408" i="6"/>
  <c r="R407" i="6"/>
  <c r="R406" i="6"/>
  <c r="R405" i="6"/>
  <c r="R404" i="6"/>
  <c r="R403" i="6"/>
  <c r="R402" i="6"/>
  <c r="R401" i="6"/>
  <c r="R400" i="6"/>
  <c r="R399" i="6"/>
  <c r="R398" i="6"/>
  <c r="R397" i="6"/>
  <c r="R395" i="6"/>
  <c r="R394" i="6"/>
  <c r="R393" i="6"/>
  <c r="R392" i="6"/>
  <c r="R391" i="6"/>
  <c r="R390" i="6"/>
  <c r="R389" i="6"/>
  <c r="R388" i="6"/>
  <c r="R387" i="6"/>
  <c r="R386" i="6"/>
  <c r="R385" i="6"/>
  <c r="R384" i="6"/>
  <c r="R383" i="6"/>
  <c r="R382" i="6"/>
  <c r="R381" i="6"/>
  <c r="R380" i="6"/>
  <c r="R379" i="6"/>
  <c r="R378" i="6"/>
  <c r="R377" i="6"/>
  <c r="R376" i="6"/>
  <c r="R375" i="6"/>
  <c r="R374" i="6"/>
  <c r="R373" i="6"/>
  <c r="R372" i="6"/>
  <c r="R371" i="6"/>
  <c r="R370" i="6"/>
  <c r="R369" i="6"/>
  <c r="R368" i="6"/>
  <c r="R367" i="6"/>
  <c r="R366" i="6"/>
  <c r="R365" i="6"/>
  <c r="R364" i="6"/>
  <c r="R363" i="6"/>
  <c r="R362" i="6"/>
  <c r="R361" i="6"/>
  <c r="R360" i="6"/>
  <c r="R339" i="6"/>
  <c r="R338" i="6"/>
  <c r="R337" i="6"/>
  <c r="R336" i="6"/>
  <c r="R335" i="6"/>
  <c r="R334" i="6"/>
  <c r="R333" i="6"/>
  <c r="R332" i="6"/>
  <c r="R331" i="6"/>
  <c r="R330" i="6"/>
  <c r="R329" i="6"/>
  <c r="R328" i="6"/>
  <c r="R327" i="6"/>
  <c r="R326" i="6"/>
  <c r="R325" i="6"/>
  <c r="R324" i="6"/>
  <c r="R323" i="6"/>
  <c r="R322" i="6"/>
  <c r="R321" i="6"/>
  <c r="R320" i="6"/>
  <c r="R319" i="6"/>
  <c r="R318" i="6"/>
  <c r="R317" i="6"/>
  <c r="R316" i="6"/>
  <c r="R315" i="6"/>
  <c r="R314" i="6"/>
  <c r="R313" i="6"/>
  <c r="R312" i="6"/>
  <c r="R288" i="6"/>
  <c r="R287" i="6"/>
  <c r="R286" i="6"/>
  <c r="R285" i="6"/>
  <c r="R284" i="6"/>
  <c r="R283" i="6"/>
  <c r="R282" i="6"/>
  <c r="R281" i="6"/>
  <c r="R280" i="6"/>
  <c r="R279" i="6"/>
  <c r="R278" i="6"/>
  <c r="R277" i="6"/>
  <c r="R276" i="6"/>
  <c r="R275" i="6"/>
  <c r="R274" i="6"/>
  <c r="R273" i="6"/>
  <c r="R272" i="6"/>
  <c r="R271" i="6"/>
  <c r="R270" i="6"/>
  <c r="R269" i="6"/>
  <c r="R268" i="6"/>
  <c r="R267" i="6"/>
  <c r="R266" i="6"/>
  <c r="R265" i="6"/>
  <c r="R264" i="6"/>
  <c r="R263" i="6"/>
  <c r="R262" i="6"/>
  <c r="R261" i="6"/>
  <c r="R260" i="6"/>
  <c r="R259" i="6"/>
  <c r="R258" i="6"/>
  <c r="R257" i="6"/>
  <c r="R256" i="6"/>
  <c r="R255" i="6"/>
  <c r="R254" i="6"/>
  <c r="R253" i="6"/>
  <c r="R252" i="6"/>
  <c r="R251" i="6"/>
  <c r="R250" i="6"/>
  <c r="R249" i="6"/>
  <c r="R248" i="6"/>
  <c r="R247" i="6"/>
  <c r="R246" i="6"/>
  <c r="R245" i="6"/>
  <c r="R244" i="6"/>
  <c r="R243" i="6"/>
  <c r="R242" i="6"/>
  <c r="R241" i="6"/>
  <c r="R240" i="6"/>
  <c r="R239" i="6"/>
  <c r="R238" i="6"/>
  <c r="R237" i="6"/>
  <c r="R236" i="6"/>
  <c r="R235" i="6"/>
  <c r="R234" i="6"/>
  <c r="R233" i="6"/>
  <c r="R232" i="6"/>
  <c r="R231" i="6"/>
  <c r="R230" i="6"/>
  <c r="R229" i="6"/>
  <c r="R208" i="6"/>
  <c r="R207" i="6"/>
  <c r="R206" i="6"/>
  <c r="R205" i="6"/>
  <c r="R204" i="6"/>
  <c r="R203" i="6"/>
  <c r="R202" i="6"/>
  <c r="R201" i="6"/>
  <c r="R200" i="6"/>
  <c r="R199" i="6"/>
  <c r="R198" i="6"/>
  <c r="R197" i="6"/>
  <c r="R196" i="6"/>
  <c r="R195" i="6"/>
  <c r="R194" i="6"/>
  <c r="R193" i="6"/>
  <c r="R192" i="6"/>
  <c r="R191" i="6"/>
  <c r="R190" i="6"/>
  <c r="R189" i="6"/>
  <c r="R188" i="6"/>
  <c r="R187" i="6"/>
  <c r="R186" i="6"/>
  <c r="R185" i="6"/>
  <c r="R184" i="6"/>
  <c r="R183" i="6"/>
  <c r="R182" i="6"/>
  <c r="R181" i="6"/>
  <c r="R180" i="6"/>
  <c r="R179" i="6"/>
  <c r="R178" i="6"/>
  <c r="R177" i="6"/>
  <c r="R176" i="6"/>
  <c r="R175" i="6"/>
  <c r="R174" i="6"/>
  <c r="R173" i="6"/>
  <c r="R172" i="6"/>
  <c r="R171" i="6"/>
  <c r="R170" i="6"/>
  <c r="R169" i="6"/>
  <c r="R168" i="6"/>
  <c r="R167" i="6"/>
  <c r="R166" i="6"/>
  <c r="R165" i="6"/>
  <c r="R164" i="6"/>
  <c r="R163" i="6"/>
  <c r="R162" i="6"/>
  <c r="R161" i="6"/>
  <c r="R160" i="6"/>
  <c r="R159" i="6"/>
  <c r="R158" i="6"/>
  <c r="R157" i="6"/>
  <c r="R156" i="6"/>
  <c r="R155" i="6"/>
  <c r="R154" i="6"/>
  <c r="R153" i="6"/>
  <c r="R152" i="6"/>
  <c r="R151" i="6"/>
  <c r="R150" i="6"/>
  <c r="R149" i="6"/>
  <c r="R148" i="6"/>
  <c r="R147" i="6"/>
  <c r="R146" i="6"/>
  <c r="R145" i="6"/>
  <c r="R144" i="6"/>
  <c r="R143" i="6"/>
  <c r="R142" i="6"/>
  <c r="R141" i="6"/>
  <c r="R140" i="6"/>
  <c r="R139" i="6"/>
  <c r="R135" i="6"/>
  <c r="R134" i="6"/>
  <c r="R133" i="6"/>
  <c r="R132" i="6"/>
  <c r="R131" i="6"/>
  <c r="R130" i="6"/>
  <c r="R129" i="6"/>
  <c r="R128" i="6"/>
  <c r="R127" i="6"/>
  <c r="R126" i="6"/>
  <c r="R125" i="6"/>
  <c r="R124" i="6"/>
  <c r="R123" i="6"/>
  <c r="R122" i="6"/>
  <c r="R121" i="6"/>
  <c r="R120" i="6"/>
  <c r="R119" i="6"/>
  <c r="R118" i="6"/>
  <c r="R117" i="6"/>
  <c r="R116" i="6"/>
  <c r="R115" i="6"/>
  <c r="R114" i="6"/>
  <c r="R113" i="6"/>
  <c r="R112" i="6"/>
  <c r="R111" i="6"/>
  <c r="R110" i="6"/>
  <c r="R109" i="6"/>
  <c r="R108" i="6"/>
  <c r="R107" i="6"/>
  <c r="R106" i="6"/>
  <c r="R105" i="6"/>
  <c r="R104" i="6"/>
  <c r="R103" i="6"/>
  <c r="R102" i="6"/>
  <c r="R101" i="6"/>
  <c r="R100" i="6"/>
  <c r="R99" i="6"/>
  <c r="R98" i="6"/>
  <c r="R97" i="6"/>
  <c r="R96" i="6"/>
  <c r="R95" i="6"/>
  <c r="R94" i="6"/>
  <c r="R93" i="6"/>
  <c r="R92" i="6"/>
  <c r="R91" i="6"/>
  <c r="R90" i="6"/>
  <c r="R89" i="6"/>
  <c r="R88" i="6"/>
  <c r="R87" i="6"/>
  <c r="R86" i="6"/>
  <c r="R85" i="6"/>
  <c r="R84" i="6"/>
  <c r="R83" i="6"/>
  <c r="R82" i="6"/>
  <c r="R81" i="6"/>
  <c r="R80" i="6"/>
  <c r="R79" i="6"/>
  <c r="R78" i="6"/>
  <c r="R77" i="6"/>
  <c r="R76" i="6"/>
  <c r="R75" i="6"/>
  <c r="R74" i="6"/>
  <c r="R73" i="6"/>
  <c r="R72" i="6"/>
  <c r="R71" i="6"/>
  <c r="R70" i="6"/>
  <c r="R69" i="6"/>
  <c r="R68" i="6"/>
  <c r="R67" i="6"/>
  <c r="R66" i="6"/>
  <c r="R65" i="6"/>
  <c r="R64" i="6"/>
  <c r="R63" i="6"/>
  <c r="R62" i="6"/>
  <c r="R61" i="6"/>
  <c r="R60" i="6"/>
  <c r="R59" i="6"/>
  <c r="R58" i="6"/>
  <c r="R57" i="6"/>
  <c r="R56" i="6"/>
  <c r="R55" i="6"/>
  <c r="R54" i="6"/>
  <c r="R53" i="6"/>
  <c r="R52" i="6"/>
  <c r="R51" i="6"/>
  <c r="R50" i="6"/>
  <c r="R49" i="6"/>
  <c r="R48" i="6"/>
  <c r="R47" i="6"/>
  <c r="R46" i="6"/>
  <c r="R45" i="6"/>
  <c r="R44" i="6"/>
  <c r="R43" i="6"/>
  <c r="R42" i="6"/>
  <c r="R41" i="6"/>
  <c r="R40" i="6"/>
  <c r="R39" i="6"/>
  <c r="R38" i="6"/>
  <c r="R37" i="6"/>
  <c r="R36" i="6"/>
  <c r="R35" i="6"/>
  <c r="R34" i="6"/>
  <c r="R33" i="6"/>
  <c r="R32" i="6"/>
  <c r="R31" i="6"/>
  <c r="R30" i="6"/>
  <c r="R29" i="6"/>
  <c r="R28" i="6"/>
  <c r="R27" i="6"/>
  <c r="R26" i="6"/>
  <c r="R25" i="6"/>
  <c r="R24" i="6"/>
  <c r="R23" i="6"/>
  <c r="R22" i="6"/>
  <c r="R21" i="6"/>
  <c r="R20" i="6"/>
  <c r="R19" i="6"/>
  <c r="R18" i="6"/>
  <c r="R17" i="6"/>
  <c r="R16" i="6"/>
  <c r="R15" i="6"/>
  <c r="R14" i="6"/>
  <c r="R13" i="6"/>
  <c r="R12" i="6"/>
  <c r="R11" i="6"/>
  <c r="R10" i="6"/>
  <c r="R9" i="6"/>
  <c r="R8" i="6"/>
  <c r="R7" i="6"/>
  <c r="R6" i="6"/>
  <c r="R5" i="6"/>
  <c r="R4" i="6"/>
  <c r="N858" i="6" l="1"/>
  <c r="N857" i="6"/>
  <c r="N856" i="6"/>
  <c r="N855" i="6"/>
  <c r="N854" i="6"/>
  <c r="N853" i="6"/>
  <c r="N852" i="6"/>
  <c r="N851" i="6"/>
  <c r="N850" i="6"/>
  <c r="N849" i="6"/>
  <c r="N848" i="6"/>
  <c r="N847" i="6"/>
  <c r="N846" i="6"/>
  <c r="N845" i="6"/>
  <c r="N844" i="6"/>
  <c r="N843" i="6"/>
  <c r="N842" i="6"/>
  <c r="N841" i="6"/>
  <c r="N840" i="6"/>
  <c r="N839" i="6"/>
  <c r="N838" i="6"/>
  <c r="N837" i="6"/>
  <c r="N836" i="6"/>
  <c r="N835" i="6"/>
  <c r="N834" i="6"/>
  <c r="N833" i="6"/>
  <c r="N832" i="6"/>
  <c r="N831" i="6"/>
  <c r="N830" i="6"/>
  <c r="N829" i="6"/>
  <c r="N828" i="6"/>
  <c r="N827" i="6"/>
  <c r="N826" i="6"/>
  <c r="N825" i="6"/>
  <c r="N824" i="6"/>
  <c r="N823" i="6"/>
  <c r="N822" i="6"/>
  <c r="N821" i="6"/>
  <c r="N820" i="6"/>
  <c r="N819" i="6"/>
  <c r="N818" i="6"/>
  <c r="N817" i="6"/>
  <c r="N816" i="6"/>
  <c r="N815" i="6"/>
  <c r="N814" i="6"/>
  <c r="N813" i="6"/>
  <c r="N812" i="6"/>
  <c r="N811" i="6"/>
  <c r="N810" i="6"/>
  <c r="N809" i="6"/>
  <c r="N808" i="6"/>
  <c r="N807" i="6"/>
  <c r="N806" i="6"/>
  <c r="N805" i="6"/>
  <c r="N804" i="6"/>
  <c r="N803" i="6"/>
  <c r="N802" i="6"/>
  <c r="N801" i="6"/>
  <c r="N800" i="6"/>
  <c r="N799" i="6"/>
  <c r="N798" i="6"/>
  <c r="N797" i="6"/>
  <c r="N796" i="6"/>
  <c r="N795" i="6"/>
  <c r="N794" i="6"/>
  <c r="N793" i="6"/>
  <c r="N792" i="6"/>
  <c r="N791" i="6"/>
  <c r="N790" i="6"/>
  <c r="N789" i="6"/>
  <c r="N788" i="6"/>
  <c r="N787" i="6"/>
  <c r="N786" i="6"/>
  <c r="N785" i="6"/>
  <c r="N784" i="6"/>
  <c r="N783" i="6"/>
  <c r="N782" i="6"/>
  <c r="N781" i="6"/>
  <c r="N780" i="6"/>
  <c r="N779" i="6"/>
  <c r="N778" i="6"/>
  <c r="N777" i="6"/>
  <c r="N776" i="6"/>
  <c r="N775" i="6"/>
  <c r="N774" i="6"/>
  <c r="N773" i="6"/>
  <c r="N772" i="6"/>
  <c r="N762" i="6"/>
  <c r="N761" i="6"/>
  <c r="N760" i="6"/>
  <c r="N759" i="6"/>
  <c r="N758" i="6"/>
  <c r="N757" i="6"/>
  <c r="N756" i="6"/>
  <c r="N755" i="6"/>
  <c r="N754" i="6"/>
  <c r="N753" i="6"/>
  <c r="N752" i="6"/>
  <c r="N751" i="6"/>
  <c r="N732" i="6"/>
  <c r="N731" i="6"/>
  <c r="N730" i="6"/>
  <c r="N729" i="6"/>
  <c r="N728" i="6"/>
  <c r="N727" i="6"/>
  <c r="N726" i="6"/>
  <c r="N725" i="6"/>
  <c r="N724" i="6"/>
  <c r="N723" i="6"/>
  <c r="N722" i="6"/>
  <c r="N721" i="6"/>
  <c r="N720" i="6"/>
  <c r="N719" i="6"/>
  <c r="N718" i="6"/>
  <c r="N717" i="6"/>
  <c r="N716" i="6"/>
  <c r="N715" i="6"/>
  <c r="N714" i="6"/>
  <c r="N713" i="6"/>
  <c r="N712" i="6"/>
  <c r="N711" i="6"/>
  <c r="N710" i="6"/>
  <c r="N709" i="6"/>
  <c r="N708" i="6"/>
  <c r="N707" i="6"/>
  <c r="N706" i="6"/>
  <c r="N705" i="6"/>
  <c r="N704" i="6"/>
  <c r="N703" i="6"/>
  <c r="N702" i="6"/>
  <c r="N701" i="6"/>
  <c r="N700" i="6"/>
  <c r="N699" i="6"/>
  <c r="N698" i="6"/>
  <c r="N697" i="6"/>
  <c r="N696" i="6"/>
  <c r="N695" i="6"/>
  <c r="N694" i="6"/>
  <c r="N693" i="6"/>
  <c r="N692" i="6"/>
  <c r="N691" i="6"/>
  <c r="N690" i="6"/>
  <c r="N689" i="6"/>
  <c r="N688" i="6"/>
  <c r="N687" i="6"/>
  <c r="N686" i="6"/>
  <c r="N685" i="6"/>
  <c r="N684" i="6"/>
  <c r="N683" i="6"/>
  <c r="N682" i="6"/>
  <c r="N681" i="6"/>
  <c r="N680" i="6"/>
  <c r="N679" i="6"/>
  <c r="N678" i="6"/>
  <c r="N677" i="6"/>
  <c r="N676" i="6"/>
  <c r="N675" i="6"/>
  <c r="N674" i="6"/>
  <c r="N673" i="6"/>
  <c r="N672" i="6"/>
  <c r="N671" i="6"/>
  <c r="N670" i="6"/>
  <c r="N669" i="6"/>
  <c r="N668" i="6"/>
  <c r="N667" i="6"/>
  <c r="N666" i="6"/>
  <c r="N665" i="6"/>
  <c r="N664" i="6"/>
  <c r="N663" i="6"/>
  <c r="N662" i="6"/>
  <c r="N661" i="6"/>
  <c r="N660" i="6"/>
  <c r="N659" i="6"/>
  <c r="N658" i="6"/>
  <c r="N657" i="6"/>
  <c r="N656" i="6"/>
  <c r="N655" i="6"/>
  <c r="N654" i="6"/>
  <c r="N653" i="6"/>
  <c r="N652" i="6"/>
  <c r="N651" i="6"/>
  <c r="N650" i="6"/>
  <c r="N649" i="6"/>
  <c r="N648" i="6"/>
  <c r="N647" i="6"/>
  <c r="N646" i="6"/>
  <c r="N645" i="6"/>
  <c r="N644" i="6"/>
  <c r="N643" i="6"/>
  <c r="N642" i="6"/>
  <c r="N641" i="6"/>
  <c r="N640" i="6"/>
  <c r="N612" i="6"/>
  <c r="N611" i="6"/>
  <c r="N610" i="6"/>
  <c r="N609" i="6"/>
  <c r="N608" i="6"/>
  <c r="N607" i="6"/>
  <c r="N606" i="6"/>
  <c r="N605" i="6"/>
  <c r="N604" i="6"/>
  <c r="N603" i="6"/>
  <c r="N602" i="6"/>
  <c r="N601" i="6"/>
  <c r="N600" i="6"/>
  <c r="N599" i="6"/>
  <c r="N598" i="6"/>
  <c r="N597" i="6"/>
  <c r="N596" i="6"/>
  <c r="N595" i="6"/>
  <c r="N594" i="6"/>
  <c r="N593" i="6"/>
  <c r="N592" i="6"/>
  <c r="N591" i="6"/>
  <c r="N590" i="6"/>
  <c r="N589" i="6"/>
  <c r="N588" i="6"/>
  <c r="N587" i="6"/>
  <c r="N586" i="6"/>
  <c r="N585" i="6"/>
  <c r="N568" i="6"/>
  <c r="N567" i="6"/>
  <c r="N566" i="6"/>
  <c r="N565" i="6"/>
  <c r="N564" i="6"/>
  <c r="N563" i="6"/>
  <c r="N562" i="6"/>
  <c r="N561" i="6"/>
  <c r="N560" i="6"/>
  <c r="N559" i="6"/>
  <c r="N558" i="6"/>
  <c r="N557" i="6"/>
  <c r="N556" i="6"/>
  <c r="N555" i="6"/>
  <c r="N554" i="6"/>
  <c r="N553" i="6"/>
  <c r="N552" i="6"/>
  <c r="N551" i="6"/>
  <c r="N550" i="6"/>
  <c r="N549" i="6"/>
  <c r="N548" i="6"/>
  <c r="N547" i="6"/>
  <c r="N546" i="6"/>
  <c r="N545" i="6"/>
  <c r="N544" i="6"/>
  <c r="N543" i="6"/>
  <c r="N542" i="6"/>
  <c r="N541" i="6"/>
  <c r="N540" i="6"/>
  <c r="N539" i="6"/>
  <c r="N538" i="6"/>
  <c r="N537" i="6"/>
  <c r="N536" i="6"/>
  <c r="N535" i="6"/>
  <c r="N534" i="6"/>
  <c r="N533" i="6"/>
  <c r="N532" i="6"/>
  <c r="N531" i="6"/>
  <c r="N530" i="6"/>
  <c r="N529" i="6"/>
  <c r="N528" i="6"/>
  <c r="N527" i="6"/>
  <c r="N526" i="6"/>
  <c r="N525" i="6"/>
  <c r="N524" i="6"/>
  <c r="N523" i="6"/>
  <c r="N522" i="6"/>
  <c r="N521" i="6"/>
  <c r="N520" i="6"/>
  <c r="N519" i="6"/>
  <c r="N518" i="6"/>
  <c r="N517" i="6"/>
  <c r="N516" i="6"/>
  <c r="N515" i="6"/>
  <c r="N514" i="6"/>
  <c r="N513" i="6"/>
  <c r="N512" i="6"/>
  <c r="N511" i="6"/>
  <c r="N510" i="6"/>
  <c r="N509" i="6"/>
  <c r="N508" i="6"/>
  <c r="N507" i="6"/>
  <c r="N506" i="6"/>
  <c r="N505" i="6"/>
  <c r="N504" i="6"/>
  <c r="N503" i="6"/>
  <c r="N502" i="6"/>
  <c r="N501" i="6"/>
  <c r="N500" i="6"/>
  <c r="N499" i="6"/>
  <c r="N498" i="6"/>
  <c r="N497" i="6"/>
  <c r="N496" i="6"/>
  <c r="N495" i="6"/>
  <c r="N494" i="6"/>
  <c r="N493" i="6"/>
  <c r="N492" i="6"/>
  <c r="N491" i="6"/>
  <c r="N490" i="6"/>
  <c r="N489" i="6"/>
  <c r="N488" i="6"/>
  <c r="N487" i="6"/>
  <c r="N486" i="6"/>
  <c r="N485" i="6"/>
  <c r="N484" i="6"/>
  <c r="N483" i="6"/>
  <c r="N482" i="6"/>
  <c r="N481" i="6"/>
  <c r="N480" i="6"/>
  <c r="N479" i="6"/>
  <c r="N478" i="6"/>
  <c r="N477" i="6"/>
  <c r="N476" i="6"/>
  <c r="N475" i="6"/>
  <c r="N474" i="6"/>
  <c r="N473" i="6"/>
  <c r="N472" i="6"/>
  <c r="N471" i="6"/>
  <c r="N470" i="6"/>
  <c r="N469" i="6"/>
  <c r="N468" i="6"/>
  <c r="N467" i="6"/>
  <c r="N466" i="6"/>
  <c r="N465" i="6"/>
  <c r="N464" i="6"/>
  <c r="N463" i="6"/>
  <c r="N462" i="6"/>
  <c r="N461" i="6"/>
  <c r="N460" i="6"/>
  <c r="N459" i="6"/>
  <c r="N458" i="6"/>
  <c r="N457" i="6"/>
  <c r="N456" i="6"/>
  <c r="N455" i="6"/>
  <c r="N454" i="6"/>
  <c r="N453" i="6"/>
  <c r="N452" i="6"/>
  <c r="N451" i="6"/>
  <c r="N450" i="6"/>
  <c r="N449" i="6"/>
  <c r="N448" i="6"/>
  <c r="N447" i="6"/>
  <c r="N446" i="6"/>
  <c r="N445" i="6"/>
  <c r="N444" i="6"/>
  <c r="N443" i="6"/>
  <c r="N442" i="6"/>
  <c r="N441" i="6"/>
  <c r="N440" i="6"/>
  <c r="N439" i="6"/>
  <c r="N438" i="6"/>
  <c r="N437" i="6"/>
  <c r="N436" i="6"/>
  <c r="N435" i="6"/>
  <c r="N434" i="6"/>
  <c r="N433" i="6"/>
  <c r="N432" i="6"/>
  <c r="N431" i="6"/>
  <c r="N430" i="6"/>
  <c r="N429" i="6"/>
  <c r="N428" i="6"/>
  <c r="N427" i="6"/>
  <c r="N426" i="6"/>
  <c r="N425" i="6"/>
  <c r="N424" i="6"/>
  <c r="N423" i="6"/>
  <c r="N422" i="6"/>
  <c r="N421" i="6"/>
  <c r="N420" i="6"/>
  <c r="N419" i="6"/>
  <c r="N418" i="6"/>
  <c r="N417" i="6"/>
  <c r="N416" i="6"/>
  <c r="N415" i="6"/>
  <c r="N414" i="6"/>
  <c r="N413" i="6"/>
  <c r="N412" i="6"/>
  <c r="N411" i="6"/>
  <c r="N410" i="6"/>
  <c r="N409" i="6"/>
  <c r="N408" i="6"/>
  <c r="N407" i="6"/>
  <c r="N406" i="6"/>
  <c r="N405" i="6"/>
  <c r="N404" i="6"/>
  <c r="N403" i="6"/>
  <c r="N402" i="6"/>
  <c r="N401" i="6"/>
  <c r="N400" i="6"/>
  <c r="N399" i="6"/>
  <c r="N398" i="6"/>
  <c r="N397" i="6"/>
  <c r="N395" i="6"/>
  <c r="N394" i="6"/>
  <c r="N393" i="6"/>
  <c r="N392" i="6"/>
  <c r="N391" i="6"/>
  <c r="N390" i="6"/>
  <c r="N389" i="6"/>
  <c r="N388" i="6"/>
  <c r="N387" i="6"/>
  <c r="N386" i="6"/>
  <c r="N385" i="6"/>
  <c r="N384" i="6"/>
  <c r="N383" i="6"/>
  <c r="N382" i="6"/>
  <c r="N381" i="6"/>
  <c r="N380" i="6"/>
  <c r="N379" i="6"/>
  <c r="N378" i="6"/>
  <c r="N377" i="6"/>
  <c r="N376" i="6"/>
  <c r="N375" i="6"/>
  <c r="N374" i="6"/>
  <c r="N373" i="6"/>
  <c r="N372" i="6"/>
  <c r="N371" i="6"/>
  <c r="N370" i="6"/>
  <c r="N369" i="6"/>
  <c r="N368" i="6"/>
  <c r="N367" i="6"/>
  <c r="N366" i="6"/>
  <c r="N365" i="6"/>
  <c r="N364" i="6"/>
  <c r="N363" i="6"/>
  <c r="N362" i="6"/>
  <c r="N361" i="6"/>
  <c r="N360" i="6"/>
  <c r="N339" i="6"/>
  <c r="N338" i="6"/>
  <c r="N337" i="6"/>
  <c r="N336" i="6"/>
  <c r="N335" i="6"/>
  <c r="N334" i="6"/>
  <c r="N333" i="6"/>
  <c r="N332" i="6"/>
  <c r="N331" i="6"/>
  <c r="N330" i="6"/>
  <c r="N329" i="6"/>
  <c r="N328" i="6"/>
  <c r="N327" i="6"/>
  <c r="N326" i="6"/>
  <c r="N325" i="6"/>
  <c r="N324" i="6"/>
  <c r="N323" i="6"/>
  <c r="N322" i="6"/>
  <c r="N321" i="6"/>
  <c r="N320" i="6"/>
  <c r="N319" i="6"/>
  <c r="N318" i="6"/>
  <c r="N317" i="6"/>
  <c r="N316" i="6"/>
  <c r="N315" i="6"/>
  <c r="N314" i="6"/>
  <c r="N313" i="6"/>
  <c r="N312" i="6"/>
  <c r="N288" i="6"/>
  <c r="N287" i="6"/>
  <c r="N286" i="6"/>
  <c r="N285" i="6"/>
  <c r="N284" i="6"/>
  <c r="N283" i="6"/>
  <c r="N282" i="6"/>
  <c r="N281" i="6"/>
  <c r="N280" i="6"/>
  <c r="N279" i="6"/>
  <c r="N278" i="6"/>
  <c r="N277" i="6"/>
  <c r="N276" i="6"/>
  <c r="N275" i="6"/>
  <c r="N274" i="6"/>
  <c r="N273" i="6"/>
  <c r="N272" i="6"/>
  <c r="N271" i="6"/>
  <c r="N270" i="6"/>
  <c r="N269" i="6"/>
  <c r="N268" i="6"/>
  <c r="N267" i="6"/>
  <c r="N266" i="6"/>
  <c r="N265" i="6"/>
  <c r="N264" i="6"/>
  <c r="N263" i="6"/>
  <c r="N262" i="6"/>
  <c r="N261" i="6"/>
  <c r="N260" i="6"/>
  <c r="N259" i="6"/>
  <c r="N258" i="6"/>
  <c r="N257" i="6"/>
  <c r="N256" i="6"/>
  <c r="N255" i="6"/>
  <c r="N254" i="6"/>
  <c r="N253" i="6"/>
  <c r="N252" i="6"/>
  <c r="N251" i="6"/>
  <c r="N250" i="6"/>
  <c r="N249" i="6"/>
  <c r="N248" i="6"/>
  <c r="N247" i="6"/>
  <c r="N246" i="6"/>
  <c r="N245" i="6"/>
  <c r="N244" i="6"/>
  <c r="N243" i="6"/>
  <c r="N242" i="6"/>
  <c r="N241" i="6"/>
  <c r="N240" i="6"/>
  <c r="N239" i="6"/>
  <c r="N238" i="6"/>
  <c r="N237" i="6"/>
  <c r="N236" i="6"/>
  <c r="N235" i="6"/>
  <c r="N234" i="6"/>
  <c r="N233" i="6"/>
  <c r="N232" i="6"/>
  <c r="N231" i="6"/>
  <c r="N230" i="6"/>
  <c r="N229" i="6"/>
  <c r="N208" i="6"/>
  <c r="N207" i="6"/>
  <c r="N206" i="6"/>
  <c r="N205" i="6"/>
  <c r="N204" i="6"/>
  <c r="N203" i="6"/>
  <c r="N202" i="6"/>
  <c r="N201" i="6"/>
  <c r="N200" i="6"/>
  <c r="N199" i="6"/>
  <c r="N198" i="6"/>
  <c r="N197" i="6"/>
  <c r="N196" i="6"/>
  <c r="N195" i="6"/>
  <c r="N194" i="6"/>
  <c r="N193" i="6"/>
  <c r="N192" i="6"/>
  <c r="N191" i="6"/>
  <c r="N190" i="6"/>
  <c r="N189" i="6"/>
  <c r="N188" i="6"/>
  <c r="N187" i="6"/>
  <c r="N186" i="6"/>
  <c r="N185" i="6"/>
  <c r="N184" i="6"/>
  <c r="N183" i="6"/>
  <c r="N182" i="6"/>
  <c r="N181" i="6"/>
  <c r="N180" i="6"/>
  <c r="N179" i="6"/>
  <c r="N178" i="6"/>
  <c r="N177" i="6"/>
  <c r="N176" i="6"/>
  <c r="N175" i="6"/>
  <c r="N174" i="6"/>
  <c r="N173" i="6"/>
  <c r="N172" i="6"/>
  <c r="N171" i="6"/>
  <c r="N170" i="6"/>
  <c r="N169" i="6"/>
  <c r="N168" i="6"/>
  <c r="N167" i="6"/>
  <c r="N166" i="6"/>
  <c r="N165" i="6"/>
  <c r="N164" i="6"/>
  <c r="N163" i="6"/>
  <c r="N162" i="6"/>
  <c r="N161" i="6"/>
  <c r="N160" i="6"/>
  <c r="N159" i="6"/>
  <c r="N158" i="6"/>
  <c r="N157" i="6"/>
  <c r="N156" i="6"/>
  <c r="N155" i="6"/>
  <c r="N154" i="6"/>
  <c r="N153" i="6"/>
  <c r="N152" i="6"/>
  <c r="N151" i="6"/>
  <c r="N150" i="6"/>
  <c r="N149" i="6"/>
  <c r="N148" i="6"/>
  <c r="N147" i="6"/>
  <c r="N146" i="6"/>
  <c r="N145" i="6"/>
  <c r="N144" i="6"/>
  <c r="N143" i="6"/>
  <c r="N142" i="6"/>
  <c r="N141" i="6"/>
  <c r="N140" i="6"/>
  <c r="N139" i="6"/>
  <c r="N138" i="6"/>
  <c r="N135" i="6"/>
  <c r="N134" i="6"/>
  <c r="N133" i="6"/>
  <c r="N132" i="6"/>
  <c r="N131" i="6"/>
  <c r="N130" i="6"/>
  <c r="N129" i="6"/>
  <c r="N128" i="6"/>
  <c r="N127" i="6"/>
  <c r="N126" i="6"/>
  <c r="N125" i="6"/>
  <c r="N124" i="6"/>
  <c r="N123" i="6"/>
  <c r="N122" i="6"/>
  <c r="N121" i="6"/>
  <c r="N120" i="6"/>
  <c r="N119" i="6"/>
  <c r="N118" i="6"/>
  <c r="N117" i="6"/>
  <c r="N116" i="6"/>
  <c r="N115" i="6"/>
  <c r="N114" i="6"/>
  <c r="N113" i="6"/>
  <c r="N112" i="6"/>
  <c r="N111" i="6"/>
  <c r="N110" i="6"/>
  <c r="N109" i="6"/>
  <c r="N108" i="6"/>
  <c r="N107" i="6"/>
  <c r="N106" i="6"/>
  <c r="N105" i="6"/>
  <c r="N104" i="6"/>
  <c r="N103" i="6"/>
  <c r="N102" i="6"/>
  <c r="N101" i="6"/>
  <c r="N100" i="6"/>
  <c r="N99" i="6"/>
  <c r="N98" i="6"/>
  <c r="N97" i="6"/>
  <c r="N96" i="6"/>
  <c r="N95" i="6"/>
  <c r="N94" i="6"/>
  <c r="N93" i="6"/>
  <c r="N92" i="6"/>
  <c r="N91" i="6"/>
  <c r="N90" i="6"/>
  <c r="N89" i="6"/>
  <c r="N88" i="6"/>
  <c r="N87" i="6"/>
  <c r="N86" i="6"/>
  <c r="N85" i="6"/>
  <c r="N84" i="6"/>
  <c r="N83" i="6"/>
  <c r="N82" i="6"/>
  <c r="N81" i="6"/>
  <c r="N80" i="6"/>
  <c r="N79" i="6"/>
  <c r="N78" i="6"/>
  <c r="N77" i="6"/>
  <c r="N76" i="6"/>
  <c r="N75" i="6"/>
  <c r="N74" i="6"/>
  <c r="N73" i="6"/>
  <c r="N72" i="6"/>
  <c r="N71" i="6"/>
  <c r="N70" i="6"/>
  <c r="N69" i="6"/>
  <c r="N68" i="6"/>
  <c r="N67" i="6"/>
  <c r="N66" i="6"/>
  <c r="N65" i="6"/>
  <c r="N64" i="6"/>
  <c r="N63" i="6"/>
  <c r="N62" i="6"/>
  <c r="N61" i="6"/>
  <c r="N60" i="6"/>
  <c r="N59" i="6"/>
  <c r="N58" i="6"/>
  <c r="N57" i="6"/>
  <c r="N56" i="6"/>
  <c r="N55" i="6"/>
  <c r="N54" i="6"/>
  <c r="N53" i="6"/>
  <c r="N52" i="6"/>
  <c r="N51" i="6"/>
  <c r="N50" i="6"/>
  <c r="N49" i="6"/>
  <c r="N48" i="6"/>
  <c r="N47" i="6"/>
  <c r="N46" i="6"/>
  <c r="N45" i="6"/>
  <c r="N44" i="6"/>
  <c r="N43" i="6"/>
  <c r="N42" i="6"/>
  <c r="N41" i="6"/>
  <c r="N40" i="6"/>
  <c r="N39" i="6"/>
  <c r="N38" i="6"/>
  <c r="N37" i="6"/>
  <c r="N36" i="6"/>
  <c r="N35" i="6"/>
  <c r="N34" i="6"/>
  <c r="N33" i="6"/>
  <c r="N32" i="6"/>
  <c r="N31" i="6"/>
  <c r="N30" i="6"/>
  <c r="N29" i="6"/>
  <c r="N28" i="6"/>
  <c r="N27" i="6"/>
  <c r="N26" i="6"/>
  <c r="N25" i="6"/>
  <c r="N24" i="6"/>
  <c r="N23" i="6"/>
  <c r="N22" i="6"/>
  <c r="N21" i="6"/>
  <c r="N20" i="6"/>
  <c r="N19" i="6"/>
  <c r="N18" i="6"/>
  <c r="N17" i="6"/>
  <c r="N16" i="6"/>
  <c r="N15" i="6"/>
  <c r="N14" i="6"/>
  <c r="N13" i="6"/>
  <c r="N12" i="6"/>
  <c r="N11" i="6"/>
  <c r="N10" i="6"/>
  <c r="N9" i="6"/>
  <c r="N8" i="6"/>
  <c r="N7" i="6"/>
  <c r="N6" i="6"/>
  <c r="N5" i="6"/>
  <c r="N4" i="6"/>
  <c r="L858" i="6"/>
  <c r="L857" i="6"/>
  <c r="L856" i="6"/>
  <c r="L855" i="6"/>
  <c r="L854" i="6"/>
  <c r="L853" i="6"/>
  <c r="L852" i="6"/>
  <c r="L851" i="6"/>
  <c r="L850" i="6"/>
  <c r="L849" i="6"/>
  <c r="L848" i="6"/>
  <c r="L847" i="6"/>
  <c r="L846" i="6"/>
  <c r="L845" i="6"/>
  <c r="L844" i="6"/>
  <c r="L843" i="6"/>
  <c r="L842" i="6"/>
  <c r="L841" i="6"/>
  <c r="L840" i="6"/>
  <c r="L839" i="6"/>
  <c r="L838" i="6"/>
  <c r="L837" i="6"/>
  <c r="L836" i="6"/>
  <c r="L835" i="6"/>
  <c r="L834" i="6"/>
  <c r="L833" i="6"/>
  <c r="L832" i="6"/>
  <c r="L829" i="6"/>
  <c r="L828" i="6"/>
  <c r="L827" i="6"/>
  <c r="L826" i="6"/>
  <c r="L825" i="6"/>
  <c r="L824" i="6"/>
  <c r="L823" i="6"/>
  <c r="L822" i="6"/>
  <c r="L821" i="6"/>
  <c r="L820" i="6"/>
  <c r="L819" i="6"/>
  <c r="L818" i="6"/>
  <c r="L817" i="6"/>
  <c r="L816" i="6"/>
  <c r="L815" i="6"/>
  <c r="L814" i="6"/>
  <c r="L813" i="6"/>
  <c r="L812" i="6"/>
  <c r="L811" i="6"/>
  <c r="L810" i="6"/>
  <c r="L809" i="6"/>
  <c r="L808" i="6"/>
  <c r="L807" i="6"/>
  <c r="L806" i="6"/>
  <c r="L805" i="6"/>
  <c r="L804" i="6"/>
  <c r="L803" i="6"/>
  <c r="L802" i="6"/>
  <c r="L801" i="6"/>
  <c r="L800" i="6"/>
  <c r="L799" i="6"/>
  <c r="L798" i="6"/>
  <c r="L797" i="6"/>
  <c r="L796" i="6"/>
  <c r="L795" i="6"/>
  <c r="L794" i="6"/>
  <c r="L793" i="6"/>
  <c r="L792" i="6"/>
  <c r="L791" i="6"/>
  <c r="L790" i="6"/>
  <c r="L789" i="6"/>
  <c r="L788" i="6"/>
  <c r="L787" i="6"/>
  <c r="L786" i="6"/>
  <c r="L785" i="6"/>
  <c r="L784" i="6"/>
  <c r="L783" i="6"/>
  <c r="L782" i="6"/>
  <c r="L781" i="6"/>
  <c r="L780" i="6"/>
  <c r="L779" i="6"/>
  <c r="L778" i="6"/>
  <c r="L777" i="6"/>
  <c r="L776" i="6"/>
  <c r="L775" i="6"/>
  <c r="L774" i="6"/>
  <c r="L773" i="6"/>
  <c r="L772" i="6"/>
  <c r="L771" i="6"/>
  <c r="L770" i="6"/>
  <c r="L769" i="6"/>
  <c r="L768" i="6"/>
  <c r="L767" i="6"/>
  <c r="L766" i="6"/>
  <c r="L765" i="6"/>
  <c r="L764" i="6"/>
  <c r="L763" i="6"/>
  <c r="L762" i="6"/>
  <c r="L761" i="6"/>
  <c r="L760" i="6"/>
  <c r="L759" i="6"/>
  <c r="L758" i="6"/>
  <c r="L757" i="6"/>
  <c r="L756" i="6"/>
  <c r="L755" i="6"/>
  <c r="L754" i="6"/>
  <c r="L753" i="6"/>
  <c r="L752" i="6"/>
  <c r="L751" i="6"/>
  <c r="L732" i="6"/>
  <c r="L731" i="6"/>
  <c r="L730" i="6"/>
  <c r="L729" i="6"/>
  <c r="L728" i="6"/>
  <c r="L727" i="6"/>
  <c r="L726" i="6"/>
  <c r="L725" i="6"/>
  <c r="L724" i="6"/>
  <c r="L723" i="6"/>
  <c r="L722" i="6"/>
  <c r="L721" i="6"/>
  <c r="L720" i="6"/>
  <c r="L719" i="6"/>
  <c r="L718" i="6"/>
  <c r="L717" i="6"/>
  <c r="L716" i="6"/>
  <c r="L715" i="6"/>
  <c r="L714" i="6"/>
  <c r="L713" i="6"/>
  <c r="L712" i="6"/>
  <c r="L711" i="6"/>
  <c r="L710" i="6"/>
  <c r="L709" i="6"/>
  <c r="L708" i="6"/>
  <c r="L707" i="6"/>
  <c r="L706" i="6"/>
  <c r="L705" i="6"/>
  <c r="L704" i="6"/>
  <c r="L703" i="6"/>
  <c r="L702" i="6"/>
  <c r="L701" i="6"/>
  <c r="L700" i="6"/>
  <c r="L699" i="6"/>
  <c r="L698" i="6"/>
  <c r="L697" i="6"/>
  <c r="L696" i="6"/>
  <c r="L695" i="6"/>
  <c r="L694" i="6"/>
  <c r="L693" i="6"/>
  <c r="L692" i="6"/>
  <c r="L691" i="6"/>
  <c r="L690" i="6"/>
  <c r="L689" i="6"/>
  <c r="L688" i="6"/>
  <c r="L687" i="6"/>
  <c r="L686" i="6"/>
  <c r="L685" i="6"/>
  <c r="L684" i="6"/>
  <c r="L683" i="6"/>
  <c r="L682" i="6"/>
  <c r="L681" i="6"/>
  <c r="L680" i="6"/>
  <c r="L679" i="6"/>
  <c r="L678" i="6"/>
  <c r="L677" i="6"/>
  <c r="L676" i="6"/>
  <c r="L675" i="6"/>
  <c r="L674" i="6"/>
  <c r="L673" i="6"/>
  <c r="L672" i="6"/>
  <c r="L671" i="6"/>
  <c r="L670" i="6"/>
  <c r="L669" i="6"/>
  <c r="L668" i="6"/>
  <c r="L667" i="6"/>
  <c r="L666" i="6"/>
  <c r="L665" i="6"/>
  <c r="L664" i="6"/>
  <c r="L663" i="6"/>
  <c r="L662" i="6"/>
  <c r="L661" i="6"/>
  <c r="L660" i="6"/>
  <c r="L659" i="6"/>
  <c r="L658" i="6"/>
  <c r="L657" i="6"/>
  <c r="L656" i="6"/>
  <c r="L655" i="6"/>
  <c r="L654" i="6"/>
  <c r="L653" i="6"/>
  <c r="L642" i="6"/>
  <c r="L641" i="6"/>
  <c r="L640" i="6"/>
  <c r="L612" i="6"/>
  <c r="L611" i="6"/>
  <c r="L610" i="6"/>
  <c r="L609" i="6"/>
  <c r="L608" i="6"/>
  <c r="L607" i="6"/>
  <c r="L606" i="6"/>
  <c r="L605" i="6"/>
  <c r="L604" i="6"/>
  <c r="L603" i="6"/>
  <c r="L602" i="6"/>
  <c r="L601" i="6"/>
  <c r="L600" i="6"/>
  <c r="L599" i="6"/>
  <c r="L598" i="6"/>
  <c r="L597" i="6"/>
  <c r="L596" i="6"/>
  <c r="L595" i="6"/>
  <c r="L594" i="6"/>
  <c r="L593" i="6"/>
  <c r="L592" i="6"/>
  <c r="L591" i="6"/>
  <c r="L590" i="6"/>
  <c r="L589" i="6"/>
  <c r="L588" i="6"/>
  <c r="L587" i="6"/>
  <c r="L586" i="6"/>
  <c r="L585" i="6"/>
  <c r="L584" i="6"/>
  <c r="L583" i="6"/>
  <c r="L582" i="6"/>
  <c r="L581" i="6"/>
  <c r="L580" i="6"/>
  <c r="L579" i="6"/>
  <c r="L578" i="6"/>
  <c r="L577" i="6"/>
  <c r="L576" i="6"/>
  <c r="L575" i="6"/>
  <c r="L574" i="6"/>
  <c r="L573" i="6"/>
  <c r="L572" i="6"/>
  <c r="L571" i="6"/>
  <c r="L570" i="6"/>
  <c r="L569" i="6"/>
  <c r="L568" i="6"/>
  <c r="L567" i="6"/>
  <c r="L562" i="6"/>
  <c r="L561" i="6"/>
  <c r="L560" i="6"/>
  <c r="L559" i="6"/>
  <c r="L558" i="6"/>
  <c r="L557" i="6"/>
  <c r="L556" i="6"/>
  <c r="L555" i="6"/>
  <c r="L554" i="6"/>
  <c r="L553" i="6"/>
  <c r="L552" i="6"/>
  <c r="L551" i="6"/>
  <c r="L550" i="6"/>
  <c r="L549" i="6"/>
  <c r="L548" i="6"/>
  <c r="L547" i="6"/>
  <c r="L546" i="6"/>
  <c r="L545" i="6"/>
  <c r="L544" i="6"/>
  <c r="L543" i="6"/>
  <c r="L542" i="6"/>
  <c r="L541" i="6"/>
  <c r="L540" i="6"/>
  <c r="L539" i="6"/>
  <c r="L538" i="6"/>
  <c r="L537" i="6"/>
  <c r="L536" i="6"/>
  <c r="L535" i="6"/>
  <c r="L534" i="6"/>
  <c r="L533" i="6"/>
  <c r="L532" i="6"/>
  <c r="L531" i="6"/>
  <c r="L530" i="6"/>
  <c r="L529" i="6"/>
  <c r="L528" i="6"/>
  <c r="L527" i="6"/>
  <c r="L526" i="6"/>
  <c r="L525" i="6"/>
  <c r="L524" i="6"/>
  <c r="L523" i="6"/>
  <c r="L522" i="6"/>
  <c r="L521" i="6"/>
  <c r="L520" i="6"/>
  <c r="L519" i="6"/>
  <c r="L518" i="6"/>
  <c r="L517" i="6"/>
  <c r="L516" i="6"/>
  <c r="L515" i="6"/>
  <c r="L514" i="6"/>
  <c r="L513" i="6"/>
  <c r="L512" i="6"/>
  <c r="L511" i="6"/>
  <c r="L510" i="6"/>
  <c r="L509" i="6"/>
  <c r="L508" i="6"/>
  <c r="L507" i="6"/>
  <c r="L506" i="6"/>
  <c r="L505" i="6"/>
  <c r="L504" i="6"/>
  <c r="L503" i="6"/>
  <c r="L502" i="6"/>
  <c r="L501" i="6"/>
  <c r="L500" i="6"/>
  <c r="L499" i="6"/>
  <c r="L498" i="6"/>
  <c r="L497" i="6"/>
  <c r="L496" i="6"/>
  <c r="L495" i="6"/>
  <c r="L494" i="6"/>
  <c r="L493" i="6"/>
  <c r="L492" i="6"/>
  <c r="L491" i="6"/>
  <c r="L490" i="6"/>
  <c r="L489" i="6"/>
  <c r="L488" i="6"/>
  <c r="L487" i="6"/>
  <c r="L486" i="6"/>
  <c r="L485" i="6"/>
  <c r="L484" i="6"/>
  <c r="L483" i="6"/>
  <c r="L482" i="6"/>
  <c r="L481" i="6"/>
  <c r="L480" i="6"/>
  <c r="L479" i="6"/>
  <c r="L478" i="6"/>
  <c r="L477" i="6"/>
  <c r="L476" i="6"/>
  <c r="L475" i="6"/>
  <c r="L474" i="6"/>
  <c r="L473" i="6"/>
  <c r="L472" i="6"/>
  <c r="L471" i="6"/>
  <c r="L470" i="6"/>
  <c r="L469" i="6"/>
  <c r="L468" i="6"/>
  <c r="L467" i="6"/>
  <c r="L466" i="6"/>
  <c r="L465" i="6"/>
  <c r="L464" i="6"/>
  <c r="L463" i="6"/>
  <c r="L462" i="6"/>
  <c r="L461" i="6"/>
  <c r="L460" i="6"/>
  <c r="L459" i="6"/>
  <c r="L396" i="6"/>
  <c r="L395" i="6"/>
  <c r="L394" i="6"/>
  <c r="L393" i="6"/>
  <c r="L392" i="6"/>
  <c r="L391" i="6"/>
  <c r="L390" i="6"/>
  <c r="L389" i="6"/>
  <c r="L388" i="6"/>
  <c r="L387" i="6"/>
  <c r="L386" i="6"/>
  <c r="L385" i="6"/>
  <c r="L384" i="6"/>
  <c r="L383" i="6"/>
  <c r="L382" i="6"/>
  <c r="L381" i="6"/>
  <c r="L380" i="6"/>
  <c r="L379" i="6"/>
  <c r="L378" i="6"/>
  <c r="L377" i="6"/>
  <c r="L376" i="6"/>
  <c r="L375" i="6"/>
  <c r="L374" i="6"/>
  <c r="L373" i="6"/>
  <c r="L372" i="6"/>
  <c r="L371" i="6"/>
  <c r="L370" i="6"/>
  <c r="L369" i="6"/>
  <c r="L368" i="6"/>
  <c r="L367" i="6"/>
  <c r="L366" i="6"/>
  <c r="L365" i="6"/>
  <c r="L364" i="6"/>
  <c r="L363" i="6"/>
  <c r="L362" i="6"/>
  <c r="L361" i="6"/>
  <c r="L360" i="6"/>
  <c r="L339" i="6"/>
  <c r="L338" i="6"/>
  <c r="L337" i="6"/>
  <c r="L336" i="6"/>
  <c r="L335" i="6"/>
  <c r="L334" i="6"/>
  <c r="L333" i="6"/>
  <c r="L332" i="6"/>
  <c r="L331" i="6"/>
  <c r="L330" i="6"/>
  <c r="L329" i="6"/>
  <c r="L328" i="6"/>
  <c r="L327" i="6"/>
  <c r="L326" i="6"/>
  <c r="L325" i="6"/>
  <c r="L324" i="6"/>
  <c r="L323" i="6"/>
  <c r="L322" i="6"/>
  <c r="L321" i="6"/>
  <c r="L320" i="6"/>
  <c r="L319" i="6"/>
  <c r="L318" i="6"/>
  <c r="L317" i="6"/>
  <c r="L316" i="6"/>
  <c r="L315" i="6"/>
  <c r="L314" i="6"/>
  <c r="L228" i="6"/>
  <c r="L227" i="6"/>
  <c r="L226" i="6"/>
  <c r="L225" i="6"/>
  <c r="L224" i="6"/>
  <c r="L223" i="6"/>
  <c r="L222" i="6"/>
  <c r="L221" i="6"/>
  <c r="L220" i="6"/>
  <c r="L219" i="6"/>
  <c r="L218" i="6"/>
  <c r="L217" i="6"/>
  <c r="L216" i="6"/>
  <c r="L215" i="6"/>
  <c r="L214" i="6"/>
  <c r="L213" i="6"/>
  <c r="L212" i="6"/>
  <c r="L211" i="6"/>
  <c r="L210" i="6"/>
  <c r="L209" i="6"/>
  <c r="L208" i="6"/>
  <c r="L207" i="6"/>
  <c r="L206" i="6"/>
  <c r="L205" i="6"/>
  <c r="L204" i="6"/>
  <c r="L203" i="6"/>
  <c r="L202" i="6"/>
  <c r="L201" i="6"/>
  <c r="L200" i="6"/>
  <c r="L199" i="6"/>
  <c r="L198" i="6"/>
  <c r="L197" i="6"/>
  <c r="L196" i="6"/>
  <c r="L195" i="6"/>
  <c r="L194" i="6"/>
  <c r="L193" i="6"/>
  <c r="L192" i="6"/>
  <c r="L191" i="6"/>
  <c r="L190" i="6"/>
  <c r="L189" i="6"/>
  <c r="L188" i="6"/>
  <c r="L187" i="6"/>
  <c r="L186" i="6"/>
  <c r="L185" i="6"/>
  <c r="L184" i="6"/>
  <c r="L183" i="6"/>
  <c r="L182" i="6"/>
  <c r="L181" i="6"/>
  <c r="L180" i="6"/>
  <c r="L179" i="6"/>
  <c r="L178" i="6"/>
  <c r="L177" i="6"/>
  <c r="L176" i="6"/>
  <c r="L175" i="6"/>
  <c r="L174" i="6"/>
  <c r="L173" i="6"/>
  <c r="L172" i="6"/>
  <c r="L171" i="6"/>
  <c r="L170" i="6"/>
  <c r="L169" i="6"/>
  <c r="L168" i="6"/>
  <c r="L167" i="6"/>
  <c r="L166" i="6"/>
  <c r="L165" i="6"/>
  <c r="L164" i="6"/>
  <c r="L140" i="6"/>
  <c r="L139" i="6"/>
  <c r="L135" i="6"/>
  <c r="L134" i="6"/>
  <c r="L133" i="6"/>
  <c r="L132" i="6"/>
  <c r="L131" i="6"/>
  <c r="L130" i="6"/>
  <c r="L129" i="6"/>
  <c r="L128" i="6"/>
  <c r="L123" i="6"/>
  <c r="L122" i="6"/>
  <c r="L121" i="6"/>
  <c r="L120" i="6"/>
  <c r="L119" i="6"/>
  <c r="L118" i="6"/>
  <c r="L117" i="6"/>
  <c r="L116" i="6"/>
  <c r="L112" i="6"/>
  <c r="L111" i="6"/>
  <c r="L110" i="6"/>
  <c r="L109" i="6"/>
  <c r="L108" i="6"/>
  <c r="L107" i="6"/>
  <c r="L106" i="6"/>
  <c r="L105" i="6"/>
  <c r="L104" i="6"/>
  <c r="L103" i="6"/>
  <c r="L102" i="6"/>
  <c r="L101" i="6"/>
  <c r="L100" i="6"/>
  <c r="L99" i="6"/>
  <c r="L98" i="6"/>
  <c r="L97" i="6"/>
  <c r="L96" i="6"/>
  <c r="L95" i="6"/>
  <c r="L94" i="6"/>
  <c r="L93" i="6"/>
  <c r="L92" i="6"/>
  <c r="L91" i="6"/>
  <c r="L90" i="6"/>
  <c r="L89" i="6"/>
  <c r="L88" i="6"/>
  <c r="L87" i="6"/>
  <c r="L86" i="6"/>
  <c r="L85" i="6"/>
  <c r="L84" i="6"/>
  <c r="L83" i="6"/>
  <c r="L82" i="6"/>
  <c r="L81" i="6"/>
  <c r="L80" i="6"/>
  <c r="L79" i="6"/>
  <c r="L78" i="6"/>
  <c r="L77" i="6"/>
  <c r="L76" i="6"/>
  <c r="L75" i="6"/>
  <c r="L74" i="6"/>
  <c r="L73" i="6"/>
  <c r="L72" i="6"/>
  <c r="L71" i="6"/>
  <c r="L70" i="6"/>
  <c r="L69" i="6"/>
  <c r="L68" i="6"/>
  <c r="L67" i="6"/>
  <c r="L66" i="6"/>
  <c r="L65" i="6"/>
  <c r="L64" i="6"/>
  <c r="L63" i="6"/>
  <c r="L62" i="6"/>
  <c r="L61" i="6"/>
  <c r="L60" i="6"/>
  <c r="L59" i="6"/>
  <c r="L58" i="6"/>
  <c r="L57" i="6"/>
  <c r="L56" i="6"/>
  <c r="L55" i="6"/>
  <c r="L54" i="6"/>
  <c r="L53" i="6"/>
  <c r="L52" i="6"/>
  <c r="L51" i="6"/>
  <c r="L50" i="6"/>
  <c r="L49" i="6"/>
  <c r="L48" i="6"/>
  <c r="L47" i="6"/>
  <c r="L46" i="6"/>
  <c r="L45" i="6"/>
  <c r="L44" i="6"/>
  <c r="L43" i="6"/>
  <c r="L42" i="6"/>
  <c r="L41" i="6"/>
  <c r="L40" i="6"/>
  <c r="L39" i="6"/>
  <c r="L38" i="6"/>
  <c r="L37" i="6"/>
  <c r="L36" i="6"/>
  <c r="L35" i="6"/>
  <c r="L34" i="6"/>
  <c r="L33" i="6"/>
  <c r="L32" i="6"/>
  <c r="L31" i="6"/>
  <c r="L30" i="6"/>
  <c r="L29" i="6"/>
  <c r="L28" i="6"/>
  <c r="L27" i="6"/>
  <c r="L26" i="6"/>
  <c r="L25" i="6"/>
  <c r="L24" i="6"/>
  <c r="L23" i="6"/>
  <c r="L22" i="6"/>
  <c r="L21" i="6"/>
  <c r="L20" i="6"/>
  <c r="L19" i="6"/>
  <c r="L18" i="6"/>
  <c r="L17" i="6"/>
  <c r="L16" i="6"/>
  <c r="L15" i="6"/>
  <c r="L14" i="6"/>
  <c r="L13" i="6"/>
  <c r="L12" i="6"/>
  <c r="L11" i="6"/>
  <c r="L10" i="6"/>
  <c r="L9" i="6"/>
  <c r="L8" i="6"/>
  <c r="L7" i="6"/>
  <c r="L6" i="6"/>
  <c r="L5" i="6"/>
  <c r="L4" i="6"/>
  <c r="AI823" i="15"/>
  <c r="AS829" i="15"/>
  <c r="AL829" i="15"/>
  <c r="AO829" i="15"/>
  <c r="AI829" i="15"/>
  <c r="AS828" i="15"/>
  <c r="AL828" i="15"/>
  <c r="AO828" i="15"/>
  <c r="AI828" i="15"/>
  <c r="AS827" i="15"/>
  <c r="AL827" i="15"/>
  <c r="AO827" i="15"/>
  <c r="AI827" i="15"/>
  <c r="AS826" i="15"/>
  <c r="AL826" i="15"/>
  <c r="AO826" i="15"/>
  <c r="AI826" i="15"/>
  <c r="AS825" i="15"/>
  <c r="AL825" i="15"/>
  <c r="AO825" i="15"/>
  <c r="AI825" i="15"/>
  <c r="AS824" i="15"/>
  <c r="AL824" i="15"/>
  <c r="AO824" i="15"/>
  <c r="AI824" i="15"/>
  <c r="AS823" i="15"/>
  <c r="AL823" i="15"/>
  <c r="AO823" i="15"/>
  <c r="AS822" i="15"/>
  <c r="AL822" i="15"/>
  <c r="AO822" i="15"/>
  <c r="AI822" i="15"/>
  <c r="AS821" i="15"/>
  <c r="AL821" i="15"/>
  <c r="AO821" i="15"/>
  <c r="AI821" i="15"/>
  <c r="AS820" i="15"/>
  <c r="AL820" i="15"/>
  <c r="AO820" i="15"/>
  <c r="AI820" i="15"/>
  <c r="AS819" i="15"/>
  <c r="AL819" i="15"/>
  <c r="AO819" i="15"/>
  <c r="AI819" i="15"/>
  <c r="AS818" i="15"/>
  <c r="AL818" i="15"/>
  <c r="AO818" i="15"/>
  <c r="AI818" i="15"/>
  <c r="AS817" i="15"/>
  <c r="AL817" i="15"/>
  <c r="AO817" i="15"/>
  <c r="AI817" i="15"/>
  <c r="AS816" i="15"/>
  <c r="AL816" i="15"/>
  <c r="AO816" i="15"/>
  <c r="AI816" i="15"/>
  <c r="AS815" i="15"/>
  <c r="AL815" i="15"/>
  <c r="AO815" i="15"/>
  <c r="AI815" i="15"/>
  <c r="AS814" i="15"/>
  <c r="AL814" i="15"/>
  <c r="AO814" i="15"/>
  <c r="AI814" i="15"/>
  <c r="AS813" i="15"/>
  <c r="AL813" i="15"/>
  <c r="AO813" i="15"/>
  <c r="AI813" i="15"/>
  <c r="AS812" i="15"/>
  <c r="AL812" i="15"/>
  <c r="AO812" i="15"/>
  <c r="AI812" i="15"/>
  <c r="AS811" i="15"/>
  <c r="AL811" i="15"/>
  <c r="AO811" i="15"/>
  <c r="AI811" i="15"/>
  <c r="AS810" i="15"/>
  <c r="AL810" i="15"/>
  <c r="AO810" i="15"/>
  <c r="AI810" i="15"/>
  <c r="AS809" i="15"/>
  <c r="AL809" i="15"/>
  <c r="AO809" i="15"/>
  <c r="AI809" i="15"/>
  <c r="AS808" i="15"/>
  <c r="AL808" i="15"/>
  <c r="AO808" i="15"/>
  <c r="AI808" i="15"/>
  <c r="AS807" i="15"/>
  <c r="AL807" i="15"/>
  <c r="AO807" i="15"/>
  <c r="AI807" i="15"/>
  <c r="AS806" i="15"/>
  <c r="AL806" i="15"/>
  <c r="AO806" i="15"/>
  <c r="AI806" i="15"/>
  <c r="AS805" i="15"/>
  <c r="AL805" i="15"/>
  <c r="AO805" i="15"/>
  <c r="AI805" i="15"/>
  <c r="AS804" i="15"/>
  <c r="AL804" i="15"/>
  <c r="AO804" i="15"/>
  <c r="AI804" i="15"/>
  <c r="AS803" i="15"/>
  <c r="AL803" i="15"/>
  <c r="AO803" i="15"/>
  <c r="AI803" i="15"/>
  <c r="AS802" i="15"/>
  <c r="AL802" i="15"/>
  <c r="AO802" i="15"/>
  <c r="AI802" i="15"/>
  <c r="AS801" i="15"/>
  <c r="AL801" i="15"/>
  <c r="AO801" i="15"/>
  <c r="AI801" i="15"/>
  <c r="AS800" i="15"/>
  <c r="AL800" i="15"/>
  <c r="AO800" i="15"/>
  <c r="AI800" i="15"/>
  <c r="H829" i="15"/>
  <c r="F829" i="15"/>
  <c r="H828" i="15"/>
  <c r="F828" i="15"/>
  <c r="H827" i="15"/>
  <c r="F827" i="15"/>
  <c r="H826" i="15"/>
  <c r="F826" i="15"/>
  <c r="H825" i="15"/>
  <c r="F825" i="15"/>
  <c r="H824" i="15"/>
  <c r="F824" i="15"/>
  <c r="H823" i="15"/>
  <c r="F823" i="15"/>
  <c r="H822" i="15"/>
  <c r="F822" i="15"/>
  <c r="H821" i="15"/>
  <c r="F821" i="15"/>
  <c r="H820" i="15"/>
  <c r="F820" i="15"/>
  <c r="H819" i="15"/>
  <c r="F819" i="15"/>
  <c r="H818" i="15"/>
  <c r="F818" i="15"/>
  <c r="H817" i="15"/>
  <c r="F817" i="15"/>
  <c r="H816" i="15"/>
  <c r="F816" i="15"/>
  <c r="H815" i="15"/>
  <c r="F815" i="15"/>
  <c r="H814" i="15"/>
  <c r="F814" i="15"/>
  <c r="H813" i="15"/>
  <c r="F813" i="15"/>
  <c r="H812" i="15"/>
  <c r="F812" i="15"/>
  <c r="H811" i="15"/>
  <c r="F811" i="15"/>
  <c r="H810" i="15"/>
  <c r="F810" i="15"/>
  <c r="H809" i="15"/>
  <c r="F809" i="15"/>
  <c r="H808" i="15"/>
  <c r="F808" i="15"/>
  <c r="H807" i="15"/>
  <c r="F807" i="15"/>
  <c r="H806" i="15"/>
  <c r="F806" i="15"/>
  <c r="H805" i="15"/>
  <c r="F805" i="15"/>
  <c r="H804" i="15"/>
  <c r="F804" i="15"/>
  <c r="H803" i="15"/>
  <c r="F803" i="15"/>
  <c r="H802" i="15"/>
  <c r="F802" i="15"/>
  <c r="H801" i="15"/>
  <c r="F801" i="15"/>
  <c r="H800" i="15"/>
  <c r="F800" i="15"/>
  <c r="Q196" i="16" l="1"/>
  <c r="H196" i="16"/>
  <c r="Q195" i="16"/>
  <c r="N195" i="16"/>
  <c r="H195" i="16"/>
  <c r="Q194" i="16"/>
  <c r="N194" i="16"/>
  <c r="H194" i="16"/>
  <c r="Q193" i="16"/>
  <c r="N193" i="16"/>
  <c r="H193" i="16"/>
  <c r="Q192" i="16"/>
  <c r="K192" i="16"/>
  <c r="N192" i="16"/>
  <c r="H192" i="16"/>
  <c r="Q191" i="16"/>
  <c r="K191" i="16"/>
  <c r="N191" i="16"/>
  <c r="H191" i="16"/>
  <c r="Q190" i="16"/>
  <c r="Q189" i="16"/>
  <c r="Q188" i="16"/>
  <c r="Q187" i="16"/>
  <c r="H187" i="16"/>
  <c r="Q186" i="16"/>
  <c r="H186" i="16"/>
  <c r="Q185" i="16"/>
  <c r="H185" i="16"/>
  <c r="Q184" i="16"/>
  <c r="H184" i="16"/>
  <c r="Q183" i="16"/>
  <c r="H183" i="16"/>
  <c r="Q182" i="16"/>
  <c r="H182" i="16"/>
  <c r="Q181" i="16"/>
  <c r="H181" i="16"/>
  <c r="Q180" i="16"/>
  <c r="H180" i="16"/>
  <c r="Q179" i="16"/>
  <c r="H179" i="16"/>
  <c r="Q178" i="16"/>
  <c r="H178" i="16"/>
  <c r="Q177" i="16"/>
  <c r="H177" i="16"/>
  <c r="Q176" i="16"/>
  <c r="H176" i="16"/>
  <c r="Q175" i="16"/>
  <c r="H175" i="16"/>
  <c r="Q174" i="16"/>
  <c r="H174" i="16"/>
  <c r="Q173" i="16"/>
  <c r="H173" i="16"/>
  <c r="Q172" i="16"/>
  <c r="H172" i="16"/>
  <c r="Q171" i="16"/>
  <c r="H171" i="16"/>
  <c r="Q170" i="16"/>
  <c r="H170" i="16"/>
  <c r="Q169" i="16"/>
  <c r="H169" i="16"/>
  <c r="Q168" i="16"/>
  <c r="H168" i="16"/>
  <c r="Q167" i="16"/>
  <c r="H167" i="16"/>
  <c r="Q166" i="16"/>
  <c r="H166" i="16"/>
  <c r="Q165" i="16"/>
  <c r="H165" i="16"/>
  <c r="Q164" i="16"/>
  <c r="H164" i="16"/>
  <c r="Q163" i="16"/>
  <c r="H163" i="16"/>
  <c r="Q162" i="16"/>
  <c r="Q161" i="16"/>
  <c r="Q160" i="16"/>
  <c r="Q159" i="16"/>
  <c r="Q158" i="16"/>
  <c r="Q157" i="16"/>
  <c r="Q156" i="16"/>
  <c r="K156" i="16"/>
  <c r="N156" i="16"/>
  <c r="H156" i="16"/>
  <c r="Q155" i="16"/>
  <c r="K155" i="16"/>
  <c r="N155" i="16"/>
  <c r="H155" i="16"/>
  <c r="Q154" i="16"/>
  <c r="K154" i="16"/>
  <c r="N154" i="16"/>
  <c r="H154" i="16"/>
  <c r="Q153" i="16"/>
  <c r="K153" i="16"/>
  <c r="N153" i="16"/>
  <c r="H153" i="16"/>
  <c r="Q152" i="16"/>
  <c r="K152" i="16"/>
  <c r="N152" i="16"/>
  <c r="H152" i="16"/>
  <c r="Q151" i="16"/>
  <c r="K151" i="16"/>
  <c r="N151" i="16"/>
  <c r="H151" i="16"/>
  <c r="Q150" i="16"/>
  <c r="K150" i="16"/>
  <c r="N150" i="16"/>
  <c r="H150" i="16"/>
  <c r="Q149" i="16"/>
  <c r="K149" i="16"/>
  <c r="N149" i="16"/>
  <c r="H149" i="16"/>
  <c r="Q148" i="16"/>
  <c r="K148" i="16"/>
  <c r="N148" i="16"/>
  <c r="H148" i="16"/>
  <c r="Q147" i="16"/>
  <c r="K147" i="16"/>
  <c r="N147" i="16"/>
  <c r="H147" i="16"/>
  <c r="Q146" i="16"/>
  <c r="K146" i="16"/>
  <c r="N146" i="16"/>
  <c r="H146" i="16"/>
  <c r="Q145" i="16"/>
  <c r="K145" i="16"/>
  <c r="N145" i="16"/>
  <c r="H145" i="16"/>
  <c r="Q144" i="16"/>
  <c r="Q143" i="16"/>
  <c r="Q142" i="16"/>
  <c r="H142" i="16"/>
  <c r="Q141" i="16"/>
  <c r="H141" i="16"/>
  <c r="Q140" i="16"/>
  <c r="H140" i="16"/>
  <c r="Q139" i="16"/>
  <c r="H139" i="16"/>
  <c r="Q138" i="16"/>
  <c r="H138" i="16"/>
  <c r="Q137" i="16"/>
  <c r="H137" i="16"/>
  <c r="Q136" i="16"/>
  <c r="H136" i="16"/>
  <c r="Q135" i="16"/>
  <c r="H135" i="16"/>
  <c r="Q134" i="16"/>
  <c r="K134" i="16"/>
  <c r="N134" i="16"/>
  <c r="H134" i="16"/>
  <c r="Q133" i="16"/>
  <c r="K133" i="16"/>
  <c r="N133" i="16"/>
  <c r="H133" i="16"/>
  <c r="Q132" i="16"/>
  <c r="K132" i="16"/>
  <c r="N132" i="16"/>
  <c r="H132" i="16"/>
  <c r="Q131" i="16"/>
  <c r="K131" i="16"/>
  <c r="N131" i="16"/>
  <c r="H131" i="16"/>
  <c r="Q130" i="16"/>
  <c r="K130" i="16"/>
  <c r="N130" i="16"/>
  <c r="H130" i="16"/>
  <c r="Q129" i="16"/>
  <c r="K129" i="16"/>
  <c r="N129" i="16"/>
  <c r="H129" i="16"/>
  <c r="Q128" i="16"/>
  <c r="K128" i="16"/>
  <c r="N128" i="16"/>
  <c r="H128" i="16"/>
  <c r="Q127" i="16"/>
  <c r="K127" i="16"/>
  <c r="N127" i="16"/>
  <c r="H127" i="16"/>
  <c r="Q126" i="16"/>
  <c r="K126" i="16"/>
  <c r="N126" i="16"/>
  <c r="H126" i="16"/>
  <c r="Q125" i="16"/>
  <c r="K125" i="16"/>
  <c r="N125" i="16"/>
  <c r="H125" i="16"/>
  <c r="Q124" i="16"/>
  <c r="K124" i="16"/>
  <c r="N124" i="16"/>
  <c r="H124" i="16"/>
  <c r="Q123" i="16"/>
  <c r="K123" i="16"/>
  <c r="N123" i="16"/>
  <c r="H123" i="16"/>
  <c r="Q122" i="16"/>
  <c r="K122" i="16"/>
  <c r="N122" i="16"/>
  <c r="H122" i="16"/>
  <c r="Q121" i="16"/>
  <c r="H121" i="16"/>
  <c r="Q120" i="16"/>
  <c r="H120" i="16"/>
  <c r="Q119" i="16"/>
  <c r="H119" i="16"/>
  <c r="Q118" i="16"/>
  <c r="H118" i="16"/>
  <c r="Q117" i="16"/>
  <c r="H117" i="16"/>
  <c r="Q116" i="16"/>
  <c r="H116" i="16"/>
  <c r="Q115" i="16"/>
  <c r="H115" i="16"/>
  <c r="Q114" i="16"/>
  <c r="H114" i="16"/>
  <c r="Q113" i="16"/>
  <c r="H113" i="16"/>
  <c r="Q112" i="16"/>
  <c r="H112" i="16"/>
  <c r="Q111" i="16"/>
  <c r="H111" i="16"/>
  <c r="Q110" i="16"/>
  <c r="H110" i="16"/>
  <c r="Q109" i="16"/>
  <c r="H109" i="16"/>
  <c r="Q108" i="16"/>
  <c r="H108" i="16"/>
  <c r="Q107" i="16"/>
  <c r="H107" i="16"/>
  <c r="Q106" i="16"/>
  <c r="H106" i="16"/>
  <c r="Q105" i="16"/>
  <c r="H105" i="16"/>
  <c r="Q104" i="16"/>
  <c r="H104" i="16"/>
  <c r="Q103" i="16"/>
  <c r="H103" i="16"/>
  <c r="Q102" i="16"/>
  <c r="H102" i="16"/>
  <c r="Q101" i="16"/>
  <c r="H101" i="16"/>
  <c r="Q100" i="16"/>
  <c r="H100" i="16"/>
  <c r="Q99" i="16"/>
  <c r="H99" i="16"/>
  <c r="Q98" i="16"/>
  <c r="H98" i="16"/>
  <c r="Q97" i="16"/>
  <c r="H97" i="16"/>
  <c r="Q96" i="16"/>
  <c r="H96" i="16"/>
  <c r="Q95" i="16"/>
  <c r="K95" i="16"/>
  <c r="N95" i="16"/>
  <c r="H95" i="16"/>
  <c r="Q94" i="16"/>
  <c r="K94" i="16"/>
  <c r="N94" i="16"/>
  <c r="H94" i="16"/>
  <c r="Q93" i="16"/>
  <c r="H93" i="16"/>
  <c r="Q92" i="16"/>
  <c r="H92" i="16"/>
  <c r="Q91" i="16"/>
  <c r="H91" i="16"/>
  <c r="Q90" i="16"/>
  <c r="H90" i="16"/>
  <c r="Q89" i="16"/>
  <c r="H89" i="16"/>
  <c r="Q88" i="16"/>
  <c r="H88" i="16"/>
  <c r="Q87" i="16"/>
  <c r="H87" i="16"/>
  <c r="Q86" i="16"/>
  <c r="H86" i="16"/>
  <c r="Q85" i="16"/>
  <c r="H85" i="16"/>
  <c r="Q84" i="16"/>
  <c r="H84" i="16"/>
  <c r="Q83" i="16"/>
  <c r="H83" i="16"/>
  <c r="Q82" i="16"/>
  <c r="H82" i="16"/>
  <c r="Q81" i="16"/>
  <c r="Q80" i="16"/>
  <c r="Q79" i="16"/>
  <c r="Q78" i="16"/>
  <c r="Q77" i="16"/>
  <c r="Q76" i="16"/>
  <c r="Q75" i="16"/>
  <c r="Q74" i="16"/>
  <c r="Q73" i="16"/>
  <c r="Q72" i="16"/>
  <c r="Q71" i="16"/>
  <c r="Q70" i="16"/>
  <c r="Q69" i="16"/>
  <c r="Q68" i="16"/>
  <c r="Q67" i="16"/>
  <c r="Q66" i="16"/>
  <c r="Q65" i="16"/>
  <c r="Q64" i="16"/>
  <c r="Q63" i="16"/>
  <c r="Q62" i="16"/>
  <c r="Q61" i="16"/>
  <c r="K61" i="16"/>
  <c r="N61" i="16"/>
  <c r="H61" i="16"/>
  <c r="Q60" i="16"/>
  <c r="K60" i="16"/>
  <c r="N60" i="16"/>
  <c r="H60" i="16"/>
  <c r="Q59" i="16"/>
  <c r="Q58" i="16"/>
  <c r="Q56" i="16"/>
  <c r="H56" i="16"/>
  <c r="Q55" i="16"/>
  <c r="H55" i="16"/>
  <c r="Q54" i="16"/>
  <c r="H54" i="16"/>
  <c r="Q53" i="16"/>
  <c r="H53" i="16"/>
  <c r="Q52" i="16"/>
  <c r="H52" i="16"/>
  <c r="Q51" i="16"/>
  <c r="H51" i="16"/>
  <c r="Q50" i="16"/>
  <c r="H50" i="16"/>
  <c r="Q49" i="16"/>
  <c r="H49" i="16"/>
  <c r="Q48" i="16"/>
  <c r="H48" i="16"/>
  <c r="Q47" i="16"/>
  <c r="H47" i="16"/>
  <c r="Q46" i="16"/>
  <c r="H46" i="16"/>
  <c r="Q45" i="16"/>
  <c r="H45" i="16"/>
  <c r="H44" i="16"/>
  <c r="Q43" i="16"/>
  <c r="H43" i="16"/>
  <c r="Q42" i="16"/>
  <c r="H42" i="16"/>
  <c r="Q41" i="16"/>
  <c r="H41" i="16"/>
  <c r="Q40" i="16"/>
  <c r="H40" i="16"/>
  <c r="Q39" i="16"/>
  <c r="H39" i="16"/>
  <c r="Q38" i="16"/>
  <c r="H38" i="16"/>
  <c r="Q37" i="16"/>
  <c r="H37" i="16"/>
  <c r="Q36" i="16"/>
  <c r="H36" i="16"/>
  <c r="Q35" i="16"/>
  <c r="H35" i="16"/>
  <c r="Q34" i="16"/>
  <c r="H34" i="16"/>
  <c r="Q33" i="16"/>
  <c r="H33" i="16"/>
  <c r="Q32" i="16"/>
  <c r="Q31" i="16"/>
  <c r="H31" i="16"/>
  <c r="Q30" i="16"/>
  <c r="H30" i="16"/>
  <c r="Q29" i="16"/>
  <c r="H29" i="16"/>
  <c r="Q28" i="16"/>
  <c r="H28" i="16"/>
  <c r="Q27" i="16"/>
  <c r="H27" i="16"/>
  <c r="Q26" i="16"/>
  <c r="K26" i="16"/>
  <c r="H26" i="16"/>
  <c r="Q25" i="16"/>
  <c r="K25" i="16"/>
  <c r="H25" i="16"/>
  <c r="Q24" i="16"/>
  <c r="H24" i="16"/>
  <c r="Q23" i="16"/>
  <c r="H23" i="16"/>
  <c r="Q22" i="16"/>
  <c r="H22" i="16"/>
  <c r="Q21" i="16"/>
  <c r="H21" i="16"/>
  <c r="Q20" i="16"/>
  <c r="H20" i="16"/>
  <c r="Q19" i="16"/>
  <c r="H19" i="16"/>
  <c r="Q18" i="16"/>
  <c r="H18" i="16"/>
  <c r="Q17" i="16"/>
  <c r="K17" i="16"/>
  <c r="N17" i="16"/>
  <c r="H17" i="16"/>
  <c r="Q16" i="16"/>
  <c r="K16" i="16"/>
  <c r="N16" i="16"/>
  <c r="H16" i="16"/>
  <c r="Q15" i="16"/>
  <c r="Q14" i="16"/>
  <c r="Q13" i="16"/>
  <c r="K13" i="16"/>
  <c r="N13" i="16"/>
  <c r="H13" i="16"/>
  <c r="Q12" i="16"/>
  <c r="K12" i="16"/>
  <c r="N12" i="16"/>
  <c r="H12" i="16"/>
  <c r="Q11" i="16"/>
  <c r="K11" i="16"/>
  <c r="N11" i="16"/>
  <c r="H11" i="16"/>
  <c r="Q10" i="16"/>
  <c r="K10" i="16"/>
  <c r="N10" i="16"/>
  <c r="H10" i="16"/>
  <c r="Q9" i="16"/>
  <c r="H9" i="16"/>
  <c r="Q8" i="16"/>
  <c r="H8" i="16"/>
  <c r="Q7" i="16"/>
  <c r="H7" i="16"/>
  <c r="Q6" i="16"/>
  <c r="H6" i="16"/>
  <c r="Q5" i="16"/>
  <c r="K5" i="16"/>
  <c r="N5" i="16"/>
  <c r="H5" i="16"/>
  <c r="Q4" i="16"/>
  <c r="K4" i="16"/>
  <c r="N4" i="16"/>
  <c r="H4" i="16"/>
  <c r="H4" i="15" l="1"/>
  <c r="F4" i="15"/>
  <c r="AS768" i="15" l="1"/>
  <c r="AL768" i="15"/>
  <c r="AO768" i="15"/>
  <c r="AI768" i="15"/>
  <c r="H768" i="15"/>
  <c r="F768" i="15"/>
  <c r="AS767" i="15"/>
  <c r="AL767" i="15"/>
  <c r="AO767" i="15"/>
  <c r="AI767" i="15"/>
  <c r="H767" i="15"/>
  <c r="F767" i="15"/>
  <c r="AS766" i="15"/>
  <c r="AL766" i="15"/>
  <c r="AO766" i="15"/>
  <c r="AI766" i="15"/>
  <c r="H766" i="15"/>
  <c r="F766" i="15"/>
  <c r="AS765" i="15"/>
  <c r="AL765" i="15"/>
  <c r="AO765" i="15"/>
  <c r="AI765" i="15"/>
  <c r="H765" i="15"/>
  <c r="F765" i="15"/>
  <c r="AS764" i="15"/>
  <c r="AO764" i="15"/>
  <c r="AI764" i="15"/>
  <c r="J764" i="15"/>
  <c r="H764" i="15"/>
  <c r="F764" i="15"/>
  <c r="AS763" i="15"/>
  <c r="AO763" i="15"/>
  <c r="AI763" i="15"/>
  <c r="J763" i="15"/>
  <c r="H763" i="15"/>
  <c r="F763" i="15"/>
  <c r="AS762" i="15"/>
  <c r="AO762" i="15"/>
  <c r="AI762" i="15"/>
  <c r="J762" i="15"/>
  <c r="H762" i="15"/>
  <c r="F762" i="15"/>
  <c r="AS761" i="15"/>
  <c r="AO761" i="15"/>
  <c r="AI761" i="15"/>
  <c r="J761" i="15"/>
  <c r="H761" i="15"/>
  <c r="F761" i="15"/>
  <c r="AS760" i="15"/>
  <c r="AL760" i="15"/>
  <c r="AO760" i="15"/>
  <c r="AI760" i="15"/>
  <c r="H760" i="15"/>
  <c r="AS759" i="15"/>
  <c r="AL759" i="15"/>
  <c r="AO759" i="15"/>
  <c r="AI759" i="15"/>
  <c r="H759" i="15"/>
  <c r="AS758" i="15"/>
  <c r="AL758" i="15"/>
  <c r="AO758" i="15"/>
  <c r="AI758" i="15"/>
  <c r="H758" i="15"/>
  <c r="AS757" i="15"/>
  <c r="AL757" i="15"/>
  <c r="AO757" i="15"/>
  <c r="AI757" i="15"/>
  <c r="H757" i="15"/>
  <c r="AS756" i="15"/>
  <c r="H756" i="15"/>
  <c r="F756" i="15"/>
  <c r="AS755" i="15"/>
  <c r="H755" i="15"/>
  <c r="F755" i="15"/>
  <c r="AS754" i="15"/>
  <c r="H754" i="15"/>
  <c r="F754" i="15"/>
  <c r="AS753" i="15"/>
  <c r="H753" i="15"/>
  <c r="F753" i="15"/>
  <c r="AS752" i="15"/>
  <c r="H752" i="15"/>
  <c r="F752" i="15"/>
  <c r="AS751" i="15"/>
  <c r="H751" i="15"/>
  <c r="F751" i="15"/>
  <c r="AS750" i="15"/>
  <c r="H750" i="15"/>
  <c r="F750" i="15"/>
  <c r="AS749" i="15"/>
  <c r="H749" i="15"/>
  <c r="F749" i="15"/>
  <c r="AS748" i="15"/>
  <c r="H748" i="15"/>
  <c r="F748" i="15"/>
  <c r="AS747" i="15"/>
  <c r="H747" i="15"/>
  <c r="F747" i="15"/>
  <c r="AS746" i="15"/>
  <c r="H746" i="15"/>
  <c r="F746" i="15"/>
  <c r="AS745" i="15"/>
  <c r="H745" i="15"/>
  <c r="F745" i="15"/>
  <c r="AS744" i="15"/>
  <c r="H744" i="15"/>
  <c r="F744" i="15"/>
  <c r="AS743" i="15"/>
  <c r="H743" i="15"/>
  <c r="F743" i="15"/>
  <c r="AS742" i="15"/>
  <c r="H742" i="15"/>
  <c r="F742" i="15"/>
  <c r="AS741" i="15"/>
  <c r="H741" i="15"/>
  <c r="F741" i="15"/>
  <c r="AS740" i="15"/>
  <c r="H740" i="15"/>
  <c r="F740" i="15"/>
  <c r="AS739" i="15"/>
  <c r="H739" i="15"/>
  <c r="F739" i="15"/>
  <c r="AS738" i="15"/>
  <c r="H738" i="15"/>
  <c r="F738" i="15"/>
  <c r="AS737" i="15"/>
  <c r="H737" i="15"/>
  <c r="F737" i="15"/>
  <c r="AS736" i="15"/>
  <c r="H736" i="15"/>
  <c r="F736" i="15"/>
  <c r="AS735" i="15"/>
  <c r="H735" i="15"/>
  <c r="F735" i="15"/>
  <c r="AS734" i="15"/>
  <c r="H734" i="15"/>
  <c r="F734" i="15"/>
  <c r="AS733" i="15"/>
  <c r="H733" i="15"/>
  <c r="F733" i="15"/>
  <c r="AS732" i="15"/>
  <c r="H732" i="15"/>
  <c r="F732" i="15"/>
  <c r="AS731" i="15"/>
  <c r="H731" i="15"/>
  <c r="F731" i="15"/>
  <c r="AS730" i="15"/>
  <c r="H730" i="15"/>
  <c r="F730" i="15"/>
  <c r="AS729" i="15"/>
  <c r="H729" i="15"/>
  <c r="F729" i="15"/>
  <c r="AS728" i="15"/>
  <c r="H728" i="15"/>
  <c r="F728" i="15"/>
  <c r="AS727" i="15"/>
  <c r="H727" i="15"/>
  <c r="F727" i="15"/>
  <c r="AS726" i="15"/>
  <c r="H726" i="15"/>
  <c r="F726" i="15"/>
  <c r="AS725" i="15"/>
  <c r="H725" i="15"/>
  <c r="F725" i="15"/>
  <c r="AS724" i="15"/>
  <c r="H724" i="15"/>
  <c r="F724" i="15"/>
  <c r="AS723" i="15"/>
  <c r="H723" i="15"/>
  <c r="F723" i="15"/>
  <c r="AS722" i="15"/>
  <c r="H722" i="15"/>
  <c r="F722" i="15"/>
  <c r="AS721" i="15"/>
  <c r="H721" i="15"/>
  <c r="F721" i="15"/>
  <c r="AS720" i="15"/>
  <c r="H720" i="15"/>
  <c r="F720" i="15"/>
  <c r="AS719" i="15"/>
  <c r="H719" i="15"/>
  <c r="F719" i="15"/>
  <c r="AS718" i="15"/>
  <c r="AI718" i="15"/>
  <c r="H718" i="15"/>
  <c r="F718" i="15"/>
  <c r="AS717" i="15"/>
  <c r="AI717" i="15"/>
  <c r="H717" i="15"/>
  <c r="F717" i="15"/>
  <c r="AS716" i="15"/>
  <c r="AI716" i="15"/>
  <c r="H716" i="15"/>
  <c r="F716" i="15"/>
  <c r="AS715" i="15"/>
  <c r="AI715" i="15"/>
  <c r="H715" i="15"/>
  <c r="F715" i="15"/>
  <c r="AS714" i="15"/>
  <c r="AI714" i="15"/>
  <c r="H714" i="15"/>
  <c r="F714" i="15"/>
  <c r="AS713" i="15"/>
  <c r="AI713" i="15"/>
  <c r="H713" i="15"/>
  <c r="F713" i="15"/>
  <c r="AS712" i="15"/>
  <c r="AI712" i="15"/>
  <c r="H712" i="15"/>
  <c r="F712" i="15"/>
  <c r="AS711" i="15"/>
  <c r="AI711" i="15"/>
  <c r="H711" i="15"/>
  <c r="F711" i="15"/>
  <c r="AS710" i="15"/>
  <c r="AI710" i="15"/>
  <c r="H710" i="15"/>
  <c r="F710" i="15"/>
  <c r="AS709" i="15"/>
  <c r="AI709" i="15"/>
  <c r="H709" i="15"/>
  <c r="F709" i="15"/>
  <c r="AS708" i="15"/>
  <c r="AI708" i="15"/>
  <c r="H708" i="15"/>
  <c r="F708" i="15"/>
  <c r="AS707" i="15"/>
  <c r="AI707" i="15"/>
  <c r="H707" i="15"/>
  <c r="F707" i="15"/>
  <c r="AS706" i="15"/>
  <c r="AI706" i="15"/>
  <c r="H706" i="15"/>
  <c r="F706" i="15"/>
  <c r="AS705" i="15"/>
  <c r="AI705" i="15"/>
  <c r="H705" i="15"/>
  <c r="F705" i="15"/>
  <c r="AS704" i="15"/>
  <c r="AI704" i="15"/>
  <c r="H704" i="15"/>
  <c r="F704" i="15"/>
  <c r="AS703" i="15"/>
  <c r="AI703" i="15"/>
  <c r="H703" i="15"/>
  <c r="F703" i="15"/>
  <c r="AS702" i="15"/>
  <c r="AI702" i="15"/>
  <c r="H702" i="15"/>
  <c r="F702" i="15"/>
  <c r="AS701" i="15"/>
  <c r="AI701" i="15"/>
  <c r="H701" i="15"/>
  <c r="F701" i="15"/>
  <c r="AS700" i="15"/>
  <c r="AI700" i="15"/>
  <c r="H700" i="15"/>
  <c r="F700" i="15"/>
  <c r="AS699" i="15"/>
  <c r="AL699" i="15"/>
  <c r="AO699" i="15"/>
  <c r="AI699" i="15"/>
  <c r="H699" i="15"/>
  <c r="F699" i="15"/>
  <c r="AS698" i="15"/>
  <c r="AL698" i="15"/>
  <c r="AO698" i="15"/>
  <c r="AI698" i="15"/>
  <c r="H698" i="15"/>
  <c r="F698" i="15"/>
  <c r="AS697" i="15"/>
  <c r="AL697" i="15"/>
  <c r="AO697" i="15"/>
  <c r="AI697" i="15"/>
  <c r="H697" i="15"/>
  <c r="F697" i="15"/>
  <c r="AS696" i="15"/>
  <c r="AL696" i="15"/>
  <c r="AO696" i="15"/>
  <c r="AI696" i="15"/>
  <c r="H696" i="15"/>
  <c r="F696" i="15"/>
  <c r="AS695" i="15"/>
  <c r="AL695" i="15"/>
  <c r="AO695" i="15"/>
  <c r="AI695" i="15"/>
  <c r="H695" i="15"/>
  <c r="F695" i="15"/>
  <c r="AS694" i="15"/>
  <c r="AL694" i="15"/>
  <c r="AO694" i="15"/>
  <c r="AI694" i="15"/>
  <c r="H694" i="15"/>
  <c r="F694" i="15"/>
  <c r="AS693" i="15"/>
  <c r="AL693" i="15"/>
  <c r="AO693" i="15"/>
  <c r="AI693" i="15"/>
  <c r="H693" i="15"/>
  <c r="F693" i="15"/>
  <c r="AS692" i="15"/>
  <c r="AL692" i="15"/>
  <c r="AO692" i="15"/>
  <c r="AI692" i="15"/>
  <c r="H692" i="15"/>
  <c r="F692" i="15"/>
  <c r="AS691" i="15"/>
  <c r="AI691" i="15"/>
  <c r="H691" i="15"/>
  <c r="F691" i="15"/>
  <c r="AS690" i="15"/>
  <c r="AI690" i="15"/>
  <c r="H690" i="15"/>
  <c r="F690" i="15"/>
  <c r="AS689" i="15"/>
  <c r="H689" i="15"/>
  <c r="F689" i="15"/>
  <c r="AS688" i="15"/>
  <c r="H688" i="15"/>
  <c r="F688" i="15"/>
  <c r="AS687" i="15"/>
  <c r="H687" i="15"/>
  <c r="F687" i="15"/>
  <c r="AS686" i="15"/>
  <c r="H686" i="15"/>
  <c r="F686" i="15"/>
  <c r="AS685" i="15"/>
  <c r="H685" i="15"/>
  <c r="F685" i="15"/>
  <c r="AS684" i="15"/>
  <c r="H684" i="15"/>
  <c r="F684" i="15"/>
  <c r="AS683" i="15"/>
  <c r="H683" i="15"/>
  <c r="F683" i="15"/>
  <c r="H682" i="15"/>
  <c r="F682" i="15"/>
  <c r="J681" i="15"/>
  <c r="H681" i="15"/>
  <c r="F681" i="15"/>
  <c r="J680" i="15"/>
  <c r="H680" i="15"/>
  <c r="F680" i="15"/>
  <c r="J679" i="15"/>
  <c r="H679" i="15"/>
  <c r="F679" i="15"/>
  <c r="J678" i="15"/>
  <c r="H678" i="15"/>
  <c r="F678" i="15"/>
  <c r="J677" i="15"/>
  <c r="H677" i="15"/>
  <c r="F677" i="15"/>
  <c r="J676" i="15"/>
  <c r="H676" i="15"/>
  <c r="F676" i="15"/>
  <c r="J675" i="15"/>
  <c r="H675" i="15"/>
  <c r="F675" i="15"/>
  <c r="J674" i="15"/>
  <c r="H674" i="15"/>
  <c r="F674" i="15"/>
  <c r="J673" i="15"/>
  <c r="H673" i="15"/>
  <c r="F673" i="15"/>
  <c r="J672" i="15"/>
  <c r="H672" i="15"/>
  <c r="F672" i="15"/>
  <c r="J671" i="15"/>
  <c r="H671" i="15"/>
  <c r="F671" i="15"/>
  <c r="J670" i="15"/>
  <c r="H670" i="15"/>
  <c r="F670" i="15"/>
  <c r="J669" i="15"/>
  <c r="H669" i="15"/>
  <c r="F669" i="15"/>
  <c r="J668" i="15"/>
  <c r="H668" i="15"/>
  <c r="F668" i="15"/>
  <c r="J667" i="15"/>
  <c r="H667" i="15"/>
  <c r="F667" i="15"/>
  <c r="J666" i="15"/>
  <c r="H666" i="15"/>
  <c r="F666" i="15"/>
  <c r="J665" i="15"/>
  <c r="H665" i="15"/>
  <c r="F665" i="15"/>
  <c r="J664" i="15"/>
  <c r="H664" i="15"/>
  <c r="F664" i="15"/>
  <c r="J663" i="15"/>
  <c r="H663" i="15"/>
  <c r="F663" i="15"/>
  <c r="J662" i="15"/>
  <c r="H662" i="15"/>
  <c r="F662" i="15"/>
  <c r="J661" i="15"/>
  <c r="H661" i="15"/>
  <c r="F661" i="15"/>
  <c r="J660" i="15"/>
  <c r="H660" i="15"/>
  <c r="F660" i="15"/>
  <c r="J659" i="15"/>
  <c r="H659" i="15"/>
  <c r="F659" i="15"/>
  <c r="J658" i="15"/>
  <c r="H658" i="15"/>
  <c r="F658" i="15"/>
  <c r="AS657" i="15"/>
  <c r="AL657" i="15"/>
  <c r="AO657" i="15"/>
  <c r="AI657" i="15"/>
  <c r="J657" i="15"/>
  <c r="H657" i="15"/>
  <c r="F657" i="15"/>
  <c r="AS656" i="15"/>
  <c r="AL656" i="15"/>
  <c r="AO656" i="15"/>
  <c r="AI656" i="15"/>
  <c r="J656" i="15"/>
  <c r="H656" i="15"/>
  <c r="F656" i="15"/>
  <c r="AS655" i="15"/>
  <c r="AL655" i="15"/>
  <c r="AO655" i="15"/>
  <c r="AI655" i="15"/>
  <c r="J655" i="15"/>
  <c r="H655" i="15"/>
  <c r="F655" i="15"/>
  <c r="AS654" i="15"/>
  <c r="AL654" i="15"/>
  <c r="AO654" i="15"/>
  <c r="AI654" i="15"/>
  <c r="J654" i="15"/>
  <c r="H654" i="15"/>
  <c r="F654" i="15"/>
  <c r="AS653" i="15"/>
  <c r="AL653" i="15"/>
  <c r="AO653" i="15"/>
  <c r="AI653" i="15"/>
  <c r="J653" i="15"/>
  <c r="H653" i="15"/>
  <c r="F653" i="15"/>
  <c r="AS652" i="15"/>
  <c r="AO652" i="15"/>
  <c r="AI652" i="15"/>
  <c r="H652" i="15"/>
  <c r="AS651" i="15"/>
  <c r="AI651" i="15"/>
  <c r="H651" i="15"/>
  <c r="F651" i="15"/>
  <c r="AS650" i="15"/>
  <c r="AL650" i="15"/>
  <c r="AO650" i="15"/>
  <c r="AI650" i="15"/>
  <c r="H650" i="15"/>
  <c r="F650" i="15"/>
  <c r="AS649" i="15"/>
  <c r="AL649" i="15"/>
  <c r="AO649" i="15"/>
  <c r="AI649" i="15"/>
  <c r="H649" i="15"/>
  <c r="F649" i="15"/>
  <c r="AS648" i="15"/>
  <c r="AI648" i="15"/>
  <c r="H648" i="15"/>
  <c r="F648" i="15"/>
  <c r="AS647" i="15"/>
  <c r="AI647" i="15"/>
  <c r="H647" i="15"/>
  <c r="F647" i="15"/>
  <c r="AS646" i="15"/>
  <c r="AI646" i="15"/>
  <c r="H646" i="15"/>
  <c r="F646" i="15"/>
  <c r="AS645" i="15"/>
  <c r="AI645" i="15"/>
  <c r="H645" i="15"/>
  <c r="F645" i="15"/>
  <c r="AS644" i="15"/>
  <c r="AI644" i="15"/>
  <c r="H644" i="15"/>
  <c r="F644" i="15"/>
  <c r="AS643" i="15"/>
  <c r="AI643" i="15"/>
  <c r="H643" i="15"/>
  <c r="F643" i="15"/>
  <c r="AS642" i="15"/>
  <c r="AI642" i="15"/>
  <c r="H642" i="15"/>
  <c r="F642" i="15"/>
  <c r="AS641" i="15"/>
  <c r="AI641" i="15"/>
  <c r="H641" i="15"/>
  <c r="F641" i="15"/>
  <c r="AS640" i="15"/>
  <c r="AI640" i="15"/>
  <c r="H640" i="15"/>
  <c r="F640" i="15"/>
  <c r="AS639" i="15"/>
  <c r="AI639" i="15"/>
  <c r="H639" i="15"/>
  <c r="F639" i="15"/>
  <c r="AS638" i="15"/>
  <c r="AI638" i="15"/>
  <c r="H638" i="15"/>
  <c r="F638" i="15"/>
  <c r="AS637" i="15"/>
  <c r="AI637" i="15"/>
  <c r="H637" i="15"/>
  <c r="F637" i="15"/>
  <c r="AS636" i="15"/>
  <c r="AI636" i="15"/>
  <c r="H636" i="15"/>
  <c r="F636" i="15"/>
  <c r="AS635" i="15"/>
  <c r="AI635" i="15"/>
  <c r="H635" i="15"/>
  <c r="F635" i="15"/>
  <c r="AS634" i="15"/>
  <c r="AI634" i="15"/>
  <c r="H634" i="15"/>
  <c r="F634" i="15"/>
  <c r="AS633" i="15"/>
  <c r="AI633" i="15"/>
  <c r="H633" i="15"/>
  <c r="F633" i="15"/>
  <c r="AS632" i="15"/>
  <c r="AI632" i="15"/>
  <c r="H632" i="15"/>
  <c r="F632" i="15"/>
  <c r="AS631" i="15"/>
  <c r="AI631" i="15"/>
  <c r="H631" i="15"/>
  <c r="F631" i="15"/>
  <c r="AS630" i="15"/>
  <c r="AI630" i="15"/>
  <c r="H630" i="15"/>
  <c r="F630" i="15"/>
  <c r="AS629" i="15"/>
  <c r="AI629" i="15"/>
  <c r="H629" i="15"/>
  <c r="F629" i="15"/>
  <c r="AS628" i="15"/>
  <c r="AI628" i="15"/>
  <c r="H628" i="15"/>
  <c r="F628" i="15"/>
  <c r="AS627" i="15"/>
  <c r="AI627" i="15"/>
  <c r="H627" i="15"/>
  <c r="F627" i="15"/>
  <c r="AS626" i="15"/>
  <c r="AI626" i="15"/>
  <c r="H626" i="15"/>
  <c r="F626" i="15"/>
  <c r="AS625" i="15"/>
  <c r="AI625" i="15"/>
  <c r="H625" i="15"/>
  <c r="F625" i="15"/>
  <c r="AS624" i="15"/>
  <c r="AL624" i="15"/>
  <c r="AO624" i="15"/>
  <c r="AI624" i="15"/>
  <c r="H624" i="15"/>
  <c r="F624" i="15"/>
  <c r="AS623" i="15"/>
  <c r="AL623" i="15"/>
  <c r="AO623" i="15"/>
  <c r="AI623" i="15"/>
  <c r="H623" i="15"/>
  <c r="F623" i="15"/>
  <c r="AS622" i="15"/>
  <c r="H622" i="15"/>
  <c r="F622" i="15"/>
  <c r="AS621" i="15"/>
  <c r="AL621" i="15"/>
  <c r="AO621" i="15"/>
  <c r="AI621" i="15"/>
  <c r="H621" i="15"/>
  <c r="F621" i="15"/>
  <c r="AS620" i="15"/>
  <c r="AL620" i="15"/>
  <c r="AO620" i="15"/>
  <c r="AI620" i="15"/>
  <c r="H620" i="15"/>
  <c r="F620" i="15"/>
  <c r="AS619" i="15"/>
  <c r="AL619" i="15"/>
  <c r="AO619" i="15"/>
  <c r="AI619" i="15"/>
  <c r="H619" i="15"/>
  <c r="F619" i="15"/>
  <c r="AS618" i="15"/>
  <c r="AL618" i="15"/>
  <c r="AO618" i="15"/>
  <c r="AI618" i="15"/>
  <c r="H618" i="15"/>
  <c r="F618" i="15"/>
  <c r="AS617" i="15"/>
  <c r="AL617" i="15"/>
  <c r="AO617" i="15"/>
  <c r="AI617" i="15"/>
  <c r="H617" i="15"/>
  <c r="F617" i="15"/>
  <c r="AS616" i="15"/>
  <c r="J616" i="15"/>
  <c r="H616" i="15"/>
  <c r="F616" i="15"/>
  <c r="AS615" i="15"/>
  <c r="AI615" i="15"/>
  <c r="J615" i="15"/>
  <c r="H615" i="15"/>
  <c r="F615" i="15"/>
  <c r="AS614" i="15"/>
  <c r="AI614" i="15"/>
  <c r="J614" i="15"/>
  <c r="H614" i="15"/>
  <c r="F614" i="15"/>
  <c r="AS613" i="15"/>
  <c r="AI613" i="15"/>
  <c r="J613" i="15"/>
  <c r="H613" i="15"/>
  <c r="F613" i="15"/>
  <c r="AS612" i="15"/>
  <c r="AI612" i="15"/>
  <c r="J612" i="15"/>
  <c r="H612" i="15"/>
  <c r="F612" i="15"/>
  <c r="AS611" i="15"/>
  <c r="AI611" i="15"/>
  <c r="J611" i="15"/>
  <c r="H611" i="15"/>
  <c r="F611" i="15"/>
  <c r="AS610" i="15"/>
  <c r="AI610" i="15"/>
  <c r="J610" i="15"/>
  <c r="H610" i="15"/>
  <c r="F610" i="15"/>
  <c r="AS609" i="15"/>
  <c r="AI609" i="15"/>
  <c r="J609" i="15"/>
  <c r="H609" i="15"/>
  <c r="F609" i="15"/>
  <c r="AS608" i="15"/>
  <c r="AI608" i="15"/>
  <c r="H608" i="15"/>
  <c r="F608" i="15"/>
  <c r="AS607" i="15"/>
  <c r="AI607" i="15"/>
  <c r="H607" i="15"/>
  <c r="F607" i="15"/>
  <c r="AS606" i="15"/>
  <c r="H606" i="15"/>
  <c r="F606" i="15"/>
  <c r="AS605" i="15"/>
  <c r="H605" i="15"/>
  <c r="F605" i="15"/>
  <c r="AS604" i="15"/>
  <c r="AL604" i="15"/>
  <c r="AO604" i="15"/>
  <c r="AI604" i="15"/>
  <c r="AS603" i="15"/>
  <c r="AL603" i="15"/>
  <c r="AO603" i="15"/>
  <c r="AI603" i="15"/>
  <c r="AS602" i="15"/>
  <c r="AL602" i="15"/>
  <c r="AO602" i="15"/>
  <c r="AI602" i="15"/>
  <c r="AS601" i="15"/>
  <c r="AL601" i="15"/>
  <c r="AO601" i="15"/>
  <c r="AI601" i="15"/>
  <c r="AS600" i="15"/>
  <c r="AI600" i="15"/>
  <c r="J600" i="15"/>
  <c r="H600" i="15"/>
  <c r="F600" i="15"/>
  <c r="AS599" i="15"/>
  <c r="AI599" i="15"/>
  <c r="J599" i="15"/>
  <c r="H599" i="15"/>
  <c r="F599" i="15"/>
  <c r="AS598" i="15"/>
  <c r="AI598" i="15"/>
  <c r="J598" i="15"/>
  <c r="H598" i="15"/>
  <c r="F598" i="15"/>
  <c r="AS597" i="15"/>
  <c r="AI597" i="15"/>
  <c r="J597" i="15"/>
  <c r="H597" i="15"/>
  <c r="F597" i="15"/>
  <c r="AS596" i="15"/>
  <c r="AI596" i="15"/>
  <c r="J596" i="15"/>
  <c r="H596" i="15"/>
  <c r="F596" i="15"/>
  <c r="AS595" i="15"/>
  <c r="AI595" i="15"/>
  <c r="J595" i="15"/>
  <c r="H595" i="15"/>
  <c r="F595" i="15"/>
  <c r="AS594" i="15"/>
  <c r="AI594" i="15"/>
  <c r="J594" i="15"/>
  <c r="H594" i="15"/>
  <c r="F594" i="15"/>
  <c r="AS593" i="15"/>
  <c r="AI593" i="15"/>
  <c r="J593" i="15"/>
  <c r="H593" i="15"/>
  <c r="F593" i="15"/>
  <c r="AS592" i="15"/>
  <c r="AI592" i="15"/>
  <c r="J592" i="15"/>
  <c r="H592" i="15"/>
  <c r="F592" i="15"/>
  <c r="AS591" i="15"/>
  <c r="AI591" i="15"/>
  <c r="J591" i="15"/>
  <c r="H591" i="15"/>
  <c r="F591" i="15"/>
  <c r="AS590" i="15"/>
  <c r="AI590" i="15"/>
  <c r="J590" i="15"/>
  <c r="H590" i="15"/>
  <c r="F590" i="15"/>
  <c r="AS589" i="15"/>
  <c r="AI589" i="15"/>
  <c r="J589" i="15"/>
  <c r="H589" i="15"/>
  <c r="F589" i="15"/>
  <c r="AS588" i="15"/>
  <c r="AI588" i="15"/>
  <c r="J588" i="15"/>
  <c r="H588" i="15"/>
  <c r="F588" i="15"/>
  <c r="AS587" i="15"/>
  <c r="AI587" i="15"/>
  <c r="J587" i="15"/>
  <c r="H587" i="15"/>
  <c r="F587" i="15"/>
  <c r="AS586" i="15"/>
  <c r="AI586" i="15"/>
  <c r="J586" i="15"/>
  <c r="H586" i="15"/>
  <c r="F586" i="15"/>
  <c r="AS585" i="15"/>
  <c r="AI585" i="15"/>
  <c r="J585" i="15"/>
  <c r="H585" i="15"/>
  <c r="F585" i="15"/>
  <c r="AS584" i="15"/>
  <c r="AI584" i="15"/>
  <c r="J584" i="15"/>
  <c r="H584" i="15"/>
  <c r="F584" i="15"/>
  <c r="AS583" i="15"/>
  <c r="AI583" i="15"/>
  <c r="J583" i="15"/>
  <c r="H583" i="15"/>
  <c r="F583" i="15"/>
  <c r="AS582" i="15"/>
  <c r="AI582" i="15"/>
  <c r="J582" i="15"/>
  <c r="H582" i="15"/>
  <c r="F582" i="15"/>
  <c r="AS581" i="15"/>
  <c r="AI581" i="15"/>
  <c r="J581" i="15"/>
  <c r="H581" i="15"/>
  <c r="F581" i="15"/>
  <c r="AS580" i="15"/>
  <c r="AI580" i="15"/>
  <c r="J580" i="15"/>
  <c r="H580" i="15"/>
  <c r="F580" i="15"/>
  <c r="AS579" i="15"/>
  <c r="AI579" i="15"/>
  <c r="J579" i="15"/>
  <c r="H579" i="15"/>
  <c r="F579" i="15"/>
  <c r="AS578" i="15"/>
  <c r="AI578" i="15"/>
  <c r="J578" i="15"/>
  <c r="H578" i="15"/>
  <c r="F578" i="15"/>
  <c r="AS577" i="15"/>
  <c r="AI577" i="15"/>
  <c r="J577" i="15"/>
  <c r="H577" i="15"/>
  <c r="F577" i="15"/>
  <c r="AS576" i="15"/>
  <c r="AI576" i="15"/>
  <c r="J576" i="15"/>
  <c r="H576" i="15"/>
  <c r="F576" i="15"/>
  <c r="AS575" i="15"/>
  <c r="AI575" i="15"/>
  <c r="J575" i="15"/>
  <c r="H575" i="15"/>
  <c r="F575" i="15"/>
  <c r="AS574" i="15"/>
  <c r="AI574" i="15"/>
  <c r="J574" i="15"/>
  <c r="H574" i="15"/>
  <c r="F574" i="15"/>
  <c r="AS573" i="15"/>
  <c r="AI573" i="15"/>
  <c r="J573" i="15"/>
  <c r="H573" i="15"/>
  <c r="F573" i="15"/>
  <c r="AS572" i="15"/>
  <c r="AI572" i="15"/>
  <c r="J572" i="15"/>
  <c r="H572" i="15"/>
  <c r="F572" i="15"/>
  <c r="AS571" i="15"/>
  <c r="AI571" i="15"/>
  <c r="J571" i="15"/>
  <c r="H571" i="15"/>
  <c r="F571" i="15"/>
  <c r="AS570" i="15"/>
  <c r="AI570" i="15"/>
  <c r="J570" i="15"/>
  <c r="H570" i="15"/>
  <c r="F570" i="15"/>
  <c r="AS569" i="15"/>
  <c r="AI569" i="15"/>
  <c r="J569" i="15"/>
  <c r="H569" i="15"/>
  <c r="F569" i="15"/>
  <c r="AS568" i="15"/>
  <c r="AI568" i="15"/>
  <c r="J568" i="15"/>
  <c r="H568" i="15"/>
  <c r="F568" i="15"/>
  <c r="AS567" i="15"/>
  <c r="AI567" i="15"/>
  <c r="J567" i="15"/>
  <c r="H567" i="15"/>
  <c r="F567" i="15"/>
  <c r="AS566" i="15"/>
  <c r="AI566" i="15"/>
  <c r="J566" i="15"/>
  <c r="H566" i="15"/>
  <c r="F566" i="15"/>
  <c r="AS565" i="15"/>
  <c r="AI565" i="15"/>
  <c r="J565" i="15"/>
  <c r="H565" i="15"/>
  <c r="F565" i="15"/>
  <c r="AS564" i="15"/>
  <c r="AI564" i="15"/>
  <c r="J564" i="15"/>
  <c r="H564" i="15"/>
  <c r="F564" i="15"/>
  <c r="AS563" i="15"/>
  <c r="AI563" i="15"/>
  <c r="J563" i="15"/>
  <c r="H563" i="15"/>
  <c r="F563" i="15"/>
  <c r="AS562" i="15"/>
  <c r="AI562" i="15"/>
  <c r="J562" i="15"/>
  <c r="H562" i="15"/>
  <c r="F562" i="15"/>
  <c r="AS561" i="15"/>
  <c r="AI561" i="15"/>
  <c r="J561" i="15"/>
  <c r="H561" i="15"/>
  <c r="F561" i="15"/>
  <c r="AS560" i="15"/>
  <c r="AI560" i="15"/>
  <c r="J560" i="15"/>
  <c r="H560" i="15"/>
  <c r="F560" i="15"/>
  <c r="AS559" i="15"/>
  <c r="AI559" i="15"/>
  <c r="J559" i="15"/>
  <c r="H559" i="15"/>
  <c r="F559" i="15"/>
  <c r="AS558" i="15"/>
  <c r="AI558" i="15"/>
  <c r="J558" i="15"/>
  <c r="H558" i="15"/>
  <c r="F558" i="15"/>
  <c r="AS557" i="15"/>
  <c r="AI557" i="15"/>
  <c r="J557" i="15"/>
  <c r="H557" i="15"/>
  <c r="F557" i="15"/>
  <c r="AS556" i="15"/>
  <c r="AL556" i="15"/>
  <c r="AO556" i="15"/>
  <c r="AI556" i="15"/>
  <c r="H556" i="15"/>
  <c r="F556" i="15"/>
  <c r="AS555" i="15"/>
  <c r="AL555" i="15"/>
  <c r="AO555" i="15"/>
  <c r="AI555" i="15"/>
  <c r="H555" i="15"/>
  <c r="F555" i="15"/>
  <c r="AS554" i="15"/>
  <c r="AL554" i="15"/>
  <c r="AO554" i="15"/>
  <c r="AI554" i="15"/>
  <c r="H554" i="15"/>
  <c r="F554" i="15"/>
  <c r="AS553" i="15"/>
  <c r="AI553" i="15"/>
  <c r="J553" i="15"/>
  <c r="H553" i="15"/>
  <c r="F553" i="15"/>
  <c r="AS552" i="15"/>
  <c r="AI552" i="15"/>
  <c r="J552" i="15"/>
  <c r="H552" i="15"/>
  <c r="F552" i="15"/>
  <c r="AS551" i="15"/>
  <c r="AI551" i="15"/>
  <c r="J551" i="15"/>
  <c r="H551" i="15"/>
  <c r="F551" i="15"/>
  <c r="AS550" i="15"/>
  <c r="AI550" i="15"/>
  <c r="J550" i="15"/>
  <c r="H550" i="15"/>
  <c r="F550" i="15"/>
  <c r="AS549" i="15"/>
  <c r="AI549" i="15"/>
  <c r="J549" i="15"/>
  <c r="H549" i="15"/>
  <c r="F549" i="15"/>
  <c r="AS548" i="15"/>
  <c r="AI548" i="15"/>
  <c r="J548" i="15"/>
  <c r="H548" i="15"/>
  <c r="F548" i="15"/>
  <c r="AS547" i="15"/>
  <c r="AI547" i="15"/>
  <c r="J547" i="15"/>
  <c r="H547" i="15"/>
  <c r="F547" i="15"/>
  <c r="AS546" i="15"/>
  <c r="AI546" i="15"/>
  <c r="J546" i="15"/>
  <c r="H546" i="15"/>
  <c r="F546" i="15"/>
  <c r="AS545" i="15"/>
  <c r="AI545" i="15"/>
  <c r="J545" i="15"/>
  <c r="H545" i="15"/>
  <c r="F545" i="15"/>
  <c r="AS544" i="15"/>
  <c r="AI544" i="15"/>
  <c r="J544" i="15"/>
  <c r="H544" i="15"/>
  <c r="F544" i="15"/>
  <c r="AS543" i="15"/>
  <c r="AI543" i="15"/>
  <c r="J543" i="15"/>
  <c r="H543" i="15"/>
  <c r="F543" i="15"/>
  <c r="AS542" i="15"/>
  <c r="AI542" i="15"/>
  <c r="J542" i="15"/>
  <c r="H542" i="15"/>
  <c r="F542" i="15"/>
  <c r="AS541" i="15"/>
  <c r="AI541" i="15"/>
  <c r="J541" i="15"/>
  <c r="H541" i="15"/>
  <c r="F541" i="15"/>
  <c r="AS540" i="15"/>
  <c r="AI540" i="15"/>
  <c r="J540" i="15"/>
  <c r="H540" i="15"/>
  <c r="F540" i="15"/>
  <c r="AS539" i="15"/>
  <c r="AI539" i="15"/>
  <c r="J539" i="15"/>
  <c r="H539" i="15"/>
  <c r="F539" i="15"/>
  <c r="AS538" i="15"/>
  <c r="AI538" i="15"/>
  <c r="J538" i="15"/>
  <c r="H538" i="15"/>
  <c r="F538" i="15"/>
  <c r="AS537" i="15"/>
  <c r="AI537" i="15"/>
  <c r="J537" i="15"/>
  <c r="H537" i="15"/>
  <c r="F537" i="15"/>
  <c r="AS536" i="15"/>
  <c r="AI536" i="15"/>
  <c r="J536" i="15"/>
  <c r="H536" i="15"/>
  <c r="F536" i="15"/>
  <c r="AS535" i="15"/>
  <c r="AI535" i="15"/>
  <c r="J535" i="15"/>
  <c r="H535" i="15"/>
  <c r="F535" i="15"/>
  <c r="AS534" i="15"/>
  <c r="AI534" i="15"/>
  <c r="J534" i="15"/>
  <c r="H534" i="15"/>
  <c r="F534" i="15"/>
  <c r="AS533" i="15"/>
  <c r="AL533" i="15"/>
  <c r="AI533" i="15"/>
  <c r="J533" i="15"/>
  <c r="H533" i="15"/>
  <c r="F533" i="15"/>
  <c r="AS532" i="15"/>
  <c r="AL532" i="15"/>
  <c r="AI532" i="15"/>
  <c r="J532" i="15"/>
  <c r="H532" i="15"/>
  <c r="F532" i="15"/>
  <c r="AS531" i="15"/>
  <c r="AL531" i="15"/>
  <c r="AO531" i="15"/>
  <c r="AI531" i="15"/>
  <c r="H531" i="15"/>
  <c r="AL530" i="15"/>
  <c r="AO530" i="15"/>
  <c r="AI530" i="15"/>
  <c r="J530" i="15"/>
  <c r="H530" i="15"/>
  <c r="F530" i="15"/>
  <c r="AS529" i="15"/>
  <c r="AI529" i="15"/>
  <c r="H529" i="15"/>
  <c r="AS528" i="15"/>
  <c r="AI528" i="15"/>
  <c r="AS527" i="15"/>
  <c r="AI527" i="15"/>
  <c r="AS526" i="15"/>
  <c r="AI526" i="15"/>
  <c r="AS525" i="15"/>
  <c r="AI525" i="15"/>
  <c r="AS524" i="15"/>
  <c r="AI524" i="15"/>
  <c r="AS523" i="15"/>
  <c r="AI523" i="15"/>
  <c r="AS522" i="15"/>
  <c r="AI522" i="15"/>
  <c r="AS521" i="15"/>
  <c r="AI521" i="15"/>
  <c r="AS520" i="15"/>
  <c r="AI520" i="15"/>
  <c r="AS519" i="15"/>
  <c r="AI519" i="15"/>
  <c r="AS518" i="15"/>
  <c r="AI518" i="15"/>
  <c r="AS517" i="15"/>
  <c r="AI517" i="15"/>
  <c r="AS516" i="15"/>
  <c r="AI516" i="15"/>
  <c r="AS515" i="15"/>
  <c r="AI515" i="15"/>
  <c r="AS514" i="15"/>
  <c r="AI514" i="15"/>
  <c r="AS513" i="15"/>
  <c r="AI513" i="15"/>
  <c r="AS512" i="15"/>
  <c r="AI512" i="15"/>
  <c r="AS511" i="15"/>
  <c r="AI511" i="15"/>
  <c r="AS510" i="15"/>
  <c r="AI510" i="15"/>
  <c r="AS509" i="15"/>
  <c r="AI509" i="15"/>
  <c r="AS508" i="15"/>
  <c r="AI508" i="15"/>
  <c r="AS507" i="15"/>
  <c r="AI507" i="15"/>
  <c r="AS506" i="15"/>
  <c r="AI506" i="15"/>
  <c r="AS505" i="15"/>
  <c r="AI505" i="15"/>
  <c r="AS504" i="15"/>
  <c r="AI504" i="15"/>
  <c r="AS503" i="15"/>
  <c r="AI503" i="15"/>
  <c r="AS502" i="15"/>
  <c r="J502" i="15"/>
  <c r="H502" i="15"/>
  <c r="F502" i="15"/>
  <c r="AS501" i="15"/>
  <c r="J501" i="15"/>
  <c r="H501" i="15"/>
  <c r="F501" i="15"/>
  <c r="AS500" i="15"/>
  <c r="J500" i="15"/>
  <c r="H500" i="15"/>
  <c r="F500" i="15"/>
  <c r="AS499" i="15"/>
  <c r="J499" i="15"/>
  <c r="H499" i="15"/>
  <c r="F499" i="15"/>
  <c r="AS498" i="15"/>
  <c r="J498" i="15"/>
  <c r="H498" i="15"/>
  <c r="F498" i="15"/>
  <c r="AS497" i="15"/>
  <c r="J497" i="15"/>
  <c r="H497" i="15"/>
  <c r="F497" i="15"/>
  <c r="AS496" i="15"/>
  <c r="J496" i="15"/>
  <c r="H496" i="15"/>
  <c r="F496" i="15"/>
  <c r="AS495" i="15"/>
  <c r="J495" i="15"/>
  <c r="H495" i="15"/>
  <c r="F495" i="15"/>
  <c r="AS494" i="15"/>
  <c r="J494" i="15"/>
  <c r="H494" i="15"/>
  <c r="F494" i="15"/>
  <c r="AS493" i="15"/>
  <c r="J493" i="15"/>
  <c r="H493" i="15"/>
  <c r="F493" i="15"/>
  <c r="AS492" i="15"/>
  <c r="J492" i="15"/>
  <c r="H492" i="15"/>
  <c r="F492" i="15"/>
  <c r="AS491" i="15"/>
  <c r="J491" i="15"/>
  <c r="H491" i="15"/>
  <c r="F491" i="15"/>
  <c r="AS490" i="15"/>
  <c r="J490" i="15"/>
  <c r="H490" i="15"/>
  <c r="F490" i="15"/>
  <c r="AS489" i="15"/>
  <c r="J489" i="15"/>
  <c r="H489" i="15"/>
  <c r="F489" i="15"/>
  <c r="AS488" i="15"/>
  <c r="J488" i="15"/>
  <c r="H488" i="15"/>
  <c r="F488" i="15"/>
  <c r="AS487" i="15"/>
  <c r="J487" i="15"/>
  <c r="H487" i="15"/>
  <c r="F487" i="15"/>
  <c r="AI486" i="15"/>
  <c r="J486" i="15"/>
  <c r="H486" i="15"/>
  <c r="F486" i="15"/>
  <c r="AI485" i="15"/>
  <c r="J485" i="15"/>
  <c r="H485" i="15"/>
  <c r="F485" i="15"/>
  <c r="AI484" i="15"/>
  <c r="J484" i="15"/>
  <c r="H484" i="15"/>
  <c r="F484" i="15"/>
  <c r="AI483" i="15"/>
  <c r="J483" i="15"/>
  <c r="H483" i="15"/>
  <c r="F483" i="15"/>
  <c r="AI482" i="15"/>
  <c r="J482" i="15"/>
  <c r="H482" i="15"/>
  <c r="F482" i="15"/>
  <c r="AI481" i="15"/>
  <c r="J481" i="15"/>
  <c r="H481" i="15"/>
  <c r="F481" i="15"/>
  <c r="AI480" i="15"/>
  <c r="J480" i="15"/>
  <c r="H480" i="15"/>
  <c r="F480" i="15"/>
  <c r="AI479" i="15"/>
  <c r="J479" i="15"/>
  <c r="H479" i="15"/>
  <c r="F479" i="15"/>
  <c r="AS478" i="15"/>
  <c r="AI478" i="15"/>
  <c r="AS477" i="15"/>
  <c r="AI477" i="15"/>
  <c r="AS476" i="15"/>
  <c r="AI476" i="15"/>
  <c r="AS475" i="15"/>
  <c r="AI475" i="15"/>
  <c r="AS474" i="15"/>
  <c r="AI474" i="15"/>
  <c r="AS473" i="15"/>
  <c r="AI473" i="15"/>
  <c r="H473" i="15"/>
  <c r="F473" i="15"/>
  <c r="AS472" i="15"/>
  <c r="AL472" i="15"/>
  <c r="AO472" i="15"/>
  <c r="AI472" i="15"/>
  <c r="H472" i="15"/>
  <c r="F472" i="15"/>
  <c r="AS471" i="15"/>
  <c r="AL471" i="15"/>
  <c r="AO471" i="15"/>
  <c r="AI471" i="15"/>
  <c r="H471" i="15"/>
  <c r="F471" i="15"/>
  <c r="AS470" i="15"/>
  <c r="AL470" i="15"/>
  <c r="AO470" i="15"/>
  <c r="AI470" i="15"/>
  <c r="H470" i="15"/>
  <c r="F470" i="15"/>
  <c r="AS469" i="15"/>
  <c r="AL469" i="15"/>
  <c r="AO469" i="15"/>
  <c r="AI469" i="15"/>
  <c r="H469" i="15"/>
  <c r="F469" i="15"/>
  <c r="AS468" i="15"/>
  <c r="AL468" i="15"/>
  <c r="AO468" i="15"/>
  <c r="AI468" i="15"/>
  <c r="H468" i="15"/>
  <c r="F468" i="15"/>
  <c r="AS467" i="15"/>
  <c r="AL467" i="15"/>
  <c r="AO467" i="15"/>
  <c r="AI467" i="15"/>
  <c r="H467" i="15"/>
  <c r="F467" i="15"/>
  <c r="AS466" i="15"/>
  <c r="AL466" i="15"/>
  <c r="AO466" i="15"/>
  <c r="AI466" i="15"/>
  <c r="H466" i="15"/>
  <c r="F466" i="15"/>
  <c r="AS465" i="15"/>
  <c r="AI465" i="15"/>
  <c r="H465" i="15"/>
  <c r="F465" i="15"/>
  <c r="AS464" i="15"/>
  <c r="AI464" i="15"/>
  <c r="H464" i="15"/>
  <c r="F464" i="15"/>
  <c r="AS463" i="15"/>
  <c r="AI463" i="15"/>
  <c r="H463" i="15"/>
  <c r="F463" i="15"/>
  <c r="AS462" i="15"/>
  <c r="AI462" i="15"/>
  <c r="H462" i="15"/>
  <c r="F462" i="15"/>
  <c r="AS461" i="15"/>
  <c r="AI461" i="15"/>
  <c r="H461" i="15"/>
  <c r="F461" i="15"/>
  <c r="AS460" i="15"/>
  <c r="AI460" i="15"/>
  <c r="H460" i="15"/>
  <c r="F460" i="15"/>
  <c r="AS459" i="15"/>
  <c r="AI459" i="15"/>
  <c r="H459" i="15"/>
  <c r="F459" i="15"/>
  <c r="AS458" i="15"/>
  <c r="AI458" i="15"/>
  <c r="H458" i="15"/>
  <c r="F458" i="15"/>
  <c r="AS457" i="15"/>
  <c r="AI457" i="15"/>
  <c r="H457" i="15"/>
  <c r="F457" i="15"/>
  <c r="AS456" i="15"/>
  <c r="AI456" i="15"/>
  <c r="H456" i="15"/>
  <c r="F456" i="15"/>
  <c r="AS455" i="15"/>
  <c r="AI455" i="15"/>
  <c r="H455" i="15"/>
  <c r="F455" i="15"/>
  <c r="AS454" i="15"/>
  <c r="AI454" i="15"/>
  <c r="H454" i="15"/>
  <c r="F454" i="15"/>
  <c r="AS453" i="15"/>
  <c r="AI453" i="15"/>
  <c r="H453" i="15"/>
  <c r="F453" i="15"/>
  <c r="AS452" i="15"/>
  <c r="AI452" i="15"/>
  <c r="H452" i="15"/>
  <c r="F452" i="15"/>
  <c r="AS451" i="15"/>
  <c r="AI451" i="15"/>
  <c r="H451" i="15"/>
  <c r="F451" i="15"/>
  <c r="AS450" i="15"/>
  <c r="AI450" i="15"/>
  <c r="H450" i="15"/>
  <c r="F450" i="15"/>
  <c r="AS449" i="15"/>
  <c r="AI449" i="15"/>
  <c r="H449" i="15"/>
  <c r="F449" i="15"/>
  <c r="AS448" i="15"/>
  <c r="AI448" i="15"/>
  <c r="H448" i="15"/>
  <c r="F448" i="15"/>
  <c r="AS447" i="15"/>
  <c r="AI447" i="15"/>
  <c r="H447" i="15"/>
  <c r="F447" i="15"/>
  <c r="AS446" i="15"/>
  <c r="AI446" i="15"/>
  <c r="H446" i="15"/>
  <c r="F446" i="15"/>
  <c r="AS445" i="15"/>
  <c r="AI445" i="15"/>
  <c r="H445" i="15"/>
  <c r="F445" i="15"/>
  <c r="AS444" i="15"/>
  <c r="AI444" i="15"/>
  <c r="H444" i="15"/>
  <c r="F444" i="15"/>
  <c r="AS443" i="15"/>
  <c r="AI443" i="15"/>
  <c r="H443" i="15"/>
  <c r="F443" i="15"/>
  <c r="AS442" i="15"/>
  <c r="AI442" i="15"/>
  <c r="H442" i="15"/>
  <c r="F442" i="15"/>
  <c r="AS441" i="15"/>
  <c r="AI441" i="15"/>
  <c r="H441" i="15"/>
  <c r="F441" i="15"/>
  <c r="AS440" i="15"/>
  <c r="AI440" i="15"/>
  <c r="H440" i="15"/>
  <c r="F440" i="15"/>
  <c r="AS439" i="15"/>
  <c r="AI439" i="15"/>
  <c r="H439" i="15"/>
  <c r="F439" i="15"/>
  <c r="AS438" i="15"/>
  <c r="AI438" i="15"/>
  <c r="H438" i="15"/>
  <c r="F438" i="15"/>
  <c r="AS437" i="15"/>
  <c r="AI437" i="15"/>
  <c r="H437" i="15"/>
  <c r="F437" i="15"/>
  <c r="AS436" i="15"/>
  <c r="AI436" i="15"/>
  <c r="H436" i="15"/>
  <c r="F436" i="15"/>
  <c r="AS435" i="15"/>
  <c r="AI435" i="15"/>
  <c r="H435" i="15"/>
  <c r="F435" i="15"/>
  <c r="AS434" i="15"/>
  <c r="AI434" i="15"/>
  <c r="H434" i="15"/>
  <c r="F434" i="15"/>
  <c r="AS433" i="15"/>
  <c r="AI433" i="15"/>
  <c r="H433" i="15"/>
  <c r="F433" i="15"/>
  <c r="AS432" i="15"/>
  <c r="AI432" i="15"/>
  <c r="H432" i="15"/>
  <c r="F432" i="15"/>
  <c r="AS431" i="15"/>
  <c r="AI431" i="15"/>
  <c r="H431" i="15"/>
  <c r="F431" i="15"/>
  <c r="AS430" i="15"/>
  <c r="AI430" i="15"/>
  <c r="H430" i="15"/>
  <c r="F430" i="15"/>
  <c r="AS429" i="15"/>
  <c r="AI429" i="15"/>
  <c r="H429" i="15"/>
  <c r="F429" i="15"/>
  <c r="AS428" i="15"/>
  <c r="AI428" i="15"/>
  <c r="H428" i="15"/>
  <c r="F428" i="15"/>
  <c r="AS427" i="15"/>
  <c r="AI427" i="15"/>
  <c r="H427" i="15"/>
  <c r="F427" i="15"/>
  <c r="AS426" i="15"/>
  <c r="AI426" i="15"/>
  <c r="H426" i="15"/>
  <c r="F426" i="15"/>
  <c r="AS425" i="15"/>
  <c r="AI425" i="15"/>
  <c r="H425" i="15"/>
  <c r="F425" i="15"/>
  <c r="AS424" i="15"/>
  <c r="AI424" i="15"/>
  <c r="H424" i="15"/>
  <c r="F424" i="15"/>
  <c r="AS423" i="15"/>
  <c r="AI423" i="15"/>
  <c r="H423" i="15"/>
  <c r="F423" i="15"/>
  <c r="AS422" i="15"/>
  <c r="AI422" i="15"/>
  <c r="H422" i="15"/>
  <c r="F422" i="15"/>
  <c r="AS421" i="15"/>
  <c r="AI421" i="15"/>
  <c r="H421" i="15"/>
  <c r="F421" i="15"/>
  <c r="AS420" i="15"/>
  <c r="AI420" i="15"/>
  <c r="H420" i="15"/>
  <c r="F420" i="15"/>
  <c r="AS419" i="15"/>
  <c r="AI419" i="15"/>
  <c r="H419" i="15"/>
  <c r="F419" i="15"/>
  <c r="AS418" i="15"/>
  <c r="AI418" i="15"/>
  <c r="H418" i="15"/>
  <c r="F418" i="15"/>
  <c r="AS417" i="15"/>
  <c r="AI417" i="15"/>
  <c r="H417" i="15"/>
  <c r="F417" i="15"/>
  <c r="AS416" i="15"/>
  <c r="AI416" i="15"/>
  <c r="H416" i="15"/>
  <c r="F416" i="15"/>
  <c r="AS415" i="15"/>
  <c r="AI415" i="15"/>
  <c r="H415" i="15"/>
  <c r="F415" i="15"/>
  <c r="AS414" i="15"/>
  <c r="AI414" i="15"/>
  <c r="H414" i="15"/>
  <c r="F414" i="15"/>
  <c r="AS413" i="15"/>
  <c r="AI413" i="15"/>
  <c r="H413" i="15"/>
  <c r="F413" i="15"/>
  <c r="AS412" i="15"/>
  <c r="AI412" i="15"/>
  <c r="J412" i="15"/>
  <c r="H412" i="15"/>
  <c r="F412" i="15"/>
  <c r="AS411" i="15"/>
  <c r="AI411" i="15"/>
  <c r="J411" i="15"/>
  <c r="H411" i="15"/>
  <c r="F411" i="15"/>
  <c r="AS410" i="15"/>
  <c r="AI410" i="15"/>
  <c r="J410" i="15"/>
  <c r="H410" i="15"/>
  <c r="F410" i="15"/>
  <c r="AS409" i="15"/>
  <c r="AI409" i="15"/>
  <c r="J409" i="15"/>
  <c r="H409" i="15"/>
  <c r="F409" i="15"/>
  <c r="AS408" i="15"/>
  <c r="AI408" i="15"/>
  <c r="J408" i="15"/>
  <c r="H408" i="15"/>
  <c r="F408" i="15"/>
  <c r="AS407" i="15"/>
  <c r="AI407" i="15"/>
  <c r="J407" i="15"/>
  <c r="H407" i="15"/>
  <c r="F407" i="15"/>
  <c r="AS406" i="15"/>
  <c r="AI406" i="15"/>
  <c r="J406" i="15"/>
  <c r="H406" i="15"/>
  <c r="F406" i="15"/>
  <c r="AS405" i="15"/>
  <c r="AI405" i="15"/>
  <c r="J405" i="15"/>
  <c r="H405" i="15"/>
  <c r="F405" i="15"/>
  <c r="AS404" i="15"/>
  <c r="AI404" i="15"/>
  <c r="J404" i="15"/>
  <c r="H404" i="15"/>
  <c r="F404" i="15"/>
  <c r="AS403" i="15"/>
  <c r="AI403" i="15"/>
  <c r="J403" i="15"/>
  <c r="H403" i="15"/>
  <c r="F403" i="15"/>
  <c r="AS402" i="15"/>
  <c r="AI402" i="15"/>
  <c r="J402" i="15"/>
  <c r="H402" i="15"/>
  <c r="F402" i="15"/>
  <c r="AS401" i="15"/>
  <c r="AI401" i="15"/>
  <c r="J401" i="15"/>
  <c r="H401" i="15"/>
  <c r="F401" i="15"/>
  <c r="AS400" i="15"/>
  <c r="AI400" i="15"/>
  <c r="J400" i="15"/>
  <c r="H400" i="15"/>
  <c r="F400" i="15"/>
  <c r="AS399" i="15"/>
  <c r="AI399" i="15"/>
  <c r="J399" i="15"/>
  <c r="H399" i="15"/>
  <c r="F399" i="15"/>
  <c r="AS398" i="15"/>
  <c r="AI398" i="15"/>
  <c r="J398" i="15"/>
  <c r="H398" i="15"/>
  <c r="F398" i="15"/>
  <c r="AS397" i="15"/>
  <c r="AI397" i="15"/>
  <c r="J397" i="15"/>
  <c r="H397" i="15"/>
  <c r="F397" i="15"/>
  <c r="AS396" i="15"/>
  <c r="AI396" i="15"/>
  <c r="J396" i="15"/>
  <c r="H396" i="15"/>
  <c r="F396" i="15"/>
  <c r="AS395" i="15"/>
  <c r="AI395" i="15"/>
  <c r="J395" i="15"/>
  <c r="H395" i="15"/>
  <c r="F395" i="15"/>
  <c r="AS394" i="15"/>
  <c r="AI394" i="15"/>
  <c r="J394" i="15"/>
  <c r="H394" i="15"/>
  <c r="F394" i="15"/>
  <c r="AS393" i="15"/>
  <c r="AI393" i="15"/>
  <c r="J393" i="15"/>
  <c r="H393" i="15"/>
  <c r="F393" i="15"/>
  <c r="AS392" i="15"/>
  <c r="AI392" i="15"/>
  <c r="J392" i="15"/>
  <c r="H392" i="15"/>
  <c r="F392" i="15"/>
  <c r="AS391" i="15"/>
  <c r="AI391" i="15"/>
  <c r="J391" i="15"/>
  <c r="H391" i="15"/>
  <c r="F391" i="15"/>
  <c r="AS390" i="15"/>
  <c r="AI390" i="15"/>
  <c r="J390" i="15"/>
  <c r="H390" i="15"/>
  <c r="F390" i="15"/>
  <c r="AS389" i="15"/>
  <c r="AI389" i="15"/>
  <c r="J389" i="15"/>
  <c r="H389" i="15"/>
  <c r="F389" i="15"/>
  <c r="AS388" i="15"/>
  <c r="AI388" i="15"/>
  <c r="J388" i="15"/>
  <c r="H388" i="15"/>
  <c r="F388" i="15"/>
  <c r="AS387" i="15"/>
  <c r="AI387" i="15"/>
  <c r="J387" i="15"/>
  <c r="H387" i="15"/>
  <c r="F387" i="15"/>
  <c r="AS386" i="15"/>
  <c r="AI386" i="15"/>
  <c r="AS385" i="15"/>
  <c r="AI385" i="15"/>
  <c r="AS384" i="15"/>
  <c r="AI384" i="15"/>
  <c r="AS383" i="15"/>
  <c r="AI383" i="15"/>
  <c r="AS382" i="15"/>
  <c r="AI382" i="15"/>
  <c r="H382" i="15"/>
  <c r="F382" i="15"/>
  <c r="AS381" i="15"/>
  <c r="AI381" i="15"/>
  <c r="H381" i="15"/>
  <c r="F381" i="15"/>
  <c r="AS380" i="15"/>
  <c r="AI380" i="15"/>
  <c r="H380" i="15"/>
  <c r="F380" i="15"/>
  <c r="AS379" i="15"/>
  <c r="AI379" i="15"/>
  <c r="H379" i="15"/>
  <c r="F379" i="15"/>
  <c r="AS378" i="15"/>
  <c r="AI378" i="15"/>
  <c r="H378" i="15"/>
  <c r="F378" i="15"/>
  <c r="AS377" i="15"/>
  <c r="AI377" i="15"/>
  <c r="H377" i="15"/>
  <c r="F377" i="15"/>
  <c r="AS376" i="15"/>
  <c r="AI376" i="15"/>
  <c r="H376" i="15"/>
  <c r="F376" i="15"/>
  <c r="AS375" i="15"/>
  <c r="AI375" i="15"/>
  <c r="H375" i="15"/>
  <c r="F375" i="15"/>
  <c r="AS374" i="15"/>
  <c r="AI374" i="15"/>
  <c r="H374" i="15"/>
  <c r="F374" i="15"/>
  <c r="AS373" i="15"/>
  <c r="AI373" i="15"/>
  <c r="H373" i="15"/>
  <c r="F373" i="15"/>
  <c r="AS372" i="15"/>
  <c r="AI372" i="15"/>
  <c r="H372" i="15"/>
  <c r="F372" i="15"/>
  <c r="AS371" i="15"/>
  <c r="AI371" i="15"/>
  <c r="H371" i="15"/>
  <c r="F371" i="15"/>
  <c r="AS370" i="15"/>
  <c r="AI370" i="15"/>
  <c r="H370" i="15"/>
  <c r="F370" i="15"/>
  <c r="AS369" i="15"/>
  <c r="AI369" i="15"/>
  <c r="H369" i="15"/>
  <c r="F369" i="15"/>
  <c r="AS368" i="15"/>
  <c r="AI368" i="15"/>
  <c r="H368" i="15"/>
  <c r="F368" i="15"/>
  <c r="AS367" i="15"/>
  <c r="AI367" i="15"/>
  <c r="H367" i="15"/>
  <c r="F367" i="15"/>
  <c r="AS366" i="15"/>
  <c r="AI366" i="15"/>
  <c r="H366" i="15"/>
  <c r="F366" i="15"/>
  <c r="AS365" i="15"/>
  <c r="AI365" i="15"/>
  <c r="H365" i="15"/>
  <c r="F365" i="15"/>
  <c r="AS364" i="15"/>
  <c r="AI364" i="15"/>
  <c r="H364" i="15"/>
  <c r="F364" i="15"/>
  <c r="AS363" i="15"/>
  <c r="AI363" i="15"/>
  <c r="H363" i="15"/>
  <c r="F363" i="15"/>
  <c r="AS362" i="15"/>
  <c r="AO362" i="15"/>
  <c r="AI362" i="15"/>
  <c r="H362" i="15"/>
  <c r="F362" i="15"/>
  <c r="AS361" i="15"/>
  <c r="H361" i="15"/>
  <c r="F361" i="15"/>
  <c r="AS360" i="15"/>
  <c r="H360" i="15"/>
  <c r="F360" i="15"/>
  <c r="AS359" i="15"/>
  <c r="H359" i="15"/>
  <c r="F359" i="15"/>
  <c r="AS358" i="15"/>
  <c r="H358" i="15"/>
  <c r="F358" i="15"/>
  <c r="AS357" i="15"/>
  <c r="H357" i="15"/>
  <c r="F357" i="15"/>
  <c r="AS356" i="15"/>
  <c r="H356" i="15"/>
  <c r="F356" i="15"/>
  <c r="AS355" i="15"/>
  <c r="H355" i="15"/>
  <c r="F355" i="15"/>
  <c r="AS354" i="15"/>
  <c r="H354" i="15"/>
  <c r="F354" i="15"/>
  <c r="AS353" i="15"/>
  <c r="AI353" i="15"/>
  <c r="F353" i="15"/>
  <c r="AS352" i="15"/>
  <c r="AI352" i="15"/>
  <c r="H352" i="15"/>
  <c r="F352" i="15"/>
  <c r="AS351" i="15"/>
  <c r="AI351" i="15"/>
  <c r="H351" i="15"/>
  <c r="F351" i="15"/>
  <c r="AS350" i="15"/>
  <c r="H350" i="15"/>
  <c r="F350" i="15"/>
  <c r="AS349" i="15"/>
  <c r="H349" i="15"/>
  <c r="F349" i="15"/>
  <c r="AS348" i="15"/>
  <c r="AL348" i="15"/>
  <c r="AO348" i="15"/>
  <c r="AI348" i="15"/>
  <c r="H348" i="15"/>
  <c r="F348" i="15"/>
  <c r="AS347" i="15"/>
  <c r="AL347" i="15"/>
  <c r="AO347" i="15"/>
  <c r="AI347" i="15"/>
  <c r="H347" i="15"/>
  <c r="F347" i="15"/>
  <c r="AS346" i="15"/>
  <c r="AL346" i="15"/>
  <c r="AO346" i="15"/>
  <c r="AI346" i="15"/>
  <c r="F346" i="15"/>
  <c r="AS345" i="15"/>
  <c r="AL345" i="15"/>
  <c r="AO345" i="15"/>
  <c r="AI345" i="15"/>
  <c r="F345" i="15"/>
  <c r="AS344" i="15"/>
  <c r="AL344" i="15"/>
  <c r="AO344" i="15"/>
  <c r="AI344" i="15"/>
  <c r="F344" i="15"/>
  <c r="AS343" i="15"/>
  <c r="AI343" i="15"/>
  <c r="H343" i="15"/>
  <c r="F343" i="15"/>
  <c r="AS342" i="15"/>
  <c r="AI342" i="15"/>
  <c r="H342" i="15"/>
  <c r="F342" i="15"/>
  <c r="AS341" i="15"/>
  <c r="AI341" i="15"/>
  <c r="H341" i="15"/>
  <c r="F341" i="15"/>
  <c r="AS340" i="15"/>
  <c r="AI340" i="15"/>
  <c r="H340" i="15"/>
  <c r="F340" i="15"/>
  <c r="AS339" i="15"/>
  <c r="AI339" i="15"/>
  <c r="H339" i="15"/>
  <c r="F339" i="15"/>
  <c r="AS338" i="15"/>
  <c r="AI338" i="15"/>
  <c r="H338" i="15"/>
  <c r="F338" i="15"/>
  <c r="AS337" i="15"/>
  <c r="AS336" i="15"/>
  <c r="AS335" i="15"/>
  <c r="AS334" i="15"/>
  <c r="AS333" i="15"/>
  <c r="AS332" i="15"/>
  <c r="AS331" i="15"/>
  <c r="AS330" i="15"/>
  <c r="AS329" i="15"/>
  <c r="AS328" i="15"/>
  <c r="AS327" i="15"/>
  <c r="AS326" i="15"/>
  <c r="AS325" i="15"/>
  <c r="AS324" i="15"/>
  <c r="AS323" i="15"/>
  <c r="AS322" i="15"/>
  <c r="AS321" i="15"/>
  <c r="AS320" i="15"/>
  <c r="AS319" i="15"/>
  <c r="AS318" i="15"/>
  <c r="AS317" i="15"/>
  <c r="AI317" i="15"/>
  <c r="H317" i="15"/>
  <c r="F317" i="15"/>
  <c r="AS316" i="15"/>
  <c r="AI316" i="15"/>
  <c r="AS315" i="15"/>
  <c r="AI315" i="15"/>
  <c r="AS314" i="15"/>
  <c r="AI314" i="15"/>
  <c r="AS313" i="15"/>
  <c r="AI313" i="15"/>
  <c r="AS312" i="15"/>
  <c r="AI312" i="15"/>
  <c r="AS311" i="15"/>
  <c r="AI311" i="15"/>
  <c r="AS310" i="15"/>
  <c r="AI310" i="15"/>
  <c r="AS309" i="15"/>
  <c r="AI309" i="15"/>
  <c r="AS308" i="15"/>
  <c r="AI308" i="15"/>
  <c r="AS307" i="15"/>
  <c r="AI307" i="15"/>
  <c r="AS306" i="15"/>
  <c r="AS304" i="15"/>
  <c r="AS303" i="15"/>
  <c r="AS301" i="15"/>
  <c r="AS300" i="15"/>
  <c r="AS296" i="15"/>
  <c r="AS295" i="15"/>
  <c r="AS294" i="15"/>
  <c r="AS293" i="15"/>
  <c r="AS292" i="15"/>
  <c r="AS291" i="15"/>
  <c r="AS286" i="15"/>
  <c r="AS285" i="15"/>
  <c r="AS284" i="15"/>
  <c r="AS282" i="15"/>
  <c r="AS281" i="15"/>
  <c r="AS277" i="15"/>
  <c r="AS276" i="15"/>
  <c r="AS275" i="15"/>
  <c r="AS274" i="15"/>
  <c r="AS273" i="15"/>
  <c r="AS272" i="15"/>
  <c r="AS271" i="15"/>
  <c r="AS270" i="15"/>
  <c r="AS268" i="15"/>
  <c r="AS266" i="15"/>
  <c r="AS265" i="15"/>
  <c r="AS264" i="15"/>
  <c r="AS263" i="15"/>
  <c r="AS262" i="15"/>
  <c r="AS261" i="15"/>
  <c r="AS260" i="15"/>
  <c r="AS257" i="15"/>
  <c r="AS256" i="15"/>
  <c r="AS255" i="15"/>
  <c r="AS254" i="15"/>
  <c r="AS253" i="15"/>
  <c r="AS252" i="15"/>
  <c r="AS251" i="15"/>
  <c r="AS250" i="15"/>
  <c r="AS249" i="15"/>
  <c r="AS248" i="15"/>
  <c r="AS246" i="15"/>
  <c r="AS245" i="15"/>
  <c r="AS244" i="15"/>
  <c r="AS243" i="15"/>
  <c r="AS242" i="15"/>
  <c r="AS241" i="15"/>
  <c r="AS240" i="15"/>
  <c r="AS239" i="15"/>
  <c r="AS238" i="15"/>
  <c r="AS237" i="15"/>
  <c r="AS236" i="15"/>
  <c r="AS235" i="15"/>
  <c r="AS234" i="15"/>
  <c r="AS233" i="15"/>
  <c r="AS232" i="15"/>
  <c r="AS231" i="15"/>
  <c r="AS230" i="15"/>
  <c r="AS229" i="15"/>
  <c r="AS228" i="15"/>
  <c r="AS227" i="15"/>
  <c r="AS226" i="15"/>
  <c r="AS225" i="15"/>
  <c r="AS224" i="15"/>
  <c r="AS223" i="15"/>
  <c r="AS222" i="15"/>
  <c r="AS221" i="15"/>
  <c r="AS220" i="15"/>
  <c r="AS219" i="15"/>
  <c r="AS218" i="15"/>
  <c r="AS217" i="15"/>
  <c r="AS216" i="15"/>
  <c r="AS215" i="15"/>
  <c r="AS214" i="15"/>
  <c r="AS213" i="15"/>
  <c r="AS212" i="15"/>
  <c r="AS211" i="15"/>
  <c r="AS210" i="15"/>
  <c r="AS208" i="15"/>
  <c r="AS207" i="15"/>
  <c r="AS206" i="15"/>
  <c r="AI206" i="15"/>
  <c r="H206" i="15"/>
  <c r="F206" i="15"/>
  <c r="AS205" i="15"/>
  <c r="AI205" i="15"/>
  <c r="H205" i="15"/>
  <c r="F205" i="15"/>
  <c r="AS204" i="15"/>
  <c r="H204" i="15"/>
  <c r="F204" i="15"/>
  <c r="AS203" i="15"/>
  <c r="AI203" i="15"/>
  <c r="H203" i="15"/>
  <c r="F203" i="15"/>
  <c r="AS202" i="15"/>
  <c r="AI202" i="15"/>
  <c r="H202" i="15"/>
  <c r="F202" i="15"/>
  <c r="AS201" i="15"/>
  <c r="AI201" i="15"/>
  <c r="H201" i="15"/>
  <c r="F201" i="15"/>
  <c r="AS200" i="15"/>
  <c r="AI200" i="15"/>
  <c r="H200" i="15"/>
  <c r="F200" i="15"/>
  <c r="AS199" i="15"/>
  <c r="AI199" i="15"/>
  <c r="H199" i="15"/>
  <c r="F199" i="15"/>
  <c r="AS198" i="15"/>
  <c r="AI198" i="15"/>
  <c r="H198" i="15"/>
  <c r="F198" i="15"/>
  <c r="AS197" i="15"/>
  <c r="AI197" i="15"/>
  <c r="H197" i="15"/>
  <c r="F197" i="15"/>
  <c r="AS196" i="15"/>
  <c r="AI196" i="15"/>
  <c r="H196" i="15"/>
  <c r="F196" i="15"/>
  <c r="AS195" i="15"/>
  <c r="AI195" i="15"/>
  <c r="H195" i="15"/>
  <c r="F195" i="15"/>
  <c r="AS194" i="15"/>
  <c r="AI194" i="15"/>
  <c r="H194" i="15"/>
  <c r="F194" i="15"/>
  <c r="AS193" i="15"/>
  <c r="AI193" i="15"/>
  <c r="H193" i="15"/>
  <c r="F193" i="15"/>
  <c r="AS192" i="15"/>
  <c r="AI192" i="15"/>
  <c r="H192" i="15"/>
  <c r="F192" i="15"/>
  <c r="AS191" i="15"/>
  <c r="AI191" i="15"/>
  <c r="H191" i="15"/>
  <c r="F191" i="15"/>
  <c r="AS190" i="15"/>
  <c r="AI190" i="15"/>
  <c r="H190" i="15"/>
  <c r="F190" i="15"/>
  <c r="AS189" i="15"/>
  <c r="AI189" i="15"/>
  <c r="H189" i="15"/>
  <c r="F189" i="15"/>
  <c r="AS188" i="15"/>
  <c r="AI188" i="15"/>
  <c r="H188" i="15"/>
  <c r="F188" i="15"/>
  <c r="AS187" i="15"/>
  <c r="AI187" i="15"/>
  <c r="H187" i="15"/>
  <c r="F187" i="15"/>
  <c r="AS186" i="15"/>
  <c r="AI186" i="15"/>
  <c r="H186" i="15"/>
  <c r="F186" i="15"/>
  <c r="AS185" i="15"/>
  <c r="AI185" i="15"/>
  <c r="H185" i="15"/>
  <c r="F185" i="15"/>
  <c r="AS184" i="15"/>
  <c r="AI184" i="15"/>
  <c r="H184" i="15"/>
  <c r="F184" i="15"/>
  <c r="AS183" i="15"/>
  <c r="AI183" i="15"/>
  <c r="H183" i="15"/>
  <c r="F183" i="15"/>
  <c r="AS182" i="15"/>
  <c r="AI182" i="15"/>
  <c r="H182" i="15"/>
  <c r="F182" i="15"/>
  <c r="AS181" i="15"/>
  <c r="AI181" i="15"/>
  <c r="H181" i="15"/>
  <c r="F181" i="15"/>
  <c r="AS180" i="15"/>
  <c r="AI180" i="15"/>
  <c r="H180" i="15"/>
  <c r="F180" i="15"/>
  <c r="AS179" i="15"/>
  <c r="H179" i="15"/>
  <c r="F179" i="15"/>
  <c r="AS178" i="15"/>
  <c r="H178" i="15"/>
  <c r="F178" i="15"/>
  <c r="AS177" i="15"/>
  <c r="H177" i="15"/>
  <c r="F177" i="15"/>
  <c r="AS176" i="15"/>
  <c r="H176" i="15"/>
  <c r="F176" i="15"/>
  <c r="AS175" i="15"/>
  <c r="H175" i="15"/>
  <c r="F175" i="15"/>
  <c r="AS174" i="15"/>
  <c r="H174" i="15"/>
  <c r="F174" i="15"/>
  <c r="AS173" i="15"/>
  <c r="H173" i="15"/>
  <c r="F173" i="15"/>
  <c r="AS172" i="15"/>
  <c r="H172" i="15"/>
  <c r="F172" i="15"/>
  <c r="AS171" i="15"/>
  <c r="H171" i="15"/>
  <c r="F171" i="15"/>
  <c r="AS170" i="15"/>
  <c r="H170" i="15"/>
  <c r="F170" i="15"/>
  <c r="AS169" i="15"/>
  <c r="H169" i="15"/>
  <c r="F169" i="15"/>
  <c r="AS168" i="15"/>
  <c r="H168" i="15"/>
  <c r="F168" i="15"/>
  <c r="AS167" i="15"/>
  <c r="H167" i="15"/>
  <c r="F167" i="15"/>
  <c r="AS166" i="15"/>
  <c r="H166" i="15"/>
  <c r="F166" i="15"/>
  <c r="AS165" i="15"/>
  <c r="H165" i="15"/>
  <c r="F165" i="15"/>
  <c r="AS164" i="15"/>
  <c r="H164" i="15"/>
  <c r="F164" i="15"/>
  <c r="AS163" i="15"/>
  <c r="H163" i="15"/>
  <c r="F163" i="15"/>
  <c r="AS162" i="15"/>
  <c r="H162" i="15"/>
  <c r="F162" i="15"/>
  <c r="AS161" i="15"/>
  <c r="H161" i="15"/>
  <c r="F161" i="15"/>
  <c r="AS160" i="15"/>
  <c r="H160" i="15"/>
  <c r="F160" i="15"/>
  <c r="AS159" i="15"/>
  <c r="H159" i="15"/>
  <c r="F159" i="15"/>
  <c r="AS158" i="15"/>
  <c r="H158" i="15"/>
  <c r="F158" i="15"/>
  <c r="AS157" i="15"/>
  <c r="H157" i="15"/>
  <c r="F157" i="15"/>
  <c r="AS156" i="15"/>
  <c r="H156" i="15"/>
  <c r="F156" i="15"/>
  <c r="AS155" i="15"/>
  <c r="H155" i="15"/>
  <c r="F155" i="15"/>
  <c r="AS154" i="15"/>
  <c r="H154" i="15"/>
  <c r="F154" i="15"/>
  <c r="AS153" i="15"/>
  <c r="H153" i="15"/>
  <c r="F153" i="15"/>
  <c r="AS152" i="15"/>
  <c r="AI152" i="15"/>
  <c r="H152" i="15"/>
  <c r="F152" i="15"/>
  <c r="AS151" i="15"/>
  <c r="AI151" i="15"/>
  <c r="H151" i="15"/>
  <c r="F151" i="15"/>
  <c r="AS150" i="15"/>
  <c r="AI150" i="15"/>
  <c r="H150" i="15"/>
  <c r="F150" i="15"/>
  <c r="AS149" i="15"/>
  <c r="AI149" i="15"/>
  <c r="H149" i="15"/>
  <c r="F149" i="15"/>
  <c r="AS148" i="15"/>
  <c r="AI148" i="15"/>
  <c r="H148" i="15"/>
  <c r="F148" i="15"/>
  <c r="AS147" i="15"/>
  <c r="AI147" i="15"/>
  <c r="H147" i="15"/>
  <c r="F147" i="15"/>
  <c r="AS146" i="15"/>
  <c r="AI146" i="15"/>
  <c r="H146" i="15"/>
  <c r="F146" i="15"/>
  <c r="AS145" i="15"/>
  <c r="AI145" i="15"/>
  <c r="H145" i="15"/>
  <c r="F145" i="15"/>
  <c r="AS144" i="15"/>
  <c r="AI144" i="15"/>
  <c r="H144" i="15"/>
  <c r="F144" i="15"/>
  <c r="AS143" i="15"/>
  <c r="AI143" i="15"/>
  <c r="H143" i="15"/>
  <c r="F143" i="15"/>
  <c r="AS142" i="15"/>
  <c r="AI142" i="15"/>
  <c r="H142" i="15"/>
  <c r="F142" i="15"/>
  <c r="AS141" i="15"/>
  <c r="AI141" i="15"/>
  <c r="H141" i="15"/>
  <c r="F141" i="15"/>
  <c r="AS140" i="15"/>
  <c r="H140" i="15"/>
  <c r="F140" i="15"/>
  <c r="AS139" i="15"/>
  <c r="H139" i="15"/>
  <c r="F139" i="15"/>
  <c r="AS138" i="15"/>
  <c r="H138" i="15"/>
  <c r="F138" i="15"/>
  <c r="AS137" i="15"/>
  <c r="H137" i="15"/>
  <c r="F137" i="15"/>
  <c r="AS136" i="15"/>
  <c r="H136" i="15"/>
  <c r="F136" i="15"/>
  <c r="AS135" i="15"/>
  <c r="H135" i="15"/>
  <c r="F135" i="15"/>
  <c r="AS134" i="15"/>
  <c r="H134" i="15"/>
  <c r="F134" i="15"/>
  <c r="AS133" i="15"/>
  <c r="H133" i="15"/>
  <c r="F133" i="15"/>
  <c r="AS132" i="15"/>
  <c r="H132" i="15"/>
  <c r="F132" i="15"/>
  <c r="AS131" i="15"/>
  <c r="H131" i="15"/>
  <c r="F131" i="15"/>
  <c r="AS130" i="15"/>
  <c r="H130" i="15"/>
  <c r="F130" i="15"/>
  <c r="AS129" i="15"/>
  <c r="H129" i="15"/>
  <c r="F129" i="15"/>
  <c r="AS128" i="15"/>
  <c r="H128" i="15"/>
  <c r="F128" i="15"/>
  <c r="AS127" i="15"/>
  <c r="H127" i="15"/>
  <c r="F127" i="15"/>
  <c r="AS126" i="15"/>
  <c r="H126" i="15"/>
  <c r="F126" i="15"/>
  <c r="AS125" i="15"/>
  <c r="H125" i="15"/>
  <c r="F125" i="15"/>
  <c r="AS124" i="15"/>
  <c r="H124" i="15"/>
  <c r="F124" i="15"/>
  <c r="AS123" i="15"/>
  <c r="H123" i="15"/>
  <c r="F123" i="15"/>
  <c r="AS122" i="15"/>
  <c r="AI122" i="15"/>
  <c r="H122" i="15"/>
  <c r="F122" i="15"/>
  <c r="AS121" i="15"/>
  <c r="AI121" i="15"/>
  <c r="H121" i="15"/>
  <c r="F121" i="15"/>
  <c r="AS120" i="15"/>
  <c r="H120" i="15"/>
  <c r="F120" i="15"/>
  <c r="AS119" i="15"/>
  <c r="H119" i="15"/>
  <c r="F119" i="15"/>
  <c r="AS118" i="15"/>
  <c r="H118" i="15"/>
  <c r="F118" i="15"/>
  <c r="AS117" i="15"/>
  <c r="H117" i="15"/>
  <c r="F117" i="15"/>
  <c r="AS116" i="15"/>
  <c r="H116" i="15"/>
  <c r="F116" i="15"/>
  <c r="AS115" i="15"/>
  <c r="H115" i="15"/>
  <c r="F115" i="15"/>
  <c r="AS114" i="15"/>
  <c r="H114" i="15"/>
  <c r="F114" i="15"/>
  <c r="AS113" i="15"/>
  <c r="H113" i="15"/>
  <c r="F113" i="15"/>
  <c r="AS112" i="15"/>
  <c r="H112" i="15"/>
  <c r="F112" i="15"/>
  <c r="AS111" i="15"/>
  <c r="H111" i="15"/>
  <c r="F111" i="15"/>
  <c r="AS110" i="15"/>
  <c r="H110" i="15"/>
  <c r="F110" i="15"/>
  <c r="AS109" i="15"/>
  <c r="H109" i="15"/>
  <c r="F109" i="15"/>
  <c r="AS108" i="15"/>
  <c r="H108" i="15"/>
  <c r="F108" i="15"/>
  <c r="AS107" i="15"/>
  <c r="H107" i="15"/>
  <c r="F107" i="15"/>
  <c r="AS106" i="15"/>
  <c r="AL106" i="15"/>
  <c r="AI106" i="15"/>
  <c r="H106" i="15"/>
  <c r="F106" i="15"/>
  <c r="AS105" i="15"/>
  <c r="AL105" i="15"/>
  <c r="AI105" i="15"/>
  <c r="H105" i="15"/>
  <c r="F105" i="15"/>
  <c r="AS104" i="15"/>
  <c r="AI104" i="15"/>
  <c r="H104" i="15"/>
  <c r="F104" i="15"/>
  <c r="AS103" i="15"/>
  <c r="AI103" i="15"/>
  <c r="H103" i="15"/>
  <c r="F103" i="15"/>
  <c r="AS102" i="15"/>
  <c r="AI102" i="15"/>
  <c r="H102" i="15"/>
  <c r="F102" i="15"/>
  <c r="AS101" i="15"/>
  <c r="AI101" i="15"/>
  <c r="H101" i="15"/>
  <c r="F101" i="15"/>
  <c r="AS100" i="15"/>
  <c r="AI100" i="15"/>
  <c r="H100" i="15"/>
  <c r="F100" i="15"/>
  <c r="AS99" i="15"/>
  <c r="AI99" i="15"/>
  <c r="H99" i="15"/>
  <c r="F99" i="15"/>
  <c r="AS98" i="15"/>
  <c r="AI98" i="15"/>
  <c r="H98" i="15"/>
  <c r="F98" i="15"/>
  <c r="AS97" i="15"/>
  <c r="AI97" i="15"/>
  <c r="H97" i="15"/>
  <c r="F97" i="15"/>
  <c r="AS96" i="15"/>
  <c r="AI96" i="15"/>
  <c r="H96" i="15"/>
  <c r="F96" i="15"/>
  <c r="AS95" i="15"/>
  <c r="AI95" i="15"/>
  <c r="H95" i="15"/>
  <c r="F95" i="15"/>
  <c r="AS94" i="15"/>
  <c r="AI94" i="15"/>
  <c r="H94" i="15"/>
  <c r="F94" i="15"/>
  <c r="AS93" i="15"/>
  <c r="AI93" i="15"/>
  <c r="H93" i="15"/>
  <c r="F93" i="15"/>
  <c r="AS799" i="15"/>
  <c r="AI799" i="15"/>
  <c r="H799" i="15"/>
  <c r="F799" i="15"/>
  <c r="AS798" i="15"/>
  <c r="AI798" i="15"/>
  <c r="H798" i="15"/>
  <c r="F798" i="15"/>
  <c r="AS797" i="15"/>
  <c r="AI797" i="15"/>
  <c r="H797" i="15"/>
  <c r="F797" i="15"/>
  <c r="AS796" i="15"/>
  <c r="AI796" i="15"/>
  <c r="H796" i="15"/>
  <c r="F796" i="15"/>
  <c r="AS795" i="15"/>
  <c r="AI795" i="15"/>
  <c r="H795" i="15"/>
  <c r="F795" i="15"/>
  <c r="AS794" i="15"/>
  <c r="AI794" i="15"/>
  <c r="H794" i="15"/>
  <c r="F794" i="15"/>
  <c r="AS793" i="15"/>
  <c r="AI793" i="15"/>
  <c r="H793" i="15"/>
  <c r="F793" i="15"/>
  <c r="AS792" i="15"/>
  <c r="AI792" i="15"/>
  <c r="H792" i="15"/>
  <c r="F792" i="15"/>
  <c r="AS791" i="15"/>
  <c r="AI791" i="15"/>
  <c r="H791" i="15"/>
  <c r="F791" i="15"/>
  <c r="AS790" i="15"/>
  <c r="AI790" i="15"/>
  <c r="H790" i="15"/>
  <c r="F790" i="15"/>
  <c r="AS789" i="15"/>
  <c r="AI789" i="15"/>
  <c r="H789" i="15"/>
  <c r="F789" i="15"/>
  <c r="AS788" i="15"/>
  <c r="AI788" i="15"/>
  <c r="H788" i="15"/>
  <c r="F788" i="15"/>
  <c r="AS787" i="15"/>
  <c r="AI787" i="15"/>
  <c r="H787" i="15"/>
  <c r="F787" i="15"/>
  <c r="AS786" i="15"/>
  <c r="AI786" i="15"/>
  <c r="H786" i="15"/>
  <c r="F786" i="15"/>
  <c r="AS785" i="15"/>
  <c r="AI785" i="15"/>
  <c r="H785" i="15"/>
  <c r="F785" i="15"/>
  <c r="AS784" i="15"/>
  <c r="AI784" i="15"/>
  <c r="H784" i="15"/>
  <c r="F784" i="15"/>
  <c r="AS783" i="15"/>
  <c r="AI783" i="15"/>
  <c r="H783" i="15"/>
  <c r="F783" i="15"/>
  <c r="AS782" i="15"/>
  <c r="H782" i="15"/>
  <c r="F782" i="15"/>
  <c r="AS781" i="15"/>
  <c r="AI781" i="15"/>
  <c r="H781" i="15"/>
  <c r="F781" i="15"/>
  <c r="AS780" i="15"/>
  <c r="AI780" i="15"/>
  <c r="H780" i="15"/>
  <c r="F780" i="15"/>
  <c r="AS779" i="15"/>
  <c r="AI779" i="15"/>
  <c r="H779" i="15"/>
  <c r="F779" i="15"/>
  <c r="AS778" i="15"/>
  <c r="AI778" i="15"/>
  <c r="H778" i="15"/>
  <c r="F778" i="15"/>
  <c r="AS777" i="15"/>
  <c r="AI777" i="15"/>
  <c r="H777" i="15"/>
  <c r="F777" i="15"/>
  <c r="AS776" i="15"/>
  <c r="AI776" i="15"/>
  <c r="H776" i="15"/>
  <c r="F776" i="15"/>
  <c r="AS775" i="15"/>
  <c r="AI775" i="15"/>
  <c r="H775" i="15"/>
  <c r="F775" i="15"/>
  <c r="AS774" i="15"/>
  <c r="AI774" i="15"/>
  <c r="H774" i="15"/>
  <c r="F774" i="15"/>
  <c r="AS773" i="15"/>
  <c r="AI773" i="15"/>
  <c r="H773" i="15"/>
  <c r="F773" i="15"/>
  <c r="AS772" i="15"/>
  <c r="AI772" i="15"/>
  <c r="H772" i="15"/>
  <c r="F772" i="15"/>
  <c r="AS771" i="15"/>
  <c r="AI771" i="15"/>
  <c r="H771" i="15"/>
  <c r="F771" i="15"/>
  <c r="AS770" i="15"/>
  <c r="AI770" i="15"/>
  <c r="H770" i="15"/>
  <c r="F770" i="15"/>
  <c r="AS769" i="15"/>
  <c r="AI769" i="15"/>
  <c r="H769" i="15"/>
  <c r="F769" i="15"/>
  <c r="AS92" i="15"/>
  <c r="AL92" i="15"/>
  <c r="AO92" i="15"/>
  <c r="AI92" i="15"/>
  <c r="H92" i="15"/>
  <c r="F92" i="15"/>
  <c r="AS91" i="15"/>
  <c r="AL91" i="15"/>
  <c r="AO91" i="15"/>
  <c r="AI91" i="15"/>
  <c r="H91" i="15"/>
  <c r="F91" i="15"/>
  <c r="AS90" i="15"/>
  <c r="AL90" i="15"/>
  <c r="AO90" i="15"/>
  <c r="AI90" i="15"/>
  <c r="H90" i="15"/>
  <c r="F90" i="15"/>
  <c r="AS89" i="15"/>
  <c r="AL89" i="15"/>
  <c r="AO89" i="15"/>
  <c r="AI89" i="15"/>
  <c r="H89" i="15"/>
  <c r="F89" i="15"/>
  <c r="AS88" i="15"/>
  <c r="AL88" i="15"/>
  <c r="AO88" i="15"/>
  <c r="AI88" i="15"/>
  <c r="H88" i="15"/>
  <c r="F88" i="15"/>
  <c r="AS87" i="15"/>
  <c r="AL87" i="15"/>
  <c r="AO87" i="15"/>
  <c r="AI87" i="15"/>
  <c r="H87" i="15"/>
  <c r="F87" i="15"/>
  <c r="AS86" i="15"/>
  <c r="AL86" i="15"/>
  <c r="AO86" i="15"/>
  <c r="AI86" i="15"/>
  <c r="H86" i="15"/>
  <c r="F86" i="15"/>
  <c r="AS85" i="15"/>
  <c r="AL85" i="15"/>
  <c r="AO85" i="15"/>
  <c r="AI85" i="15"/>
  <c r="H85" i="15"/>
  <c r="F85" i="15"/>
  <c r="AS84" i="15"/>
  <c r="AL84" i="15"/>
  <c r="AO84" i="15"/>
  <c r="AI84" i="15"/>
  <c r="H84" i="15"/>
  <c r="F84" i="15"/>
  <c r="AS83" i="15"/>
  <c r="AL83" i="15"/>
  <c r="AO83" i="15"/>
  <c r="AI83" i="15"/>
  <c r="H83" i="15"/>
  <c r="F83" i="15"/>
  <c r="AS82" i="15"/>
  <c r="AL82" i="15"/>
  <c r="AO82" i="15"/>
  <c r="AI82" i="15"/>
  <c r="H82" i="15"/>
  <c r="F82" i="15"/>
  <c r="AS81" i="15"/>
  <c r="AL81" i="15"/>
  <c r="AO81" i="15"/>
  <c r="AI81" i="15"/>
  <c r="H81" i="15"/>
  <c r="F81" i="15"/>
  <c r="AS80" i="15"/>
  <c r="AL80" i="15"/>
  <c r="AO80" i="15"/>
  <c r="AI80" i="15"/>
  <c r="H80" i="15"/>
  <c r="F80" i="15"/>
  <c r="AS79" i="15"/>
  <c r="AL79" i="15"/>
  <c r="AO79" i="15"/>
  <c r="AI79" i="15"/>
  <c r="H79" i="15"/>
  <c r="F79" i="15"/>
  <c r="AS78" i="15"/>
  <c r="AL78" i="15"/>
  <c r="AO78" i="15"/>
  <c r="AI78" i="15"/>
  <c r="H78" i="15"/>
  <c r="F78" i="15"/>
  <c r="AS77" i="15"/>
  <c r="AL77" i="15"/>
  <c r="AO77" i="15"/>
  <c r="AI77" i="15"/>
  <c r="H77" i="15"/>
  <c r="F77" i="15"/>
  <c r="AS76" i="15"/>
  <c r="AL76" i="15"/>
  <c r="AO76" i="15"/>
  <c r="AI76" i="15"/>
  <c r="H76" i="15"/>
  <c r="F76" i="15"/>
  <c r="AS75" i="15"/>
  <c r="AI75" i="15"/>
  <c r="F75" i="15"/>
  <c r="F74" i="15"/>
  <c r="AS73" i="15"/>
  <c r="AL73" i="15"/>
  <c r="AO73" i="15"/>
  <c r="AI73" i="15"/>
  <c r="F73" i="15"/>
  <c r="AS72" i="15"/>
  <c r="AL72" i="15"/>
  <c r="AO72" i="15"/>
  <c r="AI72" i="15"/>
  <c r="F72" i="15"/>
  <c r="AS71" i="15"/>
  <c r="AI71" i="15"/>
  <c r="H71" i="15"/>
  <c r="F71" i="15"/>
  <c r="AS70" i="15"/>
  <c r="AI70" i="15"/>
  <c r="H70" i="15"/>
  <c r="F70" i="15"/>
  <c r="AS69" i="15"/>
  <c r="AI69" i="15"/>
  <c r="H69" i="15"/>
  <c r="F69" i="15"/>
  <c r="AS68" i="15"/>
  <c r="AI68" i="15"/>
  <c r="H68" i="15"/>
  <c r="F68" i="15"/>
  <c r="AS67" i="15"/>
  <c r="AI67" i="15"/>
  <c r="H67" i="15"/>
  <c r="F67" i="15"/>
  <c r="AS66" i="15"/>
  <c r="AI66" i="15"/>
  <c r="H66" i="15"/>
  <c r="F66" i="15"/>
  <c r="AS65" i="15"/>
  <c r="AI65" i="15"/>
  <c r="H65" i="15"/>
  <c r="F65" i="15"/>
  <c r="AS64" i="15"/>
  <c r="AI64" i="15"/>
  <c r="H64" i="15"/>
  <c r="F64" i="15"/>
  <c r="AS63" i="15"/>
  <c r="AI63" i="15"/>
  <c r="H63" i="15"/>
  <c r="F63" i="15"/>
  <c r="AS62" i="15"/>
  <c r="AI62" i="15"/>
  <c r="H62" i="15"/>
  <c r="F62" i="15"/>
  <c r="AS61" i="15"/>
  <c r="AI61" i="15"/>
  <c r="H61" i="15"/>
  <c r="F61" i="15"/>
  <c r="AS60" i="15"/>
  <c r="AI60" i="15"/>
  <c r="H60" i="15"/>
  <c r="F60" i="15"/>
  <c r="AS59" i="15"/>
  <c r="AI59" i="15"/>
  <c r="H59" i="15"/>
  <c r="F59" i="15"/>
  <c r="AS58" i="15"/>
  <c r="AI58" i="15"/>
  <c r="H58" i="15"/>
  <c r="F58" i="15"/>
  <c r="AS57" i="15"/>
  <c r="AI57" i="15"/>
  <c r="H57" i="15"/>
  <c r="F57" i="15"/>
  <c r="AS56" i="15"/>
  <c r="AI56" i="15"/>
  <c r="H56" i="15"/>
  <c r="F56" i="15"/>
  <c r="AS55" i="15"/>
  <c r="AI55" i="15"/>
  <c r="H55" i="15"/>
  <c r="F55" i="15"/>
  <c r="AS54" i="15"/>
  <c r="AI54" i="15"/>
  <c r="H54" i="15"/>
  <c r="F54" i="15"/>
  <c r="AS53" i="15"/>
  <c r="AI53" i="15"/>
  <c r="H53" i="15"/>
  <c r="F53" i="15"/>
  <c r="AS52" i="15"/>
  <c r="AI52" i="15"/>
  <c r="H52" i="15"/>
  <c r="F52" i="15"/>
  <c r="AS51" i="15"/>
  <c r="AI51" i="15"/>
  <c r="H51" i="15"/>
  <c r="F51" i="15"/>
  <c r="AS50" i="15"/>
  <c r="AI50" i="15"/>
  <c r="H50" i="15"/>
  <c r="F50" i="15"/>
  <c r="AS49" i="15"/>
  <c r="AI49" i="15"/>
  <c r="H49" i="15"/>
  <c r="F49" i="15"/>
  <c r="AS48" i="15"/>
  <c r="AI48" i="15"/>
  <c r="H48" i="15"/>
  <c r="F48" i="15"/>
  <c r="AS47" i="15"/>
  <c r="AI47" i="15"/>
  <c r="H47" i="15"/>
  <c r="F47" i="15"/>
  <c r="AS46" i="15"/>
  <c r="AI46" i="15"/>
  <c r="H46" i="15"/>
  <c r="F46" i="15"/>
  <c r="AS45" i="15"/>
  <c r="AI45" i="15"/>
  <c r="H45" i="15"/>
  <c r="F45" i="15"/>
  <c r="AS44" i="15"/>
  <c r="AI44" i="15"/>
  <c r="H44" i="15"/>
  <c r="F44" i="15"/>
  <c r="AS43" i="15"/>
  <c r="AI43" i="15"/>
  <c r="H43" i="15"/>
  <c r="F43" i="15"/>
  <c r="AS42" i="15"/>
  <c r="AI42" i="15"/>
  <c r="H42" i="15"/>
  <c r="F42" i="15"/>
  <c r="H41" i="15"/>
  <c r="F41" i="15"/>
  <c r="AS40" i="15"/>
  <c r="AI40" i="15"/>
  <c r="H40" i="15"/>
  <c r="F40" i="15"/>
  <c r="AS39" i="15"/>
  <c r="AI39" i="15"/>
  <c r="H39" i="15"/>
  <c r="F39" i="15"/>
  <c r="AS38" i="15"/>
  <c r="AI38" i="15"/>
  <c r="H38" i="15"/>
  <c r="F38" i="15"/>
  <c r="AS37" i="15"/>
  <c r="AI37" i="15"/>
  <c r="H37" i="15"/>
  <c r="F37" i="15"/>
  <c r="AS36" i="15"/>
  <c r="AI36" i="15"/>
  <c r="H36" i="15"/>
  <c r="F36" i="15"/>
  <c r="AS35" i="15"/>
  <c r="AI35" i="15"/>
  <c r="H35" i="15"/>
  <c r="F35" i="15"/>
  <c r="AS34" i="15"/>
  <c r="AI34" i="15"/>
  <c r="H34" i="15"/>
  <c r="F34" i="15"/>
  <c r="AS33" i="15"/>
  <c r="AI33" i="15"/>
  <c r="H33" i="15"/>
  <c r="F33" i="15"/>
  <c r="AS32" i="15"/>
  <c r="AI32" i="15"/>
  <c r="H32" i="15"/>
  <c r="F32" i="15"/>
  <c r="AS31" i="15"/>
  <c r="AI31" i="15"/>
  <c r="H31" i="15"/>
  <c r="F31" i="15"/>
  <c r="AS30" i="15"/>
  <c r="AI30" i="15"/>
  <c r="H30" i="15"/>
  <c r="F30" i="15"/>
  <c r="AS29" i="15"/>
  <c r="AI29" i="15"/>
  <c r="H29" i="15"/>
  <c r="F29" i="15"/>
  <c r="AS28" i="15"/>
  <c r="AI28" i="15"/>
  <c r="H28" i="15"/>
  <c r="F28" i="15"/>
  <c r="AS27" i="15"/>
  <c r="AI27" i="15"/>
  <c r="H27" i="15"/>
  <c r="F27" i="15"/>
  <c r="AS26" i="15"/>
  <c r="AI26" i="15"/>
  <c r="H26" i="15"/>
  <c r="F26" i="15"/>
  <c r="AS25" i="15"/>
  <c r="AI25" i="15"/>
  <c r="H25" i="15"/>
  <c r="F25" i="15"/>
  <c r="AS24" i="15"/>
  <c r="AI24" i="15"/>
  <c r="H24" i="15"/>
  <c r="F24" i="15"/>
  <c r="AS23" i="15"/>
  <c r="AI23" i="15"/>
  <c r="F23" i="15"/>
  <c r="AS22" i="15"/>
  <c r="AI22" i="15"/>
  <c r="H22" i="15"/>
  <c r="F22" i="15"/>
  <c r="AS21" i="15"/>
  <c r="AI21" i="15"/>
  <c r="H21" i="15"/>
  <c r="F21" i="15"/>
  <c r="AS20" i="15"/>
  <c r="AI20" i="15"/>
  <c r="H20" i="15"/>
  <c r="F20" i="15"/>
  <c r="AS19" i="15"/>
  <c r="AI19" i="15"/>
  <c r="H19" i="15"/>
  <c r="F19" i="15"/>
  <c r="J18" i="15"/>
  <c r="H18" i="15"/>
  <c r="F18" i="15"/>
  <c r="J17" i="15"/>
  <c r="H17" i="15"/>
  <c r="F17" i="15"/>
  <c r="J16" i="15"/>
  <c r="H16" i="15"/>
  <c r="F16" i="15"/>
  <c r="J15" i="15"/>
  <c r="H15" i="15"/>
  <c r="F15" i="15"/>
  <c r="J14" i="15"/>
  <c r="H14" i="15"/>
  <c r="F14" i="15"/>
  <c r="J13" i="15"/>
  <c r="H13" i="15"/>
  <c r="F13" i="15"/>
  <c r="AS12" i="15"/>
  <c r="AI12" i="15"/>
  <c r="H12" i="15"/>
  <c r="F12" i="15"/>
  <c r="AS11" i="15"/>
  <c r="AI11" i="15"/>
  <c r="H11" i="15"/>
  <c r="F11" i="15"/>
  <c r="AS10" i="15"/>
  <c r="AI10" i="15"/>
  <c r="H10" i="15"/>
  <c r="F10" i="15"/>
  <c r="AS9" i="15"/>
  <c r="AI9" i="15"/>
  <c r="H9" i="15"/>
  <c r="F9" i="15"/>
  <c r="AS8" i="15"/>
  <c r="AL8" i="15"/>
  <c r="AO8" i="15"/>
  <c r="AI8" i="15"/>
  <c r="H8" i="15"/>
  <c r="F8" i="15"/>
  <c r="AS7" i="15"/>
  <c r="AL7" i="15"/>
  <c r="AO7" i="15"/>
  <c r="AI7" i="15"/>
  <c r="H7" i="15"/>
  <c r="F7" i="15"/>
  <c r="AS6" i="15"/>
  <c r="AL6" i="15"/>
  <c r="AO6" i="15"/>
  <c r="AI6" i="15"/>
  <c r="H6" i="15"/>
  <c r="F6" i="15"/>
  <c r="AS5" i="15"/>
  <c r="AI5" i="15"/>
  <c r="H5" i="15"/>
  <c r="F5" i="15"/>
  <c r="AS4" i="15"/>
  <c r="F4" i="6" l="1"/>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849" i="6"/>
  <c r="F850" i="6"/>
  <c r="F851" i="6"/>
  <c r="F852" i="6"/>
  <c r="F853" i="6"/>
  <c r="F854" i="6"/>
  <c r="F855" i="6"/>
  <c r="F856" i="6"/>
  <c r="F857" i="6"/>
  <c r="F858"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F296" i="6"/>
  <c r="F297" i="6"/>
  <c r="F298" i="6"/>
  <c r="F299" i="6"/>
  <c r="F300" i="6"/>
  <c r="F301" i="6"/>
  <c r="F302" i="6"/>
  <c r="F303" i="6"/>
  <c r="F304" i="6"/>
  <c r="F305" i="6"/>
  <c r="F306" i="6"/>
  <c r="F307" i="6"/>
  <c r="F308" i="6"/>
  <c r="F309" i="6"/>
  <c r="F310" i="6"/>
  <c r="F311" i="6"/>
  <c r="F312" i="6"/>
  <c r="F313" i="6"/>
  <c r="F314" i="6"/>
  <c r="F315" i="6"/>
  <c r="F316" i="6"/>
  <c r="F317" i="6"/>
  <c r="F318" i="6"/>
  <c r="F319" i="6"/>
  <c r="F320" i="6"/>
  <c r="F321" i="6"/>
  <c r="F322" i="6"/>
  <c r="F323" i="6"/>
  <c r="F324" i="6"/>
  <c r="F325" i="6"/>
  <c r="F326" i="6"/>
  <c r="F327" i="6"/>
  <c r="F328" i="6"/>
  <c r="F329" i="6"/>
  <c r="F330" i="6"/>
  <c r="F331" i="6"/>
  <c r="F332" i="6"/>
  <c r="F333" i="6"/>
  <c r="F334" i="6"/>
  <c r="F335" i="6"/>
  <c r="F336" i="6"/>
  <c r="F337" i="6"/>
  <c r="F338" i="6"/>
  <c r="F339" i="6"/>
  <c r="F340" i="6"/>
  <c r="F341" i="6"/>
  <c r="F342" i="6"/>
  <c r="F343" i="6"/>
  <c r="F344" i="6"/>
  <c r="F345" i="6"/>
  <c r="F346" i="6"/>
  <c r="F347" i="6"/>
  <c r="F348" i="6"/>
  <c r="F349" i="6"/>
  <c r="F350" i="6"/>
  <c r="F351" i="6"/>
  <c r="F352" i="6"/>
  <c r="F353" i="6"/>
  <c r="F354" i="6"/>
  <c r="F355" i="6"/>
  <c r="F356" i="6"/>
  <c r="F357" i="6"/>
  <c r="F358" i="6"/>
  <c r="F359" i="6"/>
  <c r="F360" i="6"/>
  <c r="F361" i="6"/>
  <c r="F362" i="6"/>
  <c r="F363" i="6"/>
  <c r="F364" i="6"/>
  <c r="F365" i="6"/>
  <c r="F366" i="6"/>
  <c r="F367" i="6"/>
  <c r="F368" i="6"/>
  <c r="F369" i="6"/>
  <c r="F370" i="6"/>
  <c r="F371" i="6"/>
  <c r="F372" i="6"/>
  <c r="F373" i="6"/>
  <c r="F374" i="6"/>
  <c r="F375" i="6"/>
  <c r="F376" i="6"/>
  <c r="F377" i="6"/>
  <c r="F378" i="6"/>
  <c r="F379" i="6"/>
  <c r="F380" i="6"/>
  <c r="F381" i="6"/>
  <c r="F382" i="6"/>
  <c r="F383" i="6"/>
  <c r="F384" i="6"/>
  <c r="F385" i="6"/>
  <c r="F386" i="6"/>
  <c r="F387" i="6"/>
  <c r="F388" i="6"/>
  <c r="F389" i="6"/>
  <c r="F390" i="6"/>
  <c r="F391" i="6"/>
  <c r="F392" i="6"/>
  <c r="F393" i="6"/>
  <c r="F394" i="6"/>
  <c r="F395" i="6"/>
  <c r="F397" i="6"/>
  <c r="F398" i="6"/>
  <c r="F399" i="6"/>
  <c r="F400" i="6"/>
  <c r="F401" i="6"/>
  <c r="F402" i="6"/>
  <c r="F403" i="6"/>
  <c r="F404" i="6"/>
  <c r="F405" i="6"/>
  <c r="F406" i="6"/>
  <c r="F407" i="6"/>
  <c r="F408" i="6"/>
  <c r="F409" i="6"/>
  <c r="F410" i="6"/>
  <c r="F411" i="6"/>
  <c r="F412" i="6"/>
  <c r="F413" i="6"/>
  <c r="F414" i="6"/>
  <c r="F415" i="6"/>
  <c r="F416" i="6"/>
  <c r="F417" i="6"/>
  <c r="F418" i="6"/>
  <c r="F419" i="6"/>
  <c r="F420" i="6"/>
  <c r="F421" i="6"/>
  <c r="F422" i="6"/>
  <c r="F423" i="6"/>
  <c r="F424" i="6"/>
  <c r="F425" i="6"/>
  <c r="F426" i="6"/>
  <c r="F459" i="6"/>
  <c r="F460" i="6"/>
  <c r="F461" i="6"/>
  <c r="F462" i="6"/>
  <c r="F463" i="6"/>
  <c r="F464" i="6"/>
  <c r="F465" i="6"/>
  <c r="F466" i="6"/>
  <c r="F467" i="6"/>
  <c r="F468" i="6"/>
  <c r="F469" i="6"/>
  <c r="F470" i="6"/>
  <c r="F471" i="6"/>
  <c r="F472" i="6"/>
  <c r="F473" i="6"/>
  <c r="F474" i="6"/>
  <c r="F475" i="6"/>
  <c r="F476" i="6"/>
  <c r="F477" i="6"/>
  <c r="F478" i="6"/>
  <c r="F479" i="6"/>
  <c r="F480" i="6"/>
  <c r="F481" i="6"/>
  <c r="F482" i="6"/>
  <c r="F483" i="6"/>
  <c r="F484" i="6"/>
  <c r="F485" i="6"/>
  <c r="F486" i="6"/>
  <c r="F487" i="6"/>
  <c r="F488" i="6"/>
  <c r="F489" i="6"/>
  <c r="F490" i="6"/>
  <c r="F491" i="6"/>
  <c r="F492" i="6"/>
  <c r="F493" i="6"/>
  <c r="F494" i="6"/>
  <c r="F495" i="6"/>
  <c r="F496" i="6"/>
  <c r="F497" i="6"/>
  <c r="F498" i="6"/>
  <c r="F499" i="6"/>
  <c r="F500" i="6"/>
  <c r="F501" i="6"/>
  <c r="F502" i="6"/>
  <c r="F503" i="6"/>
  <c r="F504" i="6"/>
  <c r="F505" i="6"/>
  <c r="F506" i="6"/>
  <c r="F507" i="6"/>
  <c r="F508" i="6"/>
  <c r="F509" i="6"/>
  <c r="F510" i="6"/>
  <c r="F511" i="6"/>
  <c r="F512" i="6"/>
  <c r="F513" i="6"/>
  <c r="F514" i="6"/>
  <c r="F515" i="6"/>
  <c r="F516" i="6"/>
  <c r="F517" i="6"/>
  <c r="F518" i="6"/>
  <c r="F519" i="6"/>
  <c r="F520" i="6"/>
  <c r="F521" i="6"/>
  <c r="F522" i="6"/>
  <c r="F523" i="6"/>
  <c r="F524" i="6"/>
  <c r="F525" i="6"/>
  <c r="F526" i="6"/>
  <c r="F527" i="6"/>
  <c r="F528" i="6"/>
  <c r="F529" i="6"/>
  <c r="F530" i="6"/>
  <c r="F531" i="6"/>
  <c r="F532" i="6"/>
  <c r="F533" i="6"/>
  <c r="F534" i="6"/>
  <c r="F535" i="6"/>
  <c r="F536" i="6"/>
  <c r="F537" i="6"/>
  <c r="F538" i="6"/>
  <c r="F539" i="6"/>
  <c r="F540" i="6"/>
  <c r="F541" i="6"/>
  <c r="F542" i="6"/>
  <c r="F543" i="6"/>
  <c r="F544" i="6"/>
  <c r="F545" i="6"/>
  <c r="F546" i="6"/>
  <c r="F547" i="6"/>
  <c r="F548" i="6"/>
  <c r="F549" i="6"/>
  <c r="F550" i="6"/>
  <c r="F551" i="6"/>
  <c r="F552" i="6"/>
  <c r="F553" i="6"/>
  <c r="F554" i="6"/>
  <c r="F555" i="6"/>
  <c r="F556" i="6"/>
  <c r="F557" i="6"/>
  <c r="F558" i="6"/>
  <c r="F559" i="6"/>
  <c r="F560" i="6"/>
  <c r="F561" i="6"/>
  <c r="F562" i="6"/>
  <c r="F567" i="6"/>
  <c r="F568" i="6"/>
  <c r="F569" i="6"/>
  <c r="F570" i="6"/>
  <c r="F571" i="6"/>
  <c r="F572" i="6"/>
  <c r="F573" i="6"/>
  <c r="F574" i="6"/>
  <c r="F575" i="6"/>
  <c r="F576" i="6"/>
  <c r="F577" i="6"/>
  <c r="F578" i="6"/>
  <c r="F579" i="6"/>
  <c r="F580" i="6"/>
  <c r="F581" i="6"/>
  <c r="F582" i="6"/>
  <c r="F583" i="6"/>
  <c r="F584" i="6"/>
  <c r="F585" i="6"/>
  <c r="F586" i="6"/>
  <c r="F587" i="6"/>
  <c r="F588" i="6"/>
  <c r="F589" i="6"/>
  <c r="F590" i="6"/>
  <c r="F591" i="6"/>
  <c r="F592" i="6"/>
  <c r="F593" i="6"/>
  <c r="F594" i="6"/>
  <c r="F595" i="6"/>
  <c r="F596" i="6"/>
  <c r="F597" i="6"/>
  <c r="F598" i="6"/>
  <c r="F599" i="6"/>
  <c r="F600" i="6"/>
  <c r="F601" i="6"/>
  <c r="F602" i="6"/>
  <c r="F603" i="6"/>
  <c r="F604" i="6"/>
  <c r="F605" i="6"/>
  <c r="F606" i="6"/>
  <c r="F607" i="6"/>
  <c r="F608" i="6"/>
  <c r="F609" i="6"/>
  <c r="F610" i="6"/>
  <c r="F611" i="6"/>
  <c r="F612" i="6"/>
  <c r="F613" i="6"/>
  <c r="F614" i="6"/>
  <c r="F615" i="6"/>
  <c r="F616" i="6"/>
  <c r="F617" i="6"/>
  <c r="F618" i="6"/>
  <c r="F619" i="6"/>
  <c r="F620" i="6"/>
  <c r="F621" i="6"/>
  <c r="F622" i="6"/>
  <c r="F623" i="6"/>
  <c r="F624" i="6"/>
  <c r="F625" i="6"/>
  <c r="F626" i="6"/>
  <c r="F627" i="6"/>
  <c r="F628" i="6"/>
  <c r="F629" i="6"/>
  <c r="F630" i="6"/>
  <c r="F631" i="6"/>
  <c r="F632" i="6"/>
  <c r="F633" i="6"/>
  <c r="F634" i="6"/>
  <c r="F635" i="6"/>
  <c r="F636" i="6"/>
  <c r="F637" i="6"/>
  <c r="F638" i="6"/>
  <c r="F639" i="6"/>
  <c r="F640" i="6"/>
  <c r="F641" i="6"/>
  <c r="F642" i="6"/>
  <c r="F644" i="6"/>
  <c r="F645" i="6"/>
  <c r="F647" i="6"/>
  <c r="F648" i="6"/>
  <c r="F649" i="6"/>
  <c r="F650" i="6"/>
  <c r="F651" i="6"/>
  <c r="F653" i="6"/>
  <c r="F654" i="6"/>
  <c r="F655" i="6"/>
  <c r="F656" i="6"/>
  <c r="F657" i="6"/>
  <c r="F658" i="6"/>
  <c r="F659" i="6"/>
  <c r="F660" i="6"/>
  <c r="F661" i="6"/>
  <c r="F662" i="6"/>
  <c r="F663" i="6"/>
  <c r="F664" i="6"/>
  <c r="F665" i="6"/>
  <c r="F666" i="6"/>
  <c r="F667" i="6"/>
  <c r="F668" i="6"/>
  <c r="F669" i="6"/>
  <c r="F670" i="6"/>
  <c r="F671" i="6"/>
  <c r="F672" i="6"/>
  <c r="F673" i="6"/>
  <c r="F674" i="6"/>
  <c r="F675" i="6"/>
  <c r="F676" i="6"/>
  <c r="F677" i="6"/>
  <c r="F678" i="6"/>
  <c r="F679" i="6"/>
  <c r="F680" i="6"/>
  <c r="F681" i="6"/>
  <c r="F682" i="6"/>
  <c r="F683" i="6"/>
  <c r="F684" i="6"/>
  <c r="F685" i="6"/>
  <c r="F686" i="6"/>
  <c r="F687" i="6"/>
  <c r="F688" i="6"/>
  <c r="F689" i="6"/>
  <c r="F690" i="6"/>
  <c r="F691" i="6"/>
  <c r="F692" i="6"/>
  <c r="F693" i="6"/>
  <c r="F694" i="6"/>
  <c r="F695" i="6"/>
  <c r="F696" i="6"/>
  <c r="F697" i="6"/>
  <c r="F698" i="6"/>
  <c r="F699" i="6"/>
  <c r="F700" i="6"/>
  <c r="F701" i="6"/>
  <c r="F702" i="6"/>
  <c r="F703" i="6"/>
  <c r="F704" i="6"/>
  <c r="F705" i="6"/>
  <c r="F706" i="6"/>
  <c r="F707" i="6"/>
  <c r="F708" i="6"/>
  <c r="F709" i="6"/>
  <c r="F710" i="6"/>
  <c r="F711" i="6"/>
  <c r="F712" i="6"/>
  <c r="F713" i="6"/>
  <c r="F714" i="6"/>
  <c r="F715" i="6"/>
  <c r="F716" i="6"/>
  <c r="F717" i="6"/>
  <c r="F718" i="6"/>
  <c r="F719" i="6"/>
  <c r="F720" i="6"/>
  <c r="F721" i="6"/>
  <c r="F722" i="6"/>
  <c r="F723" i="6"/>
  <c r="F724" i="6"/>
  <c r="F725" i="6"/>
  <c r="F726" i="6"/>
  <c r="F727" i="6"/>
  <c r="F728" i="6"/>
  <c r="F729" i="6"/>
  <c r="F730" i="6"/>
  <c r="F731" i="6"/>
  <c r="F733" i="6"/>
  <c r="F734" i="6"/>
  <c r="F735" i="6"/>
  <c r="F736" i="6"/>
  <c r="F737" i="6"/>
  <c r="F738" i="6"/>
  <c r="F739" i="6"/>
  <c r="F740" i="6"/>
  <c r="F741" i="6"/>
  <c r="F742" i="6"/>
  <c r="F743" i="6"/>
  <c r="F744" i="6"/>
  <c r="F745" i="6"/>
  <c r="F746" i="6"/>
  <c r="F747" i="6"/>
  <c r="F748" i="6"/>
  <c r="F749" i="6"/>
  <c r="F750" i="6"/>
  <c r="F751" i="6"/>
  <c r="F752" i="6"/>
  <c r="F753" i="6"/>
  <c r="F754" i="6"/>
  <c r="F755" i="6"/>
  <c r="F756" i="6"/>
  <c r="F757" i="6"/>
  <c r="F758" i="6"/>
  <c r="F759" i="6"/>
  <c r="F760" i="6"/>
  <c r="F761" i="6"/>
  <c r="F762" i="6"/>
  <c r="F763" i="6"/>
  <c r="F764" i="6"/>
  <c r="F765" i="6"/>
  <c r="F766" i="6"/>
  <c r="F767" i="6"/>
  <c r="F768" i="6"/>
  <c r="F769" i="6"/>
  <c r="F770" i="6"/>
  <c r="F771" i="6"/>
  <c r="F772" i="6"/>
  <c r="F773" i="6"/>
  <c r="F774" i="6"/>
  <c r="F775" i="6"/>
  <c r="F776" i="6"/>
  <c r="F777" i="6"/>
  <c r="F778" i="6"/>
  <c r="F779" i="6"/>
  <c r="F780" i="6"/>
  <c r="F781" i="6"/>
  <c r="F782" i="6"/>
  <c r="F783" i="6"/>
  <c r="F784" i="6"/>
  <c r="F785" i="6"/>
  <c r="F786" i="6"/>
  <c r="F787" i="6"/>
  <c r="F788" i="6"/>
  <c r="F789" i="6"/>
  <c r="F790" i="6"/>
  <c r="F791" i="6"/>
  <c r="F792" i="6"/>
  <c r="F793" i="6"/>
  <c r="F794" i="6"/>
  <c r="F795" i="6"/>
  <c r="F796" i="6"/>
  <c r="F797" i="6"/>
  <c r="F798" i="6"/>
  <c r="F799" i="6"/>
  <c r="F800" i="6"/>
  <c r="F801" i="6"/>
  <c r="F802" i="6"/>
  <c r="F803" i="6"/>
  <c r="F804" i="6"/>
  <c r="F805" i="6"/>
  <c r="F806" i="6"/>
  <c r="F807" i="6"/>
  <c r="F808" i="6"/>
  <c r="F809" i="6"/>
  <c r="F810" i="6"/>
  <c r="F811" i="6"/>
  <c r="F812" i="6"/>
  <c r="F813" i="6"/>
  <c r="F814" i="6"/>
  <c r="F815" i="6"/>
  <c r="F816" i="6"/>
  <c r="F817" i="6"/>
  <c r="F818" i="6"/>
  <c r="F819" i="6"/>
  <c r="F820" i="6"/>
  <c r="F821" i="6"/>
  <c r="F822" i="6"/>
  <c r="F823" i="6"/>
  <c r="F824" i="6"/>
  <c r="F825" i="6"/>
  <c r="F826" i="6"/>
  <c r="F827" i="6"/>
  <c r="F828" i="6"/>
  <c r="F829" i="6"/>
  <c r="F832" i="6"/>
  <c r="F833" i="6"/>
  <c r="F834" i="6"/>
  <c r="F835" i="6"/>
  <c r="F836" i="6"/>
  <c r="F837" i="6"/>
  <c r="F838" i="6"/>
  <c r="F839" i="6"/>
  <c r="F840" i="6"/>
  <c r="F841" i="6"/>
  <c r="F842" i="6"/>
  <c r="F843" i="6"/>
  <c r="F844" i="6"/>
  <c r="F845" i="6"/>
  <c r="F846" i="6"/>
  <c r="F847" i="6"/>
  <c r="F848" i="6"/>
  <c r="H4" i="6"/>
  <c r="H5" i="6"/>
  <c r="H6" i="6"/>
  <c r="H7" i="6"/>
  <c r="H8" i="6"/>
  <c r="H9" i="6"/>
  <c r="H10" i="6"/>
  <c r="H11" i="6"/>
  <c r="H12" i="6"/>
  <c r="H13" i="6"/>
  <c r="H14" i="6"/>
  <c r="H15" i="6"/>
  <c r="H16" i="6"/>
  <c r="H17" i="6"/>
  <c r="H18" i="6"/>
  <c r="H19" i="6"/>
  <c r="H20" i="6"/>
  <c r="H21" i="6"/>
  <c r="H22"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110" i="6"/>
  <c r="H111" i="6"/>
  <c r="H112" i="6"/>
  <c r="H113" i="6"/>
  <c r="H114" i="6"/>
  <c r="H115" i="6"/>
  <c r="H849" i="6"/>
  <c r="H850" i="6"/>
  <c r="H851" i="6"/>
  <c r="H852" i="6"/>
  <c r="H853" i="6"/>
  <c r="H854" i="6"/>
  <c r="H855" i="6"/>
  <c r="H856" i="6"/>
  <c r="H857" i="6"/>
  <c r="H858" i="6"/>
  <c r="H116" i="6"/>
  <c r="H117" i="6"/>
  <c r="H118" i="6"/>
  <c r="H119" i="6"/>
  <c r="H120" i="6"/>
  <c r="H121" i="6"/>
  <c r="H122" i="6"/>
  <c r="H123" i="6"/>
  <c r="H124" i="6"/>
  <c r="H125" i="6"/>
  <c r="H126" i="6"/>
  <c r="H127" i="6"/>
  <c r="H128" i="6"/>
  <c r="H129" i="6"/>
  <c r="H130" i="6"/>
  <c r="H131" i="6"/>
  <c r="H132" i="6"/>
  <c r="H133" i="6"/>
  <c r="H134" i="6"/>
  <c r="H135" i="6"/>
  <c r="H138" i="6"/>
  <c r="H139" i="6"/>
  <c r="H140" i="6"/>
  <c r="H141" i="6"/>
  <c r="H142" i="6"/>
  <c r="H143" i="6"/>
  <c r="H144" i="6"/>
  <c r="H145" i="6"/>
  <c r="H146" i="6"/>
  <c r="H147" i="6"/>
  <c r="H148" i="6"/>
  <c r="H149" i="6"/>
  <c r="H150" i="6"/>
  <c r="H151" i="6"/>
  <c r="H152" i="6"/>
  <c r="H153" i="6"/>
  <c r="H154" i="6"/>
  <c r="H155" i="6"/>
  <c r="H156" i="6"/>
  <c r="H157" i="6"/>
  <c r="H158" i="6"/>
  <c r="H159" i="6"/>
  <c r="H160" i="6"/>
  <c r="H161" i="6"/>
  <c r="H162" i="6"/>
  <c r="H164" i="6"/>
  <c r="H165" i="6"/>
  <c r="H166" i="6"/>
  <c r="H167" i="6"/>
  <c r="H168" i="6"/>
  <c r="H169" i="6"/>
  <c r="H170" i="6"/>
  <c r="H171" i="6"/>
  <c r="H172" i="6"/>
  <c r="H173" i="6"/>
  <c r="H174" i="6"/>
  <c r="H175"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1" i="6"/>
  <c r="H222" i="6"/>
  <c r="H223" i="6"/>
  <c r="H224" i="6"/>
  <c r="H225" i="6"/>
  <c r="H226" i="6"/>
  <c r="H227" i="6"/>
  <c r="H228" i="6"/>
  <c r="H289" i="6"/>
  <c r="H290" i="6"/>
  <c r="H291" i="6"/>
  <c r="H292" i="6"/>
  <c r="H293" i="6"/>
  <c r="H294" i="6"/>
  <c r="H295" i="6"/>
  <c r="H296" i="6"/>
  <c r="H297" i="6"/>
  <c r="H298" i="6"/>
  <c r="H299" i="6"/>
  <c r="H300" i="6"/>
  <c r="H301" i="6"/>
  <c r="H302" i="6"/>
  <c r="H303" i="6"/>
  <c r="H304" i="6"/>
  <c r="H305" i="6"/>
  <c r="H306" i="6"/>
  <c r="H307" i="6"/>
  <c r="H308" i="6"/>
  <c r="H309" i="6"/>
  <c r="H310" i="6"/>
  <c r="H311" i="6"/>
  <c r="H312" i="6"/>
  <c r="H313" i="6"/>
  <c r="H314" i="6"/>
  <c r="H315" i="6"/>
  <c r="H316" i="6"/>
  <c r="H317" i="6"/>
  <c r="H318" i="6"/>
  <c r="H319" i="6"/>
  <c r="H320" i="6"/>
  <c r="H321" i="6"/>
  <c r="H322" i="6"/>
  <c r="H323" i="6"/>
  <c r="H324" i="6"/>
  <c r="H325" i="6"/>
  <c r="H326" i="6"/>
  <c r="H327" i="6"/>
  <c r="H328" i="6"/>
  <c r="H329" i="6"/>
  <c r="H330" i="6"/>
  <c r="H331" i="6"/>
  <c r="H332" i="6"/>
  <c r="H333" i="6"/>
  <c r="H334" i="6"/>
  <c r="H335" i="6"/>
  <c r="H336" i="6"/>
  <c r="H337" i="6"/>
  <c r="H338" i="6"/>
  <c r="H339" i="6"/>
  <c r="H360" i="6"/>
  <c r="H361" i="6"/>
  <c r="H362" i="6"/>
  <c r="H363" i="6"/>
  <c r="H364" i="6"/>
  <c r="H365" i="6"/>
  <c r="H366" i="6"/>
  <c r="H367" i="6"/>
  <c r="H368" i="6"/>
  <c r="H369" i="6"/>
  <c r="H370" i="6"/>
  <c r="H371" i="6"/>
  <c r="H372" i="6"/>
  <c r="H373" i="6"/>
  <c r="H374" i="6"/>
  <c r="H375" i="6"/>
  <c r="H376" i="6"/>
  <c r="H377" i="6"/>
  <c r="H378" i="6"/>
  <c r="H379" i="6"/>
  <c r="H380" i="6"/>
  <c r="H381" i="6"/>
  <c r="H382" i="6"/>
  <c r="H383" i="6"/>
  <c r="H384" i="6"/>
  <c r="H385" i="6"/>
  <c r="H386" i="6"/>
  <c r="H387" i="6"/>
  <c r="H388" i="6"/>
  <c r="H389" i="6"/>
  <c r="H390" i="6"/>
  <c r="H391" i="6"/>
  <c r="H392" i="6"/>
  <c r="H393" i="6"/>
  <c r="H394" i="6"/>
  <c r="H395" i="6"/>
  <c r="H397" i="6"/>
  <c r="H398" i="6"/>
  <c r="H399" i="6"/>
  <c r="H400" i="6"/>
  <c r="H401" i="6"/>
  <c r="H402" i="6"/>
  <c r="H403" i="6"/>
  <c r="H404" i="6"/>
  <c r="H405" i="6"/>
  <c r="H406" i="6"/>
  <c r="H407" i="6"/>
  <c r="H408" i="6"/>
  <c r="H409" i="6"/>
  <c r="H410" i="6"/>
  <c r="H411" i="6"/>
  <c r="H412" i="6"/>
  <c r="H413" i="6"/>
  <c r="H414" i="6"/>
  <c r="H415" i="6"/>
  <c r="H416" i="6"/>
  <c r="H417" i="6"/>
  <c r="H418" i="6"/>
  <c r="H419" i="6"/>
  <c r="H420" i="6"/>
  <c r="H421" i="6"/>
  <c r="H422" i="6"/>
  <c r="H423" i="6"/>
  <c r="H424" i="6"/>
  <c r="H425" i="6"/>
  <c r="H426" i="6"/>
  <c r="H453" i="6"/>
  <c r="H454" i="6"/>
  <c r="H455" i="6"/>
  <c r="H456" i="6"/>
  <c r="H457" i="6"/>
  <c r="H458" i="6"/>
  <c r="H459" i="6"/>
  <c r="H460" i="6"/>
  <c r="H461" i="6"/>
  <c r="H462" i="6"/>
  <c r="H463" i="6"/>
  <c r="H464" i="6"/>
  <c r="H465" i="6"/>
  <c r="H466" i="6"/>
  <c r="H467" i="6"/>
  <c r="H468" i="6"/>
  <c r="H469" i="6"/>
  <c r="H470" i="6"/>
  <c r="H471" i="6"/>
  <c r="H472" i="6"/>
  <c r="H473" i="6"/>
  <c r="H474" i="6"/>
  <c r="H475" i="6"/>
  <c r="H476" i="6"/>
  <c r="H477" i="6"/>
  <c r="H478" i="6"/>
  <c r="H479" i="6"/>
  <c r="H480" i="6"/>
  <c r="H481" i="6"/>
  <c r="H482" i="6"/>
  <c r="H483" i="6"/>
  <c r="H484" i="6"/>
  <c r="H485" i="6"/>
  <c r="H486" i="6"/>
  <c r="H487" i="6"/>
  <c r="H488" i="6"/>
  <c r="H489" i="6"/>
  <c r="H490" i="6"/>
  <c r="H491" i="6"/>
  <c r="H492" i="6"/>
  <c r="H493" i="6"/>
  <c r="H494" i="6"/>
  <c r="H495" i="6"/>
  <c r="H496" i="6"/>
  <c r="H497" i="6"/>
  <c r="H498" i="6"/>
  <c r="H499" i="6"/>
  <c r="H500" i="6"/>
  <c r="H501" i="6"/>
  <c r="H502" i="6"/>
  <c r="H503" i="6"/>
  <c r="H504" i="6"/>
  <c r="H505" i="6"/>
  <c r="H506" i="6"/>
  <c r="H507" i="6"/>
  <c r="H508" i="6"/>
  <c r="H509" i="6"/>
  <c r="H510" i="6"/>
  <c r="H511" i="6"/>
  <c r="H512" i="6"/>
  <c r="H513" i="6"/>
  <c r="H514" i="6"/>
  <c r="H515" i="6"/>
  <c r="H516" i="6"/>
  <c r="H517" i="6"/>
  <c r="H518" i="6"/>
  <c r="H519" i="6"/>
  <c r="H520" i="6"/>
  <c r="H521" i="6"/>
  <c r="H522" i="6"/>
  <c r="H523" i="6"/>
  <c r="H524" i="6"/>
  <c r="H525" i="6"/>
  <c r="H526" i="6"/>
  <c r="H527" i="6"/>
  <c r="H528" i="6"/>
  <c r="H529" i="6"/>
  <c r="H530" i="6"/>
  <c r="H531" i="6"/>
  <c r="H532" i="6"/>
  <c r="H533" i="6"/>
  <c r="H534" i="6"/>
  <c r="H535" i="6"/>
  <c r="H536" i="6"/>
  <c r="H537" i="6"/>
  <c r="H538" i="6"/>
  <c r="H539" i="6"/>
  <c r="H540" i="6"/>
  <c r="H541" i="6"/>
  <c r="H542" i="6"/>
  <c r="H543" i="6"/>
  <c r="H544" i="6"/>
  <c r="H545" i="6"/>
  <c r="H546" i="6"/>
  <c r="H547" i="6"/>
  <c r="H548" i="6"/>
  <c r="H549" i="6"/>
  <c r="H550" i="6"/>
  <c r="H551" i="6"/>
  <c r="H552" i="6"/>
  <c r="H553" i="6"/>
  <c r="H554" i="6"/>
  <c r="H555" i="6"/>
  <c r="H556" i="6"/>
  <c r="H557" i="6"/>
  <c r="H558" i="6"/>
  <c r="H559" i="6"/>
  <c r="H560" i="6"/>
  <c r="H561" i="6"/>
  <c r="H562" i="6"/>
  <c r="H567" i="6"/>
  <c r="H568" i="6"/>
  <c r="H569" i="6"/>
  <c r="H570" i="6"/>
  <c r="H571" i="6"/>
  <c r="H572" i="6"/>
  <c r="H573" i="6"/>
  <c r="H574" i="6"/>
  <c r="H575" i="6"/>
  <c r="H576" i="6"/>
  <c r="H577" i="6"/>
  <c r="H578" i="6"/>
  <c r="H579" i="6"/>
  <c r="H580" i="6"/>
  <c r="H581" i="6"/>
  <c r="H582" i="6"/>
  <c r="H583" i="6"/>
  <c r="H584" i="6"/>
  <c r="H585" i="6"/>
  <c r="H586" i="6"/>
  <c r="H587" i="6"/>
  <c r="H588" i="6"/>
  <c r="H589" i="6"/>
  <c r="H590" i="6"/>
  <c r="H591" i="6"/>
  <c r="H592" i="6"/>
  <c r="H593" i="6"/>
  <c r="H594" i="6"/>
  <c r="H595" i="6"/>
  <c r="H596" i="6"/>
  <c r="H597" i="6"/>
  <c r="H598" i="6"/>
  <c r="H599" i="6"/>
  <c r="H600" i="6"/>
  <c r="H601" i="6"/>
  <c r="H602" i="6"/>
  <c r="H603" i="6"/>
  <c r="H604" i="6"/>
  <c r="H605" i="6"/>
  <c r="H606" i="6"/>
  <c r="H607" i="6"/>
  <c r="H608" i="6"/>
  <c r="H609" i="6"/>
  <c r="H610" i="6"/>
  <c r="H611" i="6"/>
  <c r="H612" i="6"/>
  <c r="H613" i="6"/>
  <c r="H614" i="6"/>
  <c r="H615" i="6"/>
  <c r="H616" i="6"/>
  <c r="H617" i="6"/>
  <c r="H618" i="6"/>
  <c r="H619" i="6"/>
  <c r="H620" i="6"/>
  <c r="H621" i="6"/>
  <c r="H622" i="6"/>
  <c r="H623" i="6"/>
  <c r="H624" i="6"/>
  <c r="H625" i="6"/>
  <c r="H626" i="6"/>
  <c r="H627" i="6"/>
  <c r="H628" i="6"/>
  <c r="H629" i="6"/>
  <c r="H630" i="6"/>
  <c r="H631" i="6"/>
  <c r="H632" i="6"/>
  <c r="H633" i="6"/>
  <c r="H634" i="6"/>
  <c r="H635" i="6"/>
  <c r="H636" i="6"/>
  <c r="H637" i="6"/>
  <c r="H638" i="6"/>
  <c r="H639" i="6"/>
  <c r="H640" i="6"/>
  <c r="H641" i="6"/>
  <c r="H642" i="6"/>
  <c r="H653" i="6"/>
  <c r="H654" i="6"/>
  <c r="H655" i="6"/>
  <c r="H656" i="6"/>
  <c r="H657" i="6"/>
  <c r="H658" i="6"/>
  <c r="H659" i="6"/>
  <c r="H660" i="6"/>
  <c r="H661" i="6"/>
  <c r="H662" i="6"/>
  <c r="H663" i="6"/>
  <c r="H664" i="6"/>
  <c r="H665" i="6"/>
  <c r="H666" i="6"/>
  <c r="H667" i="6"/>
  <c r="H668" i="6"/>
  <c r="H669" i="6"/>
  <c r="H670" i="6"/>
  <c r="H671" i="6"/>
  <c r="H672" i="6"/>
  <c r="H673" i="6"/>
  <c r="H674" i="6"/>
  <c r="H675" i="6"/>
  <c r="H676" i="6"/>
  <c r="H677" i="6"/>
  <c r="H678" i="6"/>
  <c r="H679" i="6"/>
  <c r="H680" i="6"/>
  <c r="H681" i="6"/>
  <c r="H682" i="6"/>
  <c r="H683" i="6"/>
  <c r="H684" i="6"/>
  <c r="H685" i="6"/>
  <c r="H686" i="6"/>
  <c r="H687" i="6"/>
  <c r="H688" i="6"/>
  <c r="H689" i="6"/>
  <c r="H690" i="6"/>
  <c r="H691" i="6"/>
  <c r="H692" i="6"/>
  <c r="H693" i="6"/>
  <c r="H694" i="6"/>
  <c r="H695" i="6"/>
  <c r="H696" i="6"/>
  <c r="H697" i="6"/>
  <c r="H698" i="6"/>
  <c r="H699" i="6"/>
  <c r="H700" i="6"/>
  <c r="H701" i="6"/>
  <c r="H702" i="6"/>
  <c r="H703" i="6"/>
  <c r="H704" i="6"/>
  <c r="H705" i="6"/>
  <c r="H706" i="6"/>
  <c r="H707" i="6"/>
  <c r="H708" i="6"/>
  <c r="H709" i="6"/>
  <c r="H710" i="6"/>
  <c r="H711" i="6"/>
  <c r="H712" i="6"/>
  <c r="H713" i="6"/>
  <c r="H714" i="6"/>
  <c r="H715" i="6"/>
  <c r="H716" i="6"/>
  <c r="H717" i="6"/>
  <c r="H718" i="6"/>
  <c r="H719" i="6"/>
  <c r="H720" i="6"/>
  <c r="H721" i="6"/>
  <c r="H722" i="6"/>
  <c r="H723" i="6"/>
  <c r="H724" i="6"/>
  <c r="H725" i="6"/>
  <c r="H726" i="6"/>
  <c r="H727" i="6"/>
  <c r="H728" i="6"/>
  <c r="H729" i="6"/>
  <c r="H730" i="6"/>
  <c r="H731" i="6"/>
  <c r="H732" i="6"/>
  <c r="H751" i="6"/>
  <c r="H752" i="6"/>
  <c r="H753" i="6"/>
  <c r="H754" i="6"/>
  <c r="H755" i="6"/>
  <c r="H756" i="6"/>
  <c r="H757" i="6"/>
  <c r="H758" i="6"/>
  <c r="H759" i="6"/>
  <c r="H760" i="6"/>
  <c r="H761" i="6"/>
  <c r="H762" i="6"/>
  <c r="H763" i="6"/>
  <c r="H764" i="6"/>
  <c r="H765" i="6"/>
  <c r="H766" i="6"/>
  <c r="H767" i="6"/>
  <c r="H768" i="6"/>
  <c r="H769" i="6"/>
  <c r="H770" i="6"/>
  <c r="H771" i="6"/>
  <c r="H772" i="6"/>
  <c r="H773" i="6"/>
  <c r="H774" i="6"/>
  <c r="H775" i="6"/>
  <c r="H776" i="6"/>
  <c r="H777" i="6"/>
  <c r="H778" i="6"/>
  <c r="H779" i="6"/>
  <c r="H780" i="6"/>
  <c r="H781" i="6"/>
  <c r="H782" i="6"/>
  <c r="H783" i="6"/>
  <c r="H784" i="6"/>
  <c r="H785" i="6"/>
  <c r="H786" i="6"/>
  <c r="H787" i="6"/>
  <c r="H788" i="6"/>
  <c r="H789" i="6"/>
  <c r="H790" i="6"/>
  <c r="H791" i="6"/>
  <c r="H792" i="6"/>
  <c r="H793" i="6"/>
  <c r="H794" i="6"/>
  <c r="H795" i="6"/>
  <c r="H796" i="6"/>
  <c r="H797" i="6"/>
  <c r="H798" i="6"/>
  <c r="H799" i="6"/>
  <c r="H800" i="6"/>
  <c r="H801" i="6"/>
  <c r="H802" i="6"/>
  <c r="H803" i="6"/>
  <c r="H804" i="6"/>
  <c r="H805" i="6"/>
  <c r="H806" i="6"/>
  <c r="H807" i="6"/>
  <c r="H808" i="6"/>
  <c r="H809" i="6"/>
  <c r="H810" i="6"/>
  <c r="H811" i="6"/>
  <c r="H812" i="6"/>
  <c r="H813" i="6"/>
  <c r="H814" i="6"/>
  <c r="H815" i="6"/>
  <c r="H816" i="6"/>
  <c r="H817" i="6"/>
  <c r="H818" i="6"/>
  <c r="H819" i="6"/>
  <c r="H820" i="6"/>
  <c r="H821" i="6"/>
  <c r="H822" i="6"/>
  <c r="H823" i="6"/>
  <c r="H824" i="6"/>
  <c r="H825" i="6"/>
  <c r="H826" i="6"/>
  <c r="H827" i="6"/>
  <c r="H828" i="6"/>
  <c r="H829" i="6"/>
  <c r="H830" i="6"/>
  <c r="H831" i="6"/>
  <c r="H832" i="6"/>
  <c r="H833" i="6"/>
  <c r="H834" i="6"/>
  <c r="H835" i="6"/>
  <c r="H836" i="6"/>
  <c r="H837" i="6"/>
  <c r="H838" i="6"/>
  <c r="H839" i="6"/>
  <c r="H840" i="6"/>
  <c r="H841" i="6"/>
  <c r="H842" i="6"/>
  <c r="H843" i="6"/>
  <c r="H844" i="6"/>
  <c r="H845" i="6"/>
  <c r="H846" i="6"/>
  <c r="H847" i="6"/>
  <c r="H848" i="6"/>
  <c r="AJ23" i="6" l="1"/>
  <c r="AS23" i="6"/>
  <c r="AY23" i="6"/>
  <c r="AV23" i="6"/>
  <c r="AJ24" i="6"/>
  <c r="AS24" i="6"/>
  <c r="AY24" i="6"/>
  <c r="AV24" i="6"/>
  <c r="AJ25" i="6"/>
  <c r="AS25" i="6"/>
  <c r="AY25" i="6"/>
  <c r="AV25" i="6"/>
  <c r="AC135" i="6"/>
  <c r="AV848" i="6" l="1"/>
  <c r="AV847" i="6"/>
  <c r="AV846" i="6"/>
  <c r="AV845" i="6"/>
  <c r="AV831" i="6"/>
  <c r="AV830" i="6"/>
  <c r="AV779" i="6"/>
  <c r="AV778" i="6"/>
  <c r="AV777" i="6"/>
  <c r="AV776" i="6"/>
  <c r="AV775" i="6"/>
  <c r="AV774" i="6"/>
  <c r="AV773" i="6"/>
  <c r="AV772" i="6"/>
  <c r="AV762" i="6"/>
  <c r="AV761" i="6"/>
  <c r="AV760" i="6"/>
  <c r="AV759" i="6"/>
  <c r="AV758" i="6"/>
  <c r="AV757" i="6"/>
  <c r="AV756" i="6"/>
  <c r="AV755" i="6"/>
  <c r="AV754" i="6"/>
  <c r="AV753" i="6"/>
  <c r="AV752" i="6"/>
  <c r="AV751" i="6"/>
  <c r="AV731" i="6"/>
  <c r="AV642" i="6"/>
  <c r="AV612" i="6"/>
  <c r="AV611" i="6"/>
  <c r="AV610" i="6"/>
  <c r="AV609" i="6"/>
  <c r="AV462" i="6"/>
  <c r="AV461" i="6"/>
  <c r="AV460" i="6"/>
  <c r="AV326" i="6"/>
  <c r="AV325" i="6"/>
  <c r="AV199" i="6"/>
  <c r="AV198" i="6"/>
  <c r="AV197" i="6"/>
  <c r="AV196" i="6"/>
  <c r="AV195" i="6"/>
  <c r="AV194" i="6"/>
  <c r="AV193" i="6"/>
  <c r="AV192" i="6"/>
  <c r="AV191" i="6"/>
  <c r="AV187" i="6"/>
  <c r="AV186" i="6"/>
  <c r="AV185" i="6"/>
  <c r="AV184" i="6"/>
  <c r="AV183" i="6"/>
  <c r="AV182" i="6"/>
  <c r="AV181" i="6"/>
  <c r="AV180" i="6"/>
  <c r="AV179" i="6"/>
  <c r="AV178" i="6"/>
  <c r="AV167" i="6"/>
  <c r="AV135" i="6"/>
  <c r="AV134" i="6"/>
  <c r="AV133" i="6"/>
  <c r="AV132" i="6"/>
  <c r="AV131" i="6"/>
  <c r="AV130" i="6"/>
  <c r="AV129" i="6"/>
  <c r="AV128" i="6"/>
  <c r="AV127" i="6"/>
  <c r="AV126" i="6"/>
  <c r="AV125" i="6"/>
  <c r="AV124" i="6"/>
  <c r="AV123" i="6"/>
  <c r="AV122" i="6"/>
  <c r="AV121" i="6"/>
  <c r="AV120" i="6"/>
  <c r="AV119" i="6"/>
  <c r="AV118" i="6"/>
  <c r="AV117" i="6"/>
  <c r="AV116" i="6"/>
  <c r="AV858" i="6"/>
  <c r="AV857" i="6"/>
  <c r="AV856" i="6"/>
  <c r="AV855" i="6"/>
  <c r="AV854" i="6"/>
  <c r="AV853" i="6"/>
  <c r="AV852" i="6"/>
  <c r="AV851" i="6"/>
  <c r="AV850" i="6"/>
  <c r="AV849" i="6"/>
  <c r="AV104" i="6"/>
  <c r="AV103" i="6"/>
  <c r="AV102" i="6"/>
  <c r="AV101" i="6"/>
  <c r="AV100" i="6"/>
  <c r="AV99" i="6"/>
  <c r="AV98" i="6"/>
  <c r="AV97" i="6"/>
  <c r="AV96" i="6"/>
  <c r="AV95" i="6"/>
  <c r="AV94" i="6"/>
  <c r="AV93" i="6"/>
  <c r="AV92" i="6"/>
  <c r="AV91" i="6"/>
  <c r="AV90" i="6"/>
  <c r="AV89" i="6"/>
  <c r="AV88" i="6"/>
  <c r="AV87" i="6"/>
  <c r="AV86" i="6"/>
  <c r="AV85" i="6"/>
  <c r="AV84" i="6"/>
  <c r="AV83" i="6"/>
  <c r="AV82" i="6"/>
  <c r="AV81" i="6"/>
  <c r="AV80" i="6"/>
  <c r="AV79" i="6"/>
  <c r="AV78" i="6"/>
  <c r="AV77" i="6"/>
  <c r="AV76" i="6"/>
  <c r="AV75" i="6"/>
  <c r="AV74" i="6"/>
  <c r="AV73" i="6"/>
  <c r="AV72" i="6"/>
  <c r="AV71" i="6"/>
  <c r="AV38" i="6"/>
  <c r="AV37" i="6"/>
  <c r="AV36" i="6"/>
  <c r="AV35" i="6"/>
  <c r="AV34" i="6"/>
  <c r="AV33" i="6"/>
  <c r="AV32" i="6"/>
  <c r="AV31" i="6"/>
  <c r="AV30" i="6"/>
  <c r="AV29" i="6"/>
  <c r="AV28" i="6"/>
  <c r="AV27" i="6"/>
  <c r="AV26" i="6"/>
  <c r="AV22" i="6"/>
  <c r="AV21" i="6"/>
  <c r="AV20" i="6"/>
  <c r="AV19" i="6"/>
  <c r="AV18" i="6"/>
  <c r="AV12" i="6"/>
  <c r="AV11" i="6"/>
  <c r="AV10" i="6"/>
  <c r="AV5" i="6"/>
  <c r="AV4" i="6"/>
  <c r="AY848" i="6"/>
  <c r="AY847" i="6"/>
  <c r="AY846" i="6"/>
  <c r="AY845" i="6"/>
  <c r="AY831" i="6"/>
  <c r="AY830" i="6"/>
  <c r="AY779" i="6"/>
  <c r="AY778" i="6"/>
  <c r="AY777" i="6"/>
  <c r="AY776" i="6"/>
  <c r="AY775" i="6"/>
  <c r="AY774" i="6"/>
  <c r="AY773" i="6"/>
  <c r="AY772" i="6"/>
  <c r="AY762" i="6"/>
  <c r="AY761" i="6"/>
  <c r="AY760" i="6"/>
  <c r="AY759" i="6"/>
  <c r="AY758" i="6"/>
  <c r="AY757" i="6"/>
  <c r="AY756" i="6"/>
  <c r="AY755" i="6"/>
  <c r="AY754" i="6"/>
  <c r="AY753" i="6"/>
  <c r="AY752" i="6"/>
  <c r="AY751" i="6"/>
  <c r="AY731" i="6"/>
  <c r="AY642" i="6"/>
  <c r="AY612" i="6"/>
  <c r="AY611" i="6"/>
  <c r="AY610" i="6"/>
  <c r="AY609" i="6"/>
  <c r="AY568" i="6"/>
  <c r="AY567" i="6"/>
  <c r="AY462" i="6"/>
  <c r="AY461" i="6"/>
  <c r="AY460" i="6"/>
  <c r="AY339" i="6"/>
  <c r="AY338" i="6"/>
  <c r="AY337" i="6"/>
  <c r="AY326" i="6"/>
  <c r="AY325" i="6"/>
  <c r="AY199" i="6"/>
  <c r="AY198" i="6"/>
  <c r="AY197" i="6"/>
  <c r="AY196" i="6"/>
  <c r="AY195" i="6"/>
  <c r="AY194" i="6"/>
  <c r="AY193" i="6"/>
  <c r="AY192" i="6"/>
  <c r="AY191" i="6"/>
  <c r="AY187" i="6"/>
  <c r="AY186" i="6"/>
  <c r="AY185" i="6"/>
  <c r="AY184" i="6"/>
  <c r="AY183" i="6"/>
  <c r="AY182" i="6"/>
  <c r="AY181" i="6"/>
  <c r="AY180" i="6"/>
  <c r="AY179" i="6"/>
  <c r="AY178" i="6"/>
  <c r="AY167" i="6"/>
  <c r="AY135" i="6"/>
  <c r="AY134" i="6"/>
  <c r="AY133" i="6"/>
  <c r="AY132" i="6"/>
  <c r="AY131" i="6"/>
  <c r="AY130" i="6"/>
  <c r="AY129" i="6"/>
  <c r="AY128" i="6"/>
  <c r="AY127" i="6"/>
  <c r="AY126" i="6"/>
  <c r="AY125" i="6"/>
  <c r="AY124" i="6"/>
  <c r="AY123" i="6"/>
  <c r="AY122" i="6"/>
  <c r="AY121" i="6"/>
  <c r="AY120" i="6"/>
  <c r="AY119" i="6"/>
  <c r="AY118" i="6"/>
  <c r="AY117" i="6"/>
  <c r="AY116" i="6"/>
  <c r="AY858" i="6"/>
  <c r="AY857" i="6"/>
  <c r="AY856" i="6"/>
  <c r="AY855" i="6"/>
  <c r="AY854" i="6"/>
  <c r="AY853" i="6"/>
  <c r="AY852" i="6"/>
  <c r="AY851" i="6"/>
  <c r="AY850" i="6"/>
  <c r="AY849" i="6"/>
  <c r="AY104" i="6"/>
  <c r="AY103" i="6"/>
  <c r="AY102" i="6"/>
  <c r="AY101" i="6"/>
  <c r="AY100" i="6"/>
  <c r="AY99" i="6"/>
  <c r="AY98" i="6"/>
  <c r="AY97" i="6"/>
  <c r="AY96" i="6"/>
  <c r="AY95" i="6"/>
  <c r="AY94" i="6"/>
  <c r="AY93" i="6"/>
  <c r="AY92" i="6"/>
  <c r="AY91" i="6"/>
  <c r="AY90" i="6"/>
  <c r="AY89" i="6"/>
  <c r="AY88" i="6"/>
  <c r="AY87" i="6"/>
  <c r="AY86" i="6"/>
  <c r="AY85" i="6"/>
  <c r="AY84" i="6"/>
  <c r="AY83" i="6"/>
  <c r="AY82" i="6"/>
  <c r="AY81" i="6"/>
  <c r="AY80" i="6"/>
  <c r="AY79" i="6"/>
  <c r="AY78" i="6"/>
  <c r="AY77" i="6"/>
  <c r="AY76" i="6"/>
  <c r="AY75" i="6"/>
  <c r="AY74" i="6"/>
  <c r="AY73" i="6"/>
  <c r="AY72" i="6"/>
  <c r="AY71" i="6"/>
  <c r="AY38" i="6"/>
  <c r="AY37" i="6"/>
  <c r="AY36" i="6"/>
  <c r="AY35" i="6"/>
  <c r="AY34" i="6"/>
  <c r="AY33" i="6"/>
  <c r="AY32" i="6"/>
  <c r="AY31" i="6"/>
  <c r="AY30" i="6"/>
  <c r="AY29" i="6"/>
  <c r="AY28" i="6"/>
  <c r="AY27" i="6"/>
  <c r="AY26" i="6"/>
  <c r="AY22" i="6"/>
  <c r="AY21" i="6"/>
  <c r="AY20" i="6"/>
  <c r="AY19" i="6"/>
  <c r="AY18" i="6"/>
  <c r="AY12" i="6"/>
  <c r="AY11" i="6"/>
  <c r="AY10" i="6"/>
  <c r="AY5" i="6"/>
  <c r="AY4" i="6"/>
  <c r="AS848" i="6"/>
  <c r="AS847" i="6"/>
  <c r="AS846" i="6"/>
  <c r="AS845" i="6"/>
  <c r="AS844" i="6"/>
  <c r="AS843" i="6"/>
  <c r="AS842" i="6"/>
  <c r="AS841" i="6"/>
  <c r="AS834" i="6"/>
  <c r="AS833" i="6"/>
  <c r="AS832" i="6"/>
  <c r="AS831" i="6"/>
  <c r="AS830" i="6"/>
  <c r="AS779" i="6"/>
  <c r="AS778" i="6"/>
  <c r="AS777" i="6"/>
  <c r="AS776" i="6"/>
  <c r="AS775" i="6"/>
  <c r="AS774" i="6"/>
  <c r="AS773" i="6"/>
  <c r="AS772" i="6"/>
  <c r="AS762" i="6"/>
  <c r="AS761" i="6"/>
  <c r="AS760" i="6"/>
  <c r="AS759" i="6"/>
  <c r="AS758" i="6"/>
  <c r="AS757" i="6"/>
  <c r="AS756" i="6"/>
  <c r="AS755" i="6"/>
  <c r="AS754" i="6"/>
  <c r="AS753" i="6"/>
  <c r="AS752" i="6"/>
  <c r="AS751" i="6"/>
  <c r="AS732" i="6"/>
  <c r="AS731" i="6"/>
  <c r="AS730" i="6"/>
  <c r="AS729" i="6"/>
  <c r="AS728" i="6"/>
  <c r="AS727" i="6"/>
  <c r="AS726" i="6"/>
  <c r="AS725" i="6"/>
  <c r="AS724" i="6"/>
  <c r="AS723" i="6"/>
  <c r="AS722" i="6"/>
  <c r="AS721" i="6"/>
  <c r="AS720" i="6"/>
  <c r="AS719" i="6"/>
  <c r="AS718" i="6"/>
  <c r="AS717" i="6"/>
  <c r="AS716" i="6"/>
  <c r="AS715" i="6"/>
  <c r="AS714" i="6"/>
  <c r="AS713" i="6"/>
  <c r="AS712" i="6"/>
  <c r="AS711" i="6"/>
  <c r="AS710" i="6"/>
  <c r="AS709" i="6"/>
  <c r="AS708" i="6"/>
  <c r="AS707" i="6"/>
  <c r="AS706" i="6"/>
  <c r="AS705" i="6"/>
  <c r="AS704" i="6"/>
  <c r="AS703" i="6"/>
  <c r="AS702" i="6"/>
  <c r="AS701" i="6"/>
  <c r="AS700" i="6"/>
  <c r="AS699" i="6"/>
  <c r="AS698" i="6"/>
  <c r="AS697" i="6"/>
  <c r="AS696" i="6"/>
  <c r="AS695" i="6"/>
  <c r="AS694" i="6"/>
  <c r="AS693" i="6"/>
  <c r="AS692" i="6"/>
  <c r="AS691" i="6"/>
  <c r="AS690" i="6"/>
  <c r="AS689" i="6"/>
  <c r="AS688" i="6"/>
  <c r="AS687" i="6"/>
  <c r="AS686" i="6"/>
  <c r="AS685" i="6"/>
  <c r="AS684" i="6"/>
  <c r="AS683" i="6"/>
  <c r="AS682" i="6"/>
  <c r="AS681" i="6"/>
  <c r="AS680" i="6"/>
  <c r="AS679" i="6"/>
  <c r="AS678" i="6"/>
  <c r="AS677" i="6"/>
  <c r="AS676" i="6"/>
  <c r="AS675" i="6"/>
  <c r="AS674" i="6"/>
  <c r="AS673" i="6"/>
  <c r="AS672" i="6"/>
  <c r="AS671" i="6"/>
  <c r="AS670" i="6"/>
  <c r="AS669" i="6"/>
  <c r="AS668" i="6"/>
  <c r="AS667" i="6"/>
  <c r="AS666" i="6"/>
  <c r="AS665" i="6"/>
  <c r="AS664" i="6"/>
  <c r="AS663" i="6"/>
  <c r="AS662" i="6"/>
  <c r="AS661" i="6"/>
  <c r="AS660" i="6"/>
  <c r="AS659" i="6"/>
  <c r="AS658" i="6"/>
  <c r="AS657" i="6"/>
  <c r="AS656" i="6"/>
  <c r="AS655" i="6"/>
  <c r="AS654" i="6"/>
  <c r="AS653" i="6"/>
  <c r="AS652" i="6"/>
  <c r="AS651" i="6"/>
  <c r="AS650" i="6"/>
  <c r="AS649" i="6"/>
  <c r="AS648" i="6"/>
  <c r="AS647" i="6"/>
  <c r="AS646" i="6"/>
  <c r="AS645" i="6"/>
  <c r="AS644" i="6"/>
  <c r="AS643" i="6"/>
  <c r="AS642" i="6"/>
  <c r="AS612" i="6"/>
  <c r="AS611" i="6"/>
  <c r="AS610" i="6"/>
  <c r="AS609" i="6"/>
  <c r="AS568" i="6"/>
  <c r="AS567" i="6"/>
  <c r="AS566" i="6"/>
  <c r="AS565" i="6"/>
  <c r="AS564" i="6"/>
  <c r="AS563" i="6"/>
  <c r="AS562" i="6"/>
  <c r="AS561" i="6"/>
  <c r="AS560" i="6"/>
  <c r="AS559" i="6"/>
  <c r="AS558" i="6"/>
  <c r="AS557" i="6"/>
  <c r="AS556" i="6"/>
  <c r="AS555" i="6"/>
  <c r="AS554" i="6"/>
  <c r="AS553" i="6"/>
  <c r="AS552" i="6"/>
  <c r="AS551" i="6"/>
  <c r="AS550" i="6"/>
  <c r="AS549" i="6"/>
  <c r="AS548" i="6"/>
  <c r="AS547" i="6"/>
  <c r="AS546" i="6"/>
  <c r="AS545" i="6"/>
  <c r="AS544" i="6"/>
  <c r="AS543" i="6"/>
  <c r="AS542" i="6"/>
  <c r="AS541" i="6"/>
  <c r="AS540" i="6"/>
  <c r="AS539" i="6"/>
  <c r="AS538" i="6"/>
  <c r="AS537" i="6"/>
  <c r="AS536" i="6"/>
  <c r="AS535" i="6"/>
  <c r="AS534" i="6"/>
  <c r="AS533" i="6"/>
  <c r="AS532" i="6"/>
  <c r="AS531" i="6"/>
  <c r="AS530" i="6"/>
  <c r="AS529" i="6"/>
  <c r="AS528" i="6"/>
  <c r="AS527" i="6"/>
  <c r="AS526" i="6"/>
  <c r="AS525" i="6"/>
  <c r="AS524" i="6"/>
  <c r="AS523" i="6"/>
  <c r="AS522" i="6"/>
  <c r="AS521" i="6"/>
  <c r="AS520" i="6"/>
  <c r="AS519" i="6"/>
  <c r="AS518" i="6"/>
  <c r="AS517" i="6"/>
  <c r="AS516" i="6"/>
  <c r="AS515" i="6"/>
  <c r="AS514" i="6"/>
  <c r="AS513" i="6"/>
  <c r="AS512" i="6"/>
  <c r="AS511" i="6"/>
  <c r="AS510" i="6"/>
  <c r="AS509" i="6"/>
  <c r="AS508" i="6"/>
  <c r="AS507" i="6"/>
  <c r="AS506" i="6"/>
  <c r="AS505" i="6"/>
  <c r="AS504" i="6"/>
  <c r="AS503" i="6"/>
  <c r="AS502" i="6"/>
  <c r="AS501" i="6"/>
  <c r="AS500" i="6"/>
  <c r="AS499" i="6"/>
  <c r="AS498" i="6"/>
  <c r="AS497" i="6"/>
  <c r="AS496" i="6"/>
  <c r="AS495" i="6"/>
  <c r="AS494" i="6"/>
  <c r="AS493" i="6"/>
  <c r="AS492" i="6"/>
  <c r="AS491" i="6"/>
  <c r="AS490" i="6"/>
  <c r="AS489" i="6"/>
  <c r="AS488" i="6"/>
  <c r="AS487" i="6"/>
  <c r="AS486" i="6"/>
  <c r="AS485" i="6"/>
  <c r="AS484" i="6"/>
  <c r="AS482" i="6"/>
  <c r="AS481" i="6"/>
  <c r="AS480" i="6"/>
  <c r="AS479" i="6"/>
  <c r="AS478" i="6"/>
  <c r="AS477" i="6"/>
  <c r="AS476" i="6"/>
  <c r="AS475" i="6"/>
  <c r="AS473" i="6"/>
  <c r="AS472" i="6"/>
  <c r="AS471" i="6"/>
  <c r="AS470" i="6"/>
  <c r="AS469" i="6"/>
  <c r="AS468" i="6"/>
  <c r="AS467" i="6"/>
  <c r="AS466" i="6"/>
  <c r="AS465" i="6"/>
  <c r="AS464" i="6"/>
  <c r="AS463" i="6"/>
  <c r="AS462" i="6"/>
  <c r="AS461" i="6"/>
  <c r="AS460" i="6"/>
  <c r="AS452" i="6"/>
  <c r="AS451" i="6"/>
  <c r="AS450" i="6"/>
  <c r="AS449" i="6"/>
  <c r="AS448" i="6"/>
  <c r="AS447" i="6"/>
  <c r="AS446" i="6"/>
  <c r="AS445" i="6"/>
  <c r="AS444" i="6"/>
  <c r="AS443" i="6"/>
  <c r="AS442" i="6"/>
  <c r="AS441" i="6"/>
  <c r="AS440" i="6"/>
  <c r="AS439" i="6"/>
  <c r="AS438" i="6"/>
  <c r="AS437" i="6"/>
  <c r="AS436" i="6"/>
  <c r="AS435" i="6"/>
  <c r="AS434" i="6"/>
  <c r="AS433" i="6"/>
  <c r="AS432" i="6"/>
  <c r="AS431" i="6"/>
  <c r="AS430" i="6"/>
  <c r="AS429" i="6"/>
  <c r="AS428" i="6"/>
  <c r="AS427" i="6"/>
  <c r="AS336" i="6"/>
  <c r="AS335" i="6"/>
  <c r="AS334" i="6"/>
  <c r="AS333" i="6"/>
  <c r="AS332" i="6"/>
  <c r="AS331" i="6"/>
  <c r="AS330" i="6"/>
  <c r="AS329" i="6"/>
  <c r="AS328" i="6"/>
  <c r="AS327" i="6"/>
  <c r="AS326" i="6"/>
  <c r="AS325" i="6"/>
  <c r="AS324" i="6"/>
  <c r="AS323" i="6"/>
  <c r="AS322" i="6"/>
  <c r="AS321" i="6"/>
  <c r="AS320" i="6"/>
  <c r="AS319" i="6"/>
  <c r="AS207" i="6"/>
  <c r="AS206" i="6"/>
  <c r="AS205" i="6"/>
  <c r="AS203" i="6"/>
  <c r="AS202" i="6"/>
  <c r="AS201" i="6"/>
  <c r="AS199" i="6"/>
  <c r="AS198" i="6"/>
  <c r="AS197" i="6"/>
  <c r="AS196" i="6"/>
  <c r="AS195" i="6"/>
  <c r="AS194" i="6"/>
  <c r="AS193" i="6"/>
  <c r="AS192" i="6"/>
  <c r="AS191" i="6"/>
  <c r="AS190" i="6"/>
  <c r="AS188" i="6"/>
  <c r="AS182" i="6"/>
  <c r="AS181" i="6"/>
  <c r="AS180" i="6"/>
  <c r="AS179" i="6"/>
  <c r="AS178" i="6"/>
  <c r="AS177" i="6"/>
  <c r="AS176" i="6"/>
  <c r="AS167" i="6"/>
  <c r="AS166" i="6"/>
  <c r="AS163" i="6"/>
  <c r="AS162" i="6"/>
  <c r="AS161" i="6"/>
  <c r="AS160" i="6"/>
  <c r="AS159" i="6"/>
  <c r="AS158" i="6"/>
  <c r="AS157" i="6"/>
  <c r="AS156" i="6"/>
  <c r="AS155" i="6"/>
  <c r="AS154" i="6"/>
  <c r="AS153" i="6"/>
  <c r="AS152" i="6"/>
  <c r="AS151" i="6"/>
  <c r="AS150" i="6"/>
  <c r="AS149" i="6"/>
  <c r="AS148" i="6"/>
  <c r="AS147" i="6"/>
  <c r="AS146" i="6"/>
  <c r="AS145" i="6"/>
  <c r="AS144" i="6"/>
  <c r="AS143" i="6"/>
  <c r="AS142" i="6"/>
  <c r="AS141" i="6"/>
  <c r="AS140" i="6"/>
  <c r="AS139" i="6"/>
  <c r="AS136" i="6"/>
  <c r="AS135" i="6"/>
  <c r="AS134" i="6"/>
  <c r="AS133" i="6"/>
  <c r="AS132" i="6"/>
  <c r="AS131" i="6"/>
  <c r="AS130" i="6"/>
  <c r="AS129" i="6"/>
  <c r="AS128" i="6"/>
  <c r="AS127" i="6"/>
  <c r="AS126" i="6"/>
  <c r="AS125" i="6"/>
  <c r="AS124" i="6"/>
  <c r="AS123" i="6"/>
  <c r="AS122" i="6"/>
  <c r="AS121" i="6"/>
  <c r="AS120" i="6"/>
  <c r="AS119" i="6"/>
  <c r="AS118" i="6"/>
  <c r="AS117" i="6"/>
  <c r="AS116" i="6"/>
  <c r="AS858" i="6"/>
  <c r="AS857" i="6"/>
  <c r="AS856" i="6"/>
  <c r="AS855" i="6"/>
  <c r="AS854" i="6"/>
  <c r="AS853" i="6"/>
  <c r="AS852" i="6"/>
  <c r="AS851" i="6"/>
  <c r="AS850" i="6"/>
  <c r="AS849" i="6"/>
  <c r="AS115" i="6"/>
  <c r="AS114" i="6"/>
  <c r="AS113" i="6"/>
  <c r="AS112" i="6"/>
  <c r="AS111" i="6"/>
  <c r="AS103" i="6"/>
  <c r="AS102" i="6"/>
  <c r="AS101" i="6"/>
  <c r="AS100" i="6"/>
  <c r="AS99" i="6"/>
  <c r="AS98" i="6"/>
  <c r="AS97" i="6"/>
  <c r="AS96" i="6"/>
  <c r="AS93" i="6"/>
  <c r="AS92" i="6"/>
  <c r="AS91" i="6"/>
  <c r="AS89" i="6"/>
  <c r="AS88" i="6"/>
  <c r="AS87" i="6"/>
  <c r="AS86" i="6"/>
  <c r="AS85" i="6"/>
  <c r="AS84" i="6"/>
  <c r="AS83" i="6"/>
  <c r="AS82" i="6"/>
  <c r="AS81" i="6"/>
  <c r="AS80" i="6"/>
  <c r="AS79" i="6"/>
  <c r="AS78" i="6"/>
  <c r="AS77" i="6"/>
  <c r="AS76" i="6"/>
  <c r="AS75" i="6"/>
  <c r="AS74" i="6"/>
  <c r="AS73" i="6"/>
  <c r="AS72" i="6"/>
  <c r="AS71" i="6"/>
  <c r="AS70" i="6"/>
  <c r="AS69" i="6"/>
  <c r="AS68" i="6"/>
  <c r="AS67" i="6"/>
  <c r="AS66" i="6"/>
  <c r="AS65" i="6"/>
  <c r="AS64" i="6"/>
  <c r="AS63" i="6"/>
  <c r="AS62" i="6"/>
  <c r="AS61" i="6"/>
  <c r="AS60" i="6"/>
  <c r="AS59" i="6"/>
  <c r="AS58" i="6"/>
  <c r="AS57" i="6"/>
  <c r="AS56" i="6"/>
  <c r="AS55" i="6"/>
  <c r="AS54" i="6"/>
  <c r="AS53" i="6"/>
  <c r="AS52" i="6"/>
  <c r="AS51" i="6"/>
  <c r="AS50" i="6"/>
  <c r="AS49" i="6"/>
  <c r="AS48" i="6"/>
  <c r="AS47" i="6"/>
  <c r="AS46" i="6"/>
  <c r="AS45" i="6"/>
  <c r="AS44" i="6"/>
  <c r="AS43" i="6"/>
  <c r="AS42" i="6"/>
  <c r="AS41" i="6"/>
  <c r="AS40" i="6"/>
  <c r="AS39" i="6"/>
  <c r="AS38" i="6"/>
  <c r="AS37" i="6"/>
  <c r="AS36" i="6"/>
  <c r="AS35" i="6"/>
  <c r="AS34" i="6"/>
  <c r="AS33" i="6"/>
  <c r="AS32" i="6"/>
  <c r="AS31" i="6"/>
  <c r="AS30" i="6"/>
  <c r="AS29" i="6"/>
  <c r="AS28" i="6"/>
  <c r="AS27" i="6"/>
  <c r="AS26" i="6"/>
  <c r="AS22" i="6"/>
  <c r="AS21" i="6"/>
  <c r="AS20" i="6"/>
  <c r="AS19" i="6"/>
  <c r="AS18" i="6"/>
  <c r="AS17" i="6"/>
  <c r="AS16" i="6"/>
  <c r="AS15" i="6"/>
  <c r="AS14" i="6"/>
  <c r="AS13" i="6"/>
  <c r="AS12" i="6"/>
  <c r="AS11" i="6"/>
  <c r="AS10" i="6"/>
  <c r="AS9" i="6"/>
  <c r="AS8" i="6"/>
  <c r="AS7" i="6"/>
  <c r="AS6" i="6"/>
  <c r="AS5" i="6"/>
  <c r="AS4" i="6"/>
  <c r="AJ848" i="6"/>
  <c r="AJ847" i="6"/>
  <c r="AJ846" i="6"/>
  <c r="AJ845" i="6"/>
  <c r="AJ844" i="6"/>
  <c r="AJ843" i="6"/>
  <c r="AJ842" i="6"/>
  <c r="AJ841" i="6"/>
  <c r="AJ834" i="6"/>
  <c r="AJ833" i="6"/>
  <c r="AJ832" i="6"/>
  <c r="AJ831" i="6"/>
  <c r="AJ830" i="6"/>
  <c r="AJ779" i="6"/>
  <c r="AJ778" i="6"/>
  <c r="AJ777" i="6"/>
  <c r="AJ776" i="6"/>
  <c r="AJ775" i="6"/>
  <c r="AJ774" i="6"/>
  <c r="AJ773" i="6"/>
  <c r="AJ772" i="6"/>
  <c r="AJ771" i="6"/>
  <c r="AJ770" i="6"/>
  <c r="AJ769" i="6"/>
  <c r="AJ768" i="6"/>
  <c r="AJ767" i="6"/>
  <c r="AJ766" i="6"/>
  <c r="AJ765" i="6"/>
  <c r="AJ764" i="6"/>
  <c r="AJ763" i="6"/>
  <c r="AJ762" i="6"/>
  <c r="AJ761" i="6"/>
  <c r="AJ760" i="6"/>
  <c r="AJ759" i="6"/>
  <c r="AJ758" i="6"/>
  <c r="AJ757" i="6"/>
  <c r="AJ756" i="6"/>
  <c r="AJ755" i="6"/>
  <c r="AJ754" i="6"/>
  <c r="AJ753" i="6"/>
  <c r="AJ752" i="6"/>
  <c r="AJ751" i="6"/>
  <c r="AJ732" i="6"/>
  <c r="AJ731" i="6"/>
  <c r="AJ730" i="6"/>
  <c r="AJ729" i="6"/>
  <c r="AJ728" i="6"/>
  <c r="AJ727" i="6"/>
  <c r="AJ726" i="6"/>
  <c r="AJ725" i="6"/>
  <c r="AJ724" i="6"/>
  <c r="AJ723" i="6"/>
  <c r="AJ722" i="6"/>
  <c r="AJ721" i="6"/>
  <c r="AJ720" i="6"/>
  <c r="AJ719" i="6"/>
  <c r="AJ718" i="6"/>
  <c r="AJ717" i="6"/>
  <c r="AJ716" i="6"/>
  <c r="AJ715" i="6"/>
  <c r="AJ714" i="6"/>
  <c r="AJ713" i="6"/>
  <c r="AJ712" i="6"/>
  <c r="AJ711" i="6"/>
  <c r="AJ710" i="6"/>
  <c r="AJ709" i="6"/>
  <c r="AJ708" i="6"/>
  <c r="AJ707" i="6"/>
  <c r="AJ706" i="6"/>
  <c r="AJ705" i="6"/>
  <c r="AJ704" i="6"/>
  <c r="AJ703" i="6"/>
  <c r="AJ702" i="6"/>
  <c r="AJ701" i="6"/>
  <c r="AJ700" i="6"/>
  <c r="AJ699" i="6"/>
  <c r="AJ698" i="6"/>
  <c r="AJ697" i="6"/>
  <c r="AJ696" i="6"/>
  <c r="AJ695" i="6"/>
  <c r="AJ694" i="6"/>
  <c r="AJ693" i="6"/>
  <c r="AJ692" i="6"/>
  <c r="AJ691" i="6"/>
  <c r="AJ690" i="6"/>
  <c r="AJ689" i="6"/>
  <c r="AJ688" i="6"/>
  <c r="AJ687" i="6"/>
  <c r="AJ686" i="6"/>
  <c r="AJ685" i="6"/>
  <c r="AJ684" i="6"/>
  <c r="AJ683" i="6"/>
  <c r="AJ682" i="6"/>
  <c r="AJ681" i="6"/>
  <c r="AJ680" i="6"/>
  <c r="AJ679" i="6"/>
  <c r="AJ678" i="6"/>
  <c r="AJ677" i="6"/>
  <c r="AJ676" i="6"/>
  <c r="AJ675" i="6"/>
  <c r="AJ674" i="6"/>
  <c r="AJ673" i="6"/>
  <c r="AJ672" i="6"/>
  <c r="AJ671" i="6"/>
  <c r="AJ670" i="6"/>
  <c r="AJ669" i="6"/>
  <c r="AJ668" i="6"/>
  <c r="AJ667" i="6"/>
  <c r="AJ666" i="6"/>
  <c r="AJ665" i="6"/>
  <c r="AJ664" i="6"/>
  <c r="AJ663" i="6"/>
  <c r="AJ662" i="6"/>
  <c r="AJ661" i="6"/>
  <c r="AJ660" i="6"/>
  <c r="AJ659" i="6"/>
  <c r="AJ658" i="6"/>
  <c r="AJ657" i="6"/>
  <c r="AJ656" i="6"/>
  <c r="AJ655" i="6"/>
  <c r="AJ654" i="6"/>
  <c r="AJ653" i="6"/>
  <c r="AJ652" i="6"/>
  <c r="AJ651" i="6"/>
  <c r="AJ650" i="6"/>
  <c r="AJ649" i="6"/>
  <c r="AJ648" i="6"/>
  <c r="AJ647" i="6"/>
  <c r="AJ646" i="6"/>
  <c r="AJ645" i="6"/>
  <c r="AJ644" i="6"/>
  <c r="AJ643" i="6"/>
  <c r="AJ642" i="6"/>
  <c r="AJ641" i="6"/>
  <c r="AJ640" i="6"/>
  <c r="AJ612" i="6"/>
  <c r="AJ611" i="6"/>
  <c r="AJ610" i="6"/>
  <c r="AJ609" i="6"/>
  <c r="AJ566" i="6"/>
  <c r="AJ565" i="6"/>
  <c r="AJ564" i="6"/>
  <c r="AJ563" i="6"/>
  <c r="AJ562" i="6"/>
  <c r="AJ561" i="6"/>
  <c r="AJ560" i="6"/>
  <c r="AJ559" i="6"/>
  <c r="AJ558" i="6"/>
  <c r="AJ557" i="6"/>
  <c r="AJ556" i="6"/>
  <c r="AJ555" i="6"/>
  <c r="AJ554" i="6"/>
  <c r="AJ553" i="6"/>
  <c r="AJ552" i="6"/>
  <c r="AJ551" i="6"/>
  <c r="AJ550" i="6"/>
  <c r="AJ549" i="6"/>
  <c r="AJ548" i="6"/>
  <c r="AJ547" i="6"/>
  <c r="AJ546" i="6"/>
  <c r="AJ545" i="6"/>
  <c r="AJ544" i="6"/>
  <c r="AJ543" i="6"/>
  <c r="AJ542" i="6"/>
  <c r="AJ541" i="6"/>
  <c r="AJ540" i="6"/>
  <c r="AJ539" i="6"/>
  <c r="AJ538" i="6"/>
  <c r="AJ537" i="6"/>
  <c r="AJ536" i="6"/>
  <c r="AJ535" i="6"/>
  <c r="AJ534" i="6"/>
  <c r="AJ533" i="6"/>
  <c r="AJ532" i="6"/>
  <c r="AJ531" i="6"/>
  <c r="AJ530" i="6"/>
  <c r="AJ529" i="6"/>
  <c r="AJ528" i="6"/>
  <c r="AJ527" i="6"/>
  <c r="AJ526" i="6"/>
  <c r="AJ525" i="6"/>
  <c r="AJ524" i="6"/>
  <c r="AJ523" i="6"/>
  <c r="AJ522" i="6"/>
  <c r="AJ521" i="6"/>
  <c r="AJ520" i="6"/>
  <c r="AJ519" i="6"/>
  <c r="AJ518" i="6"/>
  <c r="AJ517" i="6"/>
  <c r="AJ516" i="6"/>
  <c r="AJ515" i="6"/>
  <c r="AJ514" i="6"/>
  <c r="AJ513" i="6"/>
  <c r="AJ512" i="6"/>
  <c r="AJ511" i="6"/>
  <c r="AJ510" i="6"/>
  <c r="AJ509" i="6"/>
  <c r="AJ508" i="6"/>
  <c r="AJ507" i="6"/>
  <c r="AJ506" i="6"/>
  <c r="AJ505" i="6"/>
  <c r="AJ504" i="6"/>
  <c r="AJ503" i="6"/>
  <c r="AJ502" i="6"/>
  <c r="AJ501" i="6"/>
  <c r="AJ500" i="6"/>
  <c r="AJ499" i="6"/>
  <c r="AJ498" i="6"/>
  <c r="AJ497" i="6"/>
  <c r="AJ496" i="6"/>
  <c r="AJ495" i="6"/>
  <c r="AJ494" i="6"/>
  <c r="AJ493" i="6"/>
  <c r="AJ492" i="6"/>
  <c r="AJ491" i="6"/>
  <c r="AJ490" i="6"/>
  <c r="AJ489" i="6"/>
  <c r="AJ488" i="6"/>
  <c r="AJ487" i="6"/>
  <c r="AJ486" i="6"/>
  <c r="AJ485" i="6"/>
  <c r="AJ484" i="6"/>
  <c r="AJ482" i="6"/>
  <c r="AJ481" i="6"/>
  <c r="AJ480" i="6"/>
  <c r="AJ479" i="6"/>
  <c r="AJ478" i="6"/>
  <c r="AJ477" i="6"/>
  <c r="AJ476" i="6"/>
  <c r="AJ475" i="6"/>
  <c r="AJ473" i="6"/>
  <c r="AJ472" i="6"/>
  <c r="AJ471" i="6"/>
  <c r="AJ470" i="6"/>
  <c r="AJ469" i="6"/>
  <c r="AJ468" i="6"/>
  <c r="AJ467" i="6"/>
  <c r="AJ466" i="6"/>
  <c r="AJ465" i="6"/>
  <c r="AJ464" i="6"/>
  <c r="AJ463" i="6"/>
  <c r="AJ462" i="6"/>
  <c r="AJ461" i="6"/>
  <c r="AJ460" i="6"/>
  <c r="AJ452" i="6"/>
  <c r="AJ451" i="6"/>
  <c r="AJ450" i="6"/>
  <c r="AJ449" i="6"/>
  <c r="AJ448" i="6"/>
  <c r="AJ447" i="6"/>
  <c r="AJ446" i="6"/>
  <c r="AJ445" i="6"/>
  <c r="AJ444" i="6"/>
  <c r="AJ443" i="6"/>
  <c r="AJ442" i="6"/>
  <c r="AJ441" i="6"/>
  <c r="AJ440" i="6"/>
  <c r="AJ439" i="6"/>
  <c r="AJ438" i="6"/>
  <c r="AJ437" i="6"/>
  <c r="AJ436" i="6"/>
  <c r="AJ435" i="6"/>
  <c r="AJ434" i="6"/>
  <c r="AJ433" i="6"/>
  <c r="AJ432" i="6"/>
  <c r="AJ431" i="6"/>
  <c r="AJ430" i="6"/>
  <c r="AJ429" i="6"/>
  <c r="AJ428" i="6"/>
  <c r="AJ427" i="6"/>
  <c r="AJ396" i="6"/>
  <c r="AJ395" i="6"/>
  <c r="AJ394" i="6"/>
  <c r="AJ393" i="6"/>
  <c r="AJ392" i="6"/>
  <c r="AJ391" i="6"/>
  <c r="AJ390" i="6"/>
  <c r="AJ389" i="6"/>
  <c r="AJ388" i="6"/>
  <c r="AJ387" i="6"/>
  <c r="AJ386" i="6"/>
  <c r="AJ385" i="6"/>
  <c r="AJ384" i="6"/>
  <c r="AJ383" i="6"/>
  <c r="AJ382" i="6"/>
  <c r="AJ381" i="6"/>
  <c r="AJ380" i="6"/>
  <c r="AJ379" i="6"/>
  <c r="AJ378" i="6"/>
  <c r="AJ377" i="6"/>
  <c r="AJ376" i="6"/>
  <c r="AJ375" i="6"/>
  <c r="AJ374" i="6"/>
  <c r="AJ373" i="6"/>
  <c r="AJ372" i="6"/>
  <c r="AJ371" i="6"/>
  <c r="AJ370" i="6"/>
  <c r="AJ369" i="6"/>
  <c r="AJ368" i="6"/>
  <c r="AJ367" i="6"/>
  <c r="AJ366" i="6"/>
  <c r="AJ365" i="6"/>
  <c r="AJ364" i="6"/>
  <c r="AJ363" i="6"/>
  <c r="AJ362" i="6"/>
  <c r="AJ361" i="6"/>
  <c r="AJ360" i="6"/>
  <c r="AJ359" i="6"/>
  <c r="AJ358" i="6"/>
  <c r="AJ357" i="6"/>
  <c r="AJ356" i="6"/>
  <c r="AJ355" i="6"/>
  <c r="AJ354" i="6"/>
  <c r="AJ353" i="6"/>
  <c r="AJ352" i="6"/>
  <c r="AJ351" i="6"/>
  <c r="AJ350" i="6"/>
  <c r="AJ349" i="6"/>
  <c r="AJ348" i="6"/>
  <c r="AJ347" i="6"/>
  <c r="AJ346" i="6"/>
  <c r="AJ345" i="6"/>
  <c r="AJ344" i="6"/>
  <c r="AJ343" i="6"/>
  <c r="AJ342" i="6"/>
  <c r="AJ341" i="6"/>
  <c r="AJ340" i="6"/>
  <c r="AJ336" i="6"/>
  <c r="AJ335" i="6"/>
  <c r="AJ334" i="6"/>
  <c r="AJ333" i="6"/>
  <c r="AJ332" i="6"/>
  <c r="AJ331" i="6"/>
  <c r="AJ330" i="6"/>
  <c r="AJ329" i="6"/>
  <c r="AJ327" i="6"/>
  <c r="AJ326" i="6"/>
  <c r="AJ325" i="6"/>
  <c r="AJ324" i="6"/>
  <c r="AJ323" i="6"/>
  <c r="AJ322" i="6"/>
  <c r="AJ321" i="6"/>
  <c r="AJ320" i="6"/>
  <c r="AJ319" i="6"/>
  <c r="AJ318" i="6"/>
  <c r="AJ317" i="6"/>
  <c r="AJ316" i="6"/>
  <c r="AJ315" i="6"/>
  <c r="AJ314" i="6"/>
  <c r="AJ313" i="6"/>
  <c r="AJ312" i="6"/>
  <c r="AJ288" i="6"/>
  <c r="AJ287" i="6"/>
  <c r="AJ286" i="6"/>
  <c r="AJ285" i="6"/>
  <c r="AJ284" i="6"/>
  <c r="AJ283" i="6"/>
  <c r="AJ282" i="6"/>
  <c r="AJ281" i="6"/>
  <c r="AJ280" i="6"/>
  <c r="AJ279" i="6"/>
  <c r="AJ278" i="6"/>
  <c r="AJ277" i="6"/>
  <c r="AJ276" i="6"/>
  <c r="AJ275" i="6"/>
  <c r="AJ274" i="6"/>
  <c r="AJ273" i="6"/>
  <c r="AJ272" i="6"/>
  <c r="AJ271" i="6"/>
  <c r="AJ270" i="6"/>
  <c r="AJ269" i="6"/>
  <c r="AJ268" i="6"/>
  <c r="AJ267" i="6"/>
  <c r="AJ266" i="6"/>
  <c r="AJ265" i="6"/>
  <c r="AJ264" i="6"/>
  <c r="AJ263" i="6"/>
  <c r="AJ262" i="6"/>
  <c r="AJ261" i="6"/>
  <c r="AJ260" i="6"/>
  <c r="AJ259" i="6"/>
  <c r="AJ258" i="6"/>
  <c r="AJ257" i="6"/>
  <c r="AJ256" i="6"/>
  <c r="AJ255" i="6"/>
  <c r="AJ254" i="6"/>
  <c r="AJ253" i="6"/>
  <c r="AJ252" i="6"/>
  <c r="AJ251" i="6"/>
  <c r="AJ250" i="6"/>
  <c r="AJ249" i="6"/>
  <c r="AJ248" i="6"/>
  <c r="AJ247" i="6"/>
  <c r="AJ246" i="6"/>
  <c r="AJ245" i="6"/>
  <c r="AJ244" i="6"/>
  <c r="AJ243" i="6"/>
  <c r="AJ242" i="6"/>
  <c r="AJ241" i="6"/>
  <c r="AJ240" i="6"/>
  <c r="AJ239" i="6"/>
  <c r="AJ238" i="6"/>
  <c r="AJ237" i="6"/>
  <c r="AJ236" i="6"/>
  <c r="AJ235" i="6"/>
  <c r="AJ234" i="6"/>
  <c r="AJ233" i="6"/>
  <c r="AJ232" i="6"/>
  <c r="AJ231" i="6"/>
  <c r="AJ230" i="6"/>
  <c r="AJ229" i="6"/>
  <c r="AJ228" i="6"/>
  <c r="AJ227" i="6"/>
  <c r="AJ226" i="6"/>
  <c r="AJ225" i="6"/>
  <c r="AJ224" i="6"/>
  <c r="AJ223" i="6"/>
  <c r="AJ222" i="6"/>
  <c r="AJ221" i="6"/>
  <c r="AJ220" i="6"/>
  <c r="AJ219" i="6"/>
  <c r="AJ218" i="6"/>
  <c r="AJ217" i="6"/>
  <c r="AJ216" i="6"/>
  <c r="AJ215" i="6"/>
  <c r="AJ214" i="6"/>
  <c r="AJ213" i="6"/>
  <c r="AJ212" i="6"/>
  <c r="AJ211" i="6"/>
  <c r="AJ210" i="6"/>
  <c r="AJ209" i="6"/>
  <c r="AJ207" i="6"/>
  <c r="AJ206" i="6"/>
  <c r="AJ205" i="6"/>
  <c r="AJ204" i="6"/>
  <c r="AJ203" i="6"/>
  <c r="AJ202" i="6"/>
  <c r="AJ201" i="6"/>
  <c r="AJ200" i="6"/>
  <c r="AJ199" i="6"/>
  <c r="AJ198" i="6"/>
  <c r="AJ197" i="6"/>
  <c r="AJ196" i="6"/>
  <c r="AJ195" i="6"/>
  <c r="AJ194" i="6"/>
  <c r="AJ193" i="6"/>
  <c r="AJ192" i="6"/>
  <c r="AJ191" i="6"/>
  <c r="AJ190" i="6"/>
  <c r="AJ189" i="6"/>
  <c r="AJ188" i="6"/>
  <c r="AJ187" i="6"/>
  <c r="AJ186" i="6"/>
  <c r="AJ185" i="6"/>
  <c r="AJ184" i="6"/>
  <c r="AJ183" i="6"/>
  <c r="AJ182" i="6"/>
  <c r="AJ181" i="6"/>
  <c r="AJ180" i="6"/>
  <c r="AJ179" i="6"/>
  <c r="AJ178" i="6"/>
  <c r="AJ177" i="6"/>
  <c r="AJ176" i="6"/>
  <c r="AJ171" i="6"/>
  <c r="AJ169" i="6"/>
  <c r="AJ168" i="6"/>
  <c r="AJ167" i="6"/>
  <c r="AJ166" i="6"/>
  <c r="AJ165" i="6"/>
  <c r="AJ163" i="6"/>
  <c r="AJ162" i="6"/>
  <c r="AJ161" i="6"/>
  <c r="AJ160" i="6"/>
  <c r="AJ159" i="6"/>
  <c r="AJ158" i="6"/>
  <c r="AJ157" i="6"/>
  <c r="AJ156" i="6"/>
  <c r="AJ155" i="6"/>
  <c r="AJ154" i="6"/>
  <c r="AJ153" i="6"/>
  <c r="AJ152" i="6"/>
  <c r="AJ151" i="6"/>
  <c r="AJ150" i="6"/>
  <c r="AJ149" i="6"/>
  <c r="AJ148" i="6"/>
  <c r="AJ147" i="6"/>
  <c r="AJ146" i="6"/>
  <c r="AJ145" i="6"/>
  <c r="AJ144" i="6"/>
  <c r="AJ143" i="6"/>
  <c r="AJ142" i="6"/>
  <c r="AJ141" i="6"/>
  <c r="AJ140" i="6"/>
  <c r="AJ139" i="6"/>
  <c r="AJ138" i="6"/>
  <c r="AJ137" i="6"/>
  <c r="AJ136" i="6"/>
  <c r="AJ135" i="6"/>
  <c r="AJ134" i="6"/>
  <c r="AJ133" i="6"/>
  <c r="AJ132" i="6"/>
  <c r="AJ131" i="6"/>
  <c r="AJ130" i="6"/>
  <c r="AJ129" i="6"/>
  <c r="AJ128" i="6"/>
  <c r="AJ127" i="6"/>
  <c r="AJ126" i="6"/>
  <c r="AJ125" i="6"/>
  <c r="AJ124" i="6"/>
  <c r="AJ123" i="6"/>
  <c r="AJ122" i="6"/>
  <c r="AJ121" i="6"/>
  <c r="AJ120" i="6"/>
  <c r="AJ119" i="6"/>
  <c r="AJ118" i="6"/>
  <c r="AJ117" i="6"/>
  <c r="AJ116" i="6"/>
  <c r="AJ858" i="6"/>
  <c r="AJ857" i="6"/>
  <c r="AJ856" i="6"/>
  <c r="AJ855" i="6"/>
  <c r="AJ854" i="6"/>
  <c r="AJ853" i="6"/>
  <c r="AJ852" i="6"/>
  <c r="AJ851" i="6"/>
  <c r="AJ850" i="6"/>
  <c r="AJ849" i="6"/>
  <c r="AJ115" i="6"/>
  <c r="AJ114" i="6"/>
  <c r="AJ113" i="6"/>
  <c r="AJ112" i="6"/>
  <c r="AJ111" i="6"/>
  <c r="AJ108" i="6"/>
  <c r="AJ107" i="6"/>
  <c r="AJ106" i="6"/>
  <c r="AJ105" i="6"/>
  <c r="AJ104" i="6"/>
  <c r="AJ103" i="6"/>
  <c r="AJ102" i="6"/>
  <c r="AJ101" i="6"/>
  <c r="AJ100" i="6"/>
  <c r="AJ99" i="6"/>
  <c r="AJ98" i="6"/>
  <c r="AJ97" i="6"/>
  <c r="AJ96" i="6"/>
  <c r="AJ95" i="6"/>
  <c r="AJ94" i="6"/>
  <c r="AJ93" i="6"/>
  <c r="AJ92" i="6"/>
  <c r="AJ91" i="6"/>
  <c r="AJ90" i="6"/>
  <c r="AJ89" i="6"/>
  <c r="AJ88" i="6"/>
  <c r="AJ87" i="6"/>
  <c r="AJ86" i="6"/>
  <c r="AJ85" i="6"/>
  <c r="AJ84" i="6"/>
  <c r="AJ83" i="6"/>
  <c r="AJ82" i="6"/>
  <c r="AJ81" i="6"/>
  <c r="AJ80" i="6"/>
  <c r="AJ79" i="6"/>
  <c r="AJ78" i="6"/>
  <c r="AJ77" i="6"/>
  <c r="AJ76" i="6"/>
  <c r="AJ75" i="6"/>
  <c r="AJ74" i="6"/>
  <c r="AJ73" i="6"/>
  <c r="AJ72" i="6"/>
  <c r="AJ71" i="6"/>
  <c r="AJ70" i="6"/>
  <c r="AJ69" i="6"/>
  <c r="AJ68" i="6"/>
  <c r="AJ67" i="6"/>
  <c r="AJ66" i="6"/>
  <c r="AJ65" i="6"/>
  <c r="AJ64" i="6"/>
  <c r="AJ63" i="6"/>
  <c r="AJ62" i="6"/>
  <c r="AJ61" i="6"/>
  <c r="AJ60" i="6"/>
  <c r="AJ59" i="6"/>
  <c r="AJ58" i="6"/>
  <c r="AJ57" i="6"/>
  <c r="AJ56" i="6"/>
  <c r="AJ55" i="6"/>
  <c r="AJ54" i="6"/>
  <c r="AJ53" i="6"/>
  <c r="AJ52" i="6"/>
  <c r="AJ51" i="6"/>
  <c r="AJ50" i="6"/>
  <c r="AJ49" i="6"/>
  <c r="AJ48" i="6"/>
  <c r="AJ47" i="6"/>
  <c r="AJ46" i="6"/>
  <c r="AJ45" i="6"/>
  <c r="AJ44" i="6"/>
  <c r="AJ43" i="6"/>
  <c r="AJ42" i="6"/>
  <c r="AJ41" i="6"/>
  <c r="AJ40" i="6"/>
  <c r="AJ39" i="6"/>
  <c r="AJ38" i="6"/>
  <c r="AJ37" i="6"/>
  <c r="AJ36" i="6"/>
  <c r="AJ35" i="6"/>
  <c r="AJ34" i="6"/>
  <c r="AJ33" i="6"/>
  <c r="AJ32" i="6"/>
  <c r="AJ31" i="6"/>
  <c r="AJ30" i="6"/>
  <c r="AJ29" i="6"/>
  <c r="AJ28" i="6"/>
  <c r="AJ27" i="6"/>
  <c r="AJ26" i="6"/>
  <c r="AJ22" i="6"/>
  <c r="AJ21" i="6"/>
  <c r="AJ20" i="6"/>
  <c r="AJ19" i="6"/>
  <c r="AJ18" i="6"/>
  <c r="AJ17" i="6"/>
  <c r="AJ16" i="6"/>
  <c r="AJ15" i="6"/>
  <c r="AJ14" i="6"/>
  <c r="AJ13" i="6"/>
  <c r="AJ12" i="6"/>
  <c r="AJ11" i="6"/>
  <c r="AJ10" i="6"/>
  <c r="AJ9" i="6"/>
  <c r="AJ8" i="6"/>
  <c r="AJ7" i="6"/>
  <c r="AJ6" i="6"/>
  <c r="AJ5" i="6"/>
  <c r="AJ4" i="6"/>
  <c r="AC848" i="6"/>
  <c r="AC847" i="6"/>
  <c r="AC846" i="6"/>
  <c r="AC845" i="6"/>
  <c r="AC831" i="6"/>
  <c r="AC830" i="6"/>
  <c r="AC779" i="6"/>
  <c r="AC778" i="6"/>
  <c r="AC777" i="6"/>
  <c r="AC776" i="6"/>
  <c r="AC775" i="6"/>
  <c r="AC774" i="6"/>
  <c r="AC773" i="6"/>
  <c r="AC772" i="6"/>
  <c r="AC762" i="6"/>
  <c r="AC761" i="6"/>
  <c r="AC760" i="6"/>
  <c r="AC759" i="6"/>
  <c r="AC758" i="6"/>
  <c r="AC757" i="6"/>
  <c r="AC756" i="6"/>
  <c r="AC755" i="6"/>
  <c r="AC754" i="6"/>
  <c r="AC753" i="6"/>
  <c r="AC752" i="6"/>
  <c r="AC751" i="6"/>
  <c r="AC731" i="6"/>
  <c r="AC654" i="6"/>
  <c r="AC653" i="6"/>
  <c r="AC642" i="6"/>
  <c r="AC612" i="6"/>
  <c r="AC611" i="6"/>
  <c r="AC610" i="6"/>
  <c r="AC609" i="6"/>
  <c r="AC568" i="6"/>
  <c r="AC567" i="6"/>
  <c r="AC566" i="6"/>
  <c r="AC565" i="6"/>
  <c r="AC564" i="6"/>
  <c r="AC563" i="6"/>
  <c r="AC462" i="6"/>
  <c r="AC461" i="6"/>
  <c r="AC460" i="6"/>
  <c r="AC459" i="6"/>
  <c r="AC339" i="6"/>
  <c r="AC338" i="6"/>
  <c r="AC337" i="6"/>
  <c r="AC336" i="6"/>
  <c r="AC335" i="6"/>
  <c r="AC334" i="6"/>
  <c r="AC333" i="6"/>
  <c r="AC332" i="6"/>
  <c r="AC331" i="6"/>
  <c r="AC330" i="6"/>
  <c r="AC329" i="6"/>
  <c r="AC326" i="6"/>
  <c r="AC325" i="6"/>
  <c r="AC208" i="6"/>
  <c r="AC198" i="6"/>
  <c r="AC197" i="6"/>
  <c r="AC196" i="6"/>
  <c r="AC193" i="6"/>
  <c r="AC192" i="6"/>
  <c r="AC167" i="6"/>
  <c r="AC134" i="6"/>
  <c r="AC133" i="6"/>
  <c r="AC132" i="6"/>
  <c r="AC131" i="6"/>
  <c r="AC130" i="6"/>
  <c r="AC129" i="6"/>
  <c r="AC128" i="6"/>
  <c r="AC127" i="6"/>
  <c r="AC126" i="6"/>
  <c r="AC125" i="6"/>
  <c r="AC124" i="6"/>
  <c r="AC123" i="6"/>
  <c r="AC122" i="6"/>
  <c r="AC121" i="6"/>
  <c r="AC120" i="6"/>
  <c r="AC119" i="6"/>
  <c r="AC118" i="6"/>
  <c r="AC117" i="6"/>
  <c r="AC116" i="6"/>
  <c r="AC858" i="6"/>
  <c r="AC857" i="6"/>
  <c r="AC856" i="6"/>
  <c r="AC855" i="6"/>
  <c r="AC854" i="6"/>
  <c r="AC853" i="6"/>
  <c r="AC852" i="6"/>
  <c r="AC851" i="6"/>
  <c r="AC850" i="6"/>
  <c r="AC849" i="6"/>
  <c r="AC115" i="6"/>
  <c r="AC105" i="6"/>
  <c r="AC104" i="6"/>
  <c r="AC103" i="6"/>
  <c r="AC102" i="6"/>
  <c r="AC101" i="6"/>
  <c r="AC100" i="6"/>
  <c r="AC99" i="6"/>
  <c r="AC98" i="6"/>
  <c r="AC97" i="6"/>
  <c r="AC96" i="6"/>
  <c r="AC95" i="6"/>
  <c r="AC94" i="6"/>
  <c r="AC93" i="6"/>
  <c r="AC92" i="6"/>
  <c r="AC91" i="6"/>
  <c r="AC90" i="6"/>
  <c r="AC89" i="6"/>
  <c r="AC88" i="6"/>
  <c r="AC87" i="6"/>
  <c r="AC86" i="6"/>
  <c r="AC85" i="6"/>
  <c r="AC84" i="6"/>
  <c r="AC83" i="6"/>
  <c r="AC82" i="6"/>
  <c r="AC81" i="6"/>
  <c r="AC80" i="6"/>
  <c r="AC79" i="6"/>
  <c r="AC78" i="6"/>
  <c r="AC77" i="6"/>
  <c r="AC76" i="6"/>
  <c r="AC75" i="6"/>
  <c r="AC74" i="6"/>
  <c r="AC73" i="6"/>
  <c r="AC72" i="6"/>
  <c r="AC71" i="6"/>
  <c r="AC9" i="6"/>
  <c r="AC8" i="6"/>
  <c r="AC7" i="6"/>
  <c r="AC6" i="6"/>
  <c r="AC5" i="6"/>
  <c r="AC4" i="6"/>
  <c r="AF848" i="6"/>
  <c r="AF847" i="6"/>
  <c r="AF846" i="6"/>
  <c r="AF845" i="6"/>
  <c r="AF844" i="6"/>
  <c r="AF843" i="6"/>
  <c r="AF842" i="6"/>
  <c r="AF841" i="6"/>
  <c r="AF831" i="6"/>
  <c r="AF830" i="6"/>
  <c r="AF779" i="6"/>
  <c r="AF778" i="6"/>
  <c r="AF777" i="6"/>
  <c r="AF776" i="6"/>
  <c r="AF775" i="6"/>
  <c r="AF774" i="6"/>
  <c r="AF773" i="6"/>
  <c r="AF772" i="6"/>
  <c r="AF762" i="6"/>
  <c r="AF761" i="6"/>
  <c r="AF760" i="6"/>
  <c r="AF759" i="6"/>
  <c r="AF758" i="6"/>
  <c r="AF757" i="6"/>
  <c r="AF756" i="6"/>
  <c r="AF755" i="6"/>
  <c r="AF754" i="6"/>
  <c r="AF753" i="6"/>
  <c r="AF752" i="6"/>
  <c r="AF751" i="6"/>
  <c r="AF732" i="6"/>
  <c r="AF731" i="6"/>
  <c r="AF654" i="6"/>
  <c r="AF653" i="6"/>
  <c r="AF642" i="6"/>
  <c r="AF612" i="6"/>
  <c r="AF611" i="6"/>
  <c r="AF610" i="6"/>
  <c r="AF609" i="6"/>
  <c r="AF568" i="6"/>
  <c r="AF567" i="6"/>
  <c r="AF566" i="6"/>
  <c r="AF565" i="6"/>
  <c r="AF564" i="6"/>
  <c r="AF563" i="6"/>
  <c r="AF462" i="6"/>
  <c r="AF461" i="6"/>
  <c r="AF460" i="6"/>
  <c r="AF459" i="6"/>
  <c r="AF339" i="6"/>
  <c r="AF338" i="6"/>
  <c r="AF337" i="6"/>
  <c r="AF336" i="6"/>
  <c r="AF335" i="6"/>
  <c r="AF334" i="6"/>
  <c r="AF333" i="6"/>
  <c r="AF332" i="6"/>
  <c r="AF331" i="6"/>
  <c r="AF330" i="6"/>
  <c r="AF329" i="6"/>
  <c r="AF326" i="6"/>
  <c r="AF325" i="6"/>
  <c r="AF208" i="6"/>
  <c r="AF198" i="6"/>
  <c r="AF197" i="6"/>
  <c r="AF196" i="6"/>
  <c r="AF195" i="6"/>
  <c r="AF194" i="6"/>
  <c r="AF193" i="6"/>
  <c r="AF192" i="6"/>
  <c r="AF167" i="6"/>
  <c r="AF135" i="6"/>
  <c r="AF134" i="6"/>
  <c r="AF133" i="6"/>
  <c r="AF132" i="6"/>
  <c r="AF131" i="6"/>
  <c r="AF130" i="6"/>
  <c r="AF129" i="6"/>
  <c r="AF128" i="6"/>
  <c r="AF127" i="6"/>
  <c r="AF126" i="6"/>
  <c r="AF125" i="6"/>
  <c r="AF124" i="6"/>
  <c r="AF123" i="6"/>
  <c r="AF122" i="6"/>
  <c r="AF121" i="6"/>
  <c r="AF120" i="6"/>
  <c r="AF119" i="6"/>
  <c r="AF118" i="6"/>
  <c r="AF117" i="6"/>
  <c r="AF116" i="6"/>
  <c r="AF858" i="6"/>
  <c r="AF857" i="6"/>
  <c r="AF856" i="6"/>
  <c r="AF855" i="6"/>
  <c r="AF854" i="6"/>
  <c r="AF853" i="6"/>
  <c r="AF852" i="6"/>
  <c r="AF851" i="6"/>
  <c r="AF850" i="6"/>
  <c r="AF849" i="6"/>
  <c r="AF115" i="6"/>
  <c r="AF105" i="6"/>
  <c r="AF104" i="6"/>
  <c r="AF103" i="6"/>
  <c r="AF102" i="6"/>
  <c r="AF101" i="6"/>
  <c r="AF100" i="6"/>
  <c r="AF99" i="6"/>
  <c r="AF98" i="6"/>
  <c r="AF97" i="6"/>
  <c r="AF96" i="6"/>
  <c r="AF95" i="6"/>
  <c r="AF94" i="6"/>
  <c r="AF93" i="6"/>
  <c r="AF92" i="6"/>
  <c r="AF91" i="6"/>
  <c r="AF90" i="6"/>
  <c r="AF89" i="6"/>
  <c r="AF88" i="6"/>
  <c r="AF87" i="6"/>
  <c r="AF86" i="6"/>
  <c r="AF85" i="6"/>
  <c r="AF84" i="6"/>
  <c r="AF83" i="6"/>
  <c r="AF82" i="6"/>
  <c r="AF81" i="6"/>
  <c r="AF80" i="6"/>
  <c r="AF79" i="6"/>
  <c r="AF78" i="6"/>
  <c r="AF77" i="6"/>
  <c r="AF76" i="6"/>
  <c r="AF75" i="6"/>
  <c r="AF74" i="6"/>
  <c r="AF73" i="6"/>
  <c r="AF9" i="6"/>
  <c r="AF8" i="6"/>
  <c r="AF7" i="6"/>
  <c r="AF6" i="6"/>
  <c r="AF5" i="6"/>
  <c r="AF4" i="6"/>
  <c r="Z848" i="6"/>
  <c r="Z847" i="6"/>
  <c r="Z846" i="6"/>
  <c r="Z845" i="6"/>
  <c r="Z844" i="6"/>
  <c r="Z843" i="6"/>
  <c r="Z842" i="6"/>
  <c r="Z841" i="6"/>
  <c r="Z840" i="6"/>
  <c r="Z839" i="6"/>
  <c r="Z838" i="6"/>
  <c r="Z837" i="6"/>
  <c r="Z836" i="6"/>
  <c r="Z835" i="6"/>
  <c r="Z834" i="6"/>
  <c r="Z833" i="6"/>
  <c r="Z832" i="6"/>
  <c r="Z831" i="6"/>
  <c r="Z830" i="6"/>
  <c r="Z829" i="6"/>
  <c r="Z828" i="6"/>
  <c r="Z827" i="6"/>
  <c r="Z826" i="6"/>
  <c r="Z825" i="6"/>
  <c r="Z824" i="6"/>
  <c r="Z823" i="6"/>
  <c r="Z822" i="6"/>
  <c r="Z821" i="6"/>
  <c r="Z820" i="6"/>
  <c r="Z819" i="6"/>
  <c r="Z818" i="6"/>
  <c r="Z817" i="6"/>
  <c r="Z816" i="6"/>
  <c r="Z815" i="6"/>
  <c r="Z814" i="6"/>
  <c r="Z813" i="6"/>
  <c r="Z812" i="6"/>
  <c r="Z811" i="6"/>
  <c r="Z810" i="6"/>
  <c r="Z809" i="6"/>
  <c r="Z808" i="6"/>
  <c r="Z807" i="6"/>
  <c r="Z806" i="6"/>
  <c r="Z805" i="6"/>
  <c r="Z804" i="6"/>
  <c r="Z803" i="6"/>
  <c r="Z802" i="6"/>
  <c r="Z801" i="6"/>
  <c r="Z800" i="6"/>
  <c r="Z799" i="6"/>
  <c r="Z798" i="6"/>
  <c r="Z797" i="6"/>
  <c r="Z796" i="6"/>
  <c r="Z795" i="6"/>
  <c r="Z794" i="6"/>
  <c r="Z793" i="6"/>
  <c r="Z792" i="6"/>
  <c r="Z791" i="6"/>
  <c r="Z790" i="6"/>
  <c r="Z789" i="6"/>
  <c r="Z788" i="6"/>
  <c r="Z787" i="6"/>
  <c r="Z786" i="6"/>
  <c r="Z785" i="6"/>
  <c r="Z784" i="6"/>
  <c r="Z783" i="6"/>
  <c r="Z782" i="6"/>
  <c r="Z781" i="6"/>
  <c r="Z780" i="6"/>
  <c r="Z779" i="6"/>
  <c r="Z778" i="6"/>
  <c r="Z777" i="6"/>
  <c r="Z776" i="6"/>
  <c r="Z775" i="6"/>
  <c r="Z774" i="6"/>
  <c r="Z773" i="6"/>
  <c r="Z772" i="6"/>
  <c r="Z762" i="6"/>
  <c r="Z761" i="6"/>
  <c r="Z760" i="6"/>
  <c r="Z759" i="6"/>
  <c r="Z758" i="6"/>
  <c r="Z757" i="6"/>
  <c r="Z756" i="6"/>
  <c r="Z755" i="6"/>
  <c r="Z754" i="6"/>
  <c r="Z753" i="6"/>
  <c r="Z752" i="6"/>
  <c r="Z751" i="6"/>
  <c r="Z750" i="6"/>
  <c r="Z749" i="6"/>
  <c r="Z748" i="6"/>
  <c r="Z747" i="6"/>
  <c r="Z746" i="6"/>
  <c r="Z745" i="6"/>
  <c r="Z744" i="6"/>
  <c r="Z743" i="6"/>
  <c r="Z742" i="6"/>
  <c r="Z741" i="6"/>
  <c r="Z740" i="6"/>
  <c r="Z739" i="6"/>
  <c r="Z738" i="6"/>
  <c r="Z737" i="6"/>
  <c r="Z736" i="6"/>
  <c r="Z735" i="6"/>
  <c r="Z734" i="6"/>
  <c r="Z733" i="6"/>
  <c r="Z732" i="6"/>
  <c r="Z731" i="6"/>
  <c r="Z730" i="6"/>
  <c r="Z729" i="6"/>
  <c r="Z728" i="6"/>
  <c r="Z727" i="6"/>
  <c r="Z726" i="6"/>
  <c r="Z725" i="6"/>
  <c r="Z724" i="6"/>
  <c r="Z723" i="6"/>
  <c r="Z722" i="6"/>
  <c r="Z721" i="6"/>
  <c r="Z720" i="6"/>
  <c r="Z719" i="6"/>
  <c r="Z718" i="6"/>
  <c r="Z717" i="6"/>
  <c r="Z716" i="6"/>
  <c r="Z715" i="6"/>
  <c r="Z714" i="6"/>
  <c r="Z713" i="6"/>
  <c r="Z712" i="6"/>
  <c r="Z711" i="6"/>
  <c r="Z710" i="6"/>
  <c r="Z709" i="6"/>
  <c r="Z708" i="6"/>
  <c r="Z707" i="6"/>
  <c r="Z706" i="6"/>
  <c r="Z705" i="6"/>
  <c r="Z704" i="6"/>
  <c r="Z703" i="6"/>
  <c r="Z702" i="6"/>
  <c r="Z701" i="6"/>
  <c r="Z700" i="6"/>
  <c r="Z699" i="6"/>
  <c r="Z698" i="6"/>
  <c r="Z697" i="6"/>
  <c r="Z696" i="6"/>
  <c r="Z695" i="6"/>
  <c r="Z694" i="6"/>
  <c r="Z693" i="6"/>
  <c r="Z692" i="6"/>
  <c r="Z691" i="6"/>
  <c r="Z690" i="6"/>
  <c r="Z689" i="6"/>
  <c r="Z688" i="6"/>
  <c r="Z687" i="6"/>
  <c r="Z686" i="6"/>
  <c r="Z685" i="6"/>
  <c r="Z684" i="6"/>
  <c r="Z683" i="6"/>
  <c r="Z682" i="6"/>
  <c r="Z681" i="6"/>
  <c r="Z680" i="6"/>
  <c r="Z679" i="6"/>
  <c r="Z678" i="6"/>
  <c r="Z677" i="6"/>
  <c r="Z676" i="6"/>
  <c r="Z675" i="6"/>
  <c r="Z674" i="6"/>
  <c r="Z673" i="6"/>
  <c r="Z672" i="6"/>
  <c r="Z671" i="6"/>
  <c r="Z670" i="6"/>
  <c r="Z669" i="6"/>
  <c r="Z668" i="6"/>
  <c r="Z667" i="6"/>
  <c r="Z666" i="6"/>
  <c r="Z665" i="6"/>
  <c r="Z664" i="6"/>
  <c r="Z663" i="6"/>
  <c r="Z662" i="6"/>
  <c r="Z661" i="6"/>
  <c r="Z660" i="6"/>
  <c r="Z659" i="6"/>
  <c r="Z658" i="6"/>
  <c r="Z657" i="6"/>
  <c r="Z656" i="6"/>
  <c r="Z655" i="6"/>
  <c r="Z654" i="6"/>
  <c r="Z653" i="6"/>
  <c r="Z652" i="6"/>
  <c r="Z651" i="6"/>
  <c r="Z650" i="6"/>
  <c r="Z649" i="6"/>
  <c r="Z648" i="6"/>
  <c r="Z647" i="6"/>
  <c r="Z646" i="6"/>
  <c r="Z645" i="6"/>
  <c r="Z644" i="6"/>
  <c r="Z643" i="6"/>
  <c r="Z642" i="6"/>
  <c r="Z639" i="6"/>
  <c r="Z638" i="6"/>
  <c r="Z637" i="6"/>
  <c r="Z636" i="6"/>
  <c r="Z635" i="6"/>
  <c r="Z634" i="6"/>
  <c r="Z633" i="6"/>
  <c r="Z632" i="6"/>
  <c r="Z631" i="6"/>
  <c r="Z630" i="6"/>
  <c r="Z629" i="6"/>
  <c r="Z628" i="6"/>
  <c r="Z627" i="6"/>
  <c r="Z626" i="6"/>
  <c r="Z625" i="6"/>
  <c r="Z624" i="6"/>
  <c r="Z623" i="6"/>
  <c r="Z622" i="6"/>
  <c r="Z621" i="6"/>
  <c r="Z620" i="6"/>
  <c r="Z619" i="6"/>
  <c r="Z618" i="6"/>
  <c r="Z617" i="6"/>
  <c r="Z616" i="6"/>
  <c r="Z615" i="6"/>
  <c r="Z614" i="6"/>
  <c r="Z613" i="6"/>
  <c r="Z612" i="6"/>
  <c r="Z611" i="6"/>
  <c r="Z610" i="6"/>
  <c r="Z609" i="6"/>
  <c r="Z608" i="6"/>
  <c r="Z607" i="6"/>
  <c r="Z606" i="6"/>
  <c r="Z605" i="6"/>
  <c r="Z604" i="6"/>
  <c r="Z603" i="6"/>
  <c r="Z602" i="6"/>
  <c r="Z601" i="6"/>
  <c r="Z600" i="6"/>
  <c r="Z599" i="6"/>
  <c r="Z598" i="6"/>
  <c r="Z597" i="6"/>
  <c r="Z596" i="6"/>
  <c r="Z595" i="6"/>
  <c r="Z594" i="6"/>
  <c r="Z593" i="6"/>
  <c r="Z592" i="6"/>
  <c r="Z591" i="6"/>
  <c r="Z590" i="6"/>
  <c r="Z589" i="6"/>
  <c r="Z588" i="6"/>
  <c r="Z587" i="6"/>
  <c r="Z586" i="6"/>
  <c r="Z585" i="6"/>
  <c r="Z584" i="6"/>
  <c r="Z583" i="6"/>
  <c r="Z582" i="6"/>
  <c r="Z581" i="6"/>
  <c r="Z580" i="6"/>
  <c r="Z579" i="6"/>
  <c r="Z578" i="6"/>
  <c r="Z577" i="6"/>
  <c r="Z576" i="6"/>
  <c r="Z575" i="6"/>
  <c r="Z574" i="6"/>
  <c r="Z573" i="6"/>
  <c r="Z572" i="6"/>
  <c r="Z571" i="6"/>
  <c r="Z570" i="6"/>
  <c r="Z569" i="6"/>
  <c r="Z568" i="6"/>
  <c r="Z567" i="6"/>
  <c r="Z566" i="6"/>
  <c r="Z565" i="6"/>
  <c r="Z564" i="6"/>
  <c r="Z563" i="6"/>
  <c r="Z562" i="6"/>
  <c r="Z561" i="6"/>
  <c r="Z560" i="6"/>
  <c r="Z559" i="6"/>
  <c r="Z558" i="6"/>
  <c r="Z557" i="6"/>
  <c r="Z556" i="6"/>
  <c r="Z555" i="6"/>
  <c r="Z554" i="6"/>
  <c r="Z553" i="6"/>
  <c r="Z552" i="6"/>
  <c r="Z551" i="6"/>
  <c r="Z550" i="6"/>
  <c r="Z549" i="6"/>
  <c r="Z548" i="6"/>
  <c r="Z547" i="6"/>
  <c r="Z546" i="6"/>
  <c r="Z545" i="6"/>
  <c r="Z544" i="6"/>
  <c r="Z543" i="6"/>
  <c r="Z542" i="6"/>
  <c r="Z541" i="6"/>
  <c r="Z540" i="6"/>
  <c r="Z539" i="6"/>
  <c r="Z538" i="6"/>
  <c r="Z537" i="6"/>
  <c r="Z536" i="6"/>
  <c r="Z535" i="6"/>
  <c r="Z534" i="6"/>
  <c r="Z533" i="6"/>
  <c r="Z532" i="6"/>
  <c r="Z531" i="6"/>
  <c r="Z530" i="6"/>
  <c r="Z529" i="6"/>
  <c r="Z528" i="6"/>
  <c r="Z527" i="6"/>
  <c r="Z526" i="6"/>
  <c r="Z525" i="6"/>
  <c r="Z524" i="6"/>
  <c r="Z523" i="6"/>
  <c r="Z522" i="6"/>
  <c r="Z521" i="6"/>
  <c r="Z520" i="6"/>
  <c r="Z519" i="6"/>
  <c r="Z518" i="6"/>
  <c r="Z517" i="6"/>
  <c r="Z516" i="6"/>
  <c r="Z515" i="6"/>
  <c r="Z514" i="6"/>
  <c r="Z513" i="6"/>
  <c r="Z512" i="6"/>
  <c r="Z511" i="6"/>
  <c r="Z510" i="6"/>
  <c r="Z509" i="6"/>
  <c r="Z508" i="6"/>
  <c r="Z507" i="6"/>
  <c r="Z506" i="6"/>
  <c r="Z505" i="6"/>
  <c r="Z504" i="6"/>
  <c r="Z503" i="6"/>
  <c r="Z502" i="6"/>
  <c r="Z501" i="6"/>
  <c r="Z500" i="6"/>
  <c r="Z499" i="6"/>
  <c r="Z498" i="6"/>
  <c r="Z497" i="6"/>
  <c r="Z496" i="6"/>
  <c r="Z495" i="6"/>
  <c r="Z494" i="6"/>
  <c r="Z493" i="6"/>
  <c r="Z492" i="6"/>
  <c r="Z491" i="6"/>
  <c r="Z490" i="6"/>
  <c r="Z489" i="6"/>
  <c r="Z488" i="6"/>
  <c r="Z487" i="6"/>
  <c r="Z486" i="6"/>
  <c r="Z485" i="6"/>
  <c r="Z484" i="6"/>
  <c r="Z483" i="6"/>
  <c r="Z482" i="6"/>
  <c r="Z481" i="6"/>
  <c r="Z480" i="6"/>
  <c r="Z479" i="6"/>
  <c r="Z478" i="6"/>
  <c r="Z477" i="6"/>
  <c r="Z476" i="6"/>
  <c r="Z475" i="6"/>
  <c r="Z474" i="6"/>
  <c r="Z473" i="6"/>
  <c r="Z472" i="6"/>
  <c r="Z471" i="6"/>
  <c r="Z470" i="6"/>
  <c r="Z469" i="6"/>
  <c r="Z468" i="6"/>
  <c r="Z467" i="6"/>
  <c r="Z466" i="6"/>
  <c r="Z465" i="6"/>
  <c r="Z464" i="6"/>
  <c r="Z463" i="6"/>
  <c r="Z462" i="6"/>
  <c r="Z461" i="6"/>
  <c r="Z460" i="6"/>
  <c r="Z459" i="6"/>
  <c r="Z458" i="6"/>
  <c r="Z457" i="6"/>
  <c r="Z456" i="6"/>
  <c r="Z455" i="6"/>
  <c r="Z454" i="6"/>
  <c r="Z453" i="6"/>
  <c r="Z452" i="6"/>
  <c r="Z451" i="6"/>
  <c r="Z450" i="6"/>
  <c r="Z449" i="6"/>
  <c r="Z448" i="6"/>
  <c r="Z447" i="6"/>
  <c r="Z446" i="6"/>
  <c r="Z445" i="6"/>
  <c r="Z444" i="6"/>
  <c r="Z443" i="6"/>
  <c r="Z442" i="6"/>
  <c r="Z441" i="6"/>
  <c r="Z440" i="6"/>
  <c r="Z439" i="6"/>
  <c r="Z438" i="6"/>
  <c r="Z437" i="6"/>
  <c r="Z436" i="6"/>
  <c r="Z435" i="6"/>
  <c r="Z434" i="6"/>
  <c r="Z433" i="6"/>
  <c r="Z432" i="6"/>
  <c r="Z431" i="6"/>
  <c r="Z430" i="6"/>
  <c r="Z429" i="6"/>
  <c r="Z428" i="6"/>
  <c r="Z427" i="6"/>
  <c r="Z426" i="6"/>
  <c r="Z425" i="6"/>
  <c r="Z424" i="6"/>
  <c r="Z423" i="6"/>
  <c r="Z422" i="6"/>
  <c r="Z421" i="6"/>
  <c r="Z420" i="6"/>
  <c r="Z419" i="6"/>
  <c r="Z418" i="6"/>
  <c r="Z417" i="6"/>
  <c r="Z416" i="6"/>
  <c r="Z415" i="6"/>
  <c r="Z414" i="6"/>
  <c r="Z413" i="6"/>
  <c r="Z412" i="6"/>
  <c r="Z411" i="6"/>
  <c r="Z410" i="6"/>
  <c r="Z409" i="6"/>
  <c r="Z408" i="6"/>
  <c r="Z407" i="6"/>
  <c r="Z406" i="6"/>
  <c r="Z405" i="6"/>
  <c r="Z404" i="6"/>
  <c r="Z403" i="6"/>
  <c r="Z402" i="6"/>
  <c r="Z401" i="6"/>
  <c r="Z400" i="6"/>
  <c r="Z399" i="6"/>
  <c r="Z398" i="6"/>
  <c r="Z397" i="6"/>
  <c r="Z396" i="6"/>
  <c r="Z339" i="6"/>
  <c r="Z338" i="6"/>
  <c r="Z337" i="6"/>
  <c r="Z336" i="6"/>
  <c r="Z335" i="6"/>
  <c r="Z334" i="6"/>
  <c r="Z333" i="6"/>
  <c r="Z332" i="6"/>
  <c r="Z331" i="6"/>
  <c r="Z330" i="6"/>
  <c r="Z329" i="6"/>
  <c r="Z328" i="6"/>
  <c r="Z327" i="6"/>
  <c r="Z326" i="6"/>
  <c r="Z325" i="6"/>
  <c r="Z324" i="6"/>
  <c r="Z323" i="6"/>
  <c r="Z322" i="6"/>
  <c r="Z321" i="6"/>
  <c r="Z320" i="6"/>
  <c r="Z319" i="6"/>
  <c r="Z318" i="6"/>
  <c r="Z317" i="6"/>
  <c r="Z316" i="6"/>
  <c r="Z315" i="6"/>
  <c r="Z314" i="6"/>
  <c r="Z313" i="6"/>
  <c r="Z312" i="6"/>
  <c r="Z311" i="6"/>
  <c r="Z310" i="6"/>
  <c r="Z309" i="6"/>
  <c r="Z308" i="6"/>
  <c r="Z307" i="6"/>
  <c r="Z306" i="6"/>
  <c r="Z305" i="6"/>
  <c r="Z304" i="6"/>
  <c r="Z303" i="6"/>
  <c r="Z302" i="6"/>
  <c r="Z300" i="6"/>
  <c r="Z299" i="6"/>
  <c r="Z298" i="6"/>
  <c r="Z297" i="6"/>
  <c r="Z295" i="6"/>
  <c r="Z294" i="6"/>
  <c r="Z293" i="6"/>
  <c r="Z292" i="6"/>
  <c r="Z291" i="6"/>
  <c r="Z288" i="6"/>
  <c r="Z287" i="6"/>
  <c r="Z286" i="6"/>
  <c r="Z285" i="6"/>
  <c r="Z284" i="6"/>
  <c r="Z283" i="6"/>
  <c r="Z282" i="6"/>
  <c r="Z281" i="6"/>
  <c r="Z280" i="6"/>
  <c r="Z279" i="6"/>
  <c r="Z278" i="6"/>
  <c r="Z277" i="6"/>
  <c r="Z276" i="6"/>
  <c r="Z275" i="6"/>
  <c r="Z274" i="6"/>
  <c r="Z273" i="6"/>
  <c r="Z272" i="6"/>
  <c r="Z271" i="6"/>
  <c r="Z270" i="6"/>
  <c r="Z269" i="6"/>
  <c r="Z268" i="6"/>
  <c r="Z267" i="6"/>
  <c r="Z266" i="6"/>
  <c r="Z265" i="6"/>
  <c r="Z264" i="6"/>
  <c r="Z263" i="6"/>
  <c r="Z262" i="6"/>
  <c r="Z261" i="6"/>
  <c r="Z260" i="6"/>
  <c r="Z259" i="6"/>
  <c r="Z258" i="6"/>
  <c r="Z257" i="6"/>
  <c r="Z256" i="6"/>
  <c r="Z255" i="6"/>
  <c r="Z254" i="6"/>
  <c r="Z253" i="6"/>
  <c r="Z252" i="6"/>
  <c r="Z251" i="6"/>
  <c r="Z250" i="6"/>
  <c r="Z249" i="6"/>
  <c r="Z248" i="6"/>
  <c r="Z247" i="6"/>
  <c r="Z246" i="6"/>
  <c r="Z245" i="6"/>
  <c r="Z244" i="6"/>
  <c r="Z243" i="6"/>
  <c r="Z242" i="6"/>
  <c r="Z241" i="6"/>
  <c r="Z240" i="6"/>
  <c r="Z239" i="6"/>
  <c r="Z238" i="6"/>
  <c r="Z237" i="6"/>
  <c r="Z236" i="6"/>
  <c r="Z235" i="6"/>
  <c r="Z234" i="6"/>
  <c r="Z233" i="6"/>
  <c r="Z232" i="6"/>
  <c r="Z231" i="6"/>
  <c r="Z230" i="6"/>
  <c r="Z229" i="6"/>
  <c r="Z208" i="6"/>
  <c r="Z207" i="6"/>
  <c r="Z206" i="6"/>
  <c r="Z205" i="6"/>
  <c r="Z203" i="6"/>
  <c r="Z202" i="6"/>
  <c r="Z201" i="6"/>
  <c r="Z199" i="6"/>
  <c r="Z198" i="6"/>
  <c r="Z197" i="6"/>
  <c r="Z196" i="6"/>
  <c r="Z195" i="6"/>
  <c r="Z194" i="6"/>
  <c r="Z193" i="6"/>
  <c r="Z192" i="6"/>
  <c r="Z191" i="6"/>
  <c r="Z190" i="6"/>
  <c r="Z187" i="6"/>
  <c r="Z186" i="6"/>
  <c r="Z185" i="6"/>
  <c r="Z184" i="6"/>
  <c r="Z183" i="6"/>
  <c r="Z182" i="6"/>
  <c r="Z181" i="6"/>
  <c r="Z180" i="6"/>
  <c r="Z179" i="6"/>
  <c r="Z178" i="6"/>
  <c r="Z177" i="6"/>
  <c r="Z176" i="6"/>
  <c r="Z167" i="6"/>
  <c r="Z166" i="6"/>
  <c r="Z165" i="6"/>
  <c r="Z163" i="6"/>
  <c r="Z162" i="6"/>
  <c r="Z161" i="6"/>
  <c r="Z160" i="6"/>
  <c r="Z159" i="6"/>
  <c r="Z158" i="6"/>
  <c r="Z157" i="6"/>
  <c r="Z156" i="6"/>
  <c r="Z155" i="6"/>
  <c r="Z154" i="6"/>
  <c r="Z153" i="6"/>
  <c r="Z152" i="6"/>
  <c r="Z151" i="6"/>
  <c r="Z150" i="6"/>
  <c r="Z149" i="6"/>
  <c r="Z148" i="6"/>
  <c r="Z147" i="6"/>
  <c r="Z146" i="6"/>
  <c r="Z145" i="6"/>
  <c r="Z144" i="6"/>
  <c r="Z143" i="6"/>
  <c r="Z142" i="6"/>
  <c r="Z141" i="6"/>
  <c r="Z140" i="6"/>
  <c r="Z139" i="6"/>
  <c r="Z138" i="6"/>
  <c r="Z135" i="6"/>
  <c r="Z134" i="6"/>
  <c r="Z133" i="6"/>
  <c r="Z132" i="6"/>
  <c r="Z131" i="6"/>
  <c r="Z130" i="6"/>
  <c r="Z129" i="6"/>
  <c r="Z128" i="6"/>
  <c r="Z127" i="6"/>
  <c r="Z126" i="6"/>
  <c r="Z125" i="6"/>
  <c r="Z124" i="6"/>
  <c r="Z123" i="6"/>
  <c r="Z122" i="6"/>
  <c r="Z121" i="6"/>
  <c r="Z120" i="6"/>
  <c r="Z119" i="6"/>
  <c r="Z118" i="6"/>
  <c r="Z117" i="6"/>
  <c r="Z116" i="6"/>
  <c r="Z858" i="6"/>
  <c r="Z857" i="6"/>
  <c r="Z856" i="6"/>
  <c r="Z855" i="6"/>
  <c r="Z854" i="6"/>
  <c r="Z853" i="6"/>
  <c r="Z852" i="6"/>
  <c r="Z851" i="6"/>
  <c r="Z850" i="6"/>
  <c r="Z849" i="6"/>
  <c r="Z115" i="6"/>
  <c r="Z114" i="6"/>
  <c r="Z113" i="6"/>
  <c r="Z112" i="6"/>
  <c r="Z111" i="6"/>
  <c r="Z105" i="6"/>
  <c r="Z104" i="6"/>
  <c r="Z103" i="6"/>
  <c r="Z102" i="6"/>
  <c r="Z101" i="6"/>
  <c r="Z100" i="6"/>
  <c r="Z99" i="6"/>
  <c r="Z98" i="6"/>
  <c r="Z97" i="6"/>
  <c r="Z96" i="6"/>
  <c r="Z95" i="6"/>
  <c r="Z94" i="6"/>
  <c r="Z93" i="6"/>
  <c r="Z92" i="6"/>
  <c r="Z91" i="6"/>
  <c r="Z90" i="6"/>
  <c r="Z89" i="6"/>
  <c r="Z88" i="6"/>
  <c r="Z87" i="6"/>
  <c r="Z86" i="6"/>
  <c r="Z85" i="6"/>
  <c r="Z84" i="6"/>
  <c r="Z83" i="6"/>
  <c r="Z82" i="6"/>
  <c r="Z81" i="6"/>
  <c r="Z80" i="6"/>
  <c r="Z79" i="6"/>
  <c r="Z78" i="6"/>
  <c r="Z77" i="6"/>
  <c r="Z76" i="6"/>
  <c r="Z75" i="6"/>
  <c r="Z74" i="6"/>
  <c r="Z73" i="6"/>
  <c r="Z72" i="6"/>
  <c r="Z71" i="6"/>
  <c r="Z70" i="6"/>
  <c r="Z69" i="6"/>
  <c r="Z68" i="6"/>
  <c r="Z67" i="6"/>
  <c r="Z66" i="6"/>
  <c r="Z65" i="6"/>
  <c r="Z64" i="6"/>
  <c r="Z63" i="6"/>
  <c r="Z62" i="6"/>
  <c r="Z61" i="6"/>
  <c r="Z60" i="6"/>
  <c r="Z59" i="6"/>
  <c r="Z58" i="6"/>
  <c r="Z57" i="6"/>
  <c r="Z56" i="6"/>
  <c r="Z55" i="6"/>
  <c r="Z54" i="6"/>
  <c r="Z53" i="6"/>
  <c r="Z52" i="6"/>
  <c r="Z51" i="6"/>
  <c r="Z50" i="6"/>
  <c r="Z49" i="6"/>
  <c r="Z48" i="6"/>
  <c r="Z47" i="6"/>
  <c r="Z46" i="6"/>
  <c r="Z45" i="6"/>
  <c r="Z44" i="6"/>
  <c r="Z43" i="6"/>
  <c r="Z42" i="6"/>
  <c r="Z41" i="6"/>
  <c r="Z40" i="6"/>
  <c r="Z39" i="6"/>
  <c r="Z38" i="6"/>
  <c r="Z37" i="6"/>
  <c r="Z36" i="6"/>
  <c r="Z35" i="6"/>
  <c r="Z34" i="6"/>
  <c r="Z33" i="6"/>
  <c r="Z32" i="6"/>
  <c r="Z31" i="6"/>
  <c r="Z30" i="6"/>
  <c r="Z29" i="6"/>
  <c r="Z28" i="6"/>
  <c r="Z27" i="6"/>
  <c r="Z26" i="6"/>
  <c r="Z25" i="6"/>
  <c r="Z24" i="6"/>
  <c r="Z23" i="6"/>
  <c r="Z22" i="6"/>
  <c r="Z21" i="6"/>
  <c r="Z20" i="6"/>
  <c r="Z19" i="6"/>
  <c r="Z18" i="6"/>
  <c r="Z17" i="6"/>
  <c r="Z16" i="6"/>
  <c r="Z15" i="6"/>
  <c r="Z14" i="6"/>
  <c r="Z13" i="6"/>
  <c r="Z12" i="6"/>
  <c r="Z11" i="6"/>
  <c r="Z10" i="6"/>
  <c r="Z9" i="6"/>
  <c r="Z8" i="6"/>
  <c r="Z7" i="6"/>
  <c r="Z6" i="6"/>
  <c r="Z5" i="6"/>
  <c r="Z4" i="6"/>
  <c r="J844" i="6" l="1"/>
  <c r="J843" i="6"/>
  <c r="J842" i="6"/>
  <c r="J841" i="6"/>
  <c r="J840" i="6"/>
  <c r="J839" i="6"/>
  <c r="J838" i="6"/>
  <c r="J837" i="6"/>
  <c r="J836" i="6"/>
  <c r="J835" i="6"/>
  <c r="J834" i="6"/>
  <c r="J833" i="6"/>
  <c r="J832" i="6"/>
  <c r="J829" i="6"/>
  <c r="J828" i="6"/>
  <c r="J827" i="6"/>
  <c r="J826" i="6"/>
  <c r="J825" i="6"/>
  <c r="J824" i="6"/>
  <c r="J823" i="6"/>
  <c r="J822" i="6"/>
  <c r="J821" i="6"/>
  <c r="J820" i="6"/>
  <c r="J819" i="6"/>
  <c r="J818" i="6"/>
  <c r="J817" i="6"/>
  <c r="J816" i="6"/>
  <c r="J815" i="6"/>
  <c r="J814" i="6"/>
  <c r="J813" i="6"/>
  <c r="J812" i="6"/>
  <c r="J811" i="6"/>
  <c r="J810" i="6"/>
  <c r="J809" i="6"/>
  <c r="J808" i="6"/>
  <c r="J807" i="6"/>
  <c r="J806" i="6"/>
  <c r="J805" i="6"/>
  <c r="J804" i="6"/>
  <c r="J803" i="6"/>
  <c r="J802" i="6"/>
  <c r="J801" i="6"/>
  <c r="J800" i="6"/>
  <c r="J799" i="6"/>
  <c r="J798" i="6"/>
  <c r="J797" i="6"/>
  <c r="J796" i="6"/>
  <c r="J795" i="6"/>
  <c r="J794" i="6"/>
  <c r="J793" i="6"/>
  <c r="J792" i="6"/>
  <c r="J791" i="6"/>
  <c r="J790" i="6"/>
  <c r="J789" i="6"/>
  <c r="J788" i="6"/>
  <c r="J787" i="6"/>
  <c r="J786" i="6"/>
  <c r="J785" i="6"/>
  <c r="J784" i="6"/>
  <c r="J783" i="6"/>
  <c r="J782" i="6"/>
  <c r="J781" i="6"/>
  <c r="J780" i="6"/>
  <c r="J753" i="6"/>
  <c r="J752" i="6"/>
  <c r="J751" i="6"/>
  <c r="J562" i="6"/>
  <c r="J561" i="6"/>
  <c r="J560" i="6"/>
  <c r="J559" i="6"/>
  <c r="J558" i="6"/>
  <c r="J557" i="6"/>
  <c r="J556" i="6"/>
  <c r="J555" i="6"/>
  <c r="J554" i="6"/>
  <c r="J553" i="6"/>
  <c r="J552" i="6"/>
  <c r="J551" i="6"/>
  <c r="J550" i="6"/>
  <c r="J549" i="6"/>
  <c r="J548" i="6"/>
  <c r="J547" i="6"/>
  <c r="J546" i="6"/>
  <c r="J545" i="6"/>
  <c r="J544" i="6"/>
  <c r="J543" i="6"/>
  <c r="J459" i="6"/>
  <c r="J395" i="6"/>
  <c r="J394" i="6"/>
  <c r="J393" i="6"/>
  <c r="J392" i="6"/>
  <c r="J391" i="6"/>
  <c r="J390" i="6"/>
  <c r="J389" i="6"/>
  <c r="J388" i="6"/>
  <c r="J387" i="6"/>
  <c r="J386" i="6"/>
  <c r="J385" i="6"/>
  <c r="J384" i="6"/>
  <c r="J383" i="6"/>
  <c r="J382" i="6"/>
  <c r="J381" i="6"/>
  <c r="J380" i="6"/>
  <c r="J379" i="6"/>
  <c r="J378" i="6"/>
  <c r="J377" i="6"/>
  <c r="J376" i="6"/>
  <c r="J375" i="6"/>
  <c r="J374" i="6"/>
  <c r="J373" i="6"/>
  <c r="J372" i="6"/>
  <c r="J371" i="6"/>
  <c r="J370" i="6"/>
  <c r="J369" i="6"/>
  <c r="J368" i="6"/>
  <c r="J367" i="6"/>
  <c r="J366" i="6"/>
  <c r="J365" i="6"/>
  <c r="J364" i="6"/>
  <c r="J363" i="6"/>
  <c r="J362" i="6"/>
  <c r="J361" i="6"/>
  <c r="J360" i="6"/>
  <c r="J318" i="6"/>
  <c r="J317" i="6"/>
  <c r="J316" i="6"/>
  <c r="J315" i="6"/>
  <c r="J314" i="6"/>
  <c r="J313" i="6"/>
  <c r="J312" i="6"/>
  <c r="J208" i="6"/>
  <c r="J110" i="6"/>
  <c r="J109" i="6"/>
  <c r="J108" i="6"/>
  <c r="J107" i="6"/>
  <c r="J106" i="6"/>
  <c r="J105" i="6"/>
  <c r="J104" i="6"/>
  <c r="J103" i="6"/>
  <c r="J102" i="6"/>
  <c r="J101" i="6"/>
  <c r="J100" i="6"/>
  <c r="J99" i="6"/>
  <c r="J98" i="6"/>
  <c r="J97" i="6"/>
  <c r="J96" i="6"/>
</calcChain>
</file>

<file path=xl/sharedStrings.xml><?xml version="1.0" encoding="utf-8"?>
<sst xmlns="http://schemas.openxmlformats.org/spreadsheetml/2006/main" count="16212" uniqueCount="622">
  <si>
    <t>Study ID</t>
  </si>
  <si>
    <t>China</t>
  </si>
  <si>
    <t>India</t>
  </si>
  <si>
    <t>Kazakhstan</t>
  </si>
  <si>
    <t>Mexico</t>
  </si>
  <si>
    <t>Pakistan</t>
  </si>
  <si>
    <t>Turkey</t>
  </si>
  <si>
    <t>Zambia</t>
  </si>
  <si>
    <t>ZnSO4</t>
  </si>
  <si>
    <t>Australia</t>
  </si>
  <si>
    <t>ZnO</t>
  </si>
  <si>
    <t>New Zealand</t>
  </si>
  <si>
    <t>USA</t>
  </si>
  <si>
    <t xml:space="preserve">ZnSO4 </t>
  </si>
  <si>
    <t xml:space="preserve">Portugal </t>
  </si>
  <si>
    <t>deficient</t>
  </si>
  <si>
    <t>Iran</t>
  </si>
  <si>
    <t>Spain</t>
  </si>
  <si>
    <t>pH</t>
    <phoneticPr fontId="2" type="noConversion"/>
  </si>
  <si>
    <t xml:space="preserve"> ZnSO4</t>
    <phoneticPr fontId="1" type="noConversion"/>
  </si>
  <si>
    <t>ZnSO4</t>
    <phoneticPr fontId="2" type="noConversion"/>
  </si>
  <si>
    <t>Australia</t>
    <phoneticPr fontId="2" type="noConversion"/>
  </si>
  <si>
    <t>UK</t>
    <phoneticPr fontId="2" type="noConversion"/>
  </si>
  <si>
    <t>Turkey</t>
    <phoneticPr fontId="2" type="noConversion"/>
  </si>
  <si>
    <t>Pakistan</t>
    <phoneticPr fontId="2" type="noConversion"/>
  </si>
  <si>
    <t>India</t>
    <phoneticPr fontId="1" type="noConversion"/>
  </si>
  <si>
    <t>Bangladesh</t>
    <phoneticPr fontId="2" type="noConversion"/>
  </si>
  <si>
    <t xml:space="preserve"> India</t>
    <phoneticPr fontId="2" type="noConversion"/>
  </si>
  <si>
    <t>ZnSO4</t>
    <phoneticPr fontId="1" type="noConversion"/>
  </si>
  <si>
    <t>Turkey</t>
    <phoneticPr fontId="1" type="noConversion"/>
  </si>
  <si>
    <t>Iran</t>
    <phoneticPr fontId="2" type="noConversion"/>
  </si>
  <si>
    <t>Pakistan</t>
    <phoneticPr fontId="1" type="noConversion"/>
  </si>
  <si>
    <t>Zn oxysulphate</t>
    <phoneticPr fontId="1" type="noConversion"/>
  </si>
  <si>
    <t>Spain</t>
    <phoneticPr fontId="2" type="noConversion"/>
  </si>
  <si>
    <t>ZnO</t>
    <phoneticPr fontId="2" type="noConversion"/>
  </si>
  <si>
    <t>ZnO-enriched urea</t>
    <phoneticPr fontId="2" type="noConversion"/>
  </si>
  <si>
    <t>ZnSO4-enriched urea</t>
    <phoneticPr fontId="2" type="noConversion"/>
  </si>
  <si>
    <t>Iran</t>
    <phoneticPr fontId="1" type="noConversion"/>
  </si>
  <si>
    <t>ya Zn</t>
  </si>
  <si>
    <t>Available  Zn grouping</t>
    <phoneticPr fontId="2" type="noConversion"/>
  </si>
  <si>
    <t>pH grouping</t>
    <phoneticPr fontId="2" type="noConversion"/>
  </si>
  <si>
    <t>Organic matter grouping</t>
    <phoneticPr fontId="2" type="noConversion"/>
  </si>
  <si>
    <t>N rate grouping</t>
    <phoneticPr fontId="2" type="noConversion"/>
  </si>
  <si>
    <t>P rate grouping</t>
    <phoneticPr fontId="2" type="noConversion"/>
  </si>
  <si>
    <t>K rate grouping</t>
    <phoneticPr fontId="2" type="noConversion"/>
  </si>
  <si>
    <t>Zn rate grouping</t>
    <phoneticPr fontId="2" type="noConversion"/>
  </si>
  <si>
    <t>Zn biofortification index</t>
    <phoneticPr fontId="2" type="noConversion"/>
  </si>
  <si>
    <t>Wang, J.W., 2012. Effects of selenium and zinc on yield and mineral nutrition of main crops on dryland. Thesis for Docter’s Degree. Northwest A&amp;F University.</t>
  </si>
  <si>
    <t>Wang, J.W., 2012. Effects of selenium and zinc on yield and mineral nutrition of main crops on dryland. Thesis for Docter’s Degree. Northwest A&amp;F University.</t>
    <phoneticPr fontId="1" type="noConversion"/>
  </si>
  <si>
    <t>Li, Q.J., 2018. Effects of combined application of nitrogen and zinc on Zn nutrition, grain yield and quality of wheat (Triticum aestivum L.). Thesis for Master’s Degree. Henan Agricultural University.</t>
    <phoneticPr fontId="1" type="noConversion"/>
  </si>
  <si>
    <t>Hao, M.D., Wei, X.R., Dang, T.H., 2003. Effect of long-term applying zinc fertilizer on wheat yield and zinc absorption by wheat in dryland. Ecology and Environment, 12(1): 46-48.</t>
    <phoneticPr fontId="1" type="noConversion"/>
  </si>
  <si>
    <t>Wang, K., 2017. Studies on the effect of zinc fertilization on wheat production. Bulletin of Agricultural Science and Technology, (5), 62-64.</t>
    <phoneticPr fontId="1" type="noConversion"/>
  </si>
  <si>
    <t>Zhang, P.P., 2017. Regulating effects of N and Zn application on accumulation and distribution of mineral elements and grain quality in winter wheat. Thesis for Docter’s Degree. Henan Agricultural University.</t>
    <phoneticPr fontId="1" type="noConversion"/>
  </si>
  <si>
    <t>Yang, F., 2013. Interactive effects of nitrogen and zinc fertilizers on absorption of zinc, grain yield in winter wheat. Thesis for Master’s Degree. Henan Agricultural University.</t>
    <phoneticPr fontId="1" type="noConversion"/>
  </si>
  <si>
    <t>Dawar, K., Khan, N., Fahad, S., Alam, S.S., Khan, S., Mian, I.A., Akbar, W.A., 2022. Effect of sulfur and zinc nutrition on yield and uptake by wheat. Journal of Plant Growth Regulation, 41, 2338-2346.</t>
    <phoneticPr fontId="1" type="noConversion"/>
  </si>
  <si>
    <t>Canada</t>
    <phoneticPr fontId="1" type="noConversion"/>
  </si>
  <si>
    <t>Liu, J.H., 2016. Effects of zinc application methods on its transformation in calcareous soil and absorption in wheat. Thesis for Master’s Degree. Northwest A&amp;F University.</t>
    <phoneticPr fontId="1" type="noConversion"/>
  </si>
  <si>
    <t>Yang, X.W., Song, M., Li, Q.J., Zhou, S.M., Han, S.Y., Chen, X., Xu, L.L., He, D.X., 2020.  Impacts of combined application of N and Zn fertilizers on Zn translocation, partitioning, and accumulation in Triticum aestivum. Chinese Journal of Applied Ecology, 31(1), 148-156.</t>
    <phoneticPr fontId="1" type="noConversion"/>
  </si>
  <si>
    <t>Yang, X.W., 2011. Effects of P-Zn relationship and zinc fertilization on zinc nutritional quality of wheat grain. Thesis for Docter’s Degree. Northwest A&amp;F University.</t>
    <phoneticPr fontId="1" type="noConversion"/>
  </si>
  <si>
    <t>Lu, X.C., 2012. Effect of zinc fertilization to soil on zinc nutritional quality of winter wheat and zinc fractions and transformation in potentially Zn-deficient soil. Thesis for Docter’s Degree. Northwest A&amp;F University.</t>
    <phoneticPr fontId="1" type="noConversion"/>
  </si>
  <si>
    <t xml:space="preserve">First trial conducted by ourself </t>
    <phoneticPr fontId="1" type="noConversion"/>
  </si>
  <si>
    <t>China</t>
    <phoneticPr fontId="2" type="noConversion"/>
  </si>
  <si>
    <t>South Africa</t>
  </si>
  <si>
    <t>China</t>
    <phoneticPr fontId="1" type="noConversion"/>
  </si>
  <si>
    <t>China</t>
    <phoneticPr fontId="2" type="noConversion"/>
  </si>
  <si>
    <t>China</t>
    <phoneticPr fontId="2" type="noConversion"/>
  </si>
  <si>
    <t>China</t>
    <phoneticPr fontId="2" type="noConversion"/>
  </si>
  <si>
    <t>China</t>
    <phoneticPr fontId="2" type="noConversion"/>
  </si>
  <si>
    <t>China</t>
    <phoneticPr fontId="2" type="noConversion"/>
  </si>
  <si>
    <t xml:space="preserve"> ZnSO4</t>
  </si>
  <si>
    <t>China</t>
    <phoneticPr fontId="2" type="noConversion"/>
  </si>
  <si>
    <t>WUXAL Zn</t>
  </si>
  <si>
    <t>USA</t>
    <phoneticPr fontId="2" type="noConversion"/>
  </si>
  <si>
    <t>Turkey</t>
    <phoneticPr fontId="2" type="noConversion"/>
  </si>
  <si>
    <t>Naya Zn</t>
  </si>
  <si>
    <t>ZnO NPs</t>
  </si>
  <si>
    <t>Iran</t>
    <phoneticPr fontId="2" type="noConversion"/>
  </si>
  <si>
    <t>Zn-arginine</t>
  </si>
  <si>
    <t>Zn-glycine</t>
  </si>
  <si>
    <t>Zn-histidine</t>
  </si>
  <si>
    <t>Zn-glycine</t>
    <phoneticPr fontId="1" type="noConversion"/>
  </si>
  <si>
    <t xml:space="preserve">Portugal </t>
    <phoneticPr fontId="1" type="noConversion"/>
  </si>
  <si>
    <t>≤0.5</t>
  </si>
  <si>
    <t>ZnO NPs</t>
    <phoneticPr fontId="1" type="noConversion"/>
  </si>
  <si>
    <t>Serbia</t>
    <phoneticPr fontId="2" type="noConversion"/>
  </si>
  <si>
    <t>Saudi Arabia</t>
    <phoneticPr fontId="2" type="noConversion"/>
  </si>
  <si>
    <t>Saudi Arabia</t>
    <phoneticPr fontId="2" type="noConversion"/>
  </si>
  <si>
    <t>Brazil</t>
  </si>
  <si>
    <t>Poland</t>
  </si>
  <si>
    <t>China</t>
    <phoneticPr fontId="2" type="noConversion"/>
  </si>
  <si>
    <t>China</t>
    <phoneticPr fontId="2" type="noConversion"/>
  </si>
  <si>
    <t>Observation ID</t>
    <phoneticPr fontId="1" type="noConversion"/>
  </si>
  <si>
    <t>Booting</t>
    <phoneticPr fontId="2" type="noConversion"/>
  </si>
  <si>
    <t>Heading</t>
    <phoneticPr fontId="2" type="noConversion"/>
  </si>
  <si>
    <t>Flowering</t>
    <phoneticPr fontId="2" type="noConversion"/>
  </si>
  <si>
    <t>Grain filling</t>
    <phoneticPr fontId="2" type="noConversion"/>
  </si>
  <si>
    <t>South Africa</t>
    <phoneticPr fontId="2" type="noConversion"/>
  </si>
  <si>
    <t>Turkey</t>
    <phoneticPr fontId="1" type="noConversion"/>
  </si>
  <si>
    <t>Turkey</t>
    <phoneticPr fontId="1" type="noConversion"/>
  </si>
  <si>
    <t>China</t>
    <phoneticPr fontId="1" type="noConversion"/>
  </si>
  <si>
    <t>China</t>
    <phoneticPr fontId="1" type="noConversion"/>
  </si>
  <si>
    <t>China</t>
    <phoneticPr fontId="1" type="noConversion"/>
  </si>
  <si>
    <t>India</t>
    <phoneticPr fontId="1" type="noConversion"/>
  </si>
  <si>
    <t>India</t>
    <phoneticPr fontId="1" type="noConversion"/>
  </si>
  <si>
    <t>India</t>
    <phoneticPr fontId="1" type="noConversion"/>
  </si>
  <si>
    <t>India</t>
    <phoneticPr fontId="1" type="noConversion"/>
  </si>
  <si>
    <t>India</t>
    <phoneticPr fontId="1" type="noConversion"/>
  </si>
  <si>
    <t>Turkey</t>
    <phoneticPr fontId="1" type="noConversion"/>
  </si>
  <si>
    <t>Turkey</t>
    <phoneticPr fontId="1" type="noConversion"/>
  </si>
  <si>
    <t>Turkey</t>
    <phoneticPr fontId="1"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</si>
  <si>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</si>
  <si>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</si>
  <si>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</si>
  <si>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</si>
  <si>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</si>
  <si>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</si>
  <si>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</si>
  <si>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</si>
  <si>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</si>
  <si>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</si>
  <si>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</si>
  <si>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</si>
  <si>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</si>
  <si>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China</t>
    <phoneticPr fontId="2" type="noConversion"/>
  </si>
  <si>
    <t>Turkey</t>
    <phoneticPr fontId="2" type="noConversion"/>
  </si>
  <si>
    <t>Turkey</t>
    <phoneticPr fontId="2" type="noConversion"/>
  </si>
  <si>
    <t>Iran</t>
    <phoneticPr fontId="2" type="noConversion"/>
  </si>
  <si>
    <t>Iran</t>
    <phoneticPr fontId="1" type="noConversion"/>
  </si>
  <si>
    <t>Zn-glycine</t>
    <phoneticPr fontId="1" type="noConversion"/>
  </si>
  <si>
    <t xml:space="preserve">Portugal </t>
    <phoneticPr fontId="1" type="noConversion"/>
  </si>
  <si>
    <t xml:space="preserve">Portugal </t>
    <phoneticPr fontId="1" type="noConversion"/>
  </si>
  <si>
    <t xml:space="preserve">Portugal </t>
    <phoneticPr fontId="1" type="noConversion"/>
  </si>
  <si>
    <t xml:space="preserve">Portugal </t>
    <phoneticPr fontId="1" type="noConversion"/>
  </si>
  <si>
    <t xml:space="preserve">Portugal </t>
    <phoneticPr fontId="1" type="noConversion"/>
  </si>
  <si>
    <t xml:space="preserve">Portugal </t>
    <phoneticPr fontId="1" type="noConversion"/>
  </si>
  <si>
    <t xml:space="preserve">Portugal </t>
    <phoneticPr fontId="1" type="noConversion"/>
  </si>
  <si>
    <t xml:space="preserve">Portugal </t>
    <phoneticPr fontId="1" type="noConversion"/>
  </si>
  <si>
    <t xml:space="preserve"> Iran</t>
    <phoneticPr fontId="2" type="noConversion"/>
  </si>
  <si>
    <t>Serbia</t>
    <phoneticPr fontId="2" type="noConversion"/>
  </si>
  <si>
    <t>Serbia</t>
    <phoneticPr fontId="2" type="noConversion"/>
  </si>
  <si>
    <t>Serbia</t>
    <phoneticPr fontId="2" type="noConversion"/>
  </si>
  <si>
    <t>Serbia</t>
    <phoneticPr fontId="2" type="noConversion"/>
  </si>
  <si>
    <t>Serbia</t>
    <phoneticPr fontId="2" type="noConversion"/>
  </si>
  <si>
    <t>China</t>
    <phoneticPr fontId="2" type="noConversion"/>
  </si>
  <si>
    <t>Pakistan</t>
    <phoneticPr fontId="2" type="noConversion"/>
  </si>
  <si>
    <t>Pakistan</t>
    <phoneticPr fontId="2" type="noConversion"/>
  </si>
  <si>
    <t>Iran</t>
    <phoneticPr fontId="2" type="noConversion"/>
  </si>
  <si>
    <t>Iran</t>
    <phoneticPr fontId="2" type="noConversion"/>
  </si>
  <si>
    <t>Iran</t>
    <phoneticPr fontId="2" type="noConversion"/>
  </si>
  <si>
    <t>Iran</t>
    <phoneticPr fontId="2" type="noConversion"/>
  </si>
  <si>
    <t>Iran</t>
    <phoneticPr fontId="2" type="noConversion"/>
  </si>
  <si>
    <t>Iran</t>
    <phoneticPr fontId="2" type="noConversion"/>
  </si>
  <si>
    <t>Iran</t>
    <phoneticPr fontId="2" type="noConversion"/>
  </si>
  <si>
    <t>Saudi Arabia</t>
    <phoneticPr fontId="2" type="noConversion"/>
  </si>
  <si>
    <t>Saudi Arabia</t>
    <phoneticPr fontId="2" type="noConversion"/>
  </si>
  <si>
    <t>Saudi Arabia</t>
    <phoneticPr fontId="2" type="noConversion"/>
  </si>
  <si>
    <t>Saudi Arabia</t>
    <phoneticPr fontId="2" type="noConversion"/>
  </si>
  <si>
    <t>Pakistan</t>
    <phoneticPr fontId="1" type="noConversion"/>
  </si>
  <si>
    <t>Brazil</t>
    <phoneticPr fontId="2" type="noConversion"/>
  </si>
  <si>
    <t>Pakistan</t>
    <phoneticPr fontId="2" type="noConversion"/>
  </si>
  <si>
    <t>ZnO NPs</t>
    <phoneticPr fontId="1" type="noConversion"/>
  </si>
  <si>
    <t>Iran</t>
    <phoneticPr fontId="1" type="noConversion"/>
  </si>
  <si>
    <t>China</t>
    <phoneticPr fontId="2" type="noConversion"/>
  </si>
  <si>
    <t>Zn-glycine</t>
    <phoneticPr fontId="1" type="noConversion"/>
  </si>
  <si>
    <t>Zn-glycine</t>
    <phoneticPr fontId="1" type="noConversion"/>
  </si>
  <si>
    <t>China</t>
    <phoneticPr fontId="2" type="noConversion"/>
  </si>
  <si>
    <t>Zn-glycine</t>
    <phoneticPr fontId="1" type="noConversion"/>
  </si>
  <si>
    <t>China</t>
    <phoneticPr fontId="2" type="noConversion"/>
  </si>
  <si>
    <t>Before  booting</t>
    <phoneticPr fontId="1" type="noConversion"/>
  </si>
  <si>
    <t>Total</t>
    <phoneticPr fontId="2" type="noConversion"/>
  </si>
  <si>
    <t>Spraying concentration grouping</t>
    <phoneticPr fontId="2" type="noConversion"/>
  </si>
  <si>
    <t>Peng, L.X., 2016. Effect of zinc on physiological property and yield of winter wheat under drought. Thesis for Master’s Degree. Henan Agricultural University.</t>
    <phoneticPr fontId="1" type="noConversion"/>
  </si>
  <si>
    <t>Wang, J.W., 2012. Effects of selenium and zinc on yield and mineral nutrition of main crops on dryland. Thesis for Docter’s Degree. Northwest A&amp;F University.</t>
    <phoneticPr fontId="1" type="noConversion"/>
  </si>
  <si>
    <t xml:space="preserve">Second trial conducted by ourself  </t>
    <phoneticPr fontId="1" type="noConversion"/>
  </si>
  <si>
    <t>Zhao, A.Q., 2011. Effect of different zinc fertilization methods on grain zinc nutritional quality of wheat grown on potentially zinc deficient soil. Thesis for Master’s Degree. Northwest A&amp;F University.</t>
    <phoneticPr fontId="1" type="noConversion"/>
  </si>
  <si>
    <t>Yang, X.W., Song, M., Li, Q.J., Zhou, S.M., Han, S.Y., Chen, X., Xu, L.L., He, D.X., 2020.  Impacts of combined application of N and Zn fertilizers on Zn translocation, partitioning, and accumulation in Triticum aestivum. Chinese Journal of Applied Ecology, 31(1), 148-156.</t>
    <phoneticPr fontId="1" type="noConversion"/>
  </si>
  <si>
    <t xml:space="preserve">Wang, S.X., 2017. Effectiveness and mechnism of foliar zinc combined with nitrogen, phosphorus and potassium applications on grain zinc nutritional quality of winter wheat. Thesis for Docter’s Degree. Northwest A&amp;F University. </t>
    <phoneticPr fontId="1" type="noConversion"/>
  </si>
  <si>
    <t>Li, M., 2016. Zn nutritional quality in wheat grain and its milling fractions as affected by foliar Zn combined with NPK. Thesis for Docter’s Degree. Northwest A&amp;F University.</t>
    <phoneticPr fontId="1" type="noConversion"/>
  </si>
  <si>
    <t>Li, Q.J., 2018. Effects of combined application of nitrogen and zinc on Zn nutrition, grain yield and quality of wheat (Triticum aestivum L.). Thesis for Master’s Degree. Henan Agricultural University.</t>
    <phoneticPr fontId="1" type="noConversion"/>
  </si>
  <si>
    <t>Zhang, M.Y., 2017. Investigations of the effects of Zn biofortification in different wheat genotypes. Thesis for Docter’s Degree. Yangzhou University.</t>
    <phoneticPr fontId="1" type="noConversion"/>
  </si>
  <si>
    <t>Zhang, Q., 2016. The effects of foliar Zn application on grain Zn bioavailability under different growth conditions. Thesis for Master’s Degree. Yangzhou University.</t>
    <phoneticPr fontId="1" type="noConversion"/>
  </si>
  <si>
    <t>Dong, M., 2017. Effects of foliar zinc application on different layers of grain quality and physiological mechanisms in wheat. Thesis for Master’s Degree. Nanjing Agricultural University.</t>
    <phoneticPr fontId="1" type="noConversion"/>
  </si>
  <si>
    <t>Liu, H.H., 2015. Effects of zinc fertilizer and Zn fertilizer plus additives on wheat absorption of Zn. Thesis for Master’s Degree. Henan University of Science and Technology.</t>
    <phoneticPr fontId="1" type="noConversion"/>
  </si>
  <si>
    <t>Zhang, X., 2012. Effects of mircoelements application and spring regulation on grain yield and quality of winter wehat. Thesis for Master’s Degree. Agricultural University of Hebei.</t>
    <phoneticPr fontId="1" type="noConversion"/>
  </si>
  <si>
    <t>India</t>
    <phoneticPr fontId="1" type="noConversion"/>
  </si>
  <si>
    <t>Turkey</t>
    <phoneticPr fontId="1" type="noConversion"/>
  </si>
  <si>
    <t xml:space="preserve">Portugal </t>
    <phoneticPr fontId="1" type="noConversion"/>
  </si>
  <si>
    <t>Spain</t>
    <phoneticPr fontId="2" type="noConversion"/>
  </si>
  <si>
    <t>India</t>
    <phoneticPr fontId="1" type="noConversion"/>
  </si>
  <si>
    <t>Zn fertilizer type</t>
    <phoneticPr fontId="2" type="noConversion"/>
  </si>
  <si>
    <t>Zhao, A.Q., 2011. Effect of different zinc fertilization methods on grain zinc nutritional quality of wheat grown on potentially zinc deficient soil. Thesis for Master’s Degree. Northwest A&amp;F University.</t>
    <phoneticPr fontId="1" type="noConversion"/>
  </si>
  <si>
    <t>Yang, X.W., Song, M., Li, Q.J., Zhou, S.M., Han, S.Y., Chen, X., Xu, L.L., He, D.X., 2020.  Impacts of combined application of N and Zn fertilizers on Zn translocation, partitioning, and accumulation in Triticum aestivum. Chinese Journal of Applied Ecology, 31(1), 148-156.</t>
    <phoneticPr fontId="1" type="noConversion"/>
  </si>
  <si>
    <t>Li, Q.J., 2018. Effects of combined application of nitrogen and zinc on Zn nutrition, grain yield and quality of wheat (Triticum aestivum L.). Thesis for Master’s Degree. Henan Agricultural University.</t>
    <phoneticPr fontId="1" type="noConversion"/>
  </si>
  <si>
    <t xml:space="preserve">Third and fourth trials conducted by ourself </t>
    <phoneticPr fontId="1" type="noConversion"/>
  </si>
  <si>
    <r>
      <t>Available  Zn (mg kg</t>
    </r>
    <r>
      <rPr>
        <vertAlign val="superscript"/>
        <sz val="10"/>
        <rFont val="Times New Roman"/>
        <family val="1"/>
      </rPr>
      <t>-1</t>
    </r>
    <r>
      <rPr>
        <sz val="10"/>
        <rFont val="Times New Roman"/>
        <family val="1"/>
      </rPr>
      <t>)</t>
    </r>
    <phoneticPr fontId="2" type="noConversion"/>
  </si>
  <si>
    <r>
      <t>CaCO</t>
    </r>
    <r>
      <rPr>
        <vertAlign val="subscript"/>
        <sz val="10"/>
        <rFont val="Times New Roman"/>
        <family val="1"/>
      </rPr>
      <t>3</t>
    </r>
    <r>
      <rPr>
        <sz val="10"/>
        <rFont val="Times New Roman"/>
        <family val="1"/>
      </rPr>
      <t>(%)</t>
    </r>
    <phoneticPr fontId="2" type="noConversion"/>
  </si>
  <si>
    <r>
      <t>CaCO</t>
    </r>
    <r>
      <rPr>
        <vertAlign val="subscript"/>
        <sz val="10"/>
        <rFont val="Times New Roman"/>
        <family val="1"/>
      </rPr>
      <t>3</t>
    </r>
    <r>
      <rPr>
        <sz val="10"/>
        <rFont val="Times New Roman"/>
        <family val="1"/>
      </rPr>
      <t xml:space="preserve"> grouping</t>
    </r>
    <phoneticPr fontId="2" type="noConversion"/>
  </si>
  <si>
    <r>
      <t>Organic matter (g kg</t>
    </r>
    <r>
      <rPr>
        <vertAlign val="superscript"/>
        <sz val="10"/>
        <rFont val="Times New Roman"/>
        <family val="1"/>
      </rPr>
      <t>-1</t>
    </r>
    <r>
      <rPr>
        <sz val="10"/>
        <rFont val="Times New Roman"/>
        <family val="1"/>
      </rPr>
      <t>)</t>
    </r>
    <phoneticPr fontId="2" type="noConversion"/>
  </si>
  <si>
    <r>
      <t>N rate (kg N ha</t>
    </r>
    <r>
      <rPr>
        <vertAlign val="superscript"/>
        <sz val="10"/>
        <rFont val="Times New Roman"/>
        <family val="1"/>
      </rPr>
      <t>-1</t>
    </r>
    <r>
      <rPr>
        <sz val="10"/>
        <rFont val="Times New Roman"/>
        <family val="1"/>
      </rPr>
      <t xml:space="preserve">) </t>
    </r>
    <phoneticPr fontId="2" type="noConversion"/>
  </si>
  <si>
    <r>
      <t>Zn rate (kg Zn ha</t>
    </r>
    <r>
      <rPr>
        <vertAlign val="superscript"/>
        <sz val="10"/>
        <rFont val="Times New Roman"/>
        <family val="1"/>
      </rPr>
      <t>-1</t>
    </r>
    <r>
      <rPr>
        <sz val="10"/>
        <rFont val="Times New Roman"/>
        <family val="1"/>
      </rPr>
      <t>)</t>
    </r>
    <phoneticPr fontId="2" type="noConversion"/>
  </si>
  <si>
    <r>
      <t>Grain yield (kg ha</t>
    </r>
    <r>
      <rPr>
        <vertAlign val="superscript"/>
        <sz val="10"/>
        <rFont val="Times New Roman"/>
        <family val="1"/>
      </rPr>
      <t>-1</t>
    </r>
    <r>
      <rPr>
        <sz val="10"/>
        <rFont val="Times New Roman"/>
        <family val="1"/>
      </rPr>
      <t>)</t>
    </r>
    <phoneticPr fontId="1" type="noConversion"/>
  </si>
  <si>
    <r>
      <t>Shoot biomass (kg ha</t>
    </r>
    <r>
      <rPr>
        <vertAlign val="superscript"/>
        <sz val="10"/>
        <rFont val="Times New Roman"/>
        <family val="1"/>
      </rPr>
      <t>-1</t>
    </r>
    <r>
      <rPr>
        <sz val="10"/>
        <rFont val="Times New Roman"/>
        <family val="1"/>
      </rPr>
      <t>)</t>
    </r>
    <phoneticPr fontId="2" type="noConversion"/>
  </si>
  <si>
    <r>
      <t>Straw biomass (kg ha</t>
    </r>
    <r>
      <rPr>
        <vertAlign val="superscript"/>
        <sz val="10"/>
        <rFont val="Times New Roman"/>
        <family val="1"/>
      </rPr>
      <t>-1</t>
    </r>
    <r>
      <rPr>
        <sz val="10"/>
        <rFont val="Times New Roman"/>
        <family val="1"/>
      </rPr>
      <t>)</t>
    </r>
    <phoneticPr fontId="2" type="noConversion"/>
  </si>
  <si>
    <r>
      <t>Grain Zn accumulation (g kg</t>
    </r>
    <r>
      <rPr>
        <vertAlign val="superscript"/>
        <sz val="10"/>
        <rFont val="Times New Roman"/>
        <family val="1"/>
      </rPr>
      <t>-1</t>
    </r>
    <r>
      <rPr>
        <sz val="10"/>
        <rFont val="Times New Roman"/>
        <family val="1"/>
      </rPr>
      <t>)</t>
    </r>
    <phoneticPr fontId="1" type="noConversion"/>
  </si>
  <si>
    <r>
      <t>Shoot Zn accumulation (g kg</t>
    </r>
    <r>
      <rPr>
        <vertAlign val="superscript"/>
        <sz val="10"/>
        <rFont val="Times New Roman"/>
        <family val="1"/>
      </rPr>
      <t>-1</t>
    </r>
    <r>
      <rPr>
        <sz val="10"/>
        <rFont val="Times New Roman"/>
        <family val="1"/>
      </rPr>
      <t>)</t>
    </r>
    <phoneticPr fontId="1" type="noConversion"/>
  </si>
  <si>
    <r>
      <t>Straw Zn accumulation (g kg</t>
    </r>
    <r>
      <rPr>
        <vertAlign val="superscript"/>
        <sz val="10"/>
        <rFont val="Times New Roman"/>
        <family val="1"/>
      </rPr>
      <t>-1</t>
    </r>
    <r>
      <rPr>
        <sz val="10"/>
        <rFont val="Times New Roman"/>
        <family val="1"/>
      </rPr>
      <t>)</t>
    </r>
    <phoneticPr fontId="1" type="noConversion"/>
  </si>
  <si>
    <r>
      <t>Grain Zn concentration (mg kg</t>
    </r>
    <r>
      <rPr>
        <vertAlign val="superscript"/>
        <sz val="10"/>
        <rFont val="Times New Roman"/>
        <family val="1"/>
      </rPr>
      <t>-1</t>
    </r>
    <r>
      <rPr>
        <sz val="10"/>
        <rFont val="Times New Roman"/>
        <family val="1"/>
      </rPr>
      <t>)</t>
    </r>
    <phoneticPr fontId="1" type="noConversion"/>
  </si>
  <si>
    <r>
      <rPr>
        <sz val="10"/>
        <rFont val="宋体"/>
        <family val="3"/>
        <charset val="134"/>
      </rPr>
      <t>≤</t>
    </r>
    <r>
      <rPr>
        <sz val="10"/>
        <rFont val="Times New Roman"/>
        <family val="1"/>
      </rPr>
      <t>0.5</t>
    </r>
    <phoneticPr fontId="1" type="noConversion"/>
  </si>
  <si>
    <t>Study ID</t>
    <phoneticPr fontId="1" type="noConversion"/>
  </si>
  <si>
    <r>
      <t>P rate (kg P ha</t>
    </r>
    <r>
      <rPr>
        <vertAlign val="superscript"/>
        <sz val="10"/>
        <rFont val="Times New Roman"/>
        <family val="1"/>
      </rPr>
      <t>-1</t>
    </r>
    <r>
      <rPr>
        <sz val="10"/>
        <rFont val="Times New Roman"/>
        <family val="1"/>
      </rPr>
      <t>)</t>
    </r>
    <phoneticPr fontId="2" type="noConversion"/>
  </si>
  <si>
    <t>Initial grain yield grouping</t>
    <phoneticPr fontId="1" type="noConversion"/>
  </si>
  <si>
    <t>Effect size</t>
  </si>
  <si>
    <t>Effect size</t>
    <phoneticPr fontId="1" type="noConversion"/>
  </si>
  <si>
    <t>Initial grain Zn concentration grouping</t>
    <phoneticPr fontId="1" type="noConversion"/>
  </si>
  <si>
    <r>
      <t>K rate (kg K ha</t>
    </r>
    <r>
      <rPr>
        <vertAlign val="superscript"/>
        <sz val="10"/>
        <rFont val="Times New Roman"/>
        <family val="1"/>
      </rPr>
      <t>-1</t>
    </r>
    <r>
      <rPr>
        <sz val="10"/>
        <rFont val="Times New Roman"/>
        <family val="1"/>
      </rPr>
      <t>)</t>
    </r>
    <phoneticPr fontId="2" type="noConversion"/>
  </si>
  <si>
    <t>Numbers of replicates (n)</t>
    <phoneticPr fontId="1" type="noConversion"/>
  </si>
  <si>
    <t>Numbers of replicates (n)</t>
    <phoneticPr fontId="2" type="noConversion"/>
  </si>
  <si>
    <t>Spraying frequency (Times)</t>
    <phoneticPr fontId="2" type="noConversion"/>
  </si>
  <si>
    <r>
      <t>Spraying concentration (g Zn L</t>
    </r>
    <r>
      <rPr>
        <vertAlign val="superscript"/>
        <sz val="10"/>
        <rFont val="Times New Roman"/>
        <family val="1"/>
      </rPr>
      <t>-1</t>
    </r>
    <r>
      <rPr>
        <sz val="10"/>
        <rFont val="Times New Roman"/>
        <family val="1"/>
      </rPr>
      <t>)</t>
    </r>
    <phoneticPr fontId="2" type="noConversion"/>
  </si>
  <si>
    <t>Observation ID</t>
  </si>
  <si>
    <t xml:space="preserve">Longitude </t>
  </si>
  <si>
    <t>Latitude</t>
  </si>
  <si>
    <t>Asia</t>
  </si>
  <si>
    <t>Afshar, R.K., Chen, C.C., Zhou, S., Etemadi, F., He, H.Q., Li, Z.W., 2020. Agronomic and economic response of bread wheat to foliar zinc application. Agronomy Journal 112, 4045-4056.</t>
  </si>
  <si>
    <t>North America</t>
  </si>
  <si>
    <t>Amiri, R., Bahraminejad, S., Cheghamirza, K., 2018. Estimating genetic variation and genetic parameters for grain iron, zinc and protein concentrations in bread wheat genotypes grown in Iran. Journal of Cereal Science 80, 16-23.</t>
  </si>
  <si>
    <t xml:space="preserve"> Iran </t>
  </si>
  <si>
    <t>West Asia</t>
  </si>
  <si>
    <t>Anwar, S., Khalilzadeh, R., Khan, S., Zaib un, N., Bashir, R., Pirzad, A., Malik, A., 2021. Mitigation of drought stress and yield improvement in wheat by zinc foliar spray relates to enhanced water use efficiency and zinc contents. International Journal of Plant Production 15, 377-389.</t>
  </si>
  <si>
    <t>South Asia</t>
  </si>
  <si>
    <t>Atar, B., 2019. Grain mineral composition based-comparison of Miracle wheat (T. turgidum convar. compositum) with some landraces and modern wheat varieties. Progress in Nutrition 21, 680-685.</t>
  </si>
  <si>
    <t>Barut, H., 2019. Effects of foliar urea, potassium and zinc sulphate treatments before and after flowering on grain yield, technological quality and nutrient concentrations of wheat. Applied Ecology and Environmental Research 17, 4325-4342.</t>
  </si>
  <si>
    <t>Batten, G.D., 1994. Concentrations of elements in wheat grains grown in Australia, North-America, and the United-Kingdom. Australian Journal of Experimental Agriculture 34, 51-56.</t>
  </si>
  <si>
    <t>Oceania</t>
  </si>
  <si>
    <t>USA/Canada/UK</t>
  </si>
  <si>
    <t>Bharti, K., Pandey, N., Shankhdhar, D., Srivastava, P.C., Shankhdhar, S.C., 2013. Improving nutritional quality of wheat through soil and foliar zinc application. Plant Soil and Environment 59, 348-352.</t>
  </si>
  <si>
    <t>Bienkowska, T., Suchowilska, E., Kandler, W., Krska, R., Wiwart, M., 2019. Triticum polonicum L. as potential source material for the biofortification of wheat with essential micronutrients. Plant Genetic Resources-Characterization and Utilization 17, 213-220.</t>
  </si>
  <si>
    <t>Europe</t>
  </si>
  <si>
    <t>Cakmak, I., Ekiz, H., Yilmaz, A., Torun, B., Koleli, N., Gultekin, I., Alkan, A., Eker, S., 1997. Differential response of rye, triticale, bread and durum wheats to zinc deficiency in calcareous soils. Plant Soil 188, 1-10.</t>
  </si>
  <si>
    <t>Cakmak, I., Kalayci, M., Kaya, Y., Torun, A.A., Aydin, N., Wang, Y., Arisoy, Z., Erdem, H., Yazici, A., Gokmen, O., Ozturk, L., Horst, W.J., 2010. Biofortification and localization of zinc in wheat grain. Journal of Agricultural and Food Chemistry 58, 9092–9102.</t>
  </si>
  <si>
    <t>Cakmak, I., Ozkan, H., Braun, H.J., Welch, R.M., Romheld, V., 2000. Zinc and iron concentrations in seeds of wild, primitive, and modern wheats. Food &amp; Nutrition Bulletin 21, 401-403(403).</t>
  </si>
  <si>
    <t>Cakmak, I., Ozturk, L., Eker, S., Torun, B., Kalfa, H.I., Yilmaz, A., 1997. Concentration of zinc and activity of copper/zinc-superoxide dismutase in leaves of rye and wheat cultivars differing in sensitivity to zinc deficiency. Journal of Plant Physiology 151, 91-95.</t>
  </si>
  <si>
    <t>Cakmak, I., Torun, A., Millet, E., Feldman, M., Fahima, T., Korol, A., Nevo, E., Braun, H.J., Ozkan, H., 2004. Triticum dicoccoides: An important genetic resource for increasing zinc and iron concentration in modern cultivated wheat. Soil Science and Plant Nutrition 50, 1047-1054.</t>
  </si>
  <si>
    <t>Cao, Y.X., Hong, T.X., Yang, X.W., Lu, X.C., Chen, H.L., Nan, X.X., Li, X.L., 2010. Effects of soil and foliar applications of Zn on winter wheat grain Zn concentration and bioavailability. Plant Nutrition and Fertilizer Science 16, 1394-1401.</t>
  </si>
  <si>
    <t>East Asia</t>
  </si>
  <si>
    <t>Cardoso, P., Mateus, T.C., Velu, G., Singh, R.P., Santos, J.P., Carvalho, M.L., Lourenco, V.M., Lidon, F., Reboredo, F., Guerra, M., 2018. Localization and distribution of Zn and Fe in grains of biofortified bread wheat lines through micro- and triaxial-X-ray fluorescence spectrometry. Spectrochimica Acta Part B-Atomic Spectroscopy 141, 70-79.</t>
  </si>
  <si>
    <t>Carmo Luis, I., Lidon, F.C., Campos Pessoa, C., Coelho Marques, A., Coelho, A.R.F., Simoes, M., Patanita, M., Dores, J., Ramalho, J.C., Manuela Silva, M., Sofia Almeida, A., Pais, I.P., Fernanda Pessoa, M., Henrique Reboredo, F., Legoinha, P., Guerra, M., Leitao, R.G., Scotti Campos, P., 2021. Zinc enrichment in two contrasting genotypes of Triticum Aestivum L. grains: interactions between edaphic conditions and foliar fertilizers. Plants-Basel 10.</t>
  </si>
  <si>
    <t>Portugal</t>
  </si>
  <si>
    <t>Chattha, M.U., Hassan, M.U., Khan, I., Chattha, M.B., Mahmood, A., Chattha, M.U., Nawaz, M., Subhani, M.N., Kharal, M., Khan, S., 2017. Biofortification of Wheat Cultivars to Combat Zinc Deficiency. Frontiers in plant science 8, 281-281.</t>
  </si>
  <si>
    <t>Dang, H.K., Li, R.Q., Sun, Y.H., Zhang, X.W., Li, Y.M., 2010. Absorption, accumulation and distribution of zinc in highly-yielding winter wheat Agricultural Sciences in China 9, 965-973.</t>
  </si>
  <si>
    <t xml:space="preserve">China </t>
  </si>
  <si>
    <t>Dapkekar, A., Deshpande, P., Oak, M.D., Paknikar, K.M., Rajwade, J.M., 2018. Zinc use efficiency is enhanced in wheat through nanofertilization. Scientific Reports 8.</t>
  </si>
  <si>
    <t>Das, S., Jahiruddin, M., Islam, M.R., Al Mahmud, A., Hossain, A., Laing, A.M., 2020. Zinc biofortification in the grains of two wheat (Triticum aestivum L.) varieties through fertilization. Acta Agrobotanica 73, 7312-Article No.: 7312.</t>
  </si>
  <si>
    <t>Bangladesh</t>
  </si>
  <si>
    <t>Del Coco, L., Laddomada, B., Migoni, D., Mita, G., Simeone, R., Fanizzi, F.P., 2019. Variability and Site Dependence of Grain Mineral Contents in Tetraploid Wheats. Sustainability 11.</t>
  </si>
  <si>
    <t>Italy</t>
  </si>
  <si>
    <t>Dhaliwal, S.S., Ram, H., Shukla, A.K., Mavi, G.S., 2019. Zinc biofortification of bread wheat, triticale, and durum wheat cultivars by foliar zinc fertilization. Journal of Plant Nutrition 42, 813-822.</t>
  </si>
  <si>
    <t>Dong, M., 2017. Effects of foliar zinc application on different layers of grain quality and physiological mechanisms in wheat. Thesis for Master’s Degree. Nanjing Agricultural University.</t>
  </si>
  <si>
    <t>Ekiz, H., Bagci, S.A., Kiral, A.S., Eker, S., Gultekin, I., Alkan, A., Cakmak, I., 1998. Effects of zinc fertilization and irrigation on grain yield and zinc concentration of various cereals grown in zinc-deficient calcareous soils. Journal of Plant Nutrition 21, 2245-2256.</t>
  </si>
  <si>
    <t>Erdal, I., Yilmaz, A., Taban, S., Eker, S., Torun, B., Cakmak, I., 2002. Phytic acid and phosphorus concentrations in seeds of wheat cultivars grown with and without zinc fertilization. Journal of Plant Nutrition 25, 113-127.</t>
  </si>
  <si>
    <t>Farahbakhsh, H., Khasse Sirjani, A., 2019. Enrichment of wheat by zinc fertilizer, mycorrhiza and preharvest drought stress. Turkish Journal of Field Crops 24, 1-6.</t>
  </si>
  <si>
    <t>Forster, S.M., Rickertsen, J.R., Mehring, G.H., Ransom, J.K., 2018. Type and placement of zinc fertilizer impacts cadmium content of harvested durum wheat grain. Journal of Plant Nutrition 41, 1471-1481.</t>
  </si>
  <si>
    <t>Gao, X., Grant, C., 2012. Cadmium and zinc concentration in grain of durum wheat in relation to phosphorus fertilization, crop sequence and tillage management. Applied and Environmental Soil Science 2012, 555-564.</t>
  </si>
  <si>
    <t>Canada</t>
  </si>
  <si>
    <t>Gao, X.P., Grant, C.A., 2011. Interactive effect of N fertilization and tillage management on Zn biofortification in durum wheat (Triticum durum). Canadian Journal of Plant Science 91, 951-960.</t>
  </si>
  <si>
    <t>Gao, X.P., Mohr, R.M., McLaren, D.L., Grant, C.A., 2011. Grain cadmium and zinc concentrations in wheat as affected by genotypic variation and potassium chloride fertilization. Field Crops Research 122, 95–103.</t>
  </si>
  <si>
    <t>Ghasal, P.C., Shivay, Y.S., Pooniya, V., Choudhary, M., Verma, R.K., 2017. Response of wheat genotypes to zinc fertilization for improving productivity and quality. Archives of Agronomy and Soil Science 63, 1597-1612.</t>
  </si>
  <si>
    <t>Ghasemi, S., Khoshgoftarmanesh, A.H., Afyuni, M., Hadadzadeh, H., 2013. The effectiveness of foliar applications of synthesized zinc-amino acid chelates in comparison with zinc sulfate to increase yield and grain nutritional quality of wheat. European Journal of Agronomy 45, 68-74.</t>
  </si>
  <si>
    <t>Gomez-Becerra, H.F., Yazici, A., Ozturk, L., Budak, H., Peleg, Z., Morgounov, A., Fahima, T., Saranga, Y., Cakmak, I., 2010. Genetic variation and environmental stability of grain mineral nutrient concentrations in Triticum dicoccoides under five environments. Euphytica 171, 39-52.</t>
  </si>
  <si>
    <t>Gomez-Coronado, F., Almeida, A.S., Santamaria, O., Cakmak, I., Poblaciones, M.J., 2019. Potential of advanced breeding lines of bread-making wheat to accumulate grain minerals (Ca, Fe, Mg and Zn) and low phytates under Mediterranean conditions. Journal of Agronomy and Crop Science 205, 341-352.</t>
  </si>
  <si>
    <t>Gomez-Coronado, F., Poblaciones, M.J., Almeida, A.S., Cakmak, I., 2016. Zinc (Zn) concentration of bread wheat grown under Mediterranean conditions as affected by genotype and soil/foliar Zn application. Plant and Soil 401, 331-346.</t>
  </si>
  <si>
    <t>Habib, M., 2009. Effect of foliar application of Zn and Fe on wheat yield and quality. African Journal of Biotechnology 8, 6795-6798.</t>
  </si>
  <si>
    <t xml:space="preserve"> Iran</t>
  </si>
  <si>
    <t>Han, J.l., 2003. Effects of zinc on photosynthetic performance, grain yield and quality in winter wheat. Thesis for Master’s Degree. Hebei Agricultural University/Han, J.L., Li, Y.M., Ma, C.Y., Wang, W.P., 2006. Effect of zinc fertilization on accumulation and transportation of N, P, K and Zn after anthesis of wheat Plant Nutrition and Fertilizer Science 12, 313-320.</t>
  </si>
  <si>
    <t>Hao, M.D., Wei, X.R., Dang, T.H., 2003. Effect of long - term applying zinc fertilizer on wheat yie l d and zinc absorption by wheat in dryland Ecology and Environment 12, 46-48.</t>
  </si>
  <si>
    <t>Harmankaya, M., Ozcan, M.M., Gezgin, S., 2012. Variation of heavy metal and micro and macro element concentrations of bread and durum wheats and their relationship in grain of Turkish wheat cultivars. Environmental Monitoring and Assessment 184, 5511-5521.</t>
  </si>
  <si>
    <t>Hou, N., Li, B.Y., Tong, Y.P., 2011. Study on the effects of nitrogen deficiency on grain iron and zinc concentrations of landrace and bred wheat varieties in China. Journal of Plant Nutrition 34, 830-838.</t>
  </si>
  <si>
    <t>Huang, X., Li, Y.G., Sun, W., Hou, J.F., Ma, Y., Zhang, J., Ma, D.Y., Wang, C.Y., Guo, T.C., 2018. Variation of grain iron and zinc contents and their bioavailability of wheat cultivars with different-colored grains under combined nitrogen and phosphorus fertilization. Acta Agronomica Sinica 44, 1506-1516.</t>
  </si>
  <si>
    <t>Hui, X.L., Luo, L.C., Wang, S., Cao, H.B., Huang, M., Shi, M., Malhi, S.S., Wang, Z.H., 2019. Critical concentration of available soil phosphorus for grain yield and zinc nutrition of winter wheat in a zinc-deficient calcareous soil. Plant and Soil 444, 315–330.</t>
  </si>
  <si>
    <t>Hui, X.L., Wang, X.S., Luo, L.C., Wang, S., Guo, Z.K., Shi, M., Wang, R.Z., Lyons, G., Chen, Y.L., Cakmak, I., Wang, Z.H., 2022. Wheat grain zinc concentration as affected by soil nitrogen and phosphorus availability and root mycorrhizal colonization. European Journal of Agronomy 134, 126469.</t>
  </si>
  <si>
    <t>Hussain, A., Larsson, H., Kuktaite, R., Johansson, E., 2010. Mineral composition of organically grown wheat genotypes: contribution to daily minerals intake. International Journal of Environmental Research and Public Health 7, 3442-3456.</t>
  </si>
  <si>
    <t>Sweden</t>
  </si>
  <si>
    <t>Hussain, A., Rizwan, M., Ali, S., Rehman, M.Z.u., Qayyum, M.F., Nawaz, R., Ahmad, A., Asrar, M., Ahmad, S.R., Alsahli, A.A., Alyemeni, M.N., 2021. Combined use of different nanoparticles effectively decreased cadmium (Cd) concentration in grains of wheat grown in a field contaminated with Cd. Ecotoxicology and Environmental Safety 215.</t>
  </si>
  <si>
    <t>Hussain, S., Maqsood, M.A., Miller, L.V., 2012. Bioavailable zinc in grains of bread wheat varieties of Pakistan. Cereal Research Communications 40, 62-73.</t>
  </si>
  <si>
    <t xml:space="preserve"> India</t>
  </si>
  <si>
    <t xml:space="preserve">Mexico </t>
  </si>
  <si>
    <t>Syria</t>
  </si>
  <si>
    <t xml:space="preserve">Brazil </t>
  </si>
  <si>
    <t>South America</t>
  </si>
  <si>
    <t>Hussain, S., Maqsood, M.A., Rengel, Z., Khan, M.K., 2012. Mineral bioavailability in grains of Pakistani bread wheat declines from old to current cultivars. Euphytica 186, 153-163.</t>
  </si>
  <si>
    <t>Hussain, S., Shah, M.A.A., Khan, A.M., Ahmad, F., Hussain, M., 2020. Potassium enhanced grain zinc accumulation in wheat grown on a calcareous saline-sodic soil. Pakistan Journal of Botany 52, 69-74.</t>
  </si>
  <si>
    <t>Ivanovic, D., Dodig, D., Duric, N., Kandic, V., Tamindzic, G., Nikolic, N., Savic, J., 2021. Zinc biofortification of bread winter wheat grain by single zinc foliar application. Cereal Research Communications 49, 673-679.</t>
  </si>
  <si>
    <t>Serbia</t>
  </si>
  <si>
    <t>Jat, G., Majumdar, S.P., Jat, N.K., Mazumdar, S.P., 2014. Effect of potassium and zinc fertilizer on crop yield, nutrient uptake and distribution of potassium and zinc fractions in Typic Ustipsamment. Indian Journal of Agricultural Sciences 84, 832-838.</t>
  </si>
  <si>
    <t>Jiang, L.N., Zheng, D.Y., Hao, B.Z., Hou, F., Yao, L.J., Shao, Y., Li, C.X., Wang, Z.M., 2009. Effects of nitrogen on micronutrient concentration and accumulation in grains of wheat. Acta Agriculturae Boreali-occidentalis Sinica 18, 97-102.</t>
  </si>
  <si>
    <t>Jin, J.J., 2014. Effects of nitrogen and phosphorus fettilization on grain zinc of winter wheat and its regulation by foliar zinc application on dryland. Thesis for Master’s Degree. Northwest A&amp;F University.</t>
  </si>
  <si>
    <t>Jin, J.J., Wang, Z.H., Dai, J., Wang, S., Gao, Y.J., Cao, H.B., Yu, R., 2014. Effects of long-term N and P fertilization with different rates on Zn concentration in grain of winter wheat. Journal of Plant Nutrition and Fertilizer 20, 1358-1367.</t>
  </si>
  <si>
    <t>Joshi, A.K., Crossa, J., Arun, B., Chand, R., Trethowan, R., Vargas, M., Ortiz-Monasterio, I., 2010. Genotype x environment interaction for zinc and iron concentration of wheat grain in eastern Gangetic plains of India. Field Crops Research 116, 268-277.</t>
  </si>
  <si>
    <t>Kalayci, M., Torun, B., Eker, S., Aydin, M., Ozturk, L., Cakmak, I., 1999. Grain yield, zinc efficiency and zinc concentration of wheat cultivars grown in a zinc-deficient calcareous soil in field and greenhouse. Field Crops Research 63, 87-98.</t>
  </si>
  <si>
    <t>Karim, M.R., Zhang, Y.Q., Zhao, R.R., Chen, X.P., Zhang, F.S., Zou, C.Q., 2012. Alleviation of drought stress in winter wheat by late foliar application of zinc, boron, and manganese. Journal of Plant Nutrition and Soil Science 175, 142-151.</t>
  </si>
  <si>
    <t>Khan, A.M., Hussain, S., Rengel, Z., Shah, M.A.A., 2018. Zinc bioavailability and nitrogen concentration in grains of wheat crop sprayed with zinc sulfate, ammonium sulfate, ammonium chloride, and urea. Journal of Plant Nutrition 41, 1926-1936.</t>
  </si>
  <si>
    <t>Khokhar, J.S., Sareen, S., Tyagi, B.S., Singh, G., Wilson, L., King, I.P., Young, S.D., Broadley, M.R., 2018. Variation in grain Zn concentration, and the grain ionome, in field-grown Indian wheat. Plos One 13.</t>
  </si>
  <si>
    <t>Khoshgoftarmanesh, A.H., SanaeiOstovar, A., Sadrarhami, A., Chaney, R., 2013. Effect of tire rubber ash and zinc sulfate on yield and grain zinc and cadmium concentrations of different zinc-deficiency tolerance wheat cultivars under field conditions. European Journal of Agronomy 49, 42-49.</t>
  </si>
  <si>
    <t>Kiran, A., Wakeel, A., Sultana, R., Khalid, A., Qurrat ul, A., Mubaraka, R., Shahzad, A.N., Khan, S.J., Noor, M., 2021. Concentration and localization of Fe and Zn in wheat grain as affected by its application to soil and foliage. Bulletin of Environmental Contamination and Toxicology 106, 852-858.</t>
  </si>
  <si>
    <t>Kumar, A., Denre, M., Prasad, R., 2018. Agronomic biofortification of zinc in wheat (Triticum aestivum L.). Current Science 115, 944-948.</t>
  </si>
  <si>
    <t>Li, B.Y., Zhou, D.M., Cang, L., Zhang, H.L., Fan, X.H., Qin, S.W., 2007. Soil micronutrient availability to crops as affected by long-term inorganic and organic fertilizer applications. Soil &amp; Tillage Research 96, 166-173.</t>
  </si>
  <si>
    <t>Li, F., 2006. Effect of cultivation measures on Zn nutrition of different genotypes of wheat. Thesis for Master’s Degree. Northwest A&amp;F University.</t>
  </si>
  <si>
    <t>Li, F., Tian, X.H., Chen, L., Li, S.X., 2006. Effect of planting model, N fertilization and planting density on concentration and uptake of Zn, Fe, Mn and Cu in grains of winter wheat Soils and Fertilizers Sciences in China 2, 42-46/Li, F., 2006. Effect of cultivation measures on Zn nutrition of different genotypes of wheat. Thesis for Master’s Degree. Northwest A&amp;F University.</t>
  </si>
  <si>
    <t xml:space="preserve">Li, H.Y., 2014. Effect of foliar application of zinc plus N and P fertilizer on the Zn biofortification of wheat grain under different water and nitrogen management. Thesis for Master's Degree. Northwest A&amp;F University  </t>
  </si>
  <si>
    <t>Li, M., 2016. Zn nutritional quality in wheat grain and its milling fractions as affected by foliar Zn combined with NPK. Thesis for Docter’s Degree. Northwest A&amp;F University.</t>
  </si>
  <si>
    <t>Li, M.H., Ru, R., Yang, Y.E., Wang, Z.H., 2016. Effects of soil moisture on wheat grain yield and zinc utilization in zinc-deficient dryland soil Journal of Plant Nutrition and Fertilizer 22, 388-394.</t>
  </si>
  <si>
    <t>Li, M.H., Wang, Z.H., Li, Q., Dai, J., Gao, Y.J., Jin, J.J., Cao, H.B., Wang, S., 2013. Effects of soil Zn application on grain yield and Zn utilization of wheat in Zn-deficient dryland soils. Journal of Agro-Environment Science 32, 2168–2174.</t>
  </si>
  <si>
    <t>Li, M.H., Wang, Z.H., Wang, J.W., Mao, H., Dai, J., Li, Q., Qin, Z.C., 2013 Effect of Zn application methods on wheat grain yield and Zn utilization in Zn-deficient soils of dryland. Journal of Plant Nutrition and Fertilizer 19, 1346 -1355.</t>
  </si>
  <si>
    <t>Liu, D.Y., Pang, L.L., Zhang, W., Li, Z.X., Wang, X.Z., Yu, F.T., Zou, C.Q., 2014. Effects of different zinc fertilization methods on yield and grain Zn concentration of maize and wheat Soils and Fertilizers Sciences in China 4, 76-80.</t>
  </si>
  <si>
    <t>Liu, D.Y., Zhang, W., Pang, L.L., Zhang, Y.Q., Wang, X.Z., Liu, Y.M., Chen, X.P., Zhang, F.S., Zou, C.Q., 2016. Effects of zinc application rate and zinc distribution relative to root distribution on grain yield and grain Zn concentration in wheat. Plant &amp; Soil 411, 1-12.</t>
  </si>
  <si>
    <t>Liu, H.H., 2015. Effects of zinc fertilizer and Zn fertilizer plus additives on wheat absorption of Zn. Thesis for Master’s Degree. Henan University of Science and Technology.</t>
  </si>
  <si>
    <t>Liu, J.H., 2016. Effects of zinc application methods on its transformation in calcareous soil and absorption in wheat. Thesis for Master’s Degree. Northwest A&amp;F University.</t>
  </si>
  <si>
    <t>Liu, Y.M., Liu, D.Y., Zhang, W., Chen, X.X., Zhao, Q.Y., Chen, X.P., Zou, C.Q., 2020. Health risk assessment of heavy metals (Zn, Cu, Cd, Pb, As and Cr) in wheat grain receiving repeated Zn fertilizers. Environmental Pollution 257, 113581.</t>
  </si>
  <si>
    <t>Liu, Z.H., Wang, H.Y., Wang, X.E., Zhang, G.P., Chen, P.D., Liu, D.J., 2006. Genotypic and spike positional difference in grain phytase activity, phytate, inorganic phosphorus, iron, and zinc contents in wheat (Triticum aestivum L.). Journal of Cereal Science 44, 212-219.</t>
  </si>
  <si>
    <t xml:space="preserve">Lu, X.C., 2012. Effect of zinc fertilization to soil on zinc nutritional quality of winter wheat and zinc fractions and transformation in potentially Zn-deficient soil. Thesis for Docter’s Degree. Northwest A&amp;F University  </t>
  </si>
  <si>
    <t>Modaihsh, A.S., 1997. Foliar application of chelated and non-chelated metals for supplying micronutrients to wheat grown on calcareous soil. Experimental Agriculture 33, 237-245.</t>
  </si>
  <si>
    <t>Saudi Arabia</t>
  </si>
  <si>
    <t>Monasterio, I., Graham, R.D., 2000. Breeding for trace minerals in wheat. Food &amp; Nutrition Bulletin 21, 392-396(395).</t>
  </si>
  <si>
    <t>Morgounov, A., Gomez-Becerra, H.F., Abugalieva, A., Dzhunusova, M., Yessimbekova, M., Muminjanov, H., Zelenskiy, Y., Ozturk, L., Cakmak, I., 2007. Iron and zinc grain density in common wheat grown in Central Asia. Euphytica 155, 193-203.</t>
  </si>
  <si>
    <t>Central Asia</t>
  </si>
  <si>
    <t>Tajikistan</t>
  </si>
  <si>
    <t>Kyrgyzstan</t>
  </si>
  <si>
    <t>Nadeem, F., Farooq, M., Ullah, A., Rehman, A., Nawaz, A., Naveed, M., 2019. Influence of Zn nutrition on the productivity, grain quality and grain biofortification of wheat under conventional and conservation rice-wheat cropping systems. Archives of Agronomy and Soil Science.</t>
  </si>
  <si>
    <t>Ning, P., Wang, S.X., Fei, P.W., Zhang, X.Y., Dong, J.J., Shi, J.L., Tian, X.H., 2019. Enhancing zinc accumulation and bioavailability in wheat grains by integrated zinc and pesticide application. Agronomy-Basel 9.</t>
  </si>
  <si>
    <t>Niyigaba, E., Twizerimana, A., Mugenzi, I., Ngnadong, W.A., Ye, Y.P., Wu, B.M., Hai, J.B., 2019. Winter wheat grain quality, zinc and iron concentration affected by a combined foliar spray of zinc and iron fertilizers. Agronomy-Basel 9.</t>
  </si>
  <si>
    <t>Oury, F.X., Leenhardt, F., Remesy, C., Chanliaud, E., Duperrier, B., Balfourier, F., Charmet, G., 2006. Genetic variability and stability of grain magnesium, zinc and iron concentrations in bread wheat. European Journal of Agronomy 25, 177-185.</t>
  </si>
  <si>
    <t>France</t>
  </si>
  <si>
    <t>Ozturk, L., Yazici, M.A., Yucel, C., Torun, A., Cekic, C., Bagci, A., Ozkan, H., Braun, H.-J., Sayers, Z., Cakmak, I., 2006. Concentration and localization of zinc during seed development and germination in wheat. Physiologia Plantarum 128, 144-152.</t>
  </si>
  <si>
    <t>Pahlavan-Rad, M.R., Pessarakli, M., 2009. Response of wheat plants to zinc, iron, and manganese applications and uptake and concentration of zinc, iron, and manganese in wheat grains. Communications in Soil Science and Plant Analysis 40, 1322-1332.</t>
  </si>
  <si>
    <t>Paramesh, V., Dhar, S., Dass, A., Kumar, B., Kumar, A., El-Ansary, D.O., Elansary, H.O., 2020. Role of integrated nutrient management and agronomic fortification of zinc on yield, nutrient uptake and quality of wheat. Sustainability 12.</t>
  </si>
  <si>
    <t>Peck, A.W., McDonald, G.K., Graham, R.D., 2008. Zinc nutrition influences the protein composition of flour in bread wheat (Triticum aestivum L.). Journal of Cereal Science 47, 266-274.</t>
  </si>
  <si>
    <t>Peleg, Z., Saranga, Y., Yazici, A., Fahima, T., Ozturk, L., Cakmak, I., 2008. Grain zinc, iron and protein concentrations and zinc-efficiency in wild emmer wheat under contrasting irrigation regimes. Plant and Soil 306, 57-67.</t>
  </si>
  <si>
    <t>Israel</t>
  </si>
  <si>
    <t>Peng, L.X., 2016. Effect of zinc on physiological property and yield of winter wheat under drought. Thesis for Master’s Degree. Henan Agricultural University.</t>
  </si>
  <si>
    <t>Prazak, R., Krzepilko, A., 2018. Evaluation of iron and zinc content in grain of Aegilops L. X Triticum aestivum L. hybrid lines. Journal of Elementology 23, 545-557.</t>
  </si>
  <si>
    <t>Puniya, R., Pandey, P.C., Bisht, P.S., Singh, D.K., Singh, A.P., 2019. Effect of long-term nutrient management practices on soil micronutrient concentrations and uptake under a rice-wheat cropping system. Journal of Agricultural Science 157, 226-234.</t>
  </si>
  <si>
    <t>Ram, H., Rashid, A., Zhang, W., Duarte, A.P., Phattarakul, N., Simunji, S., Kalayci, M., Freitas, R., Rerkasem, B., Bal, R.S., Mahmood, K., Savasli, E., Lungu, O., Wang, Z.H., de Barros, V.L.N.P., Malik, S.S., Arisoy, R.Z., Guo, J.X., Sohu, V.S., Zou, C.Q., Cakmak, I., 2016. Biofortification of wheat, rice and common bean by applying foliar zinc fertilizer along with pesticides in seven countries. Plant and Soil 403, 389–401.</t>
  </si>
  <si>
    <t>Africa</t>
  </si>
  <si>
    <t>Ramzan, Y., Hafeez, M.B., Khan, S., Nadeem, M., Saleem ur, R., Batool, S., Ahmad, J., 2020. Biofortification with zinc and iron improves the grain quality and yield of wheat crop. International Journal of Plant Production 14, 501-510.</t>
  </si>
  <si>
    <t>Rashid, A., Ram, H., Zou, C.Q., Rerkasem, B.A., Duarte, A.P., Simunji, S., Yazici, A., Guo, S., Rizwan, M., Bai, R.S., Wang, Z., Malik, S.S., Phattarakul, N., de Freitas, R.S., Lungu, O., Barros, V.L.N.P., Cakmak, I., 2019. Effect of zinc-biofortified seeds on grain yield of wheat, rice, and common bean grown in six countries. Journal of Plant Nutrition and Soil Science 182, 791-804.</t>
  </si>
  <si>
    <t>Rehman, A., Farooq, M., Naveed, M., Nawaz, A., Shahzad, B., 2018. Seed priming of Zn with endophytic bacteria improves the productivity and grain biofortification of bread wheat. European Journal of Agronomy 94, 98-107.</t>
  </si>
  <si>
    <t>Rehman, A., Farooq, M., Nawaz, A., Al-Sadi, A.M., Al-Hashmi, K.S., Nadeem, F., Ullah, A., 2018. Characterizing bread wheat genotypes of Pakistani origin for grain zinc biofortification potential. Journal of the Science of Food and Agriculture 98, 4824-4836.</t>
  </si>
  <si>
    <t>Reynolds-Marzal, D., Rivera-Martin, A., Santamaria, O., Poblaciones, M.J., 2021. Combined selenium and zinc biofortification of bread-making wheat under mediterranean conditions. Plants-Basel 10.</t>
  </si>
  <si>
    <t>Saeed, S., Fatemeh, S., Fatemeh, M., 2021. Effect of Fe, Zn and Cu on quantity and quality characteristics and nutrient accumulation in wheat. Journal of Crop Science and Biotechnology 24, 469-476.</t>
  </si>
  <si>
    <t>Sanchez-Rodriguez, A.R., Marin-Paredes, M., Gonzalez-Guzman, A., Mendez, J.M., Sanchez-Parra, M., Sacristan, D., Fuentes-Garcia, M., Barron, V., Torrent, J., del Campillo, M.C., 2021. Zinc biofortification strategies for wheat grown on calcareous Vertisols in southern Spain: application method and rate. Plant and Soil 462, 125-140.</t>
  </si>
  <si>
    <t>Sharma, K.M., Sharma, D., Tomar, S.S., Chauhan, G.S., Tanwar, S.P.S., 2012. Balanced fertilization and bioregulators: enhancing productivity and profitability of wheat (Triticum aestivum). Archives of Agronomy and Soil Science 58, 61-71.</t>
  </si>
  <si>
    <t>Shi, X.J., Mao, Z.Y., Zhou, Z.F., 1990. Study on the effect of combined application of Mn, Zn and N to the yield and quality of wheat. Journal of Southwest Agricultural University 12, 553-558.</t>
  </si>
  <si>
    <t>Shivay, Y.S., Prasad, R., Rahal, A., 2008. Relative efficiency of zinc oxide and zinc sulphate-enriched urea for spring wheat. Nutrient Cycling in Agroecosystems 82, 259-264.</t>
  </si>
  <si>
    <t>Singh, D., Geat, N., Rajawat, M.V.S., Prasanna, R., Kar, A., Singh, A.M., Saxena, A.K., 2018. Prospecting endophytes from different Fe or Zn accumulating wheat genotypes for their influence as inoculants on plant growth, yield, and micronutrient content. Annals of Microbiology 68, 815-833.</t>
  </si>
  <si>
    <t>Singh, P., Shukla, A.K., Behera, S.K., Tiwari, P.K., 2019. Zinc application enhances superoxide dismutase and carbonic anhydrase activities in zinc-efficient and zinc-inefficient wheat genotypes. Journal of Soil Science and Plant Nutrition 19, 477-487.</t>
  </si>
  <si>
    <t>Smith, E.G., Janzen, H.H., Ellert, B.H., 2018. Effect of fertilizer and cropping system on grain nutrient concentrations in spring wheat. Canadian Journal of Plant Science 98, 125-131.</t>
  </si>
  <si>
    <t xml:space="preserve">Canada </t>
  </si>
  <si>
    <t>Soleimani, R., 2012. Cumulative and residual effects of zinc sulfate on grain yield, zinc, iron, and copper concentration in corn and wheat. Journal of Plant Nutrition 35, 85-92.</t>
  </si>
  <si>
    <t>Souza, J.A., Moraes, L.A.C., Moreira, A., 2019. Zinc and amino acids on wheat-soybean intercropping under no-till management. Journal of Plant Nutrition 42, 1992-2002.</t>
  </si>
  <si>
    <t>Srivastava, P.C., Ansari, U.I., Pachauri, S.P., Tyagi, A.K., 2016. Effect of zinc application methods on apparent utilization efficiency of zinc and potassium fertilizers under rice-wheat rotation. Journal of Plant Nutrition 39, 348–364.</t>
  </si>
  <si>
    <t>Srivastava, P.C., Bhatt, M., Pachauri, S.P., Tyagi, A.K., 2014. Effect of zinc application methods on apparent utilization efficiency of zinc and phosphorus fertilizers under basmati rice-wheat rotation. Archives of Agronomy and Soil Science 60, 33-48.</t>
  </si>
  <si>
    <t>Stepien, A., Wojtkowiak, K., 2016. Effect of foliar application of Cu, Zn, and Mn on yield and quality indicators of winter wheat grain. Chilean Journal of Agricultural Research 76, 220-227.</t>
  </si>
  <si>
    <t>Velu, G., Crespo Herrera, L., Guzman, C., Huerta, J., Payne, T., Singh, R.P., 2019. Assessing genetic diversity to breed competitive biofortified wheat with enhanced grain Zn and Fe concentrations. Frontiers in Plant Science 9.</t>
  </si>
  <si>
    <t>Velu, G., Crossa, J., Singh, R.P., Hao, Y., Dreisigacker, S., Perez-Rodriguez, P., Joshi, A.K., Chatrath, R., Gupta, V., Balasubramaniam, A., Tiwari, C., Mishra, V.K., Sohu, V.S., Mavi, G.S., 2016. Genomic prediction for grain zinc and iron concentrations in spring wheat. Theoretical and Applied Genetics 129, 1595-1605.</t>
  </si>
  <si>
    <t>Velu, G., Guzman, C., Mondal, S., Autrique, J.E., Huerta, J., Singh, R.P., 2016. Effect of drought and elevated temperature on grain zinc and iron concentrations in CIMMYT spring wheat. Journal of Cereal Science 69, 182-186.</t>
  </si>
  <si>
    <t>Velu, G., Singh, R.P., Huerta, J., Guzman, C., 2017. Genetic impact of Rht dwarfing genes on grain micronutrients concentration in wheat. Field Crops Research 214, 373-377.</t>
  </si>
  <si>
    <t>Wang, J.W., Mao, H., Zhao, H.B., Huang, D.L., Wang, Z.H., 2012. Different increases in maize and wheat grain zinc concentrations caused by soil and foliar applications of zinc in Loess Plateau, China. Field Crops Research 135, 89-96.</t>
  </si>
  <si>
    <t>Wang, K., 2017. Study on effect of zinc fertilizer application on wheat production. Bulletin of Agricultural Science and Technology 5, 62-64.</t>
  </si>
  <si>
    <t>Wang, M.J., 2008. Effects of different phosphorus application levels on zinc nutrition in winter wheat grain under tidal soil conditions. Bulletin of Agricultural Science and Technology 2, 60-61.</t>
  </si>
  <si>
    <t>Wang, S.X., 2017. Effectiveness and mechnism of foliar zinc combined with nitrogen, phosphorus and potassium applications on grain zinc nutritional quality of winter wheat. Thesis for Docter’s Degree. Northwest A&amp;F University.</t>
  </si>
  <si>
    <t>Wang, Z.M., Pan, F., Liu, Q., Yuan, L.X., Duan, Z.Q., Yin, X.B., 2018. Effect of zinc application at jointing stage on zinc bioavailability in wheat grain. Soils 50, 1222-1228.</t>
  </si>
  <si>
    <t>Xia, H.Y., Xue, Y.F., Liu, D.Y., Kong, W.L., Xue, Y.H., Tang, Y.Y., Li, J., Li, D., Mei, P.P., 2018. Rational application of fertilizer nitrogen to soil in combination with foliar Zn spraying improved Zn nutritional quality of wheat grains. Frontiers in Plant Science 9, 677.</t>
  </si>
  <si>
    <t>Xing, W.Q., Cao, E.Z., Scheckel, K.G., Bai, X.M., Li, L.P., 2018. Influence of phosphate amendment and zinc foliar application on heavy metal accumulation in wheat and on soil extractability impacted by a lead smelter near Jiyuan, China. Environmental Science and Pollution Research 25, 31396-31406.</t>
  </si>
  <si>
    <t>Xu, M., Liu, M.J., Si, L.L., Ma, Q.X., Sun, T., Wang, J., Chen, K.J., Wang, X.J., Wu, L.H., 2021. Spraying high concentrations of chelated zinc enhances zinc biofortification in wheat grain. Journal of the science of food and agriculture.</t>
  </si>
  <si>
    <t>Xue, Y.F., Yue, S.C., Zhang, Y.Q., Cui, Z.L., Chen, X.P., Yang, F.C., Cakmak, I., McGrath, S.P., Zhang, F.S., Zou, C.Q., 2012. Grain and shoot zinc accumulation in winter wheat affected by nitrogen management. Plant and Soil 361, 153-163.</t>
  </si>
  <si>
    <t>Xue, Y.F., Zhang, W., Liu, D.Y., Yue, S.C., Cui, Z.L., Chen, X.P., Zou, C.Q., 2014. Effects of nitrogen management on root morphology and zinc translocation from root to shoot of winter wheat in the field. Field Crops Research 161, 38-45.</t>
  </si>
  <si>
    <t>Yadav, D., Shivay, Y.S., Singh, Y.V., Sharma, V.K., Bhatia, A., 2020. Enhancing nutrient translocation, yields and water productivity of wheat under rice-wheat cropping system through zinc nutrition and residual effect of green manuring. Journal of Plant Nutrition 43, 2845-2856.</t>
  </si>
  <si>
    <t>Yan, J., Zhang, J., Ma, C., Huang, M., Li, Y.J., 2016. Effects of nitrogen levels on above-ground zinc accumulation and transport in winter wheat. Jiangsu Agricultural Sciences 44, 102-106.</t>
  </si>
  <si>
    <t>Yang, F., 2013. Interactive effects of nitrogen and zinc fertilizers on absorption of zinc, grain yield in winter wheat. Thesis for Master’s Degree. Henan Agricultural University.</t>
  </si>
  <si>
    <t>Yang, X.W., 2011. Effects of P-Zn relationship and zinc fertilization on zinc nutritional quality of wheat grain. Thesis for Docter’s Degree. Northwest A&amp;F University.</t>
  </si>
  <si>
    <t>Yang, X.W., Song, M., Li, Q.J., Zhou, S.M., Han, S.Y., Chen, X., Xu, L.L., He, D.X., 2020. Impacts of combined application of N and Zn fertilizers on Zn translocation, partitioning, and accumulation in Triticum aestivum. Chinese Journal of Applied Ecology 31, 148-156.</t>
  </si>
  <si>
    <t xml:space="preserve">Yang, X.W., Tian, X.H., Lu, X.C., Cao, Y.X., 2010. Effect of foliar zinc application on the micronutrients of wheat grain. Agricultural Research in the Arid Areas 28, 95-102/Yang, X.W., 2011. Effects of P-Zn relationship and zinc fertilization on zinc nutritional quality of wheat grain. Thesis for Docter’s Degree. Northwest A&amp;F University  </t>
  </si>
  <si>
    <t>Yang, Y.E., Wang, S., Wang, Z.H., Liu, H., Wang, H., 2016. Response of wheat grain Zn concentration to foliar sprayed Zn in main wheat production regions of China. Journal of Plant Nutrition and Fertilizer 22, 579-589.</t>
  </si>
  <si>
    <t>Yilmaz, A., Ekiz, H., Gultekin, I., Torun, B., Barut, H., Karanlik, S., Cakmak, I., 1998. Effect of seed zinc content on grain yield and zinc concentration of wheat grown in zinc-deficient calcareous soils. Journal of Plant Nutrition 21, 2257-2264.</t>
  </si>
  <si>
    <t>Yilmaz, A., Ekiz, H., Torun, B., Gultekin, I., Karanlik, S., Bagci, S.A., Cakmak, I., 1997. Effect of different zinc application methods on grain yield and zinc concentration in wheat cultivars grown on zinc-deficient calcareous soils. Journal of Plant Nutrition 20, 461-471.</t>
  </si>
  <si>
    <t>Yu, B.G., Liu, Y.M., Chen, X.X., Cao, W.Q., Ding, T.B., Zou, C.Q., 2021. Foliar zinc application to wheat may lessen the zinc deficiency burden in rural Quzhou, China. Frontiers in Nutrition 8, 697817.</t>
  </si>
  <si>
    <t xml:space="preserve">Zan, Y.L., 2012. Effects of nitrogen and phosphorus fertilizer rate on yield, nutrient utilization and grain mineral nutrient quality of winter wheat in dryland  Thesis for Docter’s Degree. Northwest A&amp;F University  </t>
  </si>
  <si>
    <t>Zhang, M.Y., 2017. Investigations of the effects of Zn biofortification on different wheat genotypes. Thesis for Docter’s Degree.  Yangzhou University.</t>
  </si>
  <si>
    <t>Zhang, P.P., 2017. Regulating effects of N and Zn application on accumulation and distribution of mineral elements and grain quality in winter wheat. Thesis for Docter’s Degree. Henan Agricultural University.</t>
  </si>
  <si>
    <t>Zhang, P.P., Ma, G., Wang, C.Y., Zhu, Y.J., Guo, T.C., 2019. Mineral Elements Bioavailability in Milling Fractions of Wheat Grain Response to Zinc and Nitrogen Application. Agronomy Journal 111, 2504-2511.</t>
  </si>
  <si>
    <t>Zhang, Q., 2016. The effects of foliar Zn application on grain Zn bioavailability under differentgrowth conditions. Thesis for Master’s Degree. Yangzhou University.</t>
  </si>
  <si>
    <t>Zhang, W., Liu, D.Y., Li, C., Cui, Z.L., Chen, X.P., Russell, Y., Zou, C.Q., 2015. Zinc accumulation and remobilization in winter wheat as affected by phosphorus application. Field Crops Research 184, 155-161.</t>
  </si>
  <si>
    <t>Zhang, W., Liu, D.Y., Liu, Y.M., Chen, X.P., Zou, C.Q., 2017. Overuse of phosphorus fertilizer reduces the grain and flour protein conents and zinc bioavailability of winter wheat (Triticum aestivum L.). Journal of Agricultural And Food Chemistry 65, 1473-1482.</t>
  </si>
  <si>
    <t>Zhang, W., Liu, D.Y., Liu, Y.M., Cui, Z.L., Chen, X.P., Zou, C.Q., 2016. Zinc uptake and accumulation in winter wheat relative to changes in root morphology and mycorrhizal colonization following varying phosphorus application on calcareous soil. Field Crops Research 197, 74-82.</t>
  </si>
  <si>
    <t>Zhang, X., 2012. Effects of microelement application and spring regulation on grain yield and quality of winter wheat. Thesis for Master’s Degree. Agricultural University of Hebei.</t>
  </si>
  <si>
    <t>Zhang, Y., Song, Q.C., Yan, J., Tang, J.W., Zhao, R.R., Zhang, Y.Q., He, Z.H., Zou, C.Q., Ortiz-Monasterio, I., 2010. Mineral element concentrations in grains of Chinese wheat cultivars. Euphytica 174, 303-313.</t>
  </si>
  <si>
    <t xml:space="preserve">Zhang, Y., Wang, D.S., Zhang, Y., He, Z.H., 2007. Variation of major mineral elements concentration and their relationships in grain of Chinese wheat. Scientia Agricultura Sinica 40, 1871-1876 </t>
  </si>
  <si>
    <t>Zhang, Y.Q., Deng, Y., Chen, R.Y., Cui, Z.L., Chen, X.P., Yost, R., Zhang, F.S., Zou, C.Q., 2012. The reduction in zinc concentration of wheat grain upon increased phosphorus-fertilization and its mitigation by foliar zinc application. Plant and Soil 361, 143-152.</t>
  </si>
  <si>
    <t>Zhang, Y.Q., Sun, Y.X., Ye, Y.L., Karim, M.R., Xue, Y.F., Yan, P., Meng, Q.F., Cui, Z.L., Cakmak, I., Zhang, F.S., Zou, C.Q., 2012. Zinc biofortification of wheat through fertilizer applications in different locations of China. Field Crops Research 125, 1-7.</t>
  </si>
  <si>
    <t xml:space="preserve">Zhao, A.Q., 2011. Effect of different zinc fertilization methods on grain zinc nutritional quality of wheat grown on potentially zinc deficient soil. Thesis for Master’s Degree. Northwest A&amp;F University  </t>
  </si>
  <si>
    <t>Zhao, A.Q., Tian, X.H., Cao, Y.X., Lu, X.C., Liu, T., 2014. Comparison of soil and foliar zinc application for enhancing grain zinc content of wheat when grown on potentially zinc-deficient calcareous soils. Journal of the Science of Food and Agriculture 94, 2016-2022.</t>
  </si>
  <si>
    <t>Zhao, A.Q., Wang, B.N., Tian, X.H., Yang, X.B., 2020. Combined soil and foliar ZnSO4 application improves wheat grain Zn concentration and Zn fractions in a calcareous soil. European Journal of Soil Science 71, 681-694.</t>
  </si>
  <si>
    <t>Zhao, A.Q., Yang, S., Wang, B.N., Tian, X.H., Zhang, Y.L., 2018. Effects of ZnSO4 and Zn-EDTA broadcast or banded to soil on Zn bioavailability in wheat (Triticum aestivum L.) and Zn fractions in soil. Chemosphere 205, 350-360.</t>
  </si>
  <si>
    <t>Zhao, C.X., 2012. Study of environmental effect in wheat yield and quality formation and nutrient highly efficient utilization. Thesis for Docter’s Degree. Chinese Academy of Agricultural Sciences.</t>
  </si>
  <si>
    <t>Zhao, F.J., Su, Y.H., Dunham, S.J., Rakszegi, M., Bedo, Z., McGrath, S.P., Shewry, P.R., 2009. Variation in mineral micronutrient concentrations in grain of wheat lines of diverse origin. Journal of Cereal Science 49, 290-295.</t>
  </si>
  <si>
    <t>Switzerland</t>
  </si>
  <si>
    <t>UK</t>
  </si>
  <si>
    <t>Russia</t>
  </si>
  <si>
    <t>Austria</t>
  </si>
  <si>
    <t>Argentina</t>
  </si>
  <si>
    <t>Bulgaria</t>
  </si>
  <si>
    <t>Czech Republic</t>
  </si>
  <si>
    <t>Germany</t>
  </si>
  <si>
    <t>Hungary</t>
  </si>
  <si>
    <t xml:space="preserve"> Croatia</t>
  </si>
  <si>
    <t>Korea</t>
  </si>
  <si>
    <t>Netherlands</t>
  </si>
  <si>
    <t>Romania</t>
  </si>
  <si>
    <t>Ukraine</t>
  </si>
  <si>
    <t>Zhou, W., 1993. Impacts of applying zinc with different methods on zinc content and yield of wheat. Eco-Agriculture research 3, 36-40.</t>
  </si>
  <si>
    <t>Zou, C.Q., Du, Y.F., Rashid, A., Ram, H., Savasli, E., Pieterse, P.J., Ortiz-Monasterio, I., Yazici, A., Kaur, C., Mahmood, K., Singh, S., Le Roux, M.R., Kuang, W., Onder, O., Kalayci, M., Cakmak, I., 2019. Simultaneous biofortification of wheat with zinc, iodine, selenium, and iron through foliar treatment of a micronutrient cocktail in six countries. Journal of Agricultural and Food Chemistry 67, 8096–8106.</t>
  </si>
  <si>
    <t>Zou, C.Q., Zhang, Y.Q., Rashid, A., Ram, H., Savasli, E., Arisoy, R.Z., Ortiz-Monasterio, I., Simunji, S., Wang, Z.H., Sohu, V., 2012. Biofortification of wheat with zinc through zinc fertilization in seven countries. Plant &amp; Soil 361, 119–130.</t>
  </si>
  <si>
    <t>Zuo, Y., Ma, D.Y., Wang, C.Y., Zhu, Y.J., Liu, J., Guo, T.C., 2013. Effects of spraying nitrogen and zinc fertilizers after flowering on grain weight and nutritional quality of winter wheat. Journal of Triticeae Crops 33, 123-128.</t>
  </si>
  <si>
    <t>Continentes</t>
    <phoneticPr fontId="1" type="noConversion"/>
  </si>
  <si>
    <t>Liu, D.Y., Liu, Y.M., Zhang, W., Chen, X.P., Zou, C.Q., 2019. Zinc uptake, translocation, and remobilization in winter wheat as affected by soil application of Zn fertilizer. Frontiers in Plant Science 10./Liu, D.Y., Liu, Y.M., Zhang, W., Chen, X.P., Zou, C.Q., 2017. Agronomic approach of zinc biofortification can increase zinc bioavailability in wheat flour and thereby reduce zinc deficiency in humans. Nutrients 9.</t>
  </si>
  <si>
    <t>Lu, X.C., Tian, X.H., Yang, X.W., Mai, W.X., Zhao, A.Q., Bao, Q.L., 2010. Effect of combination use of Zn and N fertilizers on yield and Zn content in winter wheat Chinese. Journal of Eco-Agriculture 18, 923-928.</t>
  </si>
  <si>
    <t>Ru, S.H., Zhang, G.Y., Sun, S.Y., Geng, N., Wang, L., Chen, G.J., 2011. Effects of combined application of nitrogen, phosphorus, potassium and zinc fertilizers on soil and plant nutrient content. Journal of Hebei Agricultural Sciences 15, 35-39.</t>
  </si>
  <si>
    <t>Ru, S.H., Zhang, G.Y., Sun, S.Y., Wang, L., Geng, N., Chen, G.J., Ma, L., 2010. Effects of combined application of nitrogen, phosphorus, potassium and zinc fertilizeron the zinc content of wheat and maize. Journal of Hebei Agricultural Sciences 14, 46-48.</t>
  </si>
  <si>
    <t>Brennan, R.F., 1996. Availability of previous and current applications of zinc fertilizer using single superphosphate for the grain production of wheat on soils of South Western Australia. Journal of Plant Nutrition 19, 1099-1115.</t>
  </si>
  <si>
    <t>Yan J., 2015. Effects of nitrogen rates on absorption and accumulation of Zn and Fe and yield in winter wheat. Thesis for Master’s Degree. Henan University of Science and Technology.</t>
  </si>
  <si>
    <t>149/187</t>
  </si>
  <si>
    <t>3/29</t>
    <phoneticPr fontId="1" type="noConversion"/>
  </si>
  <si>
    <t>14/37</t>
    <phoneticPr fontId="1" type="noConversion"/>
  </si>
  <si>
    <t>Zhang, T., Sun, H.D., Lv, Z.Y., Cui, L.L., Mao, H., Kopittke, P.M., 2018. Using synchrotron-based approaches to examine the foliar application of ZnSO4 and ZnO nanoparticles for field-grown winter wheat. Journal of Agricultural and Food Chemistry, 66(11), 2572-2579.</t>
    <phoneticPr fontId="1" type="noConversion"/>
  </si>
  <si>
    <t>Mai, W.X., Tian, X.H., Lu, X.C., 2011. A study on zinc-phosphorus interaction of wheat plants at different growth stages. Acta Agriculturae Boreali-Sinica, 26(5), 205-213./Mai, W.X., Tian, X.H., Lu, X.C., Yang, W.X., 2011. Effect of Zn and P supply on grain Zn bioavailability in wheat. Chinese Journal of Eco-Agriculture, 19(6), 1243-1249.</t>
    <phoneticPr fontId="1" type="noConversion"/>
  </si>
  <si>
    <t>Cao, Y.X., Tian, X.H., Yang, X.W., Lu, X.C., Chen, H.L., Nan, X.X., Li X.L., 2010. Effects of soil and foliar applications of Zn on winter wheat grain Zn concentration and bioavailability. Plant Nutrition and Fertilizer Science, 16(6), 1394-1401.</t>
    <phoneticPr fontId="1" type="noConversion"/>
  </si>
  <si>
    <t>Lu, X.C., Tian, X.H., Cui, J., Zhao, A.Q., Yang, X.W., Mai, W.X., 2011. Effects of combined phosphorus-zinc fertilization on grain zinc nutritional quality of wheat grown on potentially zinc-deficient calcareous soil. Soil Science, 176(12), 684-690.</t>
    <phoneticPr fontId="1" type="noConversion"/>
  </si>
  <si>
    <t>Zhao, A.Q., Tian, X.H., Cao, Y.X., Lu, X.C., Liu, T., 2014. Comparison of soil and foliar zinc application for enhancing grain zinc content of wheat when grown on potentially zinc-deficient calcareous soils. Journal of the Science of Food and Agriculture, 94, 2016-2022.</t>
    <phoneticPr fontId="1" type="noConversion"/>
  </si>
  <si>
    <t>Zhao, A.Q., Wang, B.N., Tian, X.H., Yang, X.B., 2020. Combined soil and foliar ZnSO4 application improves wheat grain Zn concentration and Zn fractions in a calcareous soil. European Journal of Soil Science 71(4), 681-694.</t>
    <phoneticPr fontId="1" type="noConversion"/>
  </si>
  <si>
    <t>Zhao, A.Q., Yang, S., Wang, B.N., Tian, X.H., Zhang, Y.L., 2018. Effects of ZnSO4 and Zn-EDTA broadcast or banded to soil on Zn bioavailability in wheat (Triticum aestivum L.) and Zn fractions in soil. Chemosphere, 205, 350-360.</t>
    <phoneticPr fontId="1" type="noConversion"/>
  </si>
  <si>
    <t>Liu, D.Y., Zhang, W., Pang, L.L., Zhang, Y.Q., Wang, X.Z., Liu, Y.M., Chen, X.P., Zhang, F.S., Zou, C.Q., 2016. Effects of zinc application rate and zinc distribution relative to root distribution on grain yield and grain Zn concentration in wheat. Plant and Soil, 411(1), 1-12.</t>
    <phoneticPr fontId="1" type="noConversion"/>
  </si>
  <si>
    <t>Liu, Y.M., Liu, D.Y., Zhang, W., Chen, X.X., Zhao, Q.Y., Chen, X.P., Zou, C.Q., 2020. Health risk assessment of heavy metals (Zn, Cu, Cd, Pb, As and Cr) in wheat grain receiving repeated Zn fertilizers. Environmental Pollution, 257, 113581.</t>
    <phoneticPr fontId="1" type="noConversion"/>
  </si>
  <si>
    <t>Liu, D.Y., Pang, L.L., Zhang, W., Li, Z.X., Wang, X.Z., Yu, F.T. Zou, C.Q., 2014. Effects of different zinc fertilization methods on yield and grain Zn concentration of maize and wheat. Soil and Fertilizer Sciences in China, (04), 76-80.</t>
    <phoneticPr fontId="1" type="noConversion"/>
  </si>
  <si>
    <t>Zhang, Y.Q., Sun, Y.X., Ye, Y.L., Karim, M.R., Xue, Y.F., Yan, P., Meng, Q.F., Cui, Z.L., Cakmak, I., Zhang, F.S., Zou, C.Q., 2012. Zinc biofortification of wheat through fertilizer applications in different locations of China. Field Crops Research, 125, 1-7.</t>
    <phoneticPr fontId="1" type="noConversion"/>
  </si>
  <si>
    <t>Li, M.H., Wang, Z.H., Wang, J.W., Mao, H., 2013. Effect of Zn application methods on wheat grain yield and Zn utilization in Zn-deficient soils of dryland. Joumal of Plant Nutrition and Fertilizer, 19(6), 1346-1355.</t>
    <phoneticPr fontId="1" type="noConversion"/>
  </si>
  <si>
    <t>Li, M.H., Yu, R., Yang, Y.E., Wang, Z.H., 2016. Effects of soil moisture on wheat grain yield and zinc utilization in zinc-deficient dryland soil. Joumal of Plant Nutrition and Fertilizer, 22(2), 388-394.</t>
    <phoneticPr fontId="1" type="noConversion"/>
  </si>
  <si>
    <t>Wang, J.W., Mao, H., Zhao, H.B., Huang, D.L., Wang, Z.H., 2012. Different increases in maize and wheat grain zinc concentrations caused by soil and foliar applications of zinc in Loess Plateau, China. Field Crops Research, 135, 89-96.</t>
    <phoneticPr fontId="1" type="noConversion"/>
  </si>
  <si>
    <t>Han, J.L., Li, Y.M., Ma, C.Y., Wang, W.P., 2006. Effect of zinc fertilization on accumulation and transportation of N, P, K and Zn after anthesis of wheat. Plant Nutrition and Fertilizer Science, 12(3), 313-320.</t>
    <phoneticPr fontId="1" type="noConversion"/>
  </si>
  <si>
    <t>Zhou, W., 1995. Impacts of applying zinc with different methods on zinc content and yield of wheat. Eco-Agriculture Research, 3(1), 34-38.</t>
    <phoneticPr fontId="1" type="noConversion"/>
  </si>
  <si>
    <t>Shi, X.J., Mao, Z.Y., Zhou, Z.F., 1990. Study on the effect of combined application of Mn, Zn, and N to the yield and quality of wheat in calcareous purple soil. Journal of Southwest Agricultural University, 12(6), 553-558.</t>
    <phoneticPr fontId="1" type="noConversion"/>
  </si>
  <si>
    <t>Zhou, Z.F., Mao, Z.Y., 1990. Studies on the models for fertilization combinations of nitrogen-phosphorus-zinc for high yield and super quality of wheat on a calcareous purple soil. Journal of Southwest Agricultural University, 12(6), 545-549.</t>
    <phoneticPr fontId="1" type="noConversion"/>
  </si>
  <si>
    <t>Zou, C.Q., Zhang, Y.Q., Rashid, A., Ram, H., Savasli, E., Arisoy, R.Z., Ortiz-Monasterio, I., Simunji, S., Wang, Z.H., Sohu, V., 2012. Biofortification of wheat with zinc through zinc fertilization in seven countries. Plant and Soil, 361(1-2), 119-130.</t>
    <phoneticPr fontId="1" type="noConversion"/>
  </si>
  <si>
    <t>Wang, Z.M., Pan, F.,  Liu, Q., Yuan, L.X., Duan, Z.Q., Yin, X.B., 2018. Effect of zinc application at jointing stage on zinc bioavailability in wheat grain. Soils, 50(6), 1222–1228.</t>
    <phoneticPr fontId="1" type="noConversion"/>
  </si>
  <si>
    <t>Guo, J.X., Liao, W.Q., Ling, N., Hu, X.Y., Sui, B., Shang, Q.Y., Guo, S.W., 2013. Effects of combination use of N and Zn fertilizers on the yield and N, Zn concentrations in wheat. Journal of Nanjing Agricultural University, 36(2), 77-82.</t>
    <phoneticPr fontId="1" type="noConversion"/>
  </si>
  <si>
    <t>Ru, S.H., Zhang, G.Y., Sun, S.Y., Geng, N., Wang, L., Chen, G.J., 2011. Effects of combined application of nitrogen, phosphorus, potassium and zinc fertilizers on soil and plant nutrient content. Journal of Hebei Agricultural Sciences, 15(6), 35-39.</t>
    <phoneticPr fontId="1" type="noConversion"/>
  </si>
  <si>
    <t>Ru, S.H., Zhang, G.Y., Sun, S.Y., Wang, L., Geng, N., Chen, G.J., Ma, L., 2010. Effects of combined application of nitrogen, phosphorus, potassium and zinc fertilizer on the zinc content of wheat and maize. Journal of Hebei Agricultural Sciences, 14(9), 46-48.</t>
    <phoneticPr fontId="1" type="noConversion"/>
  </si>
  <si>
    <t>Bharti, K., Pandey, N., Shankhdhar, D., Srivastava, P.C., Shankhdhar, S.C., 2013. Improving nutritional quality of wheat through soil and foliar zinc application. Plant Soil and Environment, 59(8), 348-352.</t>
    <phoneticPr fontId="1" type="noConversion"/>
  </si>
  <si>
    <t>Brennan, R.F., 1996. Availability of previous and current applications of zinc fertilizer using single superphosphate for the grain production of wheat on soils of South Western Australia. Journal of Plant Nutrition, 19(7), 1099-1115.</t>
    <phoneticPr fontId="1" type="noConversion"/>
  </si>
  <si>
    <t>Curtin, D., Martin, R.J., Scott, C.L., 2008. Wheat (Triticum aestivum) response to micronutrients (Mn, Cu, Zn, B) in Canterbury, New Zealand. New Zealand Journal of Crop and Horticultural Science, 36(3), 169-181.</t>
    <phoneticPr fontId="1" type="noConversion"/>
  </si>
  <si>
    <t>Cakmak, I., Kalayci, M., Kaya, Y., Torun, A.A., Aydin, N., Wang, Y., Arisoy, Z., Erdem, H., Yazici, A., Gokmen, O., Ozturk, L., Horst, W.J., 2010. Biofortification and localization of zinc in wheat grain. Journal of Agricultural and Food Chemistry, 58(16), 9092-9102.</t>
    <phoneticPr fontId="1" type="noConversion"/>
  </si>
  <si>
    <t>Cakmak, I., Ekiz, H., Yilmaz, A., Torun, B., Koleli, N., Gultekin, I., Alkan, A., Eker, S., 1997. Differential response of rye, triticale, bread and durum wheats to zinc deficiency in calcareous soils. Plant and Soil, 188(1), 1-10.</t>
    <phoneticPr fontId="1" type="noConversion"/>
  </si>
  <si>
    <t>Chattha, M.U., Hassan, M.U., Khan, I., Chattha, M.B., Mahmood, A., Chattha, M.U., Nawaz, M., Subhani, M.N., Kharal, M., Khan, S., 2017. Biofortification of wheat cultivars to combat zinc deficiency. Frontiers in Plant Science, 8, 281-281.</t>
    <phoneticPr fontId="1" type="noConversion"/>
  </si>
  <si>
    <t>Ghasal, P.C., Shivay, Y.S., Pooniya, V., Choudhary, M., Verma, R.K., 2017. Response of wheat genotypes to zinc fertilization for improving productivity and quality. Archives of Agronomy and Soil Science, 63(11), 1597-1612.</t>
    <phoneticPr fontId="1" type="noConversion"/>
  </si>
  <si>
    <t>Das, S., Jahiruddin, M., Islam, M. R., Al Mahmud, A., Hossain, A., Laing, A. M., 2020. Zinc biofortification in the grains of two wheat (Triticum aestivum L.) varieties through fertilization. Acta Agrobotanica, 73(1), 7312.</t>
    <phoneticPr fontId="1" type="noConversion"/>
  </si>
  <si>
    <t>Erdal, I., Yilmaz, A., Taban, S., Eker, S., Torun, B., Cakmak, I., 2002. Phytic acid and phosphorus concentrations in seeds of wheat cultivars grown with and without zinc fertilization. Journal of Plant Nutrition, 25(1), 113-127.</t>
    <phoneticPr fontId="1" type="noConversion"/>
  </si>
  <si>
    <t>Ekiz, H., Bagci, S.A., Kiral, A.S., Eker, S., Gultekin, I., Alkan, A., Cakmak, I., 1998. Effects of zinc fertilization and irrigation on grain yield and zinc concentration of various cereals grown in zinc-deficient calcareous soils. Journal of Plant Nutrition, 21(10), 2245-2256.</t>
    <phoneticPr fontId="1" type="noConversion"/>
  </si>
  <si>
    <t>Forster, S.M., Rickertsen, John, R., Mehring, G.H., Ransom, J.K., 2018. Type and placement of zinc fertilizer impacts cadmium content of harvested durum wheat grain. Journal of Plant Nutrition, 41(11), 1471-1481.</t>
    <phoneticPr fontId="1" type="noConversion"/>
  </si>
  <si>
    <t>Grant, C.A., Bailey, L.D., 1998. Nitrogen, phosphorus and zinc management effects on grain yield and cadmium concentration in two cultivars of durum wheat. Canadian Journal of Plant Science, 78(1), 63-70.</t>
    <phoneticPr fontId="1" type="noConversion"/>
  </si>
  <si>
    <t>Gomez-Coronado, F., Poblaciones, M.J., Almeida, A.S., Cakmak, I., 2016. Zinc (Zn) concentration of bread wheat grown under Mediterranean conditions as affected by genotype and soil/foliar Zn application. Plant and Soil, 401(1-2), 331-346.</t>
    <phoneticPr fontId="1" type="noConversion"/>
  </si>
  <si>
    <t>Gupta, U.C., Kalra, Y.P., 2006. Residual effect of copper and zinc from fertilizers on plant concentration, phytotoxicity, and crop yield response. Communications in Soil Science and Plant Analysis, 37(15-20), 2505-2511.</t>
    <phoneticPr fontId="1" type="noConversion"/>
  </si>
  <si>
    <t>Hassan, M.U., Chattha, M.U., Ullah, A., Khan, I., Qadeer, A., Aamer, M., Khan, A.U., Nadeem, F., Khan, T.A., 2019. Agronomic biofortification to improve productivity and grain Zn concentration of bread wheat. International Journal of Agriculture and Biology, 21(3), 615-620.</t>
    <phoneticPr fontId="1" type="noConversion"/>
  </si>
  <si>
    <t>Jat, G., Majumdar, S.P., Jat, N.K., Mazumdar, S.P., 2014. Effect of potassium and zinc fertilizer on crop yield, nutrient uptake and distribution of potassium and zinc fractions in Typic Ustipsamment. Indian Journal of Agricultural Sciences, 84(7), 832-838.</t>
    <phoneticPr fontId="1" type="noConversion"/>
  </si>
  <si>
    <t>Kalayci, M., Torun, B., Eker, S., Aydin, M., Ozturk, L., Cakmak, I., 1999. Grain yield, zinc efficiency and zinc concentration of wheat cultivars grown in a zinc-deficient calcareous soil in field and greenhouse. Field Crops Research, 63(1), 87-98.</t>
    <phoneticPr fontId="1" type="noConversion"/>
  </si>
  <si>
    <t>Khoshgoftarmanesh, A.H., SanaeiOstovar, A., Sadrarhami, A., Chaney, R., 2013. Effect of tire rubber ash and zinc sulfate on yield and grain zinc and cadmium concentrations of different zinc-deficiency tolerance wheat cultivars under field conditions. European Journal of Agronomy, 49, 42-49.</t>
    <phoneticPr fontId="1" type="noConversion"/>
  </si>
  <si>
    <t>Kiran, A., Wakeel, A., Sultana, R., Khalid, A., Qurrat ul, A., Mubaraka, R., Shahzad, A.N., Khan, S.J., Noor, M., 2021. Concentration and localization of fe and zn in wheat grain as affected by its application to soil and foliage. Bulletin of Environmental Contamination and Toxicology, 106(5), 852-858.</t>
    <phoneticPr fontId="1" type="noConversion"/>
  </si>
  <si>
    <t>Kumar, A., Denre, M., Prasad, R., 2018. Agronomic biofortification of zinc in wheat (Triticum aestivum L.). Current Science, 115(5), 944-948.</t>
    <phoneticPr fontId="1" type="noConversion"/>
  </si>
  <si>
    <t>Morshedi, A., Farahbakhsh, H., 2012. The role of potassium and zinc in reducing salinity and alkalinity stress conditions in two wheat genotypes. Archives of Agronomy and Soil Science, 58(4), 371-384.</t>
    <phoneticPr fontId="1" type="noConversion"/>
  </si>
  <si>
    <t>Mosavian, S.N., Eisvand, H.R., Akbari, N., Moshatati, A., Ismaili, A., 2021. Do nitrogen and zinc application alleviate the adverse effect of heat stress on wheat (Triticum aestivum L.)? Notulae Botanicae Horti Agrobotanici Cluj-Napoca, 49(2), 12252.</t>
    <phoneticPr fontId="1" type="noConversion"/>
  </si>
  <si>
    <t>Nadeem, F., Farooq, M., Ullah, A., Rehman, A., Nawaz, A., Naveed, M., 2020. Influence of Zn nutrition on the productivity, grain quality and grain biofortification of wheat under conventional and conservation rice-wheat cropping systems. Archives of Agronomy and Soil Science, 66(8), 1042-1057.</t>
    <phoneticPr fontId="1" type="noConversion"/>
  </si>
  <si>
    <t>Oliver, D.P., Hannam, R., Tiller, K.G., Wilhelm, N.S., Merry, R.H., Cozens, G.D., 1994. The effects of zinc fertilization on cadmium concentration in wheat-grain. Journal of Environmental Quality, 23(4), 705-711.</t>
    <phoneticPr fontId="1" type="noConversion"/>
  </si>
  <si>
    <t>Pahlavan-Rad, M.R., Pessarakli, M., 2009. Response of wheat plants to zinc, iron, and manganese applications and uptake and concentration of zinc, iron, and manganese in wheat grains. Communications in Soil Science and Plant Analysis, 40(7-8), 1322-1332.</t>
    <phoneticPr fontId="1" type="noConversion"/>
  </si>
  <si>
    <t>Paramesh, V., Dhar, S., Dass, A., Kumar, B., Kumar, A., El-Ansary, D.O., Elansary, H.O., 2020. Role of integrated nutrient management and agronomic fortification of zinc on yield, nutrient uptake and quality of wheat. Sustainability, 12(9), 3513.</t>
    <phoneticPr fontId="1" type="noConversion"/>
  </si>
  <si>
    <t>Peck, A.W., McDonald, G.K., Graham, R.D., 2008. Zinc nutrition influences the protein composition of flour in bread wheat (Triticum aestivum L.). Journal of Cereal Science, 47(2), 266-274.</t>
    <phoneticPr fontId="1" type="noConversion"/>
  </si>
  <si>
    <t>Ramzan, Y., Hafeez, M.B., Khan, S., Nadeem, M., Saleem ur, R., Batool, S., Ahmad, J., 2020. Biofortification with zinc and iron improves the grain quality and yield of wheat crop. International Journal of Plant Production, 14(3), 501-510.</t>
    <phoneticPr fontId="1" type="noConversion"/>
  </si>
  <si>
    <t>Rehman, A., Farooq, M., Nawaz, A., Al-Sadi, A.M., Al-Hashmi, K.S., Nadeem, F., Ullah, A., 2018. Characterizing bread wheat genotypes of Pakistani origin for grain zinc biofortification potential. Journal of the Science of Food and Agriculture, 98(13), 4824-4836.</t>
    <phoneticPr fontId="1" type="noConversion"/>
  </si>
  <si>
    <t>Rehman, A., Farooq, M., Naveed, M., Nawaz, A., Shahzad, B., 2018. Seed priming of Zn with endophytic bacteria improves the productivity and grain biofortification of bread wheat. European Journal of Agronomy, 94, 98-107.</t>
    <phoneticPr fontId="1" type="noConversion"/>
  </si>
  <si>
    <t>Rashid, A., Ram, H., Zou, C.Q., Rerkasem, B.A., Duarte, A.P., Simunji, S., Yazici, A., Guo, S.W., Rizwan, M., Bai, R.S., Wang, Z.H., Malik, S.S., Phattarakul, N., de Freitas, R.S., Lungu, O., Barros, V.L.N.P., Cakmak, I., 2019. Effect of zinc-biofortified seeds on grain yield of wheat, rice, and common bean grown in six countries. Journal of Plant Nutrition and Soil Science, 182(5), 791-804.</t>
    <phoneticPr fontId="1" type="noConversion"/>
  </si>
  <si>
    <t>Reynolds-Marzal, D., Rivera-Martin, A., Santamaria, O., Poblaciones, M.J., 2021. Combined selenium and zinc biofortification of bread-making wheat under mediterranean conditions. Plants-Basel 10, 1209.</t>
    <phoneticPr fontId="1" type="noConversion"/>
  </si>
  <si>
    <t>Saeed, S., Fatemeh, S., Fatemeh, M., 2021. Effect of Fe, Zn and Cu on quantity and quality characteristics and nutrient accumulation in wheat. Journal of Crop Science and Biotechnology, 24(4), 469-476.</t>
    <phoneticPr fontId="1" type="noConversion"/>
  </si>
  <si>
    <t>Sanchez-Rodriguez, A.R., Marin-Paredes, M., Gonzalez-Guzman, A., Mendez, J.M., Sanchez-Parra, M., Sacristan, D., Fuentes-Garcia, M., Barron, V., Torrent, J., del Campillo, M.C., 2021. Zinc biofortification strategies for wheat grown on calcareous Vertisols in southern Spain: application method and rate. Plant and Soil, 462(1-2), 125-140.</t>
    <phoneticPr fontId="1" type="noConversion"/>
  </si>
  <si>
    <t>Sharma, K.M., Sharma, D., Tomar, S.S., Chauhan, G.S., Tanwar, S.P.S., 2012. Balanced fertilization and bioregulators: enhancing productivity and profitability of wheat (Triticum aestivum). Archives of Agronomy and Soil Science, 58(1), 61-71.</t>
    <phoneticPr fontId="1" type="noConversion"/>
  </si>
  <si>
    <t>Shivay, Y.S., Prasad, R., Rahal, A., 2008. Relative efficiency of zinc oxide and zinc sulphate-enriched urea for spring wheat. Nutrient Cycling in Agroecosystems, 82(3), 259-264.</t>
    <phoneticPr fontId="1" type="noConversion"/>
  </si>
  <si>
    <t>Singh, P., Shukla, A.K., Behera, S.K., Tiwari, P.K., 2019. Zinc application enhances superoxide dismutase and carbonic anhydrase activities in zinc-efficient and zinc-inefficient wheat genotypes. Journal of Soil Science and Plant Nutrition, 19(3), 477-487.</t>
    <phoneticPr fontId="1" type="noConversion"/>
  </si>
  <si>
    <t>Soleimani, R., 2012. Cumulative and residual effects of zinc sulfate on grain yield, zinc, iron, and copper concentration in corn and wheat. Journal of Plant Nutrition, 35(1), 85-92.</t>
    <phoneticPr fontId="1" type="noConversion"/>
  </si>
  <si>
    <t>Srivastava, P.C., Ansari, U.I., Pachauri, S.P., Tyagi, A.K., 2016. Effect of zinc application methods on apparent utilization efficiency of zinc and potassium fertilizers under rice-wheat rotation. Journal of Plant Nutrition, 39(3), 348-364.</t>
    <phoneticPr fontId="1" type="noConversion"/>
  </si>
  <si>
    <t>Srivastava, P.C., Bhatt, M., Pachauri, S.P., Tyagi, A.K., 2014. Effect of zinc application methods on apparent utilization efficiency of zinc and phosphorus fertilizers under basmati rice-wheat rotation. Archives of Agronomy and Soil Science 60(1), 33-48.</t>
    <phoneticPr fontId="1" type="noConversion"/>
  </si>
  <si>
    <t>Torun, A., Gultekin, I., Kalayci, M., Yilmaz, A., Eker, S., Cakmak, I., 2001. Effects of zinc fertilization on grain yield and shoot concentrations of zinc, boron, and phosphorus of 25 wheat cultivars grown on a zinc-deficient and boron-toxic soil. Journal of Plant Nutrition, 24(11), 1817-1829.</t>
    <phoneticPr fontId="1" type="noConversion"/>
  </si>
  <si>
    <t>Yadav, D., Shivay, Y.S., Singh, Y.V., Sharma, V.K., Bhatia, A., 2020. Enhancing nutrient translocation, yields and water productivity of wheat under rice-wheat cropping system through zinc nutrition and residual effect of green manuring. Journal of Plant Nutrition, 43(19), 2845-2856.</t>
    <phoneticPr fontId="1" type="noConversion"/>
  </si>
  <si>
    <t>Yilmaz, A., Ekiz, H., Gultekin, I., Torun, B., Barut, H., Karanlik, S., Cakmak, I., 1998. Effect of seed zinc content on grain yield and zinc concentration of wheat grown in zinc-deficient calcareous soils. Journal of Plant Nutrition, 21(10), 2257-2264.</t>
    <phoneticPr fontId="1" type="noConversion"/>
  </si>
  <si>
    <t>Yilmaz, A., Ekiz, H., Torun, B., Gultekin, I., Karanlik, S., Bagci, S.A., Cakmak, I., 1997. Effect of different zinc application methods on grain yield and zinc concentration in wheat cultivars grown on zinc-deficient calcareous soils. Journal of Plant Nutrition, 20(4-5), 461-471.</t>
    <phoneticPr fontId="1" type="noConversion"/>
  </si>
  <si>
    <t>Zulfiqar, U., Hussain, S., Ishfaq, M., Matloob, A., Ali, N., Ahmad, M., Alyemeni, M.N., Ahmad, P., 2020. Zinc-induced effects on productivity, zinc use efficiency, and grain biofortification of bread wheat under different tillage permutations. Agronomy-Basel, 10, 1566.</t>
    <phoneticPr fontId="1" type="noConversion"/>
  </si>
  <si>
    <t>Zhang, T., Cui, L.L., Liu, Y.N., Ma, C., Li, S.L., Mao, H., Wang, Z.H., 2018. Effects of ZnO NPs application on grain zinc content and zinc utilization of wheat. Agricultural Research in the Arid Areas, 36(4), 7-14.</t>
    <phoneticPr fontId="1" type="noConversion"/>
  </si>
  <si>
    <t>Montoya, M., Vallejo, A., Recio, J., Guardia, G., Alvarez, M.J., 2020. Zinc-nitrogen interaction effect on wheat biofortification and nutrient use efficiency. Journal of Plant Nutrition and Soil Science, 183(2), 169-179.</t>
    <phoneticPr fontId="1" type="noConversion"/>
  </si>
  <si>
    <t>Saha, S., Mandal, B., Hazra, G.C., Dey, A., Chakraborty, M., Adhikari, B., Mukhopadhyay, S.K., Sadhukhan, R., 2015. Can agronomic biofortification of zinc be benign for iron in cereals? Journal of Cereal Science, 65, 186-191.</t>
    <phoneticPr fontId="1" type="noConversion"/>
  </si>
  <si>
    <t>Singh, M., Sandhu, K.S., 2021. Impact of zinc fertilization on growth, yield and quality of zero till wheat (Triticum aestivum L.). Journal of Environmental Biology, 42(2), 326-331.</t>
    <phoneticPr fontId="1" type="noConversion"/>
  </si>
  <si>
    <t>Singh, P., Shukla, A.K., Behera, S.K., Tiwari, P.K., Das, S., Tripathi, A., 2020. Categorization of diverse wheat genotypes for zinc efficiency based on higher yield and uptake efficiency. Journal of Soil Science and Plant Nutrition, 20(2), 648-656.</t>
    <phoneticPr fontId="1" type="noConversion"/>
  </si>
  <si>
    <t>Asad, A., Rafique, R., 2002. Identification of micronutrient deficiency of wheat in the Peshawar Valley, Pakistan. Communications in Soil Science and Plant Analysis 33, 349-364.</t>
    <phoneticPr fontId="1" type="noConversion"/>
  </si>
  <si>
    <t>Zhang, Y.Q., Deng, Y., Chen, R.Y., Cui, Z.L., Chen, X.P., Yost, R., Zhang, F.S., Zou, C.Q., 2012. The reduction in zinc concentration of wheat grain upon increased phosphorus-fertilization and its mitigation by foliar zinc application. Plant and Soil, 361(1-2), 143-152.</t>
    <phoneticPr fontId="1" type="noConversion"/>
  </si>
  <si>
    <t>Zou, C., Du, Y.F., Rashid, A., Ram, H., Savasli, E., Pieterse, P.J., Ortiz-Monasterio, I., Yazici, A., Kaur, C., Mahmood, K., Singh, S., Le Roux, M.R., Kuang, W., Onder, O., Kalayci, M., Cakmak, I., 2019. Simultaneous biofortification of wheat with zinc, iodine, selenium, and iron through foliar treatment of a micronutrient cocktail in six countries. Journal of Agricultural and Food Chemistry, 67(29), 8096-8106.</t>
    <phoneticPr fontId="1" type="noConversion"/>
  </si>
  <si>
    <t>Yu, B.G., Liu, Y.M., Chen, X.X., Cao, W.Q., Ding, T.B., Zou, C.Q. 2021. Foliar zinc application to wheat may lessen the zinc deficiency burden in rural Quzhou, China. Frontiers in Nutrition, 8, 697817.</t>
    <phoneticPr fontId="1" type="noConversion"/>
  </si>
  <si>
    <t>19/33</t>
    <phoneticPr fontId="1" type="noConversion"/>
  </si>
  <si>
    <t>Yang, X.W., Tian, X.H., Lu, X.C., 2010. Effect of foliar zinc application on the micronutrients of wheat grain. Agricultural Research in the Arid Areas, 28(6), 95-102./Yang, X.W., 2011. Effects of P-Zn relationship and zinc fertilization on zinc nutritional quality of wheat grain. Thesis for Docter’s Degree. Northwest A&amp;F University.</t>
    <phoneticPr fontId="1" type="noConversion"/>
  </si>
  <si>
    <t>Li, H.Y., Wang, S.X., Li, M., Tian, X.H., Zhao, A.Q., 2015. Effect of combined foliar Zn application with N or P on Zn accumulation of winter wheat and fertilizer utilization efficiency. Journal of Northwest A&amp;F University (Nat. Sci. Ed.), 43(9), 139-149.</t>
    <phoneticPr fontId="1" type="noConversion"/>
  </si>
  <si>
    <t>Ning, P., Wang, S.X., Fei, P.W., Zhang, X.Y., Dong, J.J., Shi, J.L., Tian, X.H., 2019. Enhancing zinc accumulation and bioavailability in wheat grains by integrated zinc and pesticide application. Agronomy-Basel, 9(9), 530.</t>
    <phoneticPr fontId="1" type="noConversion"/>
  </si>
  <si>
    <t>Zhang, M.Y., Yang, Y.H., Feng, C.N., Guo, W.S., Li, C.Y., Zhu, X.K., Peng, Y.X., 2014. Responses of concentration of mineral elements to zinc biofortification in different wheat genotypes. Journal of Triticeae Crops, 34(4), 489-494./Zhang, M.Y., 2017. Investigations of the effects of Zn biofortification in different wheat genotypes. Thesis for Docter’s Degree. Yangzhou University.</t>
    <phoneticPr fontId="1" type="noConversion"/>
  </si>
  <si>
    <t>26/42</t>
    <phoneticPr fontId="1" type="noConversion"/>
  </si>
  <si>
    <t>Zhang, Q., Jia, Y.L, Yang, L.X., Wang, Y.L., Wang, Y.X., 2019. Impacts of elevated ozone concentration and foliar zinc application on yield, grain zinc content and bioavailability of wheat. Journal of Agro-Environment Science, 38(4), 728-736.</t>
    <phoneticPr fontId="1" type="noConversion"/>
  </si>
  <si>
    <t>Zuo, Y., Ma, D.Y., Wang, C.Y., Zhu, Y.J., Liu, J., Guo, T.C., 2013. Effects of spraying nitrogen and zinc fertilizers after flowering on grain weight and nutritional quality of winter wheat. Journal of Triticeae Crops, 33(1), 123-128.</t>
    <phoneticPr fontId="1" type="noConversion"/>
  </si>
  <si>
    <t>Niyigaba, E., Twizerimana, A., Mugenzi, I., Ngnadong, W.A., Ye, Y.P., Wu, B.M., Hai, J.B., 2019. Winter wheat grain quality, zinc and iron concentration affected by a combined foliar spray of zinc and iron fertilizers. Agronomy-Basel 9, 250.</t>
    <phoneticPr fontId="1" type="noConversion"/>
  </si>
  <si>
    <t>Xing, W.Q., Cao, E.Z., Scheckel, K.G., Bai, X.M., Li, L.P., 2018. Influence of phosphate amendment and zinc foliar application on heavy metal accumulation in wheat and on soil extractability impacted by a lead smelter near Jiyuan, China. Environmental Science and Pollution Research, 25(31), 31396-31406.</t>
    <phoneticPr fontId="1" type="noConversion"/>
  </si>
  <si>
    <t>Afshar, R.K., Chen, C.C., Zhou, S., Etemadi, F., He, H.Q., Li, Z.W., 2020. Agronomic and economic response of bread wheat to foliar zinc application. Agronomy Journal, 112(5), 4045-4056.</t>
    <phoneticPr fontId="1" type="noConversion"/>
  </si>
  <si>
    <t>Anwar, S., Khalilzadeh, R., Khan, S., Zaib un, N., Bashir, R., Pirzad, A., Malik, A., 2021. Mitigation of drought stress and yield improvement in wheat by zinc foliar spray relates to enhanced water use efficiency and zinc contents. International Journal of Plant Production, 15(3), 377-389.</t>
    <phoneticPr fontId="1" type="noConversion"/>
  </si>
  <si>
    <t>Barut, H., 2019. Effects of foliar urea, potassium and zinc sulphate treatments before and after flowering on grain yield, technological quality and nutrient concentrations of wheat. Applied Ecology and Environmental Research, 17(2), 4325-4342.</t>
    <phoneticPr fontId="1" type="noConversion"/>
  </si>
  <si>
    <t>Dapkekar, A., Deshpande, P., Oak, Manoj, D., Paknikar, K.M., Rajwade, J.M., 2018. Zinc use efficiency is enhanced in wheat through nanofertilization. Scientific Reports 8, 6832.</t>
    <phoneticPr fontId="1" type="noConversion"/>
  </si>
  <si>
    <t>Dhaliwal, S.S., Ram, H., Shukla, A.K., Mavi, G.S., 2019. Zinc biofortification of bread wheat, triticale, and durum wheat cultivars by foliar zinc fertilization. Journal of Plant Nutrition, 42(8), 813-822.</t>
    <phoneticPr fontId="1" type="noConversion"/>
  </si>
  <si>
    <t>Esfandiari, E., Abdoli, M., Mousavi, S.B., Sadeghzadeh, B., 2016. Impact of foliar zinc application on agronomic traits and grain quality parameters of wheat grown in zinc deficient soil. Indian Journal of Plant Physiology, 21(3), 263-270.</t>
    <phoneticPr fontId="1" type="noConversion"/>
  </si>
  <si>
    <t>Hassan, F., Abbas, K.S., 2019. Enrichment of wheat by zinc fertilizer, mycorrhiza and preharvest drought stress. Turkish Journal of Field Crops, 24(1), 1-6.</t>
    <phoneticPr fontId="1" type="noConversion"/>
  </si>
  <si>
    <t>Ghasemi, S., Khoshgoftarmanesh, A.H., Afyuni, M., Hadadzadeh, H., 2013. The effectiveness of foliar applications of synthesized zinc-amino acid chelates in comparison with zinc sulfate to increase yield and grain nutritional quality of wheat. European Journal of Agronomy, 45, 68-74.</t>
    <phoneticPr fontId="1" type="noConversion"/>
  </si>
  <si>
    <t>Habib, M., 2009. Effect of foliar application of Zn and Fe on wheat yield and quality. African Journal of Biotechnology, 8(24), 6795-6798.</t>
    <phoneticPr fontId="1" type="noConversion"/>
  </si>
  <si>
    <t>Hussain, A., Rizwan, M., Ali, S., Rehman, M.Z.U., Qayyum, M.F., Nawaz, R., Ahmad, A., Asrar, M., Ahmad, S.R., Alsahli, A.A., Alyemeni, M.N., 2021. Combined use of different nanoparticles effectively decreased cadmium (Cd) concentration in grains of wheat grown in a field contaminated with Cd. Ecotoxicology and Environmental Safety 215, 112139.</t>
    <phoneticPr fontId="1" type="noConversion"/>
  </si>
  <si>
    <t>Hussain, S., Shah, M.A.A., Khan, A.M., Ahmad, F., Hussain, M., 2020. Potassium enhanced grain zinc accumulation in wheat grown on a calcareous saline-sodic soil. Pakistan Journal of Botany, 52(1), 69-74.</t>
    <phoneticPr fontId="1" type="noConversion"/>
  </si>
  <si>
    <t>Ivanovic, D., Dodig, D., Duric, N., Kandic, V., Tamindzic, G., Nikolic, N., Savic, J., 2021. Zinc biofortification of bread winter wheat grain by single zinc foliar application. Cereal Research Communications, 49(4), 673-679.</t>
    <phoneticPr fontId="1" type="noConversion"/>
  </si>
  <si>
    <t>Karim, M.R., Zhang, Y.Q., Zhao, R.R., Chen, X.P., Zhang, F.S., Zou, C.Q., 2012. Alleviation of drought stress in winter wheat by late foliar application of zinc, boron, and manganese. Journal of Plant Nutrition and Soil Science, 175(1), 142-151.</t>
    <phoneticPr fontId="1" type="noConversion"/>
  </si>
  <si>
    <t>Khan, A. M., Hussain, S., Rengel, Z., Shah, M.A.A., 2018. Zinc bioavailability and nitrogen concentration in grains of wheat crop sprayed with zinc sulfate, ammonium sulfate, ammonium chloride, and urea. Journal of Plant Nutrition, 41(15), 1926-1936.</t>
    <phoneticPr fontId="1" type="noConversion"/>
  </si>
  <si>
    <t>Ma, D.Y., Sun, D.X., Wang, C.Y., Ding, H.N., Qin, H.X., Hou, J.F., Huang, X., Xie, Y.X., Guo, T.C., 2017. Physiological responses and yield of wheat plants in zinc-mediated alleviation of drought stress. Frontiers in Plant Science, 8, 860.</t>
    <phoneticPr fontId="1" type="noConversion"/>
  </si>
  <si>
    <t>Modaihsh, A.S., 1997. Foliar application of chelated and non-chelated metals for supplying micronutrients to wheat grown on calcareous soil. Experimental Agriculture, 33(2), 237-245.</t>
    <phoneticPr fontId="1" type="noConversion"/>
  </si>
  <si>
    <t>Pahlavan-Rad, M.R., Pessarakli, M., 2009. Response of wheat plants to zinc, iron, and manganese applications and uptake and concentration of zinc, iron, and manganese in wheat grains. Communications in Soil Science and Plant Analysis, 40(7-8),1322-1332.</t>
    <phoneticPr fontId="1" type="noConversion"/>
  </si>
  <si>
    <t>Puniya, R., Pandey, P.C., Bisht, P.S., Singh, D.K., Singh, A.P., 2019. Effect of long-term nutrient management practices on soil micronutrient concentrations and uptake under a rice-wheat cropping system. Journal of Agricultural Science, 157(3), 226-234.</t>
    <phoneticPr fontId="1" type="noConversion"/>
  </si>
  <si>
    <t>Ram, H., Rashid, A., Zhang, W., Duarte, A.P., Phattarakul, N., Simunji, S., Kalayci, M., Freitas, R., Rerkasem, B., Bal, R.S., Mahmood, K., Savasli, E., Lungu, O., Wang, Z.H., de Barros, V.L.N.P., Malik, S.S., Arisoy, R.Z., Guo, J.X., Sohu, V.S., Zou, C.Q., Cakmak, I., 2016. Biofortification of wheat, rice and common bean by applying foliar zinc fertilizer along with pesticides in seven countries. Plant and Soil, 403(1-2), 389-401.</t>
    <phoneticPr fontId="1" type="noConversion"/>
  </si>
  <si>
    <t>Shariatipour, N., Alavikia, S.S., Vahed, M.M., Velu, G., Heidari, B., 2020. Foliar applied zinc increases yield, zinc concentration, and germination in wheat genotypes. Agronomy Journal 112(2), 961-974.</t>
    <phoneticPr fontId="1" type="noConversion"/>
  </si>
  <si>
    <t>Sharifi, R.S., Khalilzadeh, R., Pirzad, A., Anwar, S., 2020. Effects of biofertilizers and nano zinc-iron oxide on yield and physicochemical properties of wheat under water deficit conditions. Communications in Soil Science and Plant Analysis, 51(19), 2511-2524.</t>
    <phoneticPr fontId="1" type="noConversion"/>
  </si>
  <si>
    <t>Souza, J.A., Moraes, L.A.C., Moreira, A., 2019. Zinc and amino acids on wheat-soybean intercropping under no-till management. Journal of Plant Nutrition, 42(16), 1992-2002.</t>
    <phoneticPr fontId="1" type="noConversion"/>
  </si>
  <si>
    <t xml:space="preserve">Stepien, A., Wojtkowiak, K., 2016. Effect of foliar application of Cu, Zn, and Mn on yield and quality indicators of winter wheat grain. Chilean Journal of Agricultural Research, 76(2), 220-227. </t>
    <phoneticPr fontId="1" type="noConversion"/>
  </si>
  <si>
    <t>Xu, M., Liu, M.J., Si, L.L., Ma, Q.X., Sun, T., Wang, J., Chen, K.J., Wang, X.J., Wu, L.H., 2022. Spraying high concentrations of chelated zinc enhances zinc biofortification in wheat grain. Journal of the Science of Food and Agriculture. Journal of the Science of Food and Agriculture, 102, 3590-3598.</t>
    <phoneticPr fontId="1" type="noConversion"/>
  </si>
  <si>
    <t>Liu, D. Y., Liu, Y. M., Zhang, W., Chen, X. P., Zou, C. Q., 2019. Zinc uptake, translocation, and remobilization in winter wheat as affected by soil application of Zn fertilizer. Frontiers in Plant Science 10, 426./Liu, D. Y., Liu, Y. M., Zhang, W., Chen, X. P., Zou, C. Q., 2017. Agronomic approach of zinc biofortification can increase zinc bioavailability in wheat flour and thereby reduce zinc deficiency in humans. Nutrients 9, 465.</t>
  </si>
  <si>
    <t>Liu, D. Y., Liu, Y. M., Zhang, W., Chen, X. P., Zou, C. Q., 2019. Zinc uptake, translocation, and remobilization in winter wheat as affected by soil application of Zn fertilizer. Frontiers in Plant Science 10, 426./Liu, D. Y., Liu, Y. M., Zhang, W., Chen, X. P., Zou, C. Q., 2017. Agronomic approach of zinc biofortification can increase zinc bioavailability in wheat flour and thereby reduce zinc deficiency in humans. Nutrients 9, 465.</t>
    <phoneticPr fontId="1" type="noConversion"/>
  </si>
  <si>
    <t xml:space="preserve">Zn fertilization method </t>
    <phoneticPr fontId="1" type="noConversion"/>
  </si>
  <si>
    <t>nRMSE (%)</t>
    <phoneticPr fontId="1" type="noConversion"/>
  </si>
  <si>
    <t>Replication 1</t>
    <phoneticPr fontId="1" type="noConversion"/>
  </si>
  <si>
    <t>Replication 2</t>
    <phoneticPr fontId="1" type="noConversion"/>
  </si>
  <si>
    <t>Replication 3</t>
  </si>
  <si>
    <t>Average</t>
    <phoneticPr fontId="1" type="noConversion"/>
  </si>
  <si>
    <t>Estimated (Target value)</t>
  </si>
  <si>
    <t>Measured</t>
  </si>
  <si>
    <t>Soil application</t>
  </si>
  <si>
    <t>Foliar application</t>
  </si>
  <si>
    <t>Yongshou, Xianyang, Shaanxi Province</t>
    <phoneticPr fontId="1" type="noConversion"/>
  </si>
  <si>
    <t>Baixiang, Xingtai, Hebei Province</t>
    <phoneticPr fontId="1" type="noConversion"/>
  </si>
  <si>
    <t>Zitong, Mianyang, Sichuan Province</t>
    <phoneticPr fontId="1" type="noConversion"/>
  </si>
  <si>
    <t>Xunyang, Ankang, Shaanxi Province</t>
    <phoneticPr fontId="1" type="noConversion"/>
  </si>
  <si>
    <t>Hemujing, Xinji, Hebei Province</t>
    <phoneticPr fontId="1" type="noConversion"/>
  </si>
  <si>
    <t>Liuhe, Nanjing, Jiangsu Province</t>
    <phoneticPr fontId="1" type="noConversion"/>
  </si>
  <si>
    <t>Trail site</t>
    <phoneticPr fontId="1" type="noConversion"/>
  </si>
  <si>
    <t>Sampling year</t>
    <phoneticPr fontId="1" type="noConversion"/>
  </si>
  <si>
    <t>Sample number</t>
    <phoneticPr fontId="1" type="noConversion"/>
  </si>
  <si>
    <t>ZnEDTA</t>
  </si>
  <si>
    <t>Spraying timing</t>
    <phoneticPr fontId="2" type="noConversion"/>
  </si>
  <si>
    <t>Singh, D., Geat, N., Rajawat, M.V.S., Prasanna, R., Kar, A., Singh, A.M., Saxena, A.K., 2018. Prospecting endophytes from different Fe or Zn accumulating wheat genotypes for their influence as inoculants on plant growth, yield, and micronutrient content. Annals of Microbiology, 68, 815-833.</t>
  </si>
  <si>
    <t>Lu, X.C., Tian, X.H., Yang, X.W., Mai W.X., Zhao, A.Q., Bao, Q.L., 2010. Effect of combination use of Zn and N fertilizers on yield and Zn content in winter wheat. Chinese Journal of Eco-Agriculture, 18(5), 923-928.</t>
  </si>
  <si>
    <r>
      <t xml:space="preserve">Zhang, T., Cui, L.L., Liu, Y.N., Ma, C., Li S.L., Mao, H., Wang, Z.H., 2018. Effects of ZnO NPs application on grain zinc content and zinc utilization of wheat. Agricultural </t>
    </r>
    <r>
      <rPr>
        <sz val="10"/>
        <rFont val="宋体"/>
        <family val="1"/>
        <charset val="134"/>
      </rPr>
      <t>Ｒ</t>
    </r>
    <r>
      <rPr>
        <sz val="10"/>
        <rFont val="Times New Roman"/>
        <family val="1"/>
      </rPr>
      <t>esearch in the Arid Areas, 36, 7-14.</t>
    </r>
    <phoneticPr fontId="1" type="noConversion"/>
  </si>
  <si>
    <t>Zhang, P.P., Ma, G., Wang, C.Y., Zhu, Y.J., Guo, T.C., 2019. Mineral elements bioavailability in milling fractions of wheat grain response to zinc and nitrogen application. Agronomy Journal, 111(5), 2504-2511.</t>
    <phoneticPr fontId="1" type="noConversion"/>
  </si>
  <si>
    <t>Srivastava, P.C., Bhatt, M., Pachauri, S.P., Tyagi, A.K., 2014. Effect of zinc application methods on apparent utilization efficiency of zinc and phosphorus fertilizers under basmati rice-wheat rotation. Archives of Agronomy and Soil Science, 60, 33-48.</t>
  </si>
  <si>
    <t>8/31</t>
    <phoneticPr fontId="1" type="noConversion"/>
  </si>
  <si>
    <t>Dong, M., Wang, Q., Zhou, Q., Cai, J., Wang, X., Dai, T.B., Jiang, D., 2018. Efficient promotion of the nutritional and processing quality of wheat grain by Zn foliar spraying at 5 days after anthesis. Journal of Plant Nutrition and Fertilizers, 24(1), 63-70./Dong, M., 2017. Effects of foliar zinc application on different layers of grain quality and physiological mechanisms in wheat. Thesis for Master’s Degree. Nanjing Agricultural University.</t>
    <phoneticPr fontId="1" type="noConversion"/>
  </si>
  <si>
    <t>Gao, X.P., Lukow, O.M., Grant, C.A., 2012. Grain concentrations of protein, iron and zinc and bread making quality in spring wheat as affected by seeding date and nitrogen fertilizer management. Journal of Geochemical Exploration, 121, 36-44./Gao, X.P., Grant, C.A., 2012. Cadmium and zinc concentration in grain of durum wheat in relation to phosphorus fertilization, crop sequence and tillage management. Applied and Environmental Soil Science 2012, 555-564.</t>
  </si>
  <si>
    <t>Aziz, M.Z., Yaseen, M., Abbas, T., Naveed, M., Mustafa, A., Hamid, Y., Saeed, Q., Xu, M.G., 2019. Foliar application of micronutrients enhances crop stand, yield and the biofortification essential for human health of different wheat cultivars. Journal of Integrative Agriculture 18, 1369-1378.</t>
  </si>
  <si>
    <t>Esfandiari, E., Abdoli, M., Mousavi, S.B., Sadeghzadeh, B., 2016. Impact of foliar zinc application on agronomic traits and grain quality parameters of wheat grown in zinc deficient soil. Indian Journal of Plant Physiology 21, 263-270.</t>
  </si>
  <si>
    <t>Fang, B.T., Zhang, S.Q., Wang, M., Zhang, K., Zhang, Y.H., Wang, Z.M., 2008. Responses of concentrations of trace element and protein in winter wheat to nitrogen application under water-saving cultivation condition. Journal of Triticeae Crops 28, 97-101.</t>
  </si>
  <si>
    <t>36/34</t>
  </si>
  <si>
    <t>45/184</t>
  </si>
  <si>
    <t>Huang, Y.F., Ye, Y.L., Zhao, Y.A., Yue, S.H., Bai, H.B., Wang, Y., 2019. Effects of nitrogen application rates on yield and mineral concentrations of winter wheat grains in the north of Henan province. Crops 192, 104-108.</t>
  </si>
  <si>
    <t>72/73</t>
  </si>
  <si>
    <t>Li, Q.J., 2018. Effects of combined application of nitrogen and zinc on Zn nutrition, grain yield and quality of wheat (Triticum aestivum L.). Thesis for Master’s Degree. Henan Agricultural University.</t>
  </si>
  <si>
    <t>80/185</t>
  </si>
  <si>
    <t>Lu, X.C., Tian, X.H., Cui, J., Zhao, A.Q., Yang, X.W., Mai, W.X., 2011. Effects of combined phosphorus-zinc fertilization on grain zinc nutritional quality of wheat grown on potentially zinc-deficient calcareous soil. Soil Science 176, 684-690.</t>
  </si>
  <si>
    <t>Ma, D.Y., Sun, D.X., Wang, C.Y., Ding, H.N., Qin, H.X., Hou, J.F., Huang, X., Xie, Y.X., Guo, T.C., 2017. Physiological responses and yield of wheat plants in zinc-mediated alleviation of drought stress. Frontiers in Plant Science 8.</t>
  </si>
  <si>
    <t>91/186</t>
  </si>
  <si>
    <t>Mai, W.X., Tian, X.H., Lu, X.C., 2011. A study on zinc-phosphorus interaction of wheat plants at different growth stages. Acta Agriculturae Boreali-Sinica 26, 205-213/Mai, W.X., Tian, X.H., Lu, X.C., Yang, X.W., 2011. Effect of Zn and P supply on grain Zn bioavailability in wheat Chinese. Journal of Eco-Agriculture 19, 1243-1249.</t>
  </si>
  <si>
    <t>Wang, S., Wang, Z.H., Li, S.S., Diao, C.P., Liu, L., Hui, X.L., Huang, M., Luo, L.C., He, G., Cao, H.B., Yu, R., Malhi, S.S., 2018. Identification of high-yield and high-Zn wheat cultivars for overcoming "yield dilution" in dryland cultivation. European Journal of Agronomy 101, 57-62.</t>
  </si>
  <si>
    <t>155/156</t>
  </si>
  <si>
    <t>Zhang, M.Y., 2017. Investigations of the effects of Zn biofortification on different wheat genotypes. Thesis for Docter’s Degree.  Yangzhou University/Zhang, M.Y., Yang, Y.H., Feng, C.N., Guo, W.S., Li, C.Y., Zhu, X.K., Peng, Y.X., 2014. Response of concentration of mineral elements to zinc biofortification different wheat genotypes Journal of Triticeae Crops 34, 489-494.</t>
  </si>
  <si>
    <t>Zhang, Q., Jia, Y.L., Yang, L.X., Wang, Y.L., Wang, Y.X., 2019,. Impacts of elevated ozone concentration and foliar zinc application on yield, grain zinc content and bioavailability of wheat. Journal of Agro-Environment Science 38, 728-736.</t>
  </si>
  <si>
    <t>Zhang, T., Cui, L.L., Liu, Y.N., Ma, C., Li, S.L., Mao, H., Wang, Z.H., 2018. Effects of ZnO NPs application on grain zinc content and zinc utilization of wheat. Agricultural Research in the Arid Areas 36, 7-14.</t>
  </si>
  <si>
    <t>Zhang, T., Sun, H.D., Lv, Z.Y., Cui, L.L., Mao, H., Kopittke, P.M., 2018. Using synchrotron-based approaches to examine the foliar application of ZnSO4 and ZnO nanoparticles for field-grown winter wheat. Journal of Agricultural and Food Chemistry 66, 2572-2579.</t>
  </si>
  <si>
    <t>Zhao, R.F., Zou, C.Q., Zhang, F.S., 2007. Effects of long-term P fertilization on P and Zn availability in winter wheat rhizoshpere and their nutrition. Journal of Plant Nutrition and Fertilizer 13, 368-372.</t>
  </si>
  <si>
    <t>Zhou, Z.F., Mao, Z.Y., 1990. Studies on the models for fertilization combinations of nitrogen-phosphorus-zinc for high yield and super quality of wheat on a calcareous purple soil. Journal of Southwest Agricultural University 12, 545-549.</t>
  </si>
  <si>
    <t>Zulfiqar, U., Hussain, S., Ishfaq, M., Matloob, A., Ali, N., Ahmad, M., Alyemeni, M.N., Ahmad, P., 2020. Zinc-induced effects on productivity, zinc use efficiency, and grain biofortification of bread wheat under different tillage permutations. Agronomy-Basel 10.</t>
  </si>
  <si>
    <r>
      <t>Straw Zn concentration (mg kg</t>
    </r>
    <r>
      <rPr>
        <vertAlign val="superscript"/>
        <sz val="10"/>
        <rFont val="Times New Roman"/>
        <family val="1"/>
      </rPr>
      <t>-1</t>
    </r>
    <r>
      <rPr>
        <sz val="10"/>
        <rFont val="Times New Roman"/>
        <family val="1"/>
      </rPr>
      <t>)</t>
    </r>
    <phoneticPr fontId="1" type="noConversion"/>
  </si>
  <si>
    <r>
      <t>Shoot Zn concentration (mg kg</t>
    </r>
    <r>
      <rPr>
        <vertAlign val="superscript"/>
        <sz val="10"/>
        <rFont val="Times New Roman"/>
        <family val="1"/>
      </rPr>
      <t>-1</t>
    </r>
    <r>
      <rPr>
        <sz val="10"/>
        <rFont val="Times New Roman"/>
        <family val="1"/>
      </rPr>
      <t>)</t>
    </r>
    <phoneticPr fontId="1" type="noConversion"/>
  </si>
  <si>
    <r>
      <t>Zn recommended rate (kg Zn ha</t>
    </r>
    <r>
      <rPr>
        <vertAlign val="superscript"/>
        <sz val="10"/>
        <rFont val="Times New Roman"/>
        <family val="1"/>
      </rPr>
      <t>-1</t>
    </r>
    <r>
      <rPr>
        <sz val="10"/>
        <rFont val="Times New Roman"/>
        <family val="1"/>
      </rPr>
      <t xml:space="preserve">) </t>
    </r>
    <phoneticPr fontId="1" type="noConversion"/>
  </si>
  <si>
    <r>
      <t>Initial Zn concentration in grain (mg kg</t>
    </r>
    <r>
      <rPr>
        <vertAlign val="superscript"/>
        <sz val="10"/>
        <rFont val="Times New Roman"/>
        <family val="1"/>
      </rPr>
      <t>-1</t>
    </r>
    <r>
      <rPr>
        <sz val="10"/>
        <rFont val="Times New Roman"/>
        <family val="1"/>
      </rPr>
      <t xml:space="preserve">) </t>
    </r>
    <phoneticPr fontId="1" type="noConversion"/>
  </si>
  <si>
    <r>
      <t>Grain Zn concentration after applying Zn (mg kg</t>
    </r>
    <r>
      <rPr>
        <vertAlign val="superscript"/>
        <sz val="10"/>
        <rFont val="Times New Roman"/>
        <family val="1"/>
      </rPr>
      <t>-1</t>
    </r>
    <r>
      <rPr>
        <sz val="10"/>
        <rFont val="Times New Roman"/>
        <family val="1"/>
      </rPr>
      <t xml:space="preserve">) </t>
    </r>
    <phoneticPr fontId="1" type="noConversion"/>
  </si>
  <si>
    <r>
      <t>Zn biofortification index (mg kg</t>
    </r>
    <r>
      <rPr>
        <vertAlign val="superscript"/>
        <sz val="10"/>
        <rFont val="Times New Roman"/>
        <family val="1"/>
      </rPr>
      <t>-1</t>
    </r>
    <r>
      <rPr>
        <sz val="10"/>
        <rFont val="Times New Roman"/>
        <family val="1"/>
      </rPr>
      <t>)</t>
    </r>
    <phoneticPr fontId="1" type="noConversion"/>
  </si>
  <si>
    <r>
      <t>Grain Zn concentration (mg kg</t>
    </r>
    <r>
      <rPr>
        <vertAlign val="superscript"/>
        <sz val="10"/>
        <color theme="1"/>
        <rFont val="Times New Roman"/>
        <family val="1"/>
      </rPr>
      <t>-1</t>
    </r>
    <r>
      <rPr>
        <sz val="10"/>
        <color theme="1"/>
        <rFont val="Times New Roman"/>
        <family val="1"/>
      </rPr>
      <t xml:space="preserve">) </t>
    </r>
    <phoneticPr fontId="1" type="noConversion"/>
  </si>
  <si>
    <r>
      <t>Grain Zn concentration (mg kg</t>
    </r>
    <r>
      <rPr>
        <vertAlign val="superscript"/>
        <sz val="10"/>
        <color theme="1"/>
        <rFont val="Times New Roman"/>
        <family val="1"/>
      </rPr>
      <t>-1</t>
    </r>
    <r>
      <rPr>
        <sz val="10"/>
        <color theme="1"/>
        <rFont val="Times New Roman"/>
        <family val="1"/>
      </rPr>
      <t>)</t>
    </r>
    <phoneticPr fontId="1" type="noConversion"/>
  </si>
  <si>
    <r>
      <t>Soil available Zn (mg kg</t>
    </r>
    <r>
      <rPr>
        <vertAlign val="superscript"/>
        <sz val="10"/>
        <color theme="1"/>
        <rFont val="Times New Roman"/>
        <family val="1"/>
      </rPr>
      <t>-1</t>
    </r>
    <r>
      <rPr>
        <sz val="10"/>
        <color theme="1"/>
        <rFont val="Times New Roman"/>
        <family val="1"/>
      </rPr>
      <t>)</t>
    </r>
    <phoneticPr fontId="1" type="noConversion"/>
  </si>
  <si>
    <t>Cao, Y.X., Tian, X.H., Yang, X.W., Lu, X.C., Nan, X.X., 2010. Variation of nutritional quality and their relationships in wheat and triticale grain. Journal of Northwest A＆F University (Nat. Sci. Ed.) 38, 104-110.</t>
  </si>
  <si>
    <t>Guo, J.X., Liao, W.Q., Ling, N., Hu, X.Y., Biao, S., Shang, Q.Y., Guo, S.W., 2013. Effects of combination use of N and Zn fertilizers on the yield and N，Zn concentrations in wheat. Journal of Nanjing Agricultural University 36, 77-82.</t>
  </si>
  <si>
    <t>Control treatment</t>
    <phoneticPr fontId="2" type="noConversion"/>
  </si>
  <si>
    <t xml:space="preserve">Zn application treatment </t>
    <phoneticPr fontId="2" type="noConversion"/>
  </si>
  <si>
    <r>
      <rPr>
        <sz val="14"/>
        <rFont val="Times New Roman"/>
        <family val="1"/>
      </rPr>
      <t>n</t>
    </r>
    <r>
      <rPr>
        <vertAlign val="subscript"/>
        <sz val="10"/>
        <rFont val="Times New Roman"/>
        <family val="1"/>
      </rPr>
      <t>Control treatment</t>
    </r>
    <r>
      <rPr>
        <sz val="12"/>
        <rFont val="Times New Roman"/>
        <family val="1"/>
      </rPr>
      <t>=</t>
    </r>
    <r>
      <rPr>
        <sz val="14"/>
        <rFont val="Times New Roman"/>
        <family val="1"/>
      </rPr>
      <t>n</t>
    </r>
    <r>
      <rPr>
        <vertAlign val="subscript"/>
        <sz val="10"/>
        <rFont val="Times New Roman"/>
        <family val="1"/>
      </rPr>
      <t xml:space="preserve">Zn application treatment </t>
    </r>
    <phoneticPr fontId="2" type="noConversion"/>
  </si>
  <si>
    <t>Publication</t>
    <phoneticPr fontId="1" type="noConversion"/>
  </si>
  <si>
    <t>Publication</t>
    <phoneticPr fontId="2" type="noConversion"/>
  </si>
  <si>
    <t>Country</t>
  </si>
  <si>
    <t>Country</t>
    <phoneticPr fontId="1" type="noConversion"/>
  </si>
  <si>
    <t>Atar, B., 2019. Grain mineral composition based-comparison of Miracle wheat (T. turgidum convar. compositum) with some landraces and modern wheat varieties. Progress in Nutrition 21, 680-685.</t>
    <phoneticPr fontId="1" type="noConversion"/>
  </si>
  <si>
    <t>Supplementary Data 1: Summary table of grain Zn concentration for global wheat experiments.</t>
    <phoneticPr fontId="1" type="noConversion"/>
  </si>
  <si>
    <t>Supplementary Data 2: Summary table of soil Zn application experiments from pubilications and our research used in this meta-analysis.</t>
    <phoneticPr fontId="2" type="noConversion"/>
  </si>
  <si>
    <t>Supplementary Data 3: Summary table of foliar Zn application experiments from pubilications and our research used in this meta-analysis.</t>
    <phoneticPr fontId="2" type="noConversion"/>
  </si>
  <si>
    <t>Supplementary Data 4: Summary table of soil+foliar Zn application experiments from pubilications and our research used in this meta-analysis.</t>
    <phoneticPr fontId="2" type="noConversion"/>
  </si>
  <si>
    <t>Supplementary Data 6: Summary table of Zn concentration in grain investigatived in major wheat cropping regions of China from 2018 to 2022.</t>
    <phoneticPr fontId="1" type="noConversion"/>
  </si>
  <si>
    <t>Supplementary Data 5: Summary table of validation trials conducted during the 2022–2023 season at six sites in China.</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</si>
</sst>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0_);[Red]\(0.00\)"/>
    <numFmt numFmtId="177" formatCode="0_ "/>
    <numFmt numFmtId="178" formatCode="0_);[Red]\(0\)"/>
    <numFmt numFmtId="179" formatCode="0.0_);[Red]\(0.0\)"/>
    <numFmt numFmtId="180" formatCode="0.0"/>
    <numFmt numFmtId="181" formatCode="0.00_ "/>
    <numFmt numFmtId="182" formatCode="0.000"/>
    <numFmt numFmtId="183" formatCode="0.00_);\(0.00\)"/>
    <numFmt numFmtId="184" formatCode="0.000_ "/>
    <numFmt numFmtId="185" formatCode="0.0_ "/>
    <numFmt numFmtId="186" formatCode="0.000_);[Red]\(0.000\)"/>
  </numFmts>
  <fonts count="16" x14ac:knownFonts="1">
    <font>
      <sz val="11"/>
      <color theme="1"/>
      <name val="宋体"/>
      <family val="2"/>
      <scheme val="minor"/>
    </font>
    <font>
      <sz val="9"/>
      <name val="宋体"/>
      <family val="3"/>
      <charset val="134"/>
      <scheme val="minor"/>
    </font>
    <font>
      <sz val="9"/>
      <name val="宋体"/>
      <family val="2"/>
      <charset val="134"/>
      <scheme val="minor"/>
    </font>
    <font>
      <sz val="10"/>
      <name val="Times New Roman"/>
      <family val="1"/>
    </font>
    <font>
      <sz val="10"/>
      <name val="宋体"/>
      <family val="3"/>
      <charset val="134"/>
    </font>
    <font>
      <vertAlign val="superscript"/>
      <sz val="10"/>
      <name val="Times New Roman"/>
      <family val="1"/>
    </font>
    <font>
      <vertAlign val="subscript"/>
      <sz val="10"/>
      <name val="Times New Roman"/>
      <family val="1"/>
    </font>
    <font>
      <sz val="10"/>
      <color theme="1"/>
      <name val="Times New Roman"/>
      <family val="1"/>
    </font>
    <font>
      <sz val="10"/>
      <name val="宋体"/>
      <family val="1"/>
      <charset val="134"/>
    </font>
    <font>
      <sz val="10"/>
      <color theme="1"/>
      <name val="Sylfaen"/>
      <family val="1"/>
    </font>
    <font>
      <b/>
      <sz val="10"/>
      <name val="Times New Roman"/>
      <family val="1"/>
    </font>
    <font>
      <vertAlign val="superscript"/>
      <sz val="10"/>
      <color theme="1"/>
      <name val="Times New Roman"/>
      <family val="1"/>
    </font>
    <font>
      <sz val="14"/>
      <name val="Times New Roman"/>
      <family val="1"/>
    </font>
    <font>
      <sz val="12"/>
      <name val="Times New Roman"/>
      <family val="1"/>
    </font>
    <font>
      <b/>
      <sz val="14"/>
      <color theme="1"/>
      <name val="Times New Roman"/>
      <family val="1"/>
    </font>
    <font>
      <b/>
      <sz val="14"/>
      <name val="Times New Roman"/>
      <family val="1"/>
    </font>
  </fonts>
  <fills count="2">
    <fill>
      <patternFill patternType="none"/>
    </fill>
    <fill>
      <patternFill patternType="gray125"/>
    </fill>
  </fills>
  <borders count="14">
    <border>
      <left/>
      <right/>
      <top/>
      <bottom/>
      <diagonal/>
    </border>
    <border>
      <left style="medium">
        <color auto="1"/>
      </left>
      <right style="medium">
        <color auto="1"/>
      </right>
      <top style="medium">
        <color auto="1"/>
      </top>
      <bottom style="medium">
        <color auto="1"/>
      </bottom>
      <diagonal/>
    </border>
    <border>
      <left/>
      <right/>
      <top style="medium">
        <color auto="1"/>
      </top>
      <bottom/>
      <diagonal/>
    </border>
    <border>
      <left/>
      <right/>
      <top style="thin">
        <color auto="1"/>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121">
    <xf numFmtId="0" fontId="0" fillId="0" borderId="0" xfId="0"/>
    <xf numFmtId="0" fontId="3" fillId="0" borderId="0" xfId="0" applyFont="1" applyAlignment="1">
      <alignment horizontal="left" vertical="center"/>
    </xf>
    <xf numFmtId="2" fontId="3" fillId="0" borderId="0" xfId="0" applyNumberFormat="1" applyFont="1" applyAlignment="1">
      <alignment horizontal="left" vertical="center"/>
    </xf>
    <xf numFmtId="180" fontId="3" fillId="0" borderId="0" xfId="0" applyNumberFormat="1" applyFont="1" applyAlignment="1">
      <alignment horizontal="left" vertical="center"/>
    </xf>
    <xf numFmtId="177" fontId="9" fillId="0" borderId="0" xfId="0" applyNumberFormat="1" applyFont="1" applyAlignment="1">
      <alignment horizontal="left"/>
    </xf>
    <xf numFmtId="0" fontId="9" fillId="0" borderId="0" xfId="0" applyFont="1"/>
    <xf numFmtId="181" fontId="9" fillId="0" borderId="0" xfId="0" applyNumberFormat="1" applyFont="1"/>
    <xf numFmtId="185" fontId="9" fillId="0" borderId="0" xfId="0" applyNumberFormat="1" applyFont="1"/>
    <xf numFmtId="0" fontId="3" fillId="0" borderId="0" xfId="0" applyFont="1"/>
    <xf numFmtId="0" fontId="3" fillId="0" borderId="8" xfId="0" applyFont="1" applyBorder="1" applyAlignment="1">
      <alignment vertical="center"/>
    </xf>
    <xf numFmtId="180" fontId="3" fillId="0" borderId="0" xfId="0" applyNumberFormat="1" applyFont="1" applyAlignment="1">
      <alignment horizontal="left" vertical="center" wrapText="1"/>
    </xf>
    <xf numFmtId="0" fontId="3" fillId="0" borderId="8" xfId="0" applyFont="1" applyBorder="1" applyAlignment="1">
      <alignment horizontal="left" vertical="top" wrapText="1"/>
    </xf>
    <xf numFmtId="184" fontId="3" fillId="0" borderId="8" xfId="0" applyNumberFormat="1" applyFont="1" applyBorder="1" applyAlignment="1">
      <alignment horizontal="left" vertical="top" wrapText="1"/>
    </xf>
    <xf numFmtId="0" fontId="3" fillId="0" borderId="3" xfId="0" applyFont="1" applyBorder="1" applyAlignment="1">
      <alignment horizontal="left" vertical="top"/>
    </xf>
    <xf numFmtId="176" fontId="3" fillId="0" borderId="3" xfId="0" applyNumberFormat="1" applyFont="1" applyBorder="1" applyAlignment="1">
      <alignment horizontal="left" vertical="top"/>
    </xf>
    <xf numFmtId="179" fontId="3" fillId="0" borderId="3" xfId="0" applyNumberFormat="1" applyFont="1" applyBorder="1" applyAlignment="1">
      <alignment horizontal="left" vertical="top"/>
    </xf>
    <xf numFmtId="177" fontId="3" fillId="0" borderId="3" xfId="0" applyNumberFormat="1" applyFont="1" applyBorder="1" applyAlignment="1">
      <alignment horizontal="left" vertical="top"/>
    </xf>
    <xf numFmtId="178" fontId="3" fillId="0" borderId="3" xfId="0" applyNumberFormat="1" applyFont="1" applyBorder="1" applyAlignment="1">
      <alignment horizontal="left" vertical="top"/>
    </xf>
    <xf numFmtId="178" fontId="3" fillId="0" borderId="0" xfId="0" applyNumberFormat="1" applyFont="1" applyAlignment="1">
      <alignment horizontal="left" vertical="top"/>
    </xf>
    <xf numFmtId="2" fontId="3" fillId="0" borderId="3" xfId="0" applyNumberFormat="1" applyFont="1" applyBorder="1" applyAlignment="1">
      <alignment horizontal="left" vertical="top"/>
    </xf>
    <xf numFmtId="184" fontId="3" fillId="0" borderId="3" xfId="0" applyNumberFormat="1" applyFont="1" applyBorder="1" applyAlignment="1">
      <alignment horizontal="left" vertical="top"/>
    </xf>
    <xf numFmtId="185" fontId="3" fillId="0" borderId="3" xfId="0" applyNumberFormat="1" applyFont="1" applyBorder="1" applyAlignment="1">
      <alignment horizontal="left" vertical="top"/>
    </xf>
    <xf numFmtId="0" fontId="3" fillId="0" borderId="0" xfId="0" applyFont="1" applyAlignment="1">
      <alignment horizontal="left" vertical="top"/>
    </xf>
    <xf numFmtId="176" fontId="3" fillId="0" borderId="0" xfId="0" applyNumberFormat="1" applyFont="1" applyAlignment="1">
      <alignment horizontal="left" vertical="top"/>
    </xf>
    <xf numFmtId="179" fontId="3" fillId="0" borderId="0" xfId="0" applyNumberFormat="1" applyFont="1" applyAlignment="1">
      <alignment horizontal="left" vertical="top"/>
    </xf>
    <xf numFmtId="177" fontId="3" fillId="0" borderId="0" xfId="0" applyNumberFormat="1" applyFont="1" applyAlignment="1">
      <alignment horizontal="left" vertical="top"/>
    </xf>
    <xf numFmtId="2" fontId="3" fillId="0" borderId="0" xfId="0" applyNumberFormat="1" applyFont="1" applyAlignment="1">
      <alignment horizontal="left" vertical="top"/>
    </xf>
    <xf numFmtId="184" fontId="3" fillId="0" borderId="0" xfId="0" applyNumberFormat="1" applyFont="1" applyAlignment="1">
      <alignment horizontal="left" vertical="top"/>
    </xf>
    <xf numFmtId="185" fontId="3" fillId="0" borderId="0" xfId="0" applyNumberFormat="1" applyFont="1" applyAlignment="1">
      <alignment horizontal="left" vertical="top"/>
    </xf>
    <xf numFmtId="49" fontId="3" fillId="0" borderId="0" xfId="0" applyNumberFormat="1" applyFont="1" applyAlignment="1">
      <alignment horizontal="left" vertical="top"/>
    </xf>
    <xf numFmtId="177" fontId="3" fillId="0" borderId="0" xfId="0" applyNumberFormat="1" applyFont="1" applyAlignment="1">
      <alignment horizontal="left" vertical="top" wrapText="1"/>
    </xf>
    <xf numFmtId="185" fontId="3" fillId="0" borderId="0" xfId="0" applyNumberFormat="1" applyFont="1" applyAlignment="1">
      <alignment horizontal="left" vertical="top" wrapText="1"/>
    </xf>
    <xf numFmtId="0" fontId="3" fillId="0" borderId="0" xfId="0" applyFont="1" applyAlignment="1">
      <alignment horizontal="left" vertical="top" wrapText="1"/>
    </xf>
    <xf numFmtId="184" fontId="3" fillId="0" borderId="0" xfId="0" applyNumberFormat="1" applyFont="1" applyAlignment="1">
      <alignment horizontal="left" vertical="top" wrapText="1"/>
    </xf>
    <xf numFmtId="1" fontId="3" fillId="0" borderId="0" xfId="0" applyNumberFormat="1" applyFont="1" applyAlignment="1">
      <alignment horizontal="left" vertical="top"/>
    </xf>
    <xf numFmtId="176" fontId="3" fillId="0" borderId="0" xfId="0" applyNumberFormat="1" applyFont="1" applyAlignment="1">
      <alignment horizontal="left" vertical="top" wrapText="1"/>
    </xf>
    <xf numFmtId="179" fontId="3" fillId="0" borderId="0" xfId="0" applyNumberFormat="1" applyFont="1" applyAlignment="1">
      <alignment horizontal="left" vertical="top" wrapText="1"/>
    </xf>
    <xf numFmtId="178" fontId="3" fillId="0" borderId="0" xfId="0" applyNumberFormat="1" applyFont="1" applyAlignment="1">
      <alignment horizontal="left" vertical="top" wrapText="1"/>
    </xf>
    <xf numFmtId="2" fontId="3" fillId="0" borderId="0" xfId="0" applyNumberFormat="1" applyFont="1" applyAlignment="1">
      <alignment horizontal="left" vertical="top" wrapText="1"/>
    </xf>
    <xf numFmtId="180" fontId="3" fillId="0" borderId="0" xfId="0" applyNumberFormat="1" applyFont="1" applyAlignment="1">
      <alignment horizontal="left" vertical="top"/>
    </xf>
    <xf numFmtId="181" fontId="3" fillId="0" borderId="0" xfId="0" applyNumberFormat="1" applyFont="1" applyAlignment="1">
      <alignment horizontal="left" vertical="top"/>
    </xf>
    <xf numFmtId="0" fontId="10" fillId="0" borderId="0" xfId="0" applyFont="1" applyAlignment="1">
      <alignment horizontal="left" vertical="center" wrapText="1"/>
    </xf>
    <xf numFmtId="176" fontId="3" fillId="0" borderId="0" xfId="0" applyNumberFormat="1" applyFont="1" applyAlignment="1">
      <alignment horizontal="left" vertical="center"/>
    </xf>
    <xf numFmtId="179" fontId="3" fillId="0" borderId="0" xfId="0" applyNumberFormat="1" applyFont="1" applyAlignment="1">
      <alignment horizontal="left" vertical="center"/>
    </xf>
    <xf numFmtId="177" fontId="3" fillId="0" borderId="0" xfId="0" applyNumberFormat="1" applyFont="1" applyAlignment="1">
      <alignment horizontal="left" vertical="center"/>
    </xf>
    <xf numFmtId="185" fontId="3" fillId="0" borderId="0" xfId="0" applyNumberFormat="1" applyFont="1" applyAlignment="1">
      <alignment horizontal="left" vertical="center"/>
    </xf>
    <xf numFmtId="184" fontId="3" fillId="0" borderId="0" xfId="0" applyNumberFormat="1" applyFont="1" applyAlignment="1">
      <alignment horizontal="left" vertical="center"/>
    </xf>
    <xf numFmtId="0" fontId="3" fillId="0" borderId="8" xfId="0" applyFont="1" applyBorder="1" applyAlignment="1">
      <alignment horizontal="left" vertical="top"/>
    </xf>
    <xf numFmtId="183" fontId="3" fillId="0" borderId="0" xfId="0" applyNumberFormat="1" applyFont="1" applyAlignment="1">
      <alignment horizontal="left" vertical="top"/>
    </xf>
    <xf numFmtId="186" fontId="3" fillId="0" borderId="0" xfId="0" applyNumberFormat="1" applyFont="1" applyAlignment="1">
      <alignment horizontal="left" vertical="top"/>
    </xf>
    <xf numFmtId="185" fontId="3" fillId="0" borderId="0" xfId="0" applyNumberFormat="1" applyFont="1" applyAlignment="1">
      <alignment horizontal="left"/>
    </xf>
    <xf numFmtId="184" fontId="3" fillId="0" borderId="0" xfId="0" applyNumberFormat="1" applyFont="1" applyAlignment="1">
      <alignment horizontal="left"/>
    </xf>
    <xf numFmtId="185" fontId="10" fillId="0" borderId="0" xfId="0" applyNumberFormat="1" applyFont="1" applyAlignment="1">
      <alignment horizontal="left" vertical="center"/>
    </xf>
    <xf numFmtId="184" fontId="10" fillId="0" borderId="0" xfId="0" applyNumberFormat="1" applyFont="1" applyAlignment="1">
      <alignment horizontal="left" vertical="center"/>
    </xf>
    <xf numFmtId="10" fontId="3" fillId="0" borderId="0" xfId="0" applyNumberFormat="1" applyFont="1" applyAlignment="1">
      <alignment horizontal="left" vertical="top"/>
    </xf>
    <xf numFmtId="185" fontId="3" fillId="0" borderId="0" xfId="0" applyNumberFormat="1" applyFont="1" applyAlignment="1">
      <alignment horizontal="left" wrapText="1"/>
    </xf>
    <xf numFmtId="184" fontId="3" fillId="0" borderId="0" xfId="0" applyNumberFormat="1" applyFont="1" applyAlignment="1">
      <alignment horizontal="left" wrapText="1"/>
    </xf>
    <xf numFmtId="182" fontId="3" fillId="0" borderId="0" xfId="0" applyNumberFormat="1" applyFont="1" applyAlignment="1">
      <alignment horizontal="left" vertical="top"/>
    </xf>
    <xf numFmtId="185" fontId="10" fillId="0" borderId="0" xfId="0" applyNumberFormat="1" applyFont="1" applyAlignment="1">
      <alignment horizontal="left"/>
    </xf>
    <xf numFmtId="184" fontId="10" fillId="0" borderId="0" xfId="0" applyNumberFormat="1" applyFont="1" applyAlignment="1">
      <alignment horizontal="left"/>
    </xf>
    <xf numFmtId="0" fontId="3" fillId="0" borderId="0" xfId="0" applyFont="1" applyAlignment="1">
      <alignment horizontal="left"/>
    </xf>
    <xf numFmtId="184" fontId="3" fillId="0" borderId="11" xfId="0" applyNumberFormat="1" applyFont="1" applyBorder="1" applyAlignment="1">
      <alignment horizontal="left" vertical="top" wrapText="1"/>
    </xf>
    <xf numFmtId="0" fontId="10" fillId="0" borderId="7" xfId="0" applyFont="1" applyBorder="1" applyAlignment="1">
      <alignment horizontal="left" vertical="center" wrapText="1"/>
    </xf>
    <xf numFmtId="0" fontId="10" fillId="0" borderId="1" xfId="0" applyFont="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177" fontId="3" fillId="0" borderId="0" xfId="0" applyNumberFormat="1" applyFont="1" applyAlignment="1">
      <alignment horizontal="left"/>
    </xf>
    <xf numFmtId="0" fontId="3" fillId="0" borderId="3" xfId="0" applyFont="1" applyBorder="1" applyAlignment="1">
      <alignment horizontal="left"/>
    </xf>
    <xf numFmtId="0" fontId="3" fillId="0" borderId="5" xfId="0" applyFont="1" applyBorder="1" applyAlignment="1">
      <alignment horizontal="left"/>
    </xf>
    <xf numFmtId="185" fontId="3" fillId="0" borderId="0" xfId="0" applyNumberFormat="1" applyFont="1" applyAlignment="1">
      <alignment horizontal="left" vertical="center" wrapText="1"/>
    </xf>
    <xf numFmtId="177" fontId="3" fillId="0" borderId="0" xfId="0" applyNumberFormat="1" applyFont="1" applyAlignment="1">
      <alignment horizontal="left" wrapText="1"/>
    </xf>
    <xf numFmtId="0" fontId="3" fillId="0" borderId="0" xfId="0" applyFont="1" applyAlignment="1">
      <alignment horizontal="left" wrapText="1"/>
    </xf>
    <xf numFmtId="0" fontId="3" fillId="0" borderId="4" xfId="0" applyFont="1" applyBorder="1" applyAlignment="1">
      <alignment horizontal="left"/>
    </xf>
    <xf numFmtId="177" fontId="3" fillId="0" borderId="0" xfId="0" applyNumberFormat="1" applyFont="1"/>
    <xf numFmtId="184" fontId="3" fillId="0" borderId="0" xfId="0" applyNumberFormat="1" applyFont="1"/>
    <xf numFmtId="0" fontId="3" fillId="0" borderId="6" xfId="0" applyFont="1" applyBorder="1" applyAlignment="1">
      <alignment horizontal="left"/>
    </xf>
    <xf numFmtId="0" fontId="7" fillId="0" borderId="8" xfId="0" applyFont="1" applyBorder="1" applyAlignment="1">
      <alignment horizontal="left" vertical="center" wrapText="1"/>
    </xf>
    <xf numFmtId="181" fontId="7" fillId="0" borderId="8" xfId="0" applyNumberFormat="1" applyFont="1" applyBorder="1" applyAlignment="1">
      <alignment horizontal="left" vertical="center" wrapText="1"/>
    </xf>
    <xf numFmtId="179" fontId="7" fillId="0" borderId="8" xfId="0" applyNumberFormat="1" applyFont="1" applyBorder="1" applyAlignment="1">
      <alignment horizontal="left" vertical="center" wrapText="1"/>
    </xf>
    <xf numFmtId="185" fontId="7" fillId="0" borderId="8" xfId="0" applyNumberFormat="1" applyFont="1" applyBorder="1" applyAlignment="1">
      <alignment horizontal="left" vertical="center" wrapText="1"/>
    </xf>
    <xf numFmtId="0" fontId="7" fillId="0" borderId="0" xfId="0" applyFont="1"/>
    <xf numFmtId="0" fontId="7" fillId="0" borderId="0" xfId="0" applyFont="1" applyAlignment="1">
      <alignment horizontal="left"/>
    </xf>
    <xf numFmtId="179" fontId="7" fillId="0" borderId="0" xfId="0" applyNumberFormat="1" applyFont="1" applyAlignment="1">
      <alignment horizontal="left"/>
    </xf>
    <xf numFmtId="179" fontId="7" fillId="0" borderId="0" xfId="0" applyNumberFormat="1" applyFont="1" applyAlignment="1">
      <alignment horizontal="left" vertical="top"/>
    </xf>
    <xf numFmtId="181" fontId="7" fillId="0" borderId="0" xfId="0" applyNumberFormat="1" applyFont="1" applyAlignment="1">
      <alignment horizontal="left" vertical="center"/>
    </xf>
    <xf numFmtId="179" fontId="7" fillId="0" borderId="0" xfId="0" applyNumberFormat="1" applyFont="1" applyAlignment="1">
      <alignment horizontal="left" vertical="center"/>
    </xf>
    <xf numFmtId="0" fontId="3" fillId="0" borderId="9" xfId="0" applyFont="1" applyBorder="1" applyAlignment="1">
      <alignment horizontal="left" vertical="top" wrapText="1"/>
    </xf>
    <xf numFmtId="177" fontId="7" fillId="0" borderId="8" xfId="0" applyNumberFormat="1" applyFont="1" applyBorder="1" applyAlignment="1">
      <alignment horizontal="left" vertical="center" wrapText="1"/>
    </xf>
    <xf numFmtId="0" fontId="7" fillId="0" borderId="0" xfId="0" applyFont="1" applyAlignment="1">
      <alignment horizontal="left" vertical="center"/>
    </xf>
    <xf numFmtId="177" fontId="7" fillId="0" borderId="0" xfId="0" applyNumberFormat="1" applyFont="1" applyAlignment="1">
      <alignment horizontal="left"/>
    </xf>
    <xf numFmtId="185" fontId="7" fillId="0" borderId="0" xfId="0" applyNumberFormat="1" applyFont="1" applyAlignment="1">
      <alignment horizontal="left" vertical="center"/>
    </xf>
    <xf numFmtId="49" fontId="7" fillId="0" borderId="0" xfId="0" applyNumberFormat="1" applyFont="1" applyAlignment="1">
      <alignment horizontal="left"/>
    </xf>
    <xf numFmtId="185" fontId="7" fillId="0" borderId="8" xfId="0" applyNumberFormat="1" applyFont="1" applyBorder="1" applyAlignment="1">
      <alignment horizontal="left" vertical="top" wrapText="1"/>
    </xf>
    <xf numFmtId="0" fontId="14" fillId="0" borderId="0" xfId="0" applyFont="1"/>
    <xf numFmtId="0" fontId="15" fillId="0" borderId="0" xfId="0" applyFont="1" applyAlignment="1">
      <alignment horizontal="left" vertical="center"/>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178" fontId="3" fillId="0" borderId="11" xfId="0" applyNumberFormat="1" applyFont="1" applyBorder="1" applyAlignment="1">
      <alignment horizontal="left" vertical="top" wrapText="1"/>
    </xf>
    <xf numFmtId="178" fontId="3" fillId="0" borderId="12" xfId="0" applyNumberFormat="1" applyFont="1" applyBorder="1" applyAlignment="1">
      <alignment horizontal="left" vertical="top" wrapText="1"/>
    </xf>
    <xf numFmtId="179" fontId="3" fillId="0" borderId="11" xfId="0" applyNumberFormat="1" applyFont="1" applyBorder="1" applyAlignment="1">
      <alignment horizontal="left" vertical="top" wrapText="1"/>
    </xf>
    <xf numFmtId="179" fontId="3" fillId="0" borderId="12" xfId="0" applyNumberFormat="1" applyFont="1" applyBorder="1" applyAlignment="1">
      <alignment horizontal="left" vertical="top" wrapText="1"/>
    </xf>
    <xf numFmtId="185" fontId="3" fillId="0" borderId="11" xfId="0" applyNumberFormat="1" applyFont="1" applyBorder="1" applyAlignment="1">
      <alignment horizontal="left" vertical="top" wrapText="1"/>
    </xf>
    <xf numFmtId="185" fontId="3" fillId="0" borderId="12" xfId="0" applyNumberFormat="1" applyFont="1" applyBorder="1" applyAlignment="1">
      <alignment horizontal="left" vertical="top" wrapText="1"/>
    </xf>
    <xf numFmtId="176" fontId="3" fillId="0" borderId="11" xfId="0" applyNumberFormat="1" applyFont="1" applyBorder="1" applyAlignment="1">
      <alignment horizontal="left" vertical="top" wrapText="1"/>
    </xf>
    <xf numFmtId="176" fontId="3" fillId="0" borderId="12" xfId="0" applyNumberFormat="1" applyFont="1" applyBorder="1" applyAlignment="1">
      <alignment horizontal="left" vertical="top" wrapText="1"/>
    </xf>
    <xf numFmtId="177" fontId="3" fillId="0" borderId="11" xfId="0" applyNumberFormat="1" applyFont="1" applyBorder="1" applyAlignment="1">
      <alignment horizontal="left" vertical="top" wrapText="1"/>
    </xf>
    <xf numFmtId="177" fontId="3" fillId="0" borderId="12" xfId="0" applyNumberFormat="1" applyFont="1" applyBorder="1" applyAlignment="1">
      <alignment horizontal="left" vertical="top" wrapText="1"/>
    </xf>
    <xf numFmtId="178" fontId="3" fillId="0" borderId="13" xfId="0" applyNumberFormat="1" applyFont="1" applyBorder="1" applyAlignment="1">
      <alignment horizontal="left" vertical="top" wrapText="1"/>
    </xf>
    <xf numFmtId="0" fontId="3" fillId="0" borderId="9" xfId="0" applyFont="1" applyBorder="1" applyAlignment="1">
      <alignment horizontal="left" vertical="top" wrapText="1"/>
    </xf>
    <xf numFmtId="0" fontId="3" fillId="0" borderId="6" xfId="0" applyFont="1" applyBorder="1" applyAlignment="1">
      <alignment horizontal="left" vertical="top" wrapText="1"/>
    </xf>
    <xf numFmtId="0" fontId="3" fillId="0" borderId="10" xfId="0" applyFont="1" applyBorder="1" applyAlignment="1">
      <alignment horizontal="left" vertical="top" wrapText="1"/>
    </xf>
    <xf numFmtId="178" fontId="3" fillId="0" borderId="8" xfId="0" applyNumberFormat="1" applyFont="1" applyBorder="1" applyAlignment="1">
      <alignment horizontal="left" vertical="top" wrapText="1"/>
    </xf>
    <xf numFmtId="0" fontId="3" fillId="0" borderId="8" xfId="0" applyFont="1" applyBorder="1" applyAlignment="1">
      <alignment horizontal="left" vertical="top" wrapText="1"/>
    </xf>
    <xf numFmtId="176" fontId="3" fillId="0" borderId="8" xfId="0" applyNumberFormat="1" applyFont="1" applyBorder="1" applyAlignment="1">
      <alignment horizontal="left" vertical="top" wrapText="1"/>
    </xf>
    <xf numFmtId="183" fontId="3" fillId="0" borderId="8" xfId="0" applyNumberFormat="1" applyFont="1" applyBorder="1" applyAlignment="1">
      <alignment horizontal="left" vertical="top" wrapText="1"/>
    </xf>
    <xf numFmtId="179" fontId="3" fillId="0" borderId="8" xfId="0" applyNumberFormat="1" applyFont="1" applyBorder="1" applyAlignment="1">
      <alignment horizontal="left" vertical="top" wrapText="1"/>
    </xf>
    <xf numFmtId="185" fontId="3" fillId="0" borderId="8" xfId="0" applyNumberFormat="1" applyFont="1" applyBorder="1" applyAlignment="1">
      <alignment horizontal="left" vertical="top" wrapText="1"/>
    </xf>
    <xf numFmtId="0" fontId="3" fillId="0" borderId="8" xfId="0" applyFont="1" applyBorder="1" applyAlignment="1">
      <alignment horizontal="left" vertical="center" wrapText="1"/>
    </xf>
    <xf numFmtId="0" fontId="3" fillId="0" borderId="8" xfId="0" applyFont="1" applyBorder="1" applyAlignment="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6B5F2-2CD0-4081-9481-1253ABF1385D}">
  <dimension ref="A1:J2773"/>
  <sheetViews>
    <sheetView topLeftCell="B1" zoomScaleNormal="100" workbookViewId="0">
      <pane ySplit="2" topLeftCell="A2752" activePane="bottomLeft" state="frozen"/>
      <selection pane="bottomLeft" activeCell="C2762" sqref="C2762"/>
    </sheetView>
  </sheetViews>
  <sheetFormatPr defaultColWidth="8.77734375" defaultRowHeight="13.8" x14ac:dyDescent="0.3"/>
  <cols>
    <col min="1" max="1" width="11.88671875" style="5" customWidth="1"/>
    <col min="2" max="2" width="8.77734375" style="4"/>
    <col min="3" max="3" width="113.109375" style="5" customWidth="1"/>
    <col min="4" max="4" width="8.77734375" style="5"/>
    <col min="5" max="6" width="8.77734375" style="6"/>
    <col min="7" max="7" width="23" style="7" customWidth="1"/>
    <col min="8" max="8" width="13.5546875" style="6" customWidth="1"/>
    <col min="9" max="9" width="10.88671875" style="5" customWidth="1"/>
    <col min="10" max="16384" width="8.77734375" style="5"/>
  </cols>
  <sheetData>
    <row r="1" spans="1:10" ht="25.95" customHeight="1" x14ac:dyDescent="0.3">
      <c r="A1" s="95" t="s">
        <v>616</v>
      </c>
    </row>
    <row r="2" spans="1:10" ht="31.5" customHeight="1" x14ac:dyDescent="0.3">
      <c r="A2" s="78" t="s">
        <v>219</v>
      </c>
      <c r="B2" s="89" t="s">
        <v>208</v>
      </c>
      <c r="C2" s="78" t="s">
        <v>611</v>
      </c>
      <c r="D2" s="78" t="s">
        <v>614</v>
      </c>
      <c r="E2" s="79" t="s">
        <v>220</v>
      </c>
      <c r="F2" s="79" t="s">
        <v>221</v>
      </c>
      <c r="G2" s="81" t="s">
        <v>604</v>
      </c>
      <c r="H2" s="79" t="s">
        <v>605</v>
      </c>
      <c r="I2" s="78" t="s">
        <v>423</v>
      </c>
      <c r="J2" s="78" t="s">
        <v>222</v>
      </c>
    </row>
    <row r="3" spans="1:10" x14ac:dyDescent="0.3">
      <c r="A3" s="90">
        <v>1</v>
      </c>
      <c r="B3" s="91">
        <v>1</v>
      </c>
      <c r="C3" s="90" t="s">
        <v>223</v>
      </c>
      <c r="D3" s="90" t="s">
        <v>12</v>
      </c>
      <c r="E3" s="86">
        <v>-104.15138888888799</v>
      </c>
      <c r="F3" s="86">
        <v>47.725555555555502</v>
      </c>
      <c r="G3" s="92">
        <v>17.127700000000001</v>
      </c>
      <c r="H3" s="86">
        <v>0.40500000000000003</v>
      </c>
      <c r="I3" s="90" t="s">
        <v>224</v>
      </c>
      <c r="J3" s="90"/>
    </row>
    <row r="4" spans="1:10" x14ac:dyDescent="0.3">
      <c r="A4" s="90">
        <v>2</v>
      </c>
      <c r="B4" s="91">
        <v>1</v>
      </c>
      <c r="C4" s="90" t="s">
        <v>223</v>
      </c>
      <c r="D4" s="90" t="s">
        <v>12</v>
      </c>
      <c r="E4" s="86">
        <v>-104.15138888888799</v>
      </c>
      <c r="F4" s="86">
        <v>47.725555555555502</v>
      </c>
      <c r="G4" s="92">
        <v>32.368400000000001</v>
      </c>
      <c r="H4" s="86">
        <v>0.3</v>
      </c>
      <c r="I4" s="90" t="s">
        <v>224</v>
      </c>
      <c r="J4" s="90"/>
    </row>
    <row r="5" spans="1:10" x14ac:dyDescent="0.3">
      <c r="A5" s="90">
        <v>3</v>
      </c>
      <c r="B5" s="91">
        <v>1</v>
      </c>
      <c r="C5" s="90" t="s">
        <v>223</v>
      </c>
      <c r="D5" s="90" t="s">
        <v>12</v>
      </c>
      <c r="E5" s="86">
        <v>-104.15138888888799</v>
      </c>
      <c r="F5" s="86">
        <v>47.725555555555502</v>
      </c>
      <c r="G5" s="92">
        <v>36.710500000000003</v>
      </c>
      <c r="H5" s="86">
        <v>0.51</v>
      </c>
      <c r="I5" s="90" t="s">
        <v>224</v>
      </c>
      <c r="J5" s="90"/>
    </row>
    <row r="6" spans="1:10" x14ac:dyDescent="0.3">
      <c r="A6" s="90">
        <v>4</v>
      </c>
      <c r="B6" s="91">
        <v>2</v>
      </c>
      <c r="C6" s="90" t="s">
        <v>225</v>
      </c>
      <c r="D6" s="90" t="s">
        <v>226</v>
      </c>
      <c r="E6" s="86">
        <v>47.15</v>
      </c>
      <c r="F6" s="86">
        <v>34.35</v>
      </c>
      <c r="G6" s="92">
        <v>43.1</v>
      </c>
      <c r="H6" s="86">
        <v>1.2</v>
      </c>
      <c r="I6" s="90" t="s">
        <v>222</v>
      </c>
      <c r="J6" s="90" t="s">
        <v>227</v>
      </c>
    </row>
    <row r="7" spans="1:10" x14ac:dyDescent="0.3">
      <c r="A7" s="90">
        <v>5</v>
      </c>
      <c r="B7" s="91">
        <v>2</v>
      </c>
      <c r="C7" s="90" t="s">
        <v>225</v>
      </c>
      <c r="D7" s="90" t="s">
        <v>226</v>
      </c>
      <c r="E7" s="86">
        <v>47.15</v>
      </c>
      <c r="F7" s="86">
        <v>34.35</v>
      </c>
      <c r="G7" s="92">
        <v>36</v>
      </c>
      <c r="H7" s="86">
        <v>1.2</v>
      </c>
      <c r="I7" s="90" t="s">
        <v>222</v>
      </c>
      <c r="J7" s="90" t="s">
        <v>227</v>
      </c>
    </row>
    <row r="8" spans="1:10" x14ac:dyDescent="0.3">
      <c r="A8" s="90">
        <v>6</v>
      </c>
      <c r="B8" s="91">
        <v>2</v>
      </c>
      <c r="C8" s="90" t="s">
        <v>225</v>
      </c>
      <c r="D8" s="90" t="s">
        <v>226</v>
      </c>
      <c r="E8" s="86">
        <v>47.15</v>
      </c>
      <c r="F8" s="86">
        <v>34.35</v>
      </c>
      <c r="G8" s="92">
        <v>41.5</v>
      </c>
      <c r="H8" s="86">
        <v>0.96</v>
      </c>
      <c r="I8" s="90" t="s">
        <v>222</v>
      </c>
      <c r="J8" s="90" t="s">
        <v>227</v>
      </c>
    </row>
    <row r="9" spans="1:10" x14ac:dyDescent="0.3">
      <c r="A9" s="90">
        <v>7</v>
      </c>
      <c r="B9" s="91">
        <v>2</v>
      </c>
      <c r="C9" s="90" t="s">
        <v>225</v>
      </c>
      <c r="D9" s="90" t="s">
        <v>226</v>
      </c>
      <c r="E9" s="86">
        <v>47.15</v>
      </c>
      <c r="F9" s="86">
        <v>34.35</v>
      </c>
      <c r="G9" s="92">
        <v>38.4</v>
      </c>
      <c r="H9" s="86">
        <v>0.96</v>
      </c>
      <c r="I9" s="90" t="s">
        <v>222</v>
      </c>
      <c r="J9" s="90" t="s">
        <v>227</v>
      </c>
    </row>
    <row r="10" spans="1:10" x14ac:dyDescent="0.3">
      <c r="A10" s="90">
        <v>8</v>
      </c>
      <c r="B10" s="91">
        <v>3</v>
      </c>
      <c r="C10" s="90" t="s">
        <v>228</v>
      </c>
      <c r="D10" s="90" t="s">
        <v>5</v>
      </c>
      <c r="E10" s="86">
        <v>73.134034</v>
      </c>
      <c r="F10" s="86">
        <v>31.449631</v>
      </c>
      <c r="G10" s="92">
        <v>33.894100000000002</v>
      </c>
      <c r="H10" s="86">
        <v>1.01</v>
      </c>
      <c r="I10" s="90" t="s">
        <v>222</v>
      </c>
      <c r="J10" s="90" t="s">
        <v>229</v>
      </c>
    </row>
    <row r="11" spans="1:10" x14ac:dyDescent="0.3">
      <c r="A11" s="90">
        <v>9</v>
      </c>
      <c r="B11" s="91">
        <v>3</v>
      </c>
      <c r="C11" s="90" t="s">
        <v>228</v>
      </c>
      <c r="D11" s="90" t="s">
        <v>5</v>
      </c>
      <c r="E11" s="86">
        <v>73.134034</v>
      </c>
      <c r="F11" s="86">
        <v>31.449631</v>
      </c>
      <c r="G11" s="92">
        <v>34.890999999999998</v>
      </c>
      <c r="H11" s="86">
        <v>1.01</v>
      </c>
      <c r="I11" s="90" t="s">
        <v>222</v>
      </c>
      <c r="J11" s="90" t="s">
        <v>229</v>
      </c>
    </row>
    <row r="12" spans="1:10" x14ac:dyDescent="0.3">
      <c r="A12" s="90">
        <v>10</v>
      </c>
      <c r="B12" s="91">
        <v>3</v>
      </c>
      <c r="C12" s="90" t="s">
        <v>228</v>
      </c>
      <c r="D12" s="90" t="s">
        <v>5</v>
      </c>
      <c r="E12" s="86">
        <v>73.134034</v>
      </c>
      <c r="F12" s="86">
        <v>31.449631</v>
      </c>
      <c r="G12" s="92">
        <v>28.909700000000001</v>
      </c>
      <c r="H12" s="86">
        <v>1.01</v>
      </c>
      <c r="I12" s="90" t="s">
        <v>222</v>
      </c>
      <c r="J12" s="90" t="s">
        <v>229</v>
      </c>
    </row>
    <row r="13" spans="1:10" x14ac:dyDescent="0.3">
      <c r="A13" s="90">
        <v>11</v>
      </c>
      <c r="B13" s="91">
        <v>3</v>
      </c>
      <c r="C13" s="90" t="s">
        <v>228</v>
      </c>
      <c r="D13" s="90" t="s">
        <v>5</v>
      </c>
      <c r="E13" s="86">
        <v>73.134034</v>
      </c>
      <c r="F13" s="86">
        <v>31.449631</v>
      </c>
      <c r="G13" s="92">
        <v>43.862900000000003</v>
      </c>
      <c r="H13" s="86">
        <v>1.01</v>
      </c>
      <c r="I13" s="90" t="s">
        <v>222</v>
      </c>
      <c r="J13" s="90" t="s">
        <v>229</v>
      </c>
    </row>
    <row r="14" spans="1:10" x14ac:dyDescent="0.3">
      <c r="A14" s="90">
        <v>12</v>
      </c>
      <c r="B14" s="91">
        <v>4</v>
      </c>
      <c r="C14" s="90" t="s">
        <v>230</v>
      </c>
      <c r="D14" s="90" t="s">
        <v>6</v>
      </c>
      <c r="E14" s="86">
        <v>30.850888999999999</v>
      </c>
      <c r="F14" s="86">
        <v>37.874066999999997</v>
      </c>
      <c r="G14" s="92">
        <v>38.1</v>
      </c>
      <c r="H14" s="86">
        <v>0.75</v>
      </c>
      <c r="I14" s="90" t="s">
        <v>222</v>
      </c>
      <c r="J14" s="90" t="s">
        <v>227</v>
      </c>
    </row>
    <row r="15" spans="1:10" x14ac:dyDescent="0.3">
      <c r="A15" s="90">
        <v>13</v>
      </c>
      <c r="B15" s="91">
        <v>4</v>
      </c>
      <c r="C15" s="90" t="s">
        <v>230</v>
      </c>
      <c r="D15" s="90" t="s">
        <v>6</v>
      </c>
      <c r="E15" s="86">
        <v>30.850888999999999</v>
      </c>
      <c r="F15" s="86">
        <v>37.874066999999997</v>
      </c>
      <c r="G15" s="92">
        <v>30.5</v>
      </c>
      <c r="H15" s="86">
        <v>0.75</v>
      </c>
      <c r="I15" s="90" t="s">
        <v>222</v>
      </c>
      <c r="J15" s="90" t="s">
        <v>227</v>
      </c>
    </row>
    <row r="16" spans="1:10" x14ac:dyDescent="0.3">
      <c r="A16" s="90">
        <v>14</v>
      </c>
      <c r="B16" s="91">
        <v>4</v>
      </c>
      <c r="C16" s="90" t="s">
        <v>230</v>
      </c>
      <c r="D16" s="90" t="s">
        <v>6</v>
      </c>
      <c r="E16" s="86">
        <v>30.850888999999999</v>
      </c>
      <c r="F16" s="86">
        <v>37.874066999999997</v>
      </c>
      <c r="G16" s="92">
        <v>24.3</v>
      </c>
      <c r="H16" s="86">
        <v>0.75</v>
      </c>
      <c r="I16" s="90" t="s">
        <v>222</v>
      </c>
      <c r="J16" s="90" t="s">
        <v>227</v>
      </c>
    </row>
    <row r="17" spans="1:10" x14ac:dyDescent="0.3">
      <c r="A17" s="90">
        <v>15</v>
      </c>
      <c r="B17" s="91">
        <v>4</v>
      </c>
      <c r="C17" s="90" t="s">
        <v>230</v>
      </c>
      <c r="D17" s="90" t="s">
        <v>6</v>
      </c>
      <c r="E17" s="86">
        <v>30.850888999999999</v>
      </c>
      <c r="F17" s="86">
        <v>37.874066999999997</v>
      </c>
      <c r="G17" s="92">
        <v>31.1</v>
      </c>
      <c r="H17" s="86">
        <v>0.75</v>
      </c>
      <c r="I17" s="90" t="s">
        <v>222</v>
      </c>
      <c r="J17" s="90" t="s">
        <v>227</v>
      </c>
    </row>
    <row r="18" spans="1:10" x14ac:dyDescent="0.3">
      <c r="A18" s="90">
        <v>16</v>
      </c>
      <c r="B18" s="91">
        <v>4</v>
      </c>
      <c r="C18" s="90" t="s">
        <v>230</v>
      </c>
      <c r="D18" s="90" t="s">
        <v>6</v>
      </c>
      <c r="E18" s="86">
        <v>30.850888999999999</v>
      </c>
      <c r="F18" s="86">
        <v>37.874066999999997</v>
      </c>
      <c r="G18" s="92">
        <v>37</v>
      </c>
      <c r="H18" s="86">
        <v>0.75</v>
      </c>
      <c r="I18" s="90" t="s">
        <v>222</v>
      </c>
      <c r="J18" s="90" t="s">
        <v>227</v>
      </c>
    </row>
    <row r="19" spans="1:10" x14ac:dyDescent="0.3">
      <c r="A19" s="90">
        <v>17</v>
      </c>
      <c r="B19" s="91">
        <v>4</v>
      </c>
      <c r="C19" s="90" t="s">
        <v>230</v>
      </c>
      <c r="D19" s="90" t="s">
        <v>6</v>
      </c>
      <c r="E19" s="86">
        <v>30.850888999999999</v>
      </c>
      <c r="F19" s="86">
        <v>37.874066999999997</v>
      </c>
      <c r="G19" s="92">
        <v>32.200000000000003</v>
      </c>
      <c r="H19" s="86">
        <v>0.75</v>
      </c>
      <c r="I19" s="90" t="s">
        <v>222</v>
      </c>
      <c r="J19" s="90" t="s">
        <v>227</v>
      </c>
    </row>
    <row r="20" spans="1:10" x14ac:dyDescent="0.3">
      <c r="A20" s="90">
        <v>18</v>
      </c>
      <c r="B20" s="91">
        <v>4</v>
      </c>
      <c r="C20" s="90" t="s">
        <v>615</v>
      </c>
      <c r="D20" s="90" t="s">
        <v>6</v>
      </c>
      <c r="E20" s="86">
        <v>30.850888999999999</v>
      </c>
      <c r="F20" s="86">
        <v>37.874066999999997</v>
      </c>
      <c r="G20" s="92">
        <v>27.9</v>
      </c>
      <c r="H20" s="86">
        <v>0.75</v>
      </c>
      <c r="I20" s="90" t="s">
        <v>222</v>
      </c>
      <c r="J20" s="90" t="s">
        <v>227</v>
      </c>
    </row>
    <row r="21" spans="1:10" x14ac:dyDescent="0.3">
      <c r="A21" s="90">
        <v>19</v>
      </c>
      <c r="B21" s="91">
        <v>4</v>
      </c>
      <c r="C21" s="90" t="s">
        <v>230</v>
      </c>
      <c r="D21" s="90" t="s">
        <v>6</v>
      </c>
      <c r="E21" s="86">
        <v>30.850888999999999</v>
      </c>
      <c r="F21" s="86">
        <v>37.874066999999997</v>
      </c>
      <c r="G21" s="92">
        <v>25.3</v>
      </c>
      <c r="H21" s="86">
        <v>0.75</v>
      </c>
      <c r="I21" s="90" t="s">
        <v>222</v>
      </c>
      <c r="J21" s="90" t="s">
        <v>227</v>
      </c>
    </row>
    <row r="22" spans="1:10" x14ac:dyDescent="0.3">
      <c r="A22" s="90">
        <v>20</v>
      </c>
      <c r="B22" s="91">
        <v>5</v>
      </c>
      <c r="C22" s="90" t="s">
        <v>575</v>
      </c>
      <c r="D22" s="90" t="s">
        <v>5</v>
      </c>
      <c r="E22" s="86">
        <v>72.483785999999995</v>
      </c>
      <c r="F22" s="86">
        <v>30.977516999999999</v>
      </c>
      <c r="G22" s="92">
        <v>50.234938538524091</v>
      </c>
      <c r="H22" s="86">
        <v>0.93</v>
      </c>
      <c r="I22" s="90" t="s">
        <v>222</v>
      </c>
      <c r="J22" s="90" t="s">
        <v>229</v>
      </c>
    </row>
    <row r="23" spans="1:10" x14ac:dyDescent="0.3">
      <c r="A23" s="90">
        <v>21</v>
      </c>
      <c r="B23" s="91">
        <v>5</v>
      </c>
      <c r="C23" s="90" t="s">
        <v>575</v>
      </c>
      <c r="D23" s="90" t="s">
        <v>5</v>
      </c>
      <c r="E23" s="86">
        <v>72.483785999999995</v>
      </c>
      <c r="F23" s="86">
        <v>30.977516999999999</v>
      </c>
      <c r="G23" s="92">
        <v>50.372090680367876</v>
      </c>
      <c r="H23" s="86">
        <v>0.93</v>
      </c>
      <c r="I23" s="90" t="s">
        <v>222</v>
      </c>
      <c r="J23" s="90" t="s">
        <v>229</v>
      </c>
    </row>
    <row r="24" spans="1:10" x14ac:dyDescent="0.3">
      <c r="A24" s="90">
        <v>22</v>
      </c>
      <c r="B24" s="91">
        <v>5</v>
      </c>
      <c r="C24" s="90" t="s">
        <v>575</v>
      </c>
      <c r="D24" s="90" t="s">
        <v>5</v>
      </c>
      <c r="E24" s="86">
        <v>72.483785999999995</v>
      </c>
      <c r="F24" s="86">
        <v>30.977516999999999</v>
      </c>
      <c r="G24" s="92">
        <v>50.44020542920029</v>
      </c>
      <c r="H24" s="86">
        <v>0.93</v>
      </c>
      <c r="I24" s="90" t="s">
        <v>222</v>
      </c>
      <c r="J24" s="90" t="s">
        <v>229</v>
      </c>
    </row>
    <row r="25" spans="1:10" x14ac:dyDescent="0.3">
      <c r="A25" s="90">
        <v>23</v>
      </c>
      <c r="B25" s="91">
        <v>6</v>
      </c>
      <c r="C25" s="90" t="s">
        <v>231</v>
      </c>
      <c r="D25" s="90" t="s">
        <v>6</v>
      </c>
      <c r="E25" s="86">
        <v>35.566666666666599</v>
      </c>
      <c r="F25" s="86">
        <v>37.4166666666666</v>
      </c>
      <c r="G25" s="92">
        <v>19.3</v>
      </c>
      <c r="H25" s="86"/>
      <c r="I25" s="90" t="s">
        <v>222</v>
      </c>
      <c r="J25" s="90" t="s">
        <v>227</v>
      </c>
    </row>
    <row r="26" spans="1:10" x14ac:dyDescent="0.3">
      <c r="A26" s="90">
        <v>24</v>
      </c>
      <c r="B26" s="91">
        <v>6</v>
      </c>
      <c r="C26" s="90" t="s">
        <v>231</v>
      </c>
      <c r="D26" s="90" t="s">
        <v>6</v>
      </c>
      <c r="E26" s="86">
        <v>35.566666666666599</v>
      </c>
      <c r="F26" s="86">
        <v>37.4166666666666</v>
      </c>
      <c r="G26" s="92">
        <v>19.2</v>
      </c>
      <c r="H26" s="86"/>
      <c r="I26" s="90" t="s">
        <v>222</v>
      </c>
      <c r="J26" s="90" t="s">
        <v>227</v>
      </c>
    </row>
    <row r="27" spans="1:10" x14ac:dyDescent="0.3">
      <c r="A27" s="90">
        <v>25</v>
      </c>
      <c r="B27" s="91">
        <v>6</v>
      </c>
      <c r="C27" s="90" t="s">
        <v>231</v>
      </c>
      <c r="D27" s="90" t="s">
        <v>6</v>
      </c>
      <c r="E27" s="86">
        <v>35.566666666666599</v>
      </c>
      <c r="F27" s="86">
        <v>37.4166666666666</v>
      </c>
      <c r="G27" s="92">
        <v>23.6</v>
      </c>
      <c r="H27" s="86"/>
      <c r="I27" s="90" t="s">
        <v>222</v>
      </c>
      <c r="J27" s="90" t="s">
        <v>227</v>
      </c>
    </row>
    <row r="28" spans="1:10" x14ac:dyDescent="0.3">
      <c r="A28" s="90">
        <v>26</v>
      </c>
      <c r="B28" s="91">
        <v>6</v>
      </c>
      <c r="C28" s="90" t="s">
        <v>231</v>
      </c>
      <c r="D28" s="90" t="s">
        <v>6</v>
      </c>
      <c r="E28" s="86">
        <v>35.566666666666599</v>
      </c>
      <c r="F28" s="86">
        <v>37.4166666666666</v>
      </c>
      <c r="G28" s="92">
        <v>24.3</v>
      </c>
      <c r="H28" s="86"/>
      <c r="I28" s="90" t="s">
        <v>222</v>
      </c>
      <c r="J28" s="90" t="s">
        <v>227</v>
      </c>
    </row>
    <row r="29" spans="1:10" x14ac:dyDescent="0.3">
      <c r="A29" s="90">
        <v>27</v>
      </c>
      <c r="B29" s="91">
        <v>7</v>
      </c>
      <c r="C29" s="90" t="s">
        <v>232</v>
      </c>
      <c r="D29" s="90" t="s">
        <v>9</v>
      </c>
      <c r="E29" s="86"/>
      <c r="F29" s="86"/>
      <c r="G29" s="92">
        <v>29.5</v>
      </c>
      <c r="H29" s="86"/>
      <c r="I29" s="90" t="s">
        <v>233</v>
      </c>
      <c r="J29" s="90"/>
    </row>
    <row r="30" spans="1:10" x14ac:dyDescent="0.3">
      <c r="A30" s="90">
        <v>28</v>
      </c>
      <c r="B30" s="91">
        <v>7</v>
      </c>
      <c r="C30" s="90" t="s">
        <v>232</v>
      </c>
      <c r="D30" s="90" t="s">
        <v>9</v>
      </c>
      <c r="E30" s="86"/>
      <c r="F30" s="86"/>
      <c r="G30" s="92">
        <v>19</v>
      </c>
      <c r="H30" s="86"/>
      <c r="I30" s="90" t="s">
        <v>233</v>
      </c>
      <c r="J30" s="90"/>
    </row>
    <row r="31" spans="1:10" x14ac:dyDescent="0.3">
      <c r="A31" s="90">
        <v>29</v>
      </c>
      <c r="B31" s="91">
        <v>7</v>
      </c>
      <c r="C31" s="90" t="s">
        <v>232</v>
      </c>
      <c r="D31" s="90" t="s">
        <v>9</v>
      </c>
      <c r="E31" s="86"/>
      <c r="F31" s="86"/>
      <c r="G31" s="92">
        <v>19.2</v>
      </c>
      <c r="H31" s="86"/>
      <c r="I31" s="90" t="s">
        <v>233</v>
      </c>
      <c r="J31" s="90"/>
    </row>
    <row r="32" spans="1:10" x14ac:dyDescent="0.3">
      <c r="A32" s="90">
        <v>30</v>
      </c>
      <c r="B32" s="91">
        <v>7</v>
      </c>
      <c r="C32" s="90" t="s">
        <v>232</v>
      </c>
      <c r="D32" s="90" t="s">
        <v>9</v>
      </c>
      <c r="E32" s="86"/>
      <c r="F32" s="86"/>
      <c r="G32" s="92">
        <v>22.9</v>
      </c>
      <c r="H32" s="86"/>
      <c r="I32" s="90" t="s">
        <v>233</v>
      </c>
      <c r="J32" s="90"/>
    </row>
    <row r="33" spans="1:10" x14ac:dyDescent="0.3">
      <c r="A33" s="90">
        <v>31</v>
      </c>
      <c r="B33" s="91">
        <v>7</v>
      </c>
      <c r="C33" s="90" t="s">
        <v>232</v>
      </c>
      <c r="D33" s="90" t="s">
        <v>9</v>
      </c>
      <c r="E33" s="86"/>
      <c r="F33" s="86"/>
      <c r="G33" s="92">
        <v>25.4</v>
      </c>
      <c r="H33" s="86"/>
      <c r="I33" s="90" t="s">
        <v>233</v>
      </c>
      <c r="J33" s="90"/>
    </row>
    <row r="34" spans="1:10" x14ac:dyDescent="0.3">
      <c r="A34" s="90">
        <v>32</v>
      </c>
      <c r="B34" s="91">
        <v>7</v>
      </c>
      <c r="C34" s="90" t="s">
        <v>232</v>
      </c>
      <c r="D34" s="90" t="s">
        <v>234</v>
      </c>
      <c r="E34" s="86"/>
      <c r="F34" s="86"/>
      <c r="G34" s="92">
        <v>16</v>
      </c>
      <c r="H34" s="86"/>
      <c r="I34" s="90"/>
      <c r="J34" s="90"/>
    </row>
    <row r="35" spans="1:10" x14ac:dyDescent="0.3">
      <c r="A35" s="90">
        <v>33</v>
      </c>
      <c r="B35" s="91">
        <v>7</v>
      </c>
      <c r="C35" s="90" t="s">
        <v>232</v>
      </c>
      <c r="D35" s="90" t="s">
        <v>234</v>
      </c>
      <c r="E35" s="86"/>
      <c r="F35" s="86"/>
      <c r="G35" s="92">
        <v>16.600000000000001</v>
      </c>
      <c r="H35" s="86"/>
      <c r="I35" s="90"/>
      <c r="J35" s="90"/>
    </row>
    <row r="36" spans="1:10" x14ac:dyDescent="0.3">
      <c r="A36" s="90">
        <v>34</v>
      </c>
      <c r="B36" s="91">
        <v>7</v>
      </c>
      <c r="C36" s="90" t="s">
        <v>232</v>
      </c>
      <c r="D36" s="90" t="s">
        <v>234</v>
      </c>
      <c r="E36" s="86"/>
      <c r="F36" s="86"/>
      <c r="G36" s="92">
        <v>16.8</v>
      </c>
      <c r="H36" s="86"/>
      <c r="I36" s="90"/>
      <c r="J36" s="90"/>
    </row>
    <row r="37" spans="1:10" x14ac:dyDescent="0.3">
      <c r="A37" s="90">
        <v>35</v>
      </c>
      <c r="B37" s="91">
        <v>7</v>
      </c>
      <c r="C37" s="90" t="s">
        <v>232</v>
      </c>
      <c r="D37" s="90" t="s">
        <v>234</v>
      </c>
      <c r="E37" s="86"/>
      <c r="F37" s="86"/>
      <c r="G37" s="92">
        <v>8.1999999999999993</v>
      </c>
      <c r="H37" s="86"/>
      <c r="I37" s="90"/>
      <c r="J37" s="90"/>
    </row>
    <row r="38" spans="1:10" x14ac:dyDescent="0.3">
      <c r="A38" s="90">
        <v>36</v>
      </c>
      <c r="B38" s="91">
        <v>7</v>
      </c>
      <c r="C38" s="90" t="s">
        <v>232</v>
      </c>
      <c r="D38" s="90" t="s">
        <v>234</v>
      </c>
      <c r="E38" s="86"/>
      <c r="F38" s="86"/>
      <c r="G38" s="92">
        <v>26</v>
      </c>
      <c r="H38" s="86"/>
      <c r="I38" s="90"/>
      <c r="J38" s="90"/>
    </row>
    <row r="39" spans="1:10" x14ac:dyDescent="0.3">
      <c r="A39" s="90">
        <v>37</v>
      </c>
      <c r="B39" s="91">
        <v>7</v>
      </c>
      <c r="C39" s="90" t="s">
        <v>232</v>
      </c>
      <c r="D39" s="90" t="s">
        <v>234</v>
      </c>
      <c r="E39" s="86"/>
      <c r="F39" s="86"/>
      <c r="G39" s="92">
        <v>21.6</v>
      </c>
      <c r="H39" s="86"/>
      <c r="I39" s="90"/>
      <c r="J39" s="90"/>
    </row>
    <row r="40" spans="1:10" x14ac:dyDescent="0.3">
      <c r="A40" s="90">
        <v>38</v>
      </c>
      <c r="B40" s="91">
        <v>7</v>
      </c>
      <c r="C40" s="90" t="s">
        <v>232</v>
      </c>
      <c r="D40" s="90" t="s">
        <v>234</v>
      </c>
      <c r="E40" s="86"/>
      <c r="F40" s="86"/>
      <c r="G40" s="92">
        <v>21.3</v>
      </c>
      <c r="H40" s="86"/>
      <c r="I40" s="90"/>
      <c r="J40" s="90"/>
    </row>
    <row r="41" spans="1:10" x14ac:dyDescent="0.3">
      <c r="A41" s="90">
        <v>39</v>
      </c>
      <c r="B41" s="91">
        <v>7</v>
      </c>
      <c r="C41" s="90" t="s">
        <v>232</v>
      </c>
      <c r="D41" s="90" t="s">
        <v>234</v>
      </c>
      <c r="E41" s="86"/>
      <c r="F41" s="86"/>
      <c r="G41" s="92">
        <v>27.1</v>
      </c>
      <c r="H41" s="86"/>
      <c r="I41" s="90"/>
      <c r="J41" s="90"/>
    </row>
    <row r="42" spans="1:10" x14ac:dyDescent="0.3">
      <c r="A42" s="90">
        <v>40</v>
      </c>
      <c r="B42" s="91">
        <v>7</v>
      </c>
      <c r="C42" s="90" t="s">
        <v>232</v>
      </c>
      <c r="D42" s="90" t="s">
        <v>234</v>
      </c>
      <c r="E42" s="86"/>
      <c r="F42" s="86"/>
      <c r="G42" s="92">
        <v>29.1</v>
      </c>
      <c r="H42" s="86"/>
      <c r="I42" s="90"/>
      <c r="J42" s="90"/>
    </row>
    <row r="43" spans="1:10" x14ac:dyDescent="0.3">
      <c r="A43" s="90">
        <v>41</v>
      </c>
      <c r="B43" s="91">
        <v>7</v>
      </c>
      <c r="C43" s="90" t="s">
        <v>232</v>
      </c>
      <c r="D43" s="90" t="s">
        <v>234</v>
      </c>
      <c r="E43" s="86"/>
      <c r="F43" s="86"/>
      <c r="G43" s="92">
        <v>18.399999999999999</v>
      </c>
      <c r="H43" s="86"/>
      <c r="I43" s="90"/>
      <c r="J43" s="90"/>
    </row>
    <row r="44" spans="1:10" x14ac:dyDescent="0.3">
      <c r="A44" s="90">
        <v>42</v>
      </c>
      <c r="B44" s="91">
        <v>8</v>
      </c>
      <c r="C44" s="90" t="s">
        <v>235</v>
      </c>
      <c r="D44" s="90" t="s">
        <v>2</v>
      </c>
      <c r="E44" s="86">
        <v>77.079404999999994</v>
      </c>
      <c r="F44" s="86">
        <v>28.481432000000002</v>
      </c>
      <c r="G44" s="92">
        <v>17.23</v>
      </c>
      <c r="H44" s="86">
        <v>0.42</v>
      </c>
      <c r="I44" s="90" t="s">
        <v>222</v>
      </c>
      <c r="J44" s="90" t="s">
        <v>229</v>
      </c>
    </row>
    <row r="45" spans="1:10" x14ac:dyDescent="0.3">
      <c r="A45" s="90">
        <v>43</v>
      </c>
      <c r="B45" s="91">
        <v>8</v>
      </c>
      <c r="C45" s="90" t="s">
        <v>235</v>
      </c>
      <c r="D45" s="90" t="s">
        <v>2</v>
      </c>
      <c r="E45" s="86">
        <v>77.079404999999994</v>
      </c>
      <c r="F45" s="86">
        <v>28.481432000000002</v>
      </c>
      <c r="G45" s="92">
        <v>20.03</v>
      </c>
      <c r="H45" s="86">
        <v>0.42</v>
      </c>
      <c r="I45" s="90" t="s">
        <v>222</v>
      </c>
      <c r="J45" s="90" t="s">
        <v>229</v>
      </c>
    </row>
    <row r="46" spans="1:10" x14ac:dyDescent="0.3">
      <c r="A46" s="90">
        <v>44</v>
      </c>
      <c r="B46" s="91">
        <v>8</v>
      </c>
      <c r="C46" s="90" t="s">
        <v>235</v>
      </c>
      <c r="D46" s="90" t="s">
        <v>2</v>
      </c>
      <c r="E46" s="86">
        <v>77.079404999999994</v>
      </c>
      <c r="F46" s="86">
        <v>28.481432000000002</v>
      </c>
      <c r="G46" s="92">
        <v>18.37</v>
      </c>
      <c r="H46" s="86">
        <v>0.42</v>
      </c>
      <c r="I46" s="90" t="s">
        <v>222</v>
      </c>
      <c r="J46" s="90" t="s">
        <v>229</v>
      </c>
    </row>
    <row r="47" spans="1:10" x14ac:dyDescent="0.3">
      <c r="A47" s="90">
        <v>45</v>
      </c>
      <c r="B47" s="91">
        <v>8</v>
      </c>
      <c r="C47" s="90" t="s">
        <v>235</v>
      </c>
      <c r="D47" s="90" t="s">
        <v>2</v>
      </c>
      <c r="E47" s="86">
        <v>77.079404999999994</v>
      </c>
      <c r="F47" s="86">
        <v>28.481432000000002</v>
      </c>
      <c r="G47" s="92">
        <v>10.53</v>
      </c>
      <c r="H47" s="86">
        <v>0.42</v>
      </c>
      <c r="I47" s="90" t="s">
        <v>222</v>
      </c>
      <c r="J47" s="90" t="s">
        <v>229</v>
      </c>
    </row>
    <row r="48" spans="1:10" x14ac:dyDescent="0.3">
      <c r="A48" s="90">
        <v>46</v>
      </c>
      <c r="B48" s="91">
        <v>8</v>
      </c>
      <c r="C48" s="90" t="s">
        <v>235</v>
      </c>
      <c r="D48" s="90" t="s">
        <v>2</v>
      </c>
      <c r="E48" s="86">
        <v>77.079404999999994</v>
      </c>
      <c r="F48" s="86">
        <v>28.481432000000002</v>
      </c>
      <c r="G48" s="92">
        <v>25.1</v>
      </c>
      <c r="H48" s="86">
        <v>0.42</v>
      </c>
      <c r="I48" s="90" t="s">
        <v>222</v>
      </c>
      <c r="J48" s="90" t="s">
        <v>229</v>
      </c>
    </row>
    <row r="49" spans="1:10" x14ac:dyDescent="0.3">
      <c r="A49" s="90">
        <v>47</v>
      </c>
      <c r="B49" s="91">
        <v>8</v>
      </c>
      <c r="C49" s="90" t="s">
        <v>235</v>
      </c>
      <c r="D49" s="90" t="s">
        <v>2</v>
      </c>
      <c r="E49" s="86">
        <v>77.079404999999994</v>
      </c>
      <c r="F49" s="86">
        <v>28.481432000000002</v>
      </c>
      <c r="G49" s="92">
        <v>24.87</v>
      </c>
      <c r="H49" s="86">
        <v>0.42</v>
      </c>
      <c r="I49" s="90" t="s">
        <v>222</v>
      </c>
      <c r="J49" s="90" t="s">
        <v>229</v>
      </c>
    </row>
    <row r="50" spans="1:10" x14ac:dyDescent="0.3">
      <c r="A50" s="90">
        <v>48</v>
      </c>
      <c r="B50" s="91">
        <v>8</v>
      </c>
      <c r="C50" s="90" t="s">
        <v>235</v>
      </c>
      <c r="D50" s="90" t="s">
        <v>2</v>
      </c>
      <c r="E50" s="86">
        <v>77.079404999999994</v>
      </c>
      <c r="F50" s="86">
        <v>28.481432000000002</v>
      </c>
      <c r="G50" s="92">
        <v>11.57</v>
      </c>
      <c r="H50" s="86">
        <v>0.42</v>
      </c>
      <c r="I50" s="90" t="s">
        <v>222</v>
      </c>
      <c r="J50" s="90" t="s">
        <v>229</v>
      </c>
    </row>
    <row r="51" spans="1:10" x14ac:dyDescent="0.3">
      <c r="A51" s="90">
        <v>49</v>
      </c>
      <c r="B51" s="91">
        <v>8</v>
      </c>
      <c r="C51" s="90" t="s">
        <v>235</v>
      </c>
      <c r="D51" s="90" t="s">
        <v>2</v>
      </c>
      <c r="E51" s="86">
        <v>77.079404999999994</v>
      </c>
      <c r="F51" s="86">
        <v>28.481432000000002</v>
      </c>
      <c r="G51" s="92">
        <v>16.2</v>
      </c>
      <c r="H51" s="86">
        <v>0.42</v>
      </c>
      <c r="I51" s="90" t="s">
        <v>222</v>
      </c>
      <c r="J51" s="90" t="s">
        <v>229</v>
      </c>
    </row>
    <row r="52" spans="1:10" x14ac:dyDescent="0.3">
      <c r="A52" s="90">
        <v>50</v>
      </c>
      <c r="B52" s="91">
        <v>8</v>
      </c>
      <c r="C52" s="90" t="s">
        <v>235</v>
      </c>
      <c r="D52" s="90" t="s">
        <v>2</v>
      </c>
      <c r="E52" s="86">
        <v>77.079404999999994</v>
      </c>
      <c r="F52" s="86">
        <v>28.481432000000002</v>
      </c>
      <c r="G52" s="92">
        <v>16.170000000000002</v>
      </c>
      <c r="H52" s="86">
        <v>0.42</v>
      </c>
      <c r="I52" s="90" t="s">
        <v>222</v>
      </c>
      <c r="J52" s="90" t="s">
        <v>229</v>
      </c>
    </row>
    <row r="53" spans="1:10" x14ac:dyDescent="0.3">
      <c r="A53" s="90">
        <v>51</v>
      </c>
      <c r="B53" s="91">
        <v>8</v>
      </c>
      <c r="C53" s="90" t="s">
        <v>235</v>
      </c>
      <c r="D53" s="90" t="s">
        <v>2</v>
      </c>
      <c r="E53" s="86">
        <v>77.079404999999994</v>
      </c>
      <c r="F53" s="86">
        <v>28.481432000000002</v>
      </c>
      <c r="G53" s="92">
        <v>14.63</v>
      </c>
      <c r="H53" s="86">
        <v>0.42</v>
      </c>
      <c r="I53" s="90" t="s">
        <v>222</v>
      </c>
      <c r="J53" s="90" t="s">
        <v>229</v>
      </c>
    </row>
    <row r="54" spans="1:10" x14ac:dyDescent="0.3">
      <c r="A54" s="90">
        <v>52</v>
      </c>
      <c r="B54" s="91">
        <v>8</v>
      </c>
      <c r="C54" s="90" t="s">
        <v>235</v>
      </c>
      <c r="D54" s="90" t="s">
        <v>2</v>
      </c>
      <c r="E54" s="86">
        <v>77.079404999999994</v>
      </c>
      <c r="F54" s="86">
        <v>28.481432000000002</v>
      </c>
      <c r="G54" s="92">
        <v>18.57</v>
      </c>
      <c r="H54" s="86">
        <v>0.42</v>
      </c>
      <c r="I54" s="90" t="s">
        <v>222</v>
      </c>
      <c r="J54" s="90" t="s">
        <v>229</v>
      </c>
    </row>
    <row r="55" spans="1:10" x14ac:dyDescent="0.3">
      <c r="A55" s="90">
        <v>53</v>
      </c>
      <c r="B55" s="91">
        <v>8</v>
      </c>
      <c r="C55" s="90" t="s">
        <v>235</v>
      </c>
      <c r="D55" s="90" t="s">
        <v>2</v>
      </c>
      <c r="E55" s="86">
        <v>77.079404999999994</v>
      </c>
      <c r="F55" s="86">
        <v>28.481432000000002</v>
      </c>
      <c r="G55" s="92">
        <v>18.97</v>
      </c>
      <c r="H55" s="86">
        <v>0.42</v>
      </c>
      <c r="I55" s="90" t="s">
        <v>222</v>
      </c>
      <c r="J55" s="90" t="s">
        <v>229</v>
      </c>
    </row>
    <row r="56" spans="1:10" x14ac:dyDescent="0.3">
      <c r="A56" s="90">
        <v>54</v>
      </c>
      <c r="B56" s="91">
        <v>8</v>
      </c>
      <c r="C56" s="90" t="s">
        <v>235</v>
      </c>
      <c r="D56" s="90" t="s">
        <v>2</v>
      </c>
      <c r="E56" s="86">
        <v>77.079404999999994</v>
      </c>
      <c r="F56" s="86">
        <v>28.481432000000002</v>
      </c>
      <c r="G56" s="92">
        <v>22.87</v>
      </c>
      <c r="H56" s="86">
        <v>0.42</v>
      </c>
      <c r="I56" s="90" t="s">
        <v>222</v>
      </c>
      <c r="J56" s="90" t="s">
        <v>229</v>
      </c>
    </row>
    <row r="57" spans="1:10" x14ac:dyDescent="0.3">
      <c r="A57" s="90">
        <v>55</v>
      </c>
      <c r="B57" s="91">
        <v>8</v>
      </c>
      <c r="C57" s="90" t="s">
        <v>235</v>
      </c>
      <c r="D57" s="90" t="s">
        <v>2</v>
      </c>
      <c r="E57" s="86">
        <v>77.079404999999994</v>
      </c>
      <c r="F57" s="86">
        <v>28.481432000000002</v>
      </c>
      <c r="G57" s="92">
        <v>22.57</v>
      </c>
      <c r="H57" s="86">
        <v>0.42</v>
      </c>
      <c r="I57" s="90" t="s">
        <v>222</v>
      </c>
      <c r="J57" s="90" t="s">
        <v>229</v>
      </c>
    </row>
    <row r="58" spans="1:10" x14ac:dyDescent="0.3">
      <c r="A58" s="90">
        <v>56</v>
      </c>
      <c r="B58" s="91">
        <v>8</v>
      </c>
      <c r="C58" s="90" t="s">
        <v>235</v>
      </c>
      <c r="D58" s="90" t="s">
        <v>2</v>
      </c>
      <c r="E58" s="86">
        <v>77.079404999999994</v>
      </c>
      <c r="F58" s="86">
        <v>28.481432000000002</v>
      </c>
      <c r="G58" s="92">
        <v>23.37</v>
      </c>
      <c r="H58" s="86">
        <v>0.42</v>
      </c>
      <c r="I58" s="90" t="s">
        <v>222</v>
      </c>
      <c r="J58" s="90" t="s">
        <v>229</v>
      </c>
    </row>
    <row r="59" spans="1:10" x14ac:dyDescent="0.3">
      <c r="A59" s="90">
        <v>57</v>
      </c>
      <c r="B59" s="91">
        <v>8</v>
      </c>
      <c r="C59" s="90" t="s">
        <v>235</v>
      </c>
      <c r="D59" s="90" t="s">
        <v>2</v>
      </c>
      <c r="E59" s="86">
        <v>77.079404999999994</v>
      </c>
      <c r="F59" s="86">
        <v>28.481432000000002</v>
      </c>
      <c r="G59" s="92">
        <v>20.57</v>
      </c>
      <c r="H59" s="86">
        <v>0.42</v>
      </c>
      <c r="I59" s="90" t="s">
        <v>222</v>
      </c>
      <c r="J59" s="90" t="s">
        <v>229</v>
      </c>
    </row>
    <row r="60" spans="1:10" x14ac:dyDescent="0.3">
      <c r="A60" s="90">
        <v>58</v>
      </c>
      <c r="B60" s="91">
        <v>8</v>
      </c>
      <c r="C60" s="90" t="s">
        <v>235</v>
      </c>
      <c r="D60" s="90" t="s">
        <v>2</v>
      </c>
      <c r="E60" s="86">
        <v>77.079404999999994</v>
      </c>
      <c r="F60" s="86">
        <v>28.481432000000002</v>
      </c>
      <c r="G60" s="92">
        <v>22</v>
      </c>
      <c r="H60" s="86">
        <v>0.42</v>
      </c>
      <c r="I60" s="90" t="s">
        <v>222</v>
      </c>
      <c r="J60" s="90" t="s">
        <v>229</v>
      </c>
    </row>
    <row r="61" spans="1:10" x14ac:dyDescent="0.3">
      <c r="A61" s="90">
        <v>59</v>
      </c>
      <c r="B61" s="91">
        <v>8</v>
      </c>
      <c r="C61" s="90" t="s">
        <v>235</v>
      </c>
      <c r="D61" s="90" t="s">
        <v>2</v>
      </c>
      <c r="E61" s="86">
        <v>77.079404999999994</v>
      </c>
      <c r="F61" s="86">
        <v>28.481432000000002</v>
      </c>
      <c r="G61" s="92">
        <v>22.27</v>
      </c>
      <c r="H61" s="86">
        <v>0.42</v>
      </c>
      <c r="I61" s="90" t="s">
        <v>222</v>
      </c>
      <c r="J61" s="90" t="s">
        <v>229</v>
      </c>
    </row>
    <row r="62" spans="1:10" x14ac:dyDescent="0.3">
      <c r="A62" s="90">
        <v>60</v>
      </c>
      <c r="B62" s="91">
        <v>8</v>
      </c>
      <c r="C62" s="90" t="s">
        <v>235</v>
      </c>
      <c r="D62" s="90" t="s">
        <v>2</v>
      </c>
      <c r="E62" s="86">
        <v>77.079404999999994</v>
      </c>
      <c r="F62" s="86">
        <v>28.481432000000002</v>
      </c>
      <c r="G62" s="92">
        <v>24.23</v>
      </c>
      <c r="H62" s="86">
        <v>0.42</v>
      </c>
      <c r="I62" s="90" t="s">
        <v>222</v>
      </c>
      <c r="J62" s="90" t="s">
        <v>229</v>
      </c>
    </row>
    <row r="63" spans="1:10" x14ac:dyDescent="0.3">
      <c r="A63" s="90">
        <v>61</v>
      </c>
      <c r="B63" s="91">
        <v>8</v>
      </c>
      <c r="C63" s="90" t="s">
        <v>235</v>
      </c>
      <c r="D63" s="90" t="s">
        <v>2</v>
      </c>
      <c r="E63" s="86">
        <v>77.079404999999994</v>
      </c>
      <c r="F63" s="86">
        <v>28.481432000000002</v>
      </c>
      <c r="G63" s="92">
        <v>20.2</v>
      </c>
      <c r="H63" s="86">
        <v>0.42</v>
      </c>
      <c r="I63" s="90" t="s">
        <v>222</v>
      </c>
      <c r="J63" s="90" t="s">
        <v>229</v>
      </c>
    </row>
    <row r="64" spans="1:10" x14ac:dyDescent="0.3">
      <c r="A64" s="90">
        <v>62</v>
      </c>
      <c r="B64" s="91">
        <v>9</v>
      </c>
      <c r="C64" s="90" t="s">
        <v>236</v>
      </c>
      <c r="D64" s="90" t="s">
        <v>88</v>
      </c>
      <c r="E64" s="86">
        <v>19.850000000000001</v>
      </c>
      <c r="F64" s="86">
        <v>53.6</v>
      </c>
      <c r="G64" s="92">
        <v>37.299999999999997</v>
      </c>
      <c r="H64" s="86"/>
      <c r="I64" s="90" t="s">
        <v>237</v>
      </c>
      <c r="J64" s="90"/>
    </row>
    <row r="65" spans="1:10" x14ac:dyDescent="0.3">
      <c r="A65" s="90">
        <v>63</v>
      </c>
      <c r="B65" s="91">
        <v>9</v>
      </c>
      <c r="C65" s="90" t="s">
        <v>236</v>
      </c>
      <c r="D65" s="90" t="s">
        <v>88</v>
      </c>
      <c r="E65" s="86">
        <v>19.850000000000001</v>
      </c>
      <c r="F65" s="86">
        <v>53.6</v>
      </c>
      <c r="G65" s="92">
        <v>27.5</v>
      </c>
      <c r="H65" s="86"/>
      <c r="I65" s="90" t="s">
        <v>237</v>
      </c>
      <c r="J65" s="90"/>
    </row>
    <row r="66" spans="1:10" x14ac:dyDescent="0.3">
      <c r="A66" s="90">
        <v>64</v>
      </c>
      <c r="B66" s="91">
        <v>9</v>
      </c>
      <c r="C66" s="90" t="s">
        <v>236</v>
      </c>
      <c r="D66" s="90" t="s">
        <v>88</v>
      </c>
      <c r="E66" s="86">
        <v>19.850000000000001</v>
      </c>
      <c r="F66" s="86">
        <v>53.6</v>
      </c>
      <c r="G66" s="92">
        <v>49.5</v>
      </c>
      <c r="H66" s="86"/>
      <c r="I66" s="90" t="s">
        <v>237</v>
      </c>
      <c r="J66" s="90"/>
    </row>
    <row r="67" spans="1:10" x14ac:dyDescent="0.3">
      <c r="A67" s="90">
        <v>65</v>
      </c>
      <c r="B67" s="91">
        <v>10</v>
      </c>
      <c r="C67" s="90" t="s">
        <v>283</v>
      </c>
      <c r="D67" s="90" t="s">
        <v>5</v>
      </c>
      <c r="E67" s="86">
        <v>73.078528000000006</v>
      </c>
      <c r="F67" s="86">
        <v>31.440311999999999</v>
      </c>
      <c r="G67" s="92">
        <v>32.6</v>
      </c>
      <c r="H67" s="86">
        <v>0.72</v>
      </c>
      <c r="I67" s="90" t="s">
        <v>222</v>
      </c>
      <c r="J67" s="90" t="s">
        <v>229</v>
      </c>
    </row>
    <row r="68" spans="1:10" x14ac:dyDescent="0.3">
      <c r="A68" s="90">
        <v>66</v>
      </c>
      <c r="B68" s="91">
        <v>10</v>
      </c>
      <c r="C68" s="90" t="s">
        <v>283</v>
      </c>
      <c r="D68" s="90" t="s">
        <v>5</v>
      </c>
      <c r="E68" s="86">
        <v>73.078528000000006</v>
      </c>
      <c r="F68" s="86">
        <v>31.440311999999999</v>
      </c>
      <c r="G68" s="92">
        <v>36</v>
      </c>
      <c r="H68" s="86">
        <v>0.72</v>
      </c>
      <c r="I68" s="90" t="s">
        <v>222</v>
      </c>
      <c r="J68" s="90" t="s">
        <v>229</v>
      </c>
    </row>
    <row r="69" spans="1:10" x14ac:dyDescent="0.3">
      <c r="A69" s="90">
        <v>67</v>
      </c>
      <c r="B69" s="91">
        <v>10</v>
      </c>
      <c r="C69" s="90" t="s">
        <v>283</v>
      </c>
      <c r="D69" s="90" t="s">
        <v>5</v>
      </c>
      <c r="E69" s="86">
        <v>73.078528000000006</v>
      </c>
      <c r="F69" s="86">
        <v>31.440311999999999</v>
      </c>
      <c r="G69" s="92">
        <v>35.5</v>
      </c>
      <c r="H69" s="86">
        <v>0.72</v>
      </c>
      <c r="I69" s="90" t="s">
        <v>222</v>
      </c>
      <c r="J69" s="90" t="s">
        <v>229</v>
      </c>
    </row>
    <row r="70" spans="1:10" x14ac:dyDescent="0.3">
      <c r="A70" s="90">
        <v>68</v>
      </c>
      <c r="B70" s="91">
        <v>10</v>
      </c>
      <c r="C70" s="90" t="s">
        <v>283</v>
      </c>
      <c r="D70" s="90" t="s">
        <v>5</v>
      </c>
      <c r="E70" s="86">
        <v>73.078528000000006</v>
      </c>
      <c r="F70" s="86">
        <v>31.440311999999999</v>
      </c>
      <c r="G70" s="92">
        <v>34.799999999999997</v>
      </c>
      <c r="H70" s="86">
        <v>0.72</v>
      </c>
      <c r="I70" s="90" t="s">
        <v>222</v>
      </c>
      <c r="J70" s="90" t="s">
        <v>229</v>
      </c>
    </row>
    <row r="71" spans="1:10" x14ac:dyDescent="0.3">
      <c r="A71" s="90">
        <v>69</v>
      </c>
      <c r="B71" s="91">
        <v>10</v>
      </c>
      <c r="C71" s="90" t="s">
        <v>283</v>
      </c>
      <c r="D71" s="90" t="s">
        <v>5</v>
      </c>
      <c r="E71" s="86">
        <v>73.078528000000006</v>
      </c>
      <c r="F71" s="86">
        <v>31.440311999999999</v>
      </c>
      <c r="G71" s="92">
        <v>32.799999999999997</v>
      </c>
      <c r="H71" s="86">
        <v>0.72</v>
      </c>
      <c r="I71" s="90" t="s">
        <v>222</v>
      </c>
      <c r="J71" s="90" t="s">
        <v>229</v>
      </c>
    </row>
    <row r="72" spans="1:10" x14ac:dyDescent="0.3">
      <c r="A72" s="90">
        <v>70</v>
      </c>
      <c r="B72" s="91">
        <v>10</v>
      </c>
      <c r="C72" s="90" t="s">
        <v>283</v>
      </c>
      <c r="D72" s="90" t="s">
        <v>5</v>
      </c>
      <c r="E72" s="86">
        <v>73.078528000000006</v>
      </c>
      <c r="F72" s="86">
        <v>31.440311999999999</v>
      </c>
      <c r="G72" s="92">
        <v>28.9</v>
      </c>
      <c r="H72" s="86">
        <v>0.72</v>
      </c>
      <c r="I72" s="90" t="s">
        <v>222</v>
      </c>
      <c r="J72" s="90" t="s">
        <v>229</v>
      </c>
    </row>
    <row r="73" spans="1:10" x14ac:dyDescent="0.3">
      <c r="A73" s="90">
        <v>71</v>
      </c>
      <c r="B73" s="91">
        <v>10</v>
      </c>
      <c r="C73" s="90" t="s">
        <v>283</v>
      </c>
      <c r="D73" s="90" t="s">
        <v>5</v>
      </c>
      <c r="E73" s="86">
        <v>73.078528000000006</v>
      </c>
      <c r="F73" s="86">
        <v>31.440311999999999</v>
      </c>
      <c r="G73" s="92">
        <v>30.8</v>
      </c>
      <c r="H73" s="86">
        <v>0.72</v>
      </c>
      <c r="I73" s="90" t="s">
        <v>222</v>
      </c>
      <c r="J73" s="90" t="s">
        <v>229</v>
      </c>
    </row>
    <row r="74" spans="1:10" x14ac:dyDescent="0.3">
      <c r="A74" s="90">
        <v>72</v>
      </c>
      <c r="B74" s="91">
        <v>10</v>
      </c>
      <c r="C74" s="90" t="s">
        <v>283</v>
      </c>
      <c r="D74" s="90" t="s">
        <v>5</v>
      </c>
      <c r="E74" s="86">
        <v>73.078528000000006</v>
      </c>
      <c r="F74" s="86">
        <v>31.440311999999999</v>
      </c>
      <c r="G74" s="92">
        <v>29.3</v>
      </c>
      <c r="H74" s="86">
        <v>0.72</v>
      </c>
      <c r="I74" s="90" t="s">
        <v>222</v>
      </c>
      <c r="J74" s="90" t="s">
        <v>229</v>
      </c>
    </row>
    <row r="75" spans="1:10" x14ac:dyDescent="0.3">
      <c r="A75" s="90">
        <v>73</v>
      </c>
      <c r="B75" s="91">
        <v>10</v>
      </c>
      <c r="C75" s="90" t="s">
        <v>283</v>
      </c>
      <c r="D75" s="90" t="s">
        <v>5</v>
      </c>
      <c r="E75" s="86">
        <v>73.078528000000006</v>
      </c>
      <c r="F75" s="86">
        <v>31.440311999999999</v>
      </c>
      <c r="G75" s="92">
        <v>31.6</v>
      </c>
      <c r="H75" s="86">
        <v>0.72</v>
      </c>
      <c r="I75" s="90" t="s">
        <v>222</v>
      </c>
      <c r="J75" s="90" t="s">
        <v>229</v>
      </c>
    </row>
    <row r="76" spans="1:10" x14ac:dyDescent="0.3">
      <c r="A76" s="90">
        <v>74</v>
      </c>
      <c r="B76" s="91">
        <v>10</v>
      </c>
      <c r="C76" s="90" t="s">
        <v>283</v>
      </c>
      <c r="D76" s="90" t="s">
        <v>5</v>
      </c>
      <c r="E76" s="86">
        <v>73.078528000000006</v>
      </c>
      <c r="F76" s="86">
        <v>31.440311999999999</v>
      </c>
      <c r="G76" s="92">
        <v>35.5</v>
      </c>
      <c r="H76" s="86">
        <v>0.72</v>
      </c>
      <c r="I76" s="90" t="s">
        <v>222</v>
      </c>
      <c r="J76" s="90" t="s">
        <v>229</v>
      </c>
    </row>
    <row r="77" spans="1:10" x14ac:dyDescent="0.3">
      <c r="A77" s="90">
        <v>75</v>
      </c>
      <c r="B77" s="91">
        <v>10</v>
      </c>
      <c r="C77" s="90" t="s">
        <v>283</v>
      </c>
      <c r="D77" s="90" t="s">
        <v>5</v>
      </c>
      <c r="E77" s="86">
        <v>73.078528000000006</v>
      </c>
      <c r="F77" s="86">
        <v>31.440311999999999</v>
      </c>
      <c r="G77" s="92">
        <v>29.8</v>
      </c>
      <c r="H77" s="86">
        <v>0.72</v>
      </c>
      <c r="I77" s="90" t="s">
        <v>222</v>
      </c>
      <c r="J77" s="90" t="s">
        <v>229</v>
      </c>
    </row>
    <row r="78" spans="1:10" x14ac:dyDescent="0.3">
      <c r="A78" s="90">
        <v>76</v>
      </c>
      <c r="B78" s="91">
        <v>10</v>
      </c>
      <c r="C78" s="90" t="s">
        <v>283</v>
      </c>
      <c r="D78" s="90" t="s">
        <v>5</v>
      </c>
      <c r="E78" s="86">
        <v>73.078528000000006</v>
      </c>
      <c r="F78" s="86">
        <v>31.440311999999999</v>
      </c>
      <c r="G78" s="92">
        <v>30.4</v>
      </c>
      <c r="H78" s="86">
        <v>0.72</v>
      </c>
      <c r="I78" s="90" t="s">
        <v>222</v>
      </c>
      <c r="J78" s="90" t="s">
        <v>229</v>
      </c>
    </row>
    <row r="79" spans="1:10" x14ac:dyDescent="0.3">
      <c r="A79" s="90">
        <v>77</v>
      </c>
      <c r="B79" s="91">
        <v>10</v>
      </c>
      <c r="C79" s="90" t="s">
        <v>283</v>
      </c>
      <c r="D79" s="90" t="s">
        <v>5</v>
      </c>
      <c r="E79" s="86">
        <v>73.078528000000006</v>
      </c>
      <c r="F79" s="86">
        <v>31.440311999999999</v>
      </c>
      <c r="G79" s="92">
        <v>28.9</v>
      </c>
      <c r="H79" s="86">
        <v>0.72</v>
      </c>
      <c r="I79" s="90" t="s">
        <v>222</v>
      </c>
      <c r="J79" s="90" t="s">
        <v>229</v>
      </c>
    </row>
    <row r="80" spans="1:10" x14ac:dyDescent="0.3">
      <c r="A80" s="90">
        <v>78</v>
      </c>
      <c r="B80" s="91">
        <v>10</v>
      </c>
      <c r="C80" s="90" t="s">
        <v>283</v>
      </c>
      <c r="D80" s="90" t="s">
        <v>5</v>
      </c>
      <c r="E80" s="86">
        <v>73.078528000000006</v>
      </c>
      <c r="F80" s="86">
        <v>31.440311999999999</v>
      </c>
      <c r="G80" s="92">
        <v>29.1</v>
      </c>
      <c r="H80" s="86">
        <v>0.72</v>
      </c>
      <c r="I80" s="90" t="s">
        <v>222</v>
      </c>
      <c r="J80" s="90" t="s">
        <v>229</v>
      </c>
    </row>
    <row r="81" spans="1:10" x14ac:dyDescent="0.3">
      <c r="A81" s="90">
        <v>79</v>
      </c>
      <c r="B81" s="91">
        <v>10</v>
      </c>
      <c r="C81" s="90" t="s">
        <v>283</v>
      </c>
      <c r="D81" s="90" t="s">
        <v>5</v>
      </c>
      <c r="E81" s="86">
        <v>73.078528000000006</v>
      </c>
      <c r="F81" s="86">
        <v>31.440311999999999</v>
      </c>
      <c r="G81" s="92">
        <v>34.799999999999997</v>
      </c>
      <c r="H81" s="86">
        <v>0.72</v>
      </c>
      <c r="I81" s="90" t="s">
        <v>222</v>
      </c>
      <c r="J81" s="90" t="s">
        <v>229</v>
      </c>
    </row>
    <row r="82" spans="1:10" x14ac:dyDescent="0.3">
      <c r="A82" s="90">
        <v>80</v>
      </c>
      <c r="B82" s="91">
        <v>10</v>
      </c>
      <c r="C82" s="90" t="s">
        <v>283</v>
      </c>
      <c r="D82" s="90" t="s">
        <v>5</v>
      </c>
      <c r="E82" s="86">
        <v>73.078528000000006</v>
      </c>
      <c r="F82" s="86">
        <v>31.440311999999999</v>
      </c>
      <c r="G82" s="92">
        <v>27.9</v>
      </c>
      <c r="H82" s="86">
        <v>0.72</v>
      </c>
      <c r="I82" s="90" t="s">
        <v>222</v>
      </c>
      <c r="J82" s="90" t="s">
        <v>229</v>
      </c>
    </row>
    <row r="83" spans="1:10" x14ac:dyDescent="0.3">
      <c r="A83" s="90">
        <v>81</v>
      </c>
      <c r="B83" s="91">
        <v>10</v>
      </c>
      <c r="C83" s="90" t="s">
        <v>283</v>
      </c>
      <c r="D83" s="90" t="s">
        <v>5</v>
      </c>
      <c r="E83" s="86">
        <v>73.078528000000006</v>
      </c>
      <c r="F83" s="86">
        <v>31.440311999999999</v>
      </c>
      <c r="G83" s="92">
        <v>33.4</v>
      </c>
      <c r="H83" s="86">
        <v>0.72</v>
      </c>
      <c r="I83" s="90" t="s">
        <v>222</v>
      </c>
      <c r="J83" s="90" t="s">
        <v>229</v>
      </c>
    </row>
    <row r="84" spans="1:10" x14ac:dyDescent="0.3">
      <c r="A84" s="90">
        <v>82</v>
      </c>
      <c r="B84" s="91">
        <v>10</v>
      </c>
      <c r="C84" s="90" t="s">
        <v>283</v>
      </c>
      <c r="D84" s="90" t="s">
        <v>5</v>
      </c>
      <c r="E84" s="86">
        <v>73.078528000000006</v>
      </c>
      <c r="F84" s="86">
        <v>31.440311999999999</v>
      </c>
      <c r="G84" s="92">
        <v>29.6</v>
      </c>
      <c r="H84" s="86">
        <v>0.72</v>
      </c>
      <c r="I84" s="90" t="s">
        <v>222</v>
      </c>
      <c r="J84" s="90" t="s">
        <v>229</v>
      </c>
    </row>
    <row r="85" spans="1:10" x14ac:dyDescent="0.3">
      <c r="A85" s="90">
        <v>83</v>
      </c>
      <c r="B85" s="91">
        <v>10</v>
      </c>
      <c r="C85" s="90" t="s">
        <v>283</v>
      </c>
      <c r="D85" s="90" t="s">
        <v>5</v>
      </c>
      <c r="E85" s="86">
        <v>73.078528000000006</v>
      </c>
      <c r="F85" s="86">
        <v>31.440311999999999</v>
      </c>
      <c r="G85" s="92">
        <v>31</v>
      </c>
      <c r="H85" s="86">
        <v>0.72</v>
      </c>
      <c r="I85" s="90" t="s">
        <v>222</v>
      </c>
      <c r="J85" s="90" t="s">
        <v>229</v>
      </c>
    </row>
    <row r="86" spans="1:10" x14ac:dyDescent="0.3">
      <c r="A86" s="90">
        <v>84</v>
      </c>
      <c r="B86" s="91">
        <v>10</v>
      </c>
      <c r="C86" s="90" t="s">
        <v>283</v>
      </c>
      <c r="D86" s="90" t="s">
        <v>5</v>
      </c>
      <c r="E86" s="86">
        <v>73.078528000000006</v>
      </c>
      <c r="F86" s="86">
        <v>31.440311999999999</v>
      </c>
      <c r="G86" s="92">
        <v>30.5</v>
      </c>
      <c r="H86" s="86">
        <v>0.72</v>
      </c>
      <c r="I86" s="90" t="s">
        <v>222</v>
      </c>
      <c r="J86" s="90" t="s">
        <v>229</v>
      </c>
    </row>
    <row r="87" spans="1:10" x14ac:dyDescent="0.3">
      <c r="A87" s="90">
        <v>85</v>
      </c>
      <c r="B87" s="91">
        <v>10</v>
      </c>
      <c r="C87" s="90" t="s">
        <v>283</v>
      </c>
      <c r="D87" s="90" t="s">
        <v>5</v>
      </c>
      <c r="E87" s="86">
        <v>73.078528000000006</v>
      </c>
      <c r="F87" s="86">
        <v>31.440311999999999</v>
      </c>
      <c r="G87" s="92">
        <v>31.1</v>
      </c>
      <c r="H87" s="86">
        <v>0.72</v>
      </c>
      <c r="I87" s="90" t="s">
        <v>222</v>
      </c>
      <c r="J87" s="90" t="s">
        <v>229</v>
      </c>
    </row>
    <row r="88" spans="1:10" x14ac:dyDescent="0.3">
      <c r="A88" s="90">
        <v>86</v>
      </c>
      <c r="B88" s="91">
        <v>10</v>
      </c>
      <c r="C88" s="90" t="s">
        <v>283</v>
      </c>
      <c r="D88" s="90" t="s">
        <v>5</v>
      </c>
      <c r="E88" s="86">
        <v>73.078528000000006</v>
      </c>
      <c r="F88" s="86">
        <v>31.440311999999999</v>
      </c>
      <c r="G88" s="92">
        <v>28</v>
      </c>
      <c r="H88" s="86">
        <v>0.72</v>
      </c>
      <c r="I88" s="90" t="s">
        <v>222</v>
      </c>
      <c r="J88" s="90" t="s">
        <v>229</v>
      </c>
    </row>
    <row r="89" spans="1:10" x14ac:dyDescent="0.3">
      <c r="A89" s="90">
        <v>87</v>
      </c>
      <c r="B89" s="91">
        <v>10</v>
      </c>
      <c r="C89" s="90" t="s">
        <v>283</v>
      </c>
      <c r="D89" s="90" t="s">
        <v>5</v>
      </c>
      <c r="E89" s="86">
        <v>73.078528000000006</v>
      </c>
      <c r="F89" s="86">
        <v>31.440311999999999</v>
      </c>
      <c r="G89" s="92">
        <v>28.3</v>
      </c>
      <c r="H89" s="86">
        <v>0.72</v>
      </c>
      <c r="I89" s="90" t="s">
        <v>222</v>
      </c>
      <c r="J89" s="90" t="s">
        <v>229</v>
      </c>
    </row>
    <row r="90" spans="1:10" x14ac:dyDescent="0.3">
      <c r="A90" s="90">
        <v>88</v>
      </c>
      <c r="B90" s="91">
        <v>10</v>
      </c>
      <c r="C90" s="90" t="s">
        <v>283</v>
      </c>
      <c r="D90" s="90" t="s">
        <v>5</v>
      </c>
      <c r="E90" s="86">
        <v>73.078528000000006</v>
      </c>
      <c r="F90" s="86">
        <v>31.440311999999999</v>
      </c>
      <c r="G90" s="92">
        <v>28.1</v>
      </c>
      <c r="H90" s="86">
        <v>0.72</v>
      </c>
      <c r="I90" s="90" t="s">
        <v>222</v>
      </c>
      <c r="J90" s="90" t="s">
        <v>229</v>
      </c>
    </row>
    <row r="91" spans="1:10" x14ac:dyDescent="0.3">
      <c r="A91" s="90">
        <v>89</v>
      </c>
      <c r="B91" s="91">
        <v>10</v>
      </c>
      <c r="C91" s="90" t="s">
        <v>283</v>
      </c>
      <c r="D91" s="90" t="s">
        <v>5</v>
      </c>
      <c r="E91" s="86">
        <v>73.078528000000006</v>
      </c>
      <c r="F91" s="86">
        <v>31.440311999999999</v>
      </c>
      <c r="G91" s="92">
        <v>26.3</v>
      </c>
      <c r="H91" s="86">
        <v>0.72</v>
      </c>
      <c r="I91" s="90" t="s">
        <v>222</v>
      </c>
      <c r="J91" s="90" t="s">
        <v>229</v>
      </c>
    </row>
    <row r="92" spans="1:10" x14ac:dyDescent="0.3">
      <c r="A92" s="90">
        <v>90</v>
      </c>
      <c r="B92" s="91">
        <v>10</v>
      </c>
      <c r="C92" s="90" t="s">
        <v>283</v>
      </c>
      <c r="D92" s="90" t="s">
        <v>5</v>
      </c>
      <c r="E92" s="86">
        <v>73.078528000000006</v>
      </c>
      <c r="F92" s="86">
        <v>31.440311999999999</v>
      </c>
      <c r="G92" s="92">
        <v>26.5</v>
      </c>
      <c r="H92" s="86">
        <v>0.72</v>
      </c>
      <c r="I92" s="90" t="s">
        <v>222</v>
      </c>
      <c r="J92" s="90" t="s">
        <v>229</v>
      </c>
    </row>
    <row r="93" spans="1:10" x14ac:dyDescent="0.3">
      <c r="A93" s="90">
        <v>91</v>
      </c>
      <c r="B93" s="91">
        <v>10</v>
      </c>
      <c r="C93" s="90" t="s">
        <v>283</v>
      </c>
      <c r="D93" s="90" t="s">
        <v>5</v>
      </c>
      <c r="E93" s="86">
        <v>73.078528000000006</v>
      </c>
      <c r="F93" s="86">
        <v>31.440311999999999</v>
      </c>
      <c r="G93" s="92">
        <v>23.7</v>
      </c>
      <c r="H93" s="86">
        <v>0.72</v>
      </c>
      <c r="I93" s="90" t="s">
        <v>222</v>
      </c>
      <c r="J93" s="90" t="s">
        <v>229</v>
      </c>
    </row>
    <row r="94" spans="1:10" x14ac:dyDescent="0.3">
      <c r="A94" s="90">
        <v>92</v>
      </c>
      <c r="B94" s="91">
        <v>10</v>
      </c>
      <c r="C94" s="90" t="s">
        <v>283</v>
      </c>
      <c r="D94" s="90" t="s">
        <v>5</v>
      </c>
      <c r="E94" s="86">
        <v>73.078528000000006</v>
      </c>
      <c r="F94" s="86">
        <v>31.440311999999999</v>
      </c>
      <c r="G94" s="92">
        <v>27.6</v>
      </c>
      <c r="H94" s="86">
        <v>0.72</v>
      </c>
      <c r="I94" s="90" t="s">
        <v>222</v>
      </c>
      <c r="J94" s="90" t="s">
        <v>229</v>
      </c>
    </row>
    <row r="95" spans="1:10" x14ac:dyDescent="0.3">
      <c r="A95" s="90">
        <v>93</v>
      </c>
      <c r="B95" s="91">
        <v>10</v>
      </c>
      <c r="C95" s="90" t="s">
        <v>283</v>
      </c>
      <c r="D95" s="90" t="s">
        <v>5</v>
      </c>
      <c r="E95" s="86">
        <v>73.078528000000006</v>
      </c>
      <c r="F95" s="86">
        <v>31.440311999999999</v>
      </c>
      <c r="G95" s="92">
        <v>28.4</v>
      </c>
      <c r="H95" s="86">
        <v>0.72</v>
      </c>
      <c r="I95" s="90" t="s">
        <v>222</v>
      </c>
      <c r="J95" s="90" t="s">
        <v>229</v>
      </c>
    </row>
    <row r="96" spans="1:10" x14ac:dyDescent="0.3">
      <c r="A96" s="90">
        <v>94</v>
      </c>
      <c r="B96" s="91">
        <v>10</v>
      </c>
      <c r="C96" s="90" t="s">
        <v>283</v>
      </c>
      <c r="D96" s="90" t="s">
        <v>5</v>
      </c>
      <c r="E96" s="86">
        <v>73.078528000000006</v>
      </c>
      <c r="F96" s="86">
        <v>31.440311999999999</v>
      </c>
      <c r="G96" s="92">
        <v>25.6</v>
      </c>
      <c r="H96" s="86">
        <v>0.72</v>
      </c>
      <c r="I96" s="90" t="s">
        <v>222</v>
      </c>
      <c r="J96" s="90" t="s">
        <v>229</v>
      </c>
    </row>
    <row r="97" spans="1:10" x14ac:dyDescent="0.3">
      <c r="A97" s="90">
        <v>95</v>
      </c>
      <c r="B97" s="91">
        <v>10</v>
      </c>
      <c r="C97" s="90" t="s">
        <v>283</v>
      </c>
      <c r="D97" s="90" t="s">
        <v>5</v>
      </c>
      <c r="E97" s="86">
        <v>73.078528000000006</v>
      </c>
      <c r="F97" s="86">
        <v>31.440311999999999</v>
      </c>
      <c r="G97" s="92">
        <v>30</v>
      </c>
      <c r="H97" s="86">
        <v>0.72</v>
      </c>
      <c r="I97" s="90" t="s">
        <v>222</v>
      </c>
      <c r="J97" s="90" t="s">
        <v>229</v>
      </c>
    </row>
    <row r="98" spans="1:10" x14ac:dyDescent="0.3">
      <c r="A98" s="90">
        <v>96</v>
      </c>
      <c r="B98" s="91">
        <v>10</v>
      </c>
      <c r="C98" s="90" t="s">
        <v>283</v>
      </c>
      <c r="D98" s="90" t="s">
        <v>5</v>
      </c>
      <c r="E98" s="86">
        <v>73.078528000000006</v>
      </c>
      <c r="F98" s="86">
        <v>31.440311999999999</v>
      </c>
      <c r="G98" s="92">
        <v>24.5</v>
      </c>
      <c r="H98" s="86">
        <v>0.72</v>
      </c>
      <c r="I98" s="90" t="s">
        <v>222</v>
      </c>
      <c r="J98" s="90" t="s">
        <v>229</v>
      </c>
    </row>
    <row r="99" spans="1:10" x14ac:dyDescent="0.3">
      <c r="A99" s="90">
        <v>97</v>
      </c>
      <c r="B99" s="91">
        <v>10</v>
      </c>
      <c r="C99" s="90" t="s">
        <v>283</v>
      </c>
      <c r="D99" s="90" t="s">
        <v>5</v>
      </c>
      <c r="E99" s="86">
        <v>73.078528000000006</v>
      </c>
      <c r="F99" s="86">
        <v>31.440311999999999</v>
      </c>
      <c r="G99" s="92">
        <v>26.9</v>
      </c>
      <c r="H99" s="86">
        <v>0.72</v>
      </c>
      <c r="I99" s="90" t="s">
        <v>222</v>
      </c>
      <c r="J99" s="90" t="s">
        <v>229</v>
      </c>
    </row>
    <row r="100" spans="1:10" x14ac:dyDescent="0.3">
      <c r="A100" s="90">
        <v>98</v>
      </c>
      <c r="B100" s="91">
        <v>10</v>
      </c>
      <c r="C100" s="90" t="s">
        <v>283</v>
      </c>
      <c r="D100" s="90" t="s">
        <v>5</v>
      </c>
      <c r="E100" s="86">
        <v>73.078528000000006</v>
      </c>
      <c r="F100" s="86">
        <v>31.440311999999999</v>
      </c>
      <c r="G100" s="92">
        <v>27</v>
      </c>
      <c r="H100" s="86">
        <v>0.72</v>
      </c>
      <c r="I100" s="90" t="s">
        <v>222</v>
      </c>
      <c r="J100" s="90" t="s">
        <v>229</v>
      </c>
    </row>
    <row r="101" spans="1:10" x14ac:dyDescent="0.3">
      <c r="A101" s="90">
        <v>99</v>
      </c>
      <c r="B101" s="91">
        <v>10</v>
      </c>
      <c r="C101" s="90" t="s">
        <v>283</v>
      </c>
      <c r="D101" s="90" t="s">
        <v>5</v>
      </c>
      <c r="E101" s="86">
        <v>73.078528000000006</v>
      </c>
      <c r="F101" s="86">
        <v>31.440311999999999</v>
      </c>
      <c r="G101" s="92">
        <v>28.3</v>
      </c>
      <c r="H101" s="86">
        <v>0.72</v>
      </c>
      <c r="I101" s="90" t="s">
        <v>222</v>
      </c>
      <c r="J101" s="90" t="s">
        <v>229</v>
      </c>
    </row>
    <row r="102" spans="1:10" x14ac:dyDescent="0.3">
      <c r="A102" s="90">
        <v>100</v>
      </c>
      <c r="B102" s="91">
        <v>10</v>
      </c>
      <c r="C102" s="90" t="s">
        <v>283</v>
      </c>
      <c r="D102" s="90" t="s">
        <v>5</v>
      </c>
      <c r="E102" s="86">
        <v>73.078528000000006</v>
      </c>
      <c r="F102" s="86">
        <v>31.440311999999999</v>
      </c>
      <c r="G102" s="92">
        <v>29</v>
      </c>
      <c r="H102" s="86">
        <v>0.72</v>
      </c>
      <c r="I102" s="90" t="s">
        <v>222</v>
      </c>
      <c r="J102" s="90" t="s">
        <v>229</v>
      </c>
    </row>
    <row r="103" spans="1:10" x14ac:dyDescent="0.3">
      <c r="A103" s="90">
        <v>101</v>
      </c>
      <c r="B103" s="91">
        <v>10</v>
      </c>
      <c r="C103" s="90" t="s">
        <v>283</v>
      </c>
      <c r="D103" s="90" t="s">
        <v>5</v>
      </c>
      <c r="E103" s="86">
        <v>73.078528000000006</v>
      </c>
      <c r="F103" s="86">
        <v>31.440311999999999</v>
      </c>
      <c r="G103" s="92">
        <v>29.6</v>
      </c>
      <c r="H103" s="86">
        <v>0.72</v>
      </c>
      <c r="I103" s="90" t="s">
        <v>222</v>
      </c>
      <c r="J103" s="90" t="s">
        <v>229</v>
      </c>
    </row>
    <row r="104" spans="1:10" x14ac:dyDescent="0.3">
      <c r="A104" s="90">
        <v>102</v>
      </c>
      <c r="B104" s="91">
        <v>10</v>
      </c>
      <c r="C104" s="90" t="s">
        <v>283</v>
      </c>
      <c r="D104" s="90" t="s">
        <v>5</v>
      </c>
      <c r="E104" s="86">
        <v>73.078528000000006</v>
      </c>
      <c r="F104" s="86">
        <v>31.440311999999999</v>
      </c>
      <c r="G104" s="92">
        <v>32.4</v>
      </c>
      <c r="H104" s="86">
        <v>0.72</v>
      </c>
      <c r="I104" s="90" t="s">
        <v>222</v>
      </c>
      <c r="J104" s="90" t="s">
        <v>229</v>
      </c>
    </row>
    <row r="105" spans="1:10" x14ac:dyDescent="0.3">
      <c r="A105" s="90">
        <v>103</v>
      </c>
      <c r="B105" s="91">
        <v>10</v>
      </c>
      <c r="C105" s="90" t="s">
        <v>283</v>
      </c>
      <c r="D105" s="90" t="s">
        <v>5</v>
      </c>
      <c r="E105" s="86">
        <v>73.078528000000006</v>
      </c>
      <c r="F105" s="86">
        <v>31.440311999999999</v>
      </c>
      <c r="G105" s="92">
        <v>27.9</v>
      </c>
      <c r="H105" s="86">
        <v>0.72</v>
      </c>
      <c r="I105" s="90" t="s">
        <v>222</v>
      </c>
      <c r="J105" s="90" t="s">
        <v>229</v>
      </c>
    </row>
    <row r="106" spans="1:10" x14ac:dyDescent="0.3">
      <c r="A106" s="90">
        <v>104</v>
      </c>
      <c r="B106" s="91">
        <v>10</v>
      </c>
      <c r="C106" s="90" t="s">
        <v>283</v>
      </c>
      <c r="D106" s="90" t="s">
        <v>5</v>
      </c>
      <c r="E106" s="86">
        <v>73.078528000000006</v>
      </c>
      <c r="F106" s="86">
        <v>31.440311999999999</v>
      </c>
      <c r="G106" s="92">
        <v>26.4</v>
      </c>
      <c r="H106" s="86">
        <v>0.72</v>
      </c>
      <c r="I106" s="90" t="s">
        <v>222</v>
      </c>
      <c r="J106" s="90" t="s">
        <v>229</v>
      </c>
    </row>
    <row r="107" spans="1:10" x14ac:dyDescent="0.3">
      <c r="A107" s="90">
        <v>105</v>
      </c>
      <c r="B107" s="91">
        <v>10</v>
      </c>
      <c r="C107" s="90" t="s">
        <v>283</v>
      </c>
      <c r="D107" s="90" t="s">
        <v>5</v>
      </c>
      <c r="E107" s="86">
        <v>73.078528000000006</v>
      </c>
      <c r="F107" s="86">
        <v>31.440311999999999</v>
      </c>
      <c r="G107" s="92">
        <v>27.1</v>
      </c>
      <c r="H107" s="86">
        <v>0.72</v>
      </c>
      <c r="I107" s="90" t="s">
        <v>222</v>
      </c>
      <c r="J107" s="90" t="s">
        <v>229</v>
      </c>
    </row>
    <row r="108" spans="1:10" x14ac:dyDescent="0.3">
      <c r="A108" s="90">
        <v>106</v>
      </c>
      <c r="B108" s="91">
        <v>10</v>
      </c>
      <c r="C108" s="90" t="s">
        <v>283</v>
      </c>
      <c r="D108" s="90" t="s">
        <v>5</v>
      </c>
      <c r="E108" s="86">
        <v>73.078528000000006</v>
      </c>
      <c r="F108" s="86">
        <v>31.440311999999999</v>
      </c>
      <c r="G108" s="92">
        <v>24.8</v>
      </c>
      <c r="H108" s="86">
        <v>0.72</v>
      </c>
      <c r="I108" s="90" t="s">
        <v>222</v>
      </c>
      <c r="J108" s="90" t="s">
        <v>229</v>
      </c>
    </row>
    <row r="109" spans="1:10" x14ac:dyDescent="0.3">
      <c r="A109" s="90">
        <v>107</v>
      </c>
      <c r="B109" s="91">
        <v>10</v>
      </c>
      <c r="C109" s="90" t="s">
        <v>283</v>
      </c>
      <c r="D109" s="90" t="s">
        <v>5</v>
      </c>
      <c r="E109" s="86">
        <v>73.078528000000006</v>
      </c>
      <c r="F109" s="86">
        <v>31.440311999999999</v>
      </c>
      <c r="G109" s="92">
        <v>24.5</v>
      </c>
      <c r="H109" s="86">
        <v>0.72</v>
      </c>
      <c r="I109" s="90" t="s">
        <v>222</v>
      </c>
      <c r="J109" s="90" t="s">
        <v>229</v>
      </c>
    </row>
    <row r="110" spans="1:10" x14ac:dyDescent="0.3">
      <c r="A110" s="90">
        <v>108</v>
      </c>
      <c r="B110" s="91">
        <v>10</v>
      </c>
      <c r="C110" s="90" t="s">
        <v>283</v>
      </c>
      <c r="D110" s="90" t="s">
        <v>5</v>
      </c>
      <c r="E110" s="86">
        <v>73.078528000000006</v>
      </c>
      <c r="F110" s="86">
        <v>31.440311999999999</v>
      </c>
      <c r="G110" s="92">
        <v>27.8</v>
      </c>
      <c r="H110" s="86">
        <v>0.72</v>
      </c>
      <c r="I110" s="90" t="s">
        <v>222</v>
      </c>
      <c r="J110" s="90" t="s">
        <v>229</v>
      </c>
    </row>
    <row r="111" spans="1:10" x14ac:dyDescent="0.3">
      <c r="A111" s="90">
        <v>109</v>
      </c>
      <c r="B111" s="91">
        <v>10</v>
      </c>
      <c r="C111" s="90" t="s">
        <v>283</v>
      </c>
      <c r="D111" s="90" t="s">
        <v>5</v>
      </c>
      <c r="E111" s="86">
        <v>73.078528000000006</v>
      </c>
      <c r="F111" s="86">
        <v>31.440311999999999</v>
      </c>
      <c r="G111" s="92">
        <v>27.6</v>
      </c>
      <c r="H111" s="86">
        <v>0.72</v>
      </c>
      <c r="I111" s="90" t="s">
        <v>222</v>
      </c>
      <c r="J111" s="90" t="s">
        <v>229</v>
      </c>
    </row>
    <row r="112" spans="1:10" x14ac:dyDescent="0.3">
      <c r="A112" s="90">
        <v>110</v>
      </c>
      <c r="B112" s="91">
        <v>10</v>
      </c>
      <c r="C112" s="90" t="s">
        <v>283</v>
      </c>
      <c r="D112" s="90" t="s">
        <v>5</v>
      </c>
      <c r="E112" s="86">
        <v>73.078528000000006</v>
      </c>
      <c r="F112" s="86">
        <v>31.440311999999999</v>
      </c>
      <c r="G112" s="92">
        <v>24.2</v>
      </c>
      <c r="H112" s="86">
        <v>0.72</v>
      </c>
      <c r="I112" s="90" t="s">
        <v>222</v>
      </c>
      <c r="J112" s="90" t="s">
        <v>229</v>
      </c>
    </row>
    <row r="113" spans="1:10" x14ac:dyDescent="0.3">
      <c r="A113" s="90">
        <v>111</v>
      </c>
      <c r="B113" s="91">
        <v>10</v>
      </c>
      <c r="C113" s="90" t="s">
        <v>283</v>
      </c>
      <c r="D113" s="90" t="s">
        <v>5</v>
      </c>
      <c r="E113" s="86">
        <v>73.078528000000006</v>
      </c>
      <c r="F113" s="86">
        <v>31.440311999999999</v>
      </c>
      <c r="G113" s="92">
        <v>26.9</v>
      </c>
      <c r="H113" s="86">
        <v>0.72</v>
      </c>
      <c r="I113" s="90" t="s">
        <v>222</v>
      </c>
      <c r="J113" s="90" t="s">
        <v>229</v>
      </c>
    </row>
    <row r="114" spans="1:10" x14ac:dyDescent="0.3">
      <c r="A114" s="90">
        <v>112</v>
      </c>
      <c r="B114" s="91">
        <v>10</v>
      </c>
      <c r="C114" s="90" t="s">
        <v>283</v>
      </c>
      <c r="D114" s="90" t="s">
        <v>5</v>
      </c>
      <c r="E114" s="86">
        <v>73.078528000000006</v>
      </c>
      <c r="F114" s="86">
        <v>31.440311999999999</v>
      </c>
      <c r="G114" s="92">
        <v>27.9</v>
      </c>
      <c r="H114" s="86">
        <v>0.72</v>
      </c>
      <c r="I114" s="90" t="s">
        <v>222</v>
      </c>
      <c r="J114" s="90" t="s">
        <v>229</v>
      </c>
    </row>
    <row r="115" spans="1:10" x14ac:dyDescent="0.3">
      <c r="A115" s="90">
        <v>113</v>
      </c>
      <c r="B115" s="91">
        <v>10</v>
      </c>
      <c r="C115" s="90" t="s">
        <v>283</v>
      </c>
      <c r="D115" s="90" t="s">
        <v>5</v>
      </c>
      <c r="E115" s="86">
        <v>73.078528000000006</v>
      </c>
      <c r="F115" s="86">
        <v>31.440311999999999</v>
      </c>
      <c r="G115" s="92">
        <v>32</v>
      </c>
      <c r="H115" s="86">
        <v>0.72</v>
      </c>
      <c r="I115" s="90" t="s">
        <v>222</v>
      </c>
      <c r="J115" s="90" t="s">
        <v>229</v>
      </c>
    </row>
    <row r="116" spans="1:10" x14ac:dyDescent="0.3">
      <c r="A116" s="90">
        <v>114</v>
      </c>
      <c r="B116" s="91">
        <v>10</v>
      </c>
      <c r="C116" s="90" t="s">
        <v>283</v>
      </c>
      <c r="D116" s="90" t="s">
        <v>5</v>
      </c>
      <c r="E116" s="86">
        <v>73.078528000000006</v>
      </c>
      <c r="F116" s="86">
        <v>31.440311999999999</v>
      </c>
      <c r="G116" s="92">
        <v>29.1</v>
      </c>
      <c r="H116" s="86">
        <v>0.72</v>
      </c>
      <c r="I116" s="90" t="s">
        <v>222</v>
      </c>
      <c r="J116" s="90" t="s">
        <v>229</v>
      </c>
    </row>
    <row r="117" spans="1:10" x14ac:dyDescent="0.3">
      <c r="A117" s="90">
        <v>115</v>
      </c>
      <c r="B117" s="91">
        <v>10</v>
      </c>
      <c r="C117" s="90" t="s">
        <v>283</v>
      </c>
      <c r="D117" s="90" t="s">
        <v>5</v>
      </c>
      <c r="E117" s="86">
        <v>73.078528000000006</v>
      </c>
      <c r="F117" s="86">
        <v>31.440311999999999</v>
      </c>
      <c r="G117" s="92">
        <v>27.5</v>
      </c>
      <c r="H117" s="86">
        <v>0.72</v>
      </c>
      <c r="I117" s="90" t="s">
        <v>222</v>
      </c>
      <c r="J117" s="90" t="s">
        <v>229</v>
      </c>
    </row>
    <row r="118" spans="1:10" x14ac:dyDescent="0.3">
      <c r="A118" s="90">
        <v>116</v>
      </c>
      <c r="B118" s="91">
        <v>10</v>
      </c>
      <c r="C118" s="90" t="s">
        <v>283</v>
      </c>
      <c r="D118" s="90" t="s">
        <v>5</v>
      </c>
      <c r="E118" s="86">
        <v>73.078528000000006</v>
      </c>
      <c r="F118" s="86">
        <v>31.440311999999999</v>
      </c>
      <c r="G118" s="92">
        <v>31</v>
      </c>
      <c r="H118" s="86">
        <v>0.72</v>
      </c>
      <c r="I118" s="90" t="s">
        <v>222</v>
      </c>
      <c r="J118" s="90" t="s">
        <v>229</v>
      </c>
    </row>
    <row r="119" spans="1:10" x14ac:dyDescent="0.3">
      <c r="A119" s="90">
        <v>117</v>
      </c>
      <c r="B119" s="91">
        <v>10</v>
      </c>
      <c r="C119" s="90" t="s">
        <v>283</v>
      </c>
      <c r="D119" s="90" t="s">
        <v>5</v>
      </c>
      <c r="E119" s="86">
        <v>73.078528000000006</v>
      </c>
      <c r="F119" s="86">
        <v>31.440311999999999</v>
      </c>
      <c r="G119" s="92">
        <v>33</v>
      </c>
      <c r="H119" s="86">
        <v>0.72</v>
      </c>
      <c r="I119" s="90" t="s">
        <v>222</v>
      </c>
      <c r="J119" s="90" t="s">
        <v>229</v>
      </c>
    </row>
    <row r="120" spans="1:10" x14ac:dyDescent="0.3">
      <c r="A120" s="90">
        <v>118</v>
      </c>
      <c r="B120" s="91">
        <v>11</v>
      </c>
      <c r="C120" s="90" t="s">
        <v>428</v>
      </c>
      <c r="D120" s="90" t="s">
        <v>9</v>
      </c>
      <c r="E120" s="86">
        <v>115.865576</v>
      </c>
      <c r="F120" s="86">
        <v>-31.949892999999999</v>
      </c>
      <c r="G120" s="92">
        <v>11</v>
      </c>
      <c r="H120" s="86">
        <v>0.45</v>
      </c>
      <c r="I120" s="90" t="s">
        <v>233</v>
      </c>
      <c r="J120" s="90"/>
    </row>
    <row r="121" spans="1:10" x14ac:dyDescent="0.3">
      <c r="A121" s="90">
        <v>119</v>
      </c>
      <c r="B121" s="91">
        <v>11</v>
      </c>
      <c r="C121" s="90" t="s">
        <v>428</v>
      </c>
      <c r="D121" s="90" t="s">
        <v>9</v>
      </c>
      <c r="E121" s="86">
        <v>115.865576</v>
      </c>
      <c r="F121" s="86">
        <v>-31.949892999999999</v>
      </c>
      <c r="G121" s="92">
        <v>9</v>
      </c>
      <c r="H121" s="86">
        <v>0.45</v>
      </c>
      <c r="I121" s="90" t="s">
        <v>233</v>
      </c>
      <c r="J121" s="90"/>
    </row>
    <row r="122" spans="1:10" x14ac:dyDescent="0.3">
      <c r="A122" s="90">
        <v>120</v>
      </c>
      <c r="B122" s="91">
        <v>11</v>
      </c>
      <c r="C122" s="90" t="s">
        <v>428</v>
      </c>
      <c r="D122" s="90" t="s">
        <v>9</v>
      </c>
      <c r="E122" s="86">
        <v>115.865576</v>
      </c>
      <c r="F122" s="86">
        <v>-31.949892999999999</v>
      </c>
      <c r="G122" s="92">
        <v>18</v>
      </c>
      <c r="H122" s="86">
        <v>0.38</v>
      </c>
      <c r="I122" s="90" t="s">
        <v>233</v>
      </c>
      <c r="J122" s="90"/>
    </row>
    <row r="123" spans="1:10" x14ac:dyDescent="0.3">
      <c r="A123" s="90">
        <v>121</v>
      </c>
      <c r="B123" s="91">
        <v>11</v>
      </c>
      <c r="C123" s="90" t="s">
        <v>428</v>
      </c>
      <c r="D123" s="90" t="s">
        <v>9</v>
      </c>
      <c r="E123" s="86">
        <v>115.865576</v>
      </c>
      <c r="F123" s="86">
        <v>-31.949892999999999</v>
      </c>
      <c r="G123" s="92">
        <v>16</v>
      </c>
      <c r="H123" s="86">
        <v>0.38</v>
      </c>
      <c r="I123" s="90" t="s">
        <v>233</v>
      </c>
      <c r="J123" s="90"/>
    </row>
    <row r="124" spans="1:10" x14ac:dyDescent="0.3">
      <c r="A124" s="90">
        <v>122</v>
      </c>
      <c r="B124" s="91">
        <v>11</v>
      </c>
      <c r="C124" s="90" t="s">
        <v>428</v>
      </c>
      <c r="D124" s="90" t="s">
        <v>9</v>
      </c>
      <c r="E124" s="86">
        <v>115.865576</v>
      </c>
      <c r="F124" s="86">
        <v>-31.949892999999999</v>
      </c>
      <c r="G124" s="92">
        <v>15</v>
      </c>
      <c r="H124" s="86">
        <v>0.5</v>
      </c>
      <c r="I124" s="90" t="s">
        <v>233</v>
      </c>
      <c r="J124" s="90"/>
    </row>
    <row r="125" spans="1:10" x14ac:dyDescent="0.3">
      <c r="A125" s="90">
        <v>123</v>
      </c>
      <c r="B125" s="91">
        <v>11</v>
      </c>
      <c r="C125" s="90" t="s">
        <v>428</v>
      </c>
      <c r="D125" s="90" t="s">
        <v>9</v>
      </c>
      <c r="E125" s="86">
        <v>115.865576</v>
      </c>
      <c r="F125" s="86">
        <v>-31.949892999999999</v>
      </c>
      <c r="G125" s="92">
        <v>14</v>
      </c>
      <c r="H125" s="86">
        <v>0.5</v>
      </c>
      <c r="I125" s="90" t="s">
        <v>233</v>
      </c>
      <c r="J125" s="90"/>
    </row>
    <row r="126" spans="1:10" x14ac:dyDescent="0.3">
      <c r="A126" s="90">
        <v>124</v>
      </c>
      <c r="B126" s="91">
        <v>11</v>
      </c>
      <c r="C126" s="90" t="s">
        <v>428</v>
      </c>
      <c r="D126" s="90" t="s">
        <v>9</v>
      </c>
      <c r="E126" s="86">
        <v>115.865576</v>
      </c>
      <c r="F126" s="86">
        <v>-31.949892999999999</v>
      </c>
      <c r="G126" s="92">
        <v>18</v>
      </c>
      <c r="H126" s="86">
        <v>0.55000000000000004</v>
      </c>
      <c r="I126" s="90" t="s">
        <v>233</v>
      </c>
      <c r="J126" s="90"/>
    </row>
    <row r="127" spans="1:10" x14ac:dyDescent="0.3">
      <c r="A127" s="90">
        <v>125</v>
      </c>
      <c r="B127" s="91">
        <v>11</v>
      </c>
      <c r="C127" s="90" t="s">
        <v>428</v>
      </c>
      <c r="D127" s="90" t="s">
        <v>9</v>
      </c>
      <c r="E127" s="86">
        <v>115.865576</v>
      </c>
      <c r="F127" s="86">
        <v>-31.949892999999999</v>
      </c>
      <c r="G127" s="92">
        <v>16</v>
      </c>
      <c r="H127" s="86">
        <v>0.55000000000000004</v>
      </c>
      <c r="I127" s="90" t="s">
        <v>233</v>
      </c>
      <c r="J127" s="90"/>
    </row>
    <row r="128" spans="1:10" x14ac:dyDescent="0.3">
      <c r="A128" s="90">
        <v>126</v>
      </c>
      <c r="B128" s="91">
        <v>11</v>
      </c>
      <c r="C128" s="90" t="s">
        <v>428</v>
      </c>
      <c r="D128" s="90" t="s">
        <v>9</v>
      </c>
      <c r="E128" s="86">
        <v>115.865576</v>
      </c>
      <c r="F128" s="86">
        <v>-31.949892999999999</v>
      </c>
      <c r="G128" s="92">
        <v>15</v>
      </c>
      <c r="H128" s="86">
        <v>0.38</v>
      </c>
      <c r="I128" s="90" t="s">
        <v>233</v>
      </c>
      <c r="J128" s="90"/>
    </row>
    <row r="129" spans="1:10" x14ac:dyDescent="0.3">
      <c r="A129" s="90">
        <v>127</v>
      </c>
      <c r="B129" s="91">
        <v>11</v>
      </c>
      <c r="C129" s="90" t="s">
        <v>428</v>
      </c>
      <c r="D129" s="90" t="s">
        <v>9</v>
      </c>
      <c r="E129" s="86">
        <v>115.865576</v>
      </c>
      <c r="F129" s="86">
        <v>-31.949892999999999</v>
      </c>
      <c r="G129" s="92">
        <v>11</v>
      </c>
      <c r="H129" s="86">
        <v>0.38</v>
      </c>
      <c r="I129" s="90" t="s">
        <v>233</v>
      </c>
      <c r="J129" s="90"/>
    </row>
    <row r="130" spans="1:10" x14ac:dyDescent="0.3">
      <c r="A130" s="90">
        <v>128</v>
      </c>
      <c r="B130" s="91">
        <v>11</v>
      </c>
      <c r="C130" s="90" t="s">
        <v>428</v>
      </c>
      <c r="D130" s="90" t="s">
        <v>9</v>
      </c>
      <c r="E130" s="86">
        <v>115.865576</v>
      </c>
      <c r="F130" s="86">
        <v>-31.949892999999999</v>
      </c>
      <c r="G130" s="92">
        <v>16</v>
      </c>
      <c r="H130" s="86">
        <v>0.52</v>
      </c>
      <c r="I130" s="90" t="s">
        <v>233</v>
      </c>
      <c r="J130" s="90"/>
    </row>
    <row r="131" spans="1:10" x14ac:dyDescent="0.3">
      <c r="A131" s="90">
        <v>129</v>
      </c>
      <c r="B131" s="91">
        <v>11</v>
      </c>
      <c r="C131" s="90" t="s">
        <v>428</v>
      </c>
      <c r="D131" s="90" t="s">
        <v>9</v>
      </c>
      <c r="E131" s="86">
        <v>115.865576</v>
      </c>
      <c r="F131" s="86">
        <v>-31.949892999999999</v>
      </c>
      <c r="G131" s="92">
        <v>13</v>
      </c>
      <c r="H131" s="86">
        <v>0.52</v>
      </c>
      <c r="I131" s="90" t="s">
        <v>233</v>
      </c>
      <c r="J131" s="90"/>
    </row>
    <row r="132" spans="1:10" x14ac:dyDescent="0.3">
      <c r="A132" s="90">
        <v>130</v>
      </c>
      <c r="B132" s="91">
        <v>11</v>
      </c>
      <c r="C132" s="90" t="s">
        <v>428</v>
      </c>
      <c r="D132" s="90" t="s">
        <v>9</v>
      </c>
      <c r="E132" s="86">
        <v>115.865576</v>
      </c>
      <c r="F132" s="86">
        <v>-31.949892999999999</v>
      </c>
      <c r="G132" s="92">
        <v>12</v>
      </c>
      <c r="H132" s="86">
        <v>0.35</v>
      </c>
      <c r="I132" s="90" t="s">
        <v>233</v>
      </c>
      <c r="J132" s="90"/>
    </row>
    <row r="133" spans="1:10" x14ac:dyDescent="0.3">
      <c r="A133" s="90">
        <v>131</v>
      </c>
      <c r="B133" s="91">
        <v>11</v>
      </c>
      <c r="C133" s="90" t="s">
        <v>428</v>
      </c>
      <c r="D133" s="90" t="s">
        <v>9</v>
      </c>
      <c r="E133" s="86">
        <v>115.865576</v>
      </c>
      <c r="F133" s="86">
        <v>-31.949892999999999</v>
      </c>
      <c r="G133" s="92">
        <v>12</v>
      </c>
      <c r="H133" s="86">
        <v>0.35</v>
      </c>
      <c r="I133" s="90" t="s">
        <v>233</v>
      </c>
      <c r="J133" s="90"/>
    </row>
    <row r="134" spans="1:10" x14ac:dyDescent="0.3">
      <c r="A134" s="90">
        <v>132</v>
      </c>
      <c r="B134" s="91">
        <v>11</v>
      </c>
      <c r="C134" s="90" t="s">
        <v>428</v>
      </c>
      <c r="D134" s="90" t="s">
        <v>9</v>
      </c>
      <c r="E134" s="86">
        <v>115.865576</v>
      </c>
      <c r="F134" s="86">
        <v>-31.949892999999999</v>
      </c>
      <c r="G134" s="92">
        <v>16</v>
      </c>
      <c r="H134" s="86">
        <v>0.4</v>
      </c>
      <c r="I134" s="90" t="s">
        <v>233</v>
      </c>
      <c r="J134" s="90"/>
    </row>
    <row r="135" spans="1:10" x14ac:dyDescent="0.3">
      <c r="A135" s="90">
        <v>133</v>
      </c>
      <c r="B135" s="91">
        <v>11</v>
      </c>
      <c r="C135" s="90" t="s">
        <v>428</v>
      </c>
      <c r="D135" s="90" t="s">
        <v>9</v>
      </c>
      <c r="E135" s="86">
        <v>115.865576</v>
      </c>
      <c r="F135" s="86">
        <v>-31.949892999999999</v>
      </c>
      <c r="G135" s="92">
        <v>13</v>
      </c>
      <c r="H135" s="86">
        <v>0.4</v>
      </c>
      <c r="I135" s="90" t="s">
        <v>233</v>
      </c>
      <c r="J135" s="90"/>
    </row>
    <row r="136" spans="1:10" x14ac:dyDescent="0.3">
      <c r="A136" s="90">
        <v>134</v>
      </c>
      <c r="B136" s="91">
        <v>11</v>
      </c>
      <c r="C136" s="90" t="s">
        <v>428</v>
      </c>
      <c r="D136" s="90" t="s">
        <v>9</v>
      </c>
      <c r="E136" s="86">
        <v>115.865576</v>
      </c>
      <c r="F136" s="86">
        <v>-31.949892999999999</v>
      </c>
      <c r="G136" s="92">
        <v>12</v>
      </c>
      <c r="H136" s="86">
        <v>0.85</v>
      </c>
      <c r="I136" s="90" t="s">
        <v>233</v>
      </c>
      <c r="J136" s="90"/>
    </row>
    <row r="137" spans="1:10" x14ac:dyDescent="0.3">
      <c r="A137" s="90">
        <v>135</v>
      </c>
      <c r="B137" s="91">
        <v>11</v>
      </c>
      <c r="C137" s="90" t="s">
        <v>428</v>
      </c>
      <c r="D137" s="90" t="s">
        <v>9</v>
      </c>
      <c r="E137" s="86">
        <v>115.865576</v>
      </c>
      <c r="F137" s="86">
        <v>-31.949892999999999</v>
      </c>
      <c r="G137" s="92">
        <v>12</v>
      </c>
      <c r="H137" s="86">
        <v>0.85</v>
      </c>
      <c r="I137" s="90" t="s">
        <v>233</v>
      </c>
      <c r="J137" s="90"/>
    </row>
    <row r="138" spans="1:10" x14ac:dyDescent="0.3">
      <c r="A138" s="90">
        <v>136</v>
      </c>
      <c r="B138" s="91">
        <v>11</v>
      </c>
      <c r="C138" s="90" t="s">
        <v>428</v>
      </c>
      <c r="D138" s="90" t="s">
        <v>9</v>
      </c>
      <c r="E138" s="86">
        <v>115.865576</v>
      </c>
      <c r="F138" s="86">
        <v>-31.949892999999999</v>
      </c>
      <c r="G138" s="92">
        <v>11</v>
      </c>
      <c r="H138" s="86">
        <v>0.3</v>
      </c>
      <c r="I138" s="90" t="s">
        <v>233</v>
      </c>
      <c r="J138" s="90"/>
    </row>
    <row r="139" spans="1:10" x14ac:dyDescent="0.3">
      <c r="A139" s="90">
        <v>137</v>
      </c>
      <c r="B139" s="91">
        <v>11</v>
      </c>
      <c r="C139" s="90" t="s">
        <v>428</v>
      </c>
      <c r="D139" s="90" t="s">
        <v>9</v>
      </c>
      <c r="E139" s="86">
        <v>115.865576</v>
      </c>
      <c r="F139" s="86">
        <v>-31.949892999999999</v>
      </c>
      <c r="G139" s="92">
        <v>11</v>
      </c>
      <c r="H139" s="86">
        <v>0.3</v>
      </c>
      <c r="I139" s="90" t="s">
        <v>233</v>
      </c>
      <c r="J139" s="90"/>
    </row>
    <row r="140" spans="1:10" x14ac:dyDescent="0.3">
      <c r="A140" s="90">
        <v>138</v>
      </c>
      <c r="B140" s="91">
        <v>11</v>
      </c>
      <c r="C140" s="90" t="s">
        <v>428</v>
      </c>
      <c r="D140" s="90" t="s">
        <v>9</v>
      </c>
      <c r="E140" s="86">
        <v>115.865576</v>
      </c>
      <c r="F140" s="86">
        <v>-31.949892999999999</v>
      </c>
      <c r="G140" s="92">
        <v>11</v>
      </c>
      <c r="H140" s="86">
        <v>0.35</v>
      </c>
      <c r="I140" s="90" t="s">
        <v>233</v>
      </c>
      <c r="J140" s="90"/>
    </row>
    <row r="141" spans="1:10" x14ac:dyDescent="0.3">
      <c r="A141" s="90">
        <v>139</v>
      </c>
      <c r="B141" s="91">
        <v>11</v>
      </c>
      <c r="C141" s="90" t="s">
        <v>428</v>
      </c>
      <c r="D141" s="90" t="s">
        <v>9</v>
      </c>
      <c r="E141" s="86">
        <v>115.865576</v>
      </c>
      <c r="F141" s="86">
        <v>-31.949892999999999</v>
      </c>
      <c r="G141" s="92">
        <v>10</v>
      </c>
      <c r="H141" s="86">
        <v>0.35</v>
      </c>
      <c r="I141" s="90" t="s">
        <v>233</v>
      </c>
      <c r="J141" s="90"/>
    </row>
    <row r="142" spans="1:10" x14ac:dyDescent="0.3">
      <c r="A142" s="90">
        <v>140</v>
      </c>
      <c r="B142" s="91">
        <v>11</v>
      </c>
      <c r="C142" s="90" t="s">
        <v>428</v>
      </c>
      <c r="D142" s="90" t="s">
        <v>9</v>
      </c>
      <c r="E142" s="86">
        <v>115.871037</v>
      </c>
      <c r="F142" s="86">
        <v>-31.953937</v>
      </c>
      <c r="G142" s="92">
        <v>12</v>
      </c>
      <c r="H142" s="86">
        <v>0.57999999999999996</v>
      </c>
      <c r="I142" s="90" t="s">
        <v>233</v>
      </c>
      <c r="J142" s="90"/>
    </row>
    <row r="143" spans="1:10" x14ac:dyDescent="0.3">
      <c r="A143" s="90">
        <v>141</v>
      </c>
      <c r="B143" s="91">
        <v>11</v>
      </c>
      <c r="C143" s="90" t="s">
        <v>428</v>
      </c>
      <c r="D143" s="90" t="s">
        <v>9</v>
      </c>
      <c r="E143" s="86">
        <v>115.871037</v>
      </c>
      <c r="F143" s="86">
        <v>-31.953937</v>
      </c>
      <c r="G143" s="92">
        <v>10</v>
      </c>
      <c r="H143" s="86">
        <v>0.57999999999999996</v>
      </c>
      <c r="I143" s="90" t="s">
        <v>233</v>
      </c>
      <c r="J143" s="90"/>
    </row>
    <row r="144" spans="1:10" x14ac:dyDescent="0.3">
      <c r="A144" s="90">
        <v>142</v>
      </c>
      <c r="B144" s="91">
        <v>11</v>
      </c>
      <c r="C144" s="90" t="s">
        <v>428</v>
      </c>
      <c r="D144" s="90" t="s">
        <v>9</v>
      </c>
      <c r="E144" s="86">
        <v>115.871037</v>
      </c>
      <c r="F144" s="86">
        <v>-31.953937</v>
      </c>
      <c r="G144" s="92">
        <v>13</v>
      </c>
      <c r="H144" s="86">
        <v>0.3</v>
      </c>
      <c r="I144" s="90" t="s">
        <v>233</v>
      </c>
      <c r="J144" s="90"/>
    </row>
    <row r="145" spans="1:10" x14ac:dyDescent="0.3">
      <c r="A145" s="90">
        <v>143</v>
      </c>
      <c r="B145" s="91">
        <v>11</v>
      </c>
      <c r="C145" s="90" t="s">
        <v>428</v>
      </c>
      <c r="D145" s="90" t="s">
        <v>9</v>
      </c>
      <c r="E145" s="86">
        <v>115.871037</v>
      </c>
      <c r="F145" s="86">
        <v>-31.953937</v>
      </c>
      <c r="G145" s="92">
        <v>13</v>
      </c>
      <c r="H145" s="86">
        <v>0.3</v>
      </c>
      <c r="I145" s="90" t="s">
        <v>233</v>
      </c>
      <c r="J145" s="90"/>
    </row>
    <row r="146" spans="1:10" x14ac:dyDescent="0.3">
      <c r="A146" s="90">
        <v>144</v>
      </c>
      <c r="B146" s="91">
        <v>11</v>
      </c>
      <c r="C146" s="90" t="s">
        <v>428</v>
      </c>
      <c r="D146" s="90" t="s">
        <v>9</v>
      </c>
      <c r="E146" s="86">
        <v>115.871037</v>
      </c>
      <c r="F146" s="86">
        <v>-31.953937</v>
      </c>
      <c r="G146" s="92">
        <v>14</v>
      </c>
      <c r="H146" s="86">
        <v>0.41</v>
      </c>
      <c r="I146" s="90" t="s">
        <v>233</v>
      </c>
      <c r="J146" s="90"/>
    </row>
    <row r="147" spans="1:10" x14ac:dyDescent="0.3">
      <c r="A147" s="90">
        <v>145</v>
      </c>
      <c r="B147" s="91">
        <v>11</v>
      </c>
      <c r="C147" s="90" t="s">
        <v>428</v>
      </c>
      <c r="D147" s="90" t="s">
        <v>9</v>
      </c>
      <c r="E147" s="86">
        <v>115.871037</v>
      </c>
      <c r="F147" s="86">
        <v>-31.953937</v>
      </c>
      <c r="G147" s="92">
        <v>12</v>
      </c>
      <c r="H147" s="86">
        <v>0.41</v>
      </c>
      <c r="I147" s="90" t="s">
        <v>233</v>
      </c>
      <c r="J147" s="90"/>
    </row>
    <row r="148" spans="1:10" x14ac:dyDescent="0.3">
      <c r="A148" s="90">
        <v>146</v>
      </c>
      <c r="B148" s="91">
        <v>11</v>
      </c>
      <c r="C148" s="90" t="s">
        <v>428</v>
      </c>
      <c r="D148" s="90" t="s">
        <v>9</v>
      </c>
      <c r="E148" s="86">
        <v>115.871037</v>
      </c>
      <c r="F148" s="86">
        <v>-31.953937</v>
      </c>
      <c r="G148" s="92">
        <v>15</v>
      </c>
      <c r="H148" s="86">
        <v>0.35</v>
      </c>
      <c r="I148" s="90" t="s">
        <v>233</v>
      </c>
      <c r="J148" s="90"/>
    </row>
    <row r="149" spans="1:10" x14ac:dyDescent="0.3">
      <c r="A149" s="90">
        <v>147</v>
      </c>
      <c r="B149" s="91">
        <v>11</v>
      </c>
      <c r="C149" s="90" t="s">
        <v>428</v>
      </c>
      <c r="D149" s="90" t="s">
        <v>9</v>
      </c>
      <c r="E149" s="86">
        <v>115.871037</v>
      </c>
      <c r="F149" s="86">
        <v>-31.953937</v>
      </c>
      <c r="G149" s="92">
        <v>13</v>
      </c>
      <c r="H149" s="86">
        <v>0.35</v>
      </c>
      <c r="I149" s="90" t="s">
        <v>233</v>
      </c>
      <c r="J149" s="90"/>
    </row>
    <row r="150" spans="1:10" x14ac:dyDescent="0.3">
      <c r="A150" s="90">
        <v>148</v>
      </c>
      <c r="B150" s="91">
        <v>11</v>
      </c>
      <c r="C150" s="90" t="s">
        <v>428</v>
      </c>
      <c r="D150" s="90" t="s">
        <v>9</v>
      </c>
      <c r="E150" s="86">
        <v>115.871037</v>
      </c>
      <c r="F150" s="86">
        <v>-31.953937</v>
      </c>
      <c r="G150" s="92">
        <v>13</v>
      </c>
      <c r="H150" s="86">
        <v>0.3</v>
      </c>
      <c r="I150" s="90" t="s">
        <v>233</v>
      </c>
      <c r="J150" s="90"/>
    </row>
    <row r="151" spans="1:10" x14ac:dyDescent="0.3">
      <c r="A151" s="90">
        <v>149</v>
      </c>
      <c r="B151" s="91">
        <v>11</v>
      </c>
      <c r="C151" s="90" t="s">
        <v>428</v>
      </c>
      <c r="D151" s="90" t="s">
        <v>9</v>
      </c>
      <c r="E151" s="86">
        <v>115.871037</v>
      </c>
      <c r="F151" s="86">
        <v>-31.953937</v>
      </c>
      <c r="G151" s="92">
        <v>10</v>
      </c>
      <c r="H151" s="86">
        <v>0.3</v>
      </c>
      <c r="I151" s="90" t="s">
        <v>233</v>
      </c>
      <c r="J151" s="90"/>
    </row>
    <row r="152" spans="1:10" x14ac:dyDescent="0.3">
      <c r="A152" s="90">
        <v>150</v>
      </c>
      <c r="B152" s="91">
        <v>11</v>
      </c>
      <c r="C152" s="90" t="s">
        <v>428</v>
      </c>
      <c r="D152" s="90" t="s">
        <v>9</v>
      </c>
      <c r="E152" s="86">
        <v>115.871037</v>
      </c>
      <c r="F152" s="86">
        <v>-31.953937</v>
      </c>
      <c r="G152" s="92">
        <v>16</v>
      </c>
      <c r="H152" s="86">
        <v>0.2</v>
      </c>
      <c r="I152" s="90" t="s">
        <v>233</v>
      </c>
      <c r="J152" s="90"/>
    </row>
    <row r="153" spans="1:10" x14ac:dyDescent="0.3">
      <c r="A153" s="90">
        <v>151</v>
      </c>
      <c r="B153" s="91">
        <v>11</v>
      </c>
      <c r="C153" s="90" t="s">
        <v>428</v>
      </c>
      <c r="D153" s="90" t="s">
        <v>9</v>
      </c>
      <c r="E153" s="86">
        <v>115.871037</v>
      </c>
      <c r="F153" s="86">
        <v>-31.953937</v>
      </c>
      <c r="G153" s="92">
        <v>12</v>
      </c>
      <c r="H153" s="86">
        <v>0.2</v>
      </c>
      <c r="I153" s="90" t="s">
        <v>233</v>
      </c>
      <c r="J153" s="90"/>
    </row>
    <row r="154" spans="1:10" x14ac:dyDescent="0.3">
      <c r="A154" s="90">
        <v>152</v>
      </c>
      <c r="B154" s="91">
        <v>11</v>
      </c>
      <c r="C154" s="90" t="s">
        <v>428</v>
      </c>
      <c r="D154" s="90" t="s">
        <v>9</v>
      </c>
      <c r="E154" s="86">
        <v>115.871037</v>
      </c>
      <c r="F154" s="86">
        <v>-31.953937</v>
      </c>
      <c r="G154" s="92">
        <v>17</v>
      </c>
      <c r="H154" s="86">
        <v>0.2</v>
      </c>
      <c r="I154" s="90" t="s">
        <v>233</v>
      </c>
      <c r="J154" s="90"/>
    </row>
    <row r="155" spans="1:10" x14ac:dyDescent="0.3">
      <c r="A155" s="90">
        <v>153</v>
      </c>
      <c r="B155" s="91">
        <v>11</v>
      </c>
      <c r="C155" s="90" t="s">
        <v>428</v>
      </c>
      <c r="D155" s="90" t="s">
        <v>9</v>
      </c>
      <c r="E155" s="86">
        <v>115.871037</v>
      </c>
      <c r="F155" s="86">
        <v>-31.953937</v>
      </c>
      <c r="G155" s="92">
        <v>14</v>
      </c>
      <c r="H155" s="86">
        <v>0.2</v>
      </c>
      <c r="I155" s="90" t="s">
        <v>233</v>
      </c>
      <c r="J155" s="90"/>
    </row>
    <row r="156" spans="1:10" x14ac:dyDescent="0.3">
      <c r="A156" s="90">
        <v>154</v>
      </c>
      <c r="B156" s="91">
        <v>11</v>
      </c>
      <c r="C156" s="90" t="s">
        <v>428</v>
      </c>
      <c r="D156" s="90" t="s">
        <v>9</v>
      </c>
      <c r="E156" s="86">
        <v>115.871037</v>
      </c>
      <c r="F156" s="86">
        <v>-31.953937</v>
      </c>
      <c r="G156" s="92">
        <v>16</v>
      </c>
      <c r="H156" s="86">
        <v>0.65</v>
      </c>
      <c r="I156" s="90" t="s">
        <v>233</v>
      </c>
      <c r="J156" s="90"/>
    </row>
    <row r="157" spans="1:10" x14ac:dyDescent="0.3">
      <c r="A157" s="90">
        <v>155</v>
      </c>
      <c r="B157" s="91">
        <v>11</v>
      </c>
      <c r="C157" s="90" t="s">
        <v>428</v>
      </c>
      <c r="D157" s="90" t="s">
        <v>9</v>
      </c>
      <c r="E157" s="86">
        <v>115.871037</v>
      </c>
      <c r="F157" s="86">
        <v>-31.953937</v>
      </c>
      <c r="G157" s="92">
        <v>13</v>
      </c>
      <c r="H157" s="86">
        <v>0.65</v>
      </c>
      <c r="I157" s="90" t="s">
        <v>233</v>
      </c>
      <c r="J157" s="90"/>
    </row>
    <row r="158" spans="1:10" x14ac:dyDescent="0.3">
      <c r="A158" s="90">
        <v>156</v>
      </c>
      <c r="B158" s="91">
        <v>11</v>
      </c>
      <c r="C158" s="90" t="s">
        <v>428</v>
      </c>
      <c r="D158" s="90" t="s">
        <v>9</v>
      </c>
      <c r="E158" s="86">
        <v>115.871037</v>
      </c>
      <c r="F158" s="86">
        <v>-31.953937</v>
      </c>
      <c r="G158" s="92">
        <v>26</v>
      </c>
      <c r="H158" s="86">
        <v>0.8</v>
      </c>
      <c r="I158" s="90" t="s">
        <v>233</v>
      </c>
      <c r="J158" s="90"/>
    </row>
    <row r="159" spans="1:10" x14ac:dyDescent="0.3">
      <c r="A159" s="90">
        <v>157</v>
      </c>
      <c r="B159" s="91">
        <v>11</v>
      </c>
      <c r="C159" s="90" t="s">
        <v>428</v>
      </c>
      <c r="D159" s="90" t="s">
        <v>9</v>
      </c>
      <c r="E159" s="86">
        <v>115.871037</v>
      </c>
      <c r="F159" s="86">
        <v>-31.953937</v>
      </c>
      <c r="G159" s="92">
        <v>22</v>
      </c>
      <c r="H159" s="86">
        <v>0.8</v>
      </c>
      <c r="I159" s="90" t="s">
        <v>233</v>
      </c>
      <c r="J159" s="90"/>
    </row>
    <row r="160" spans="1:10" x14ac:dyDescent="0.3">
      <c r="A160" s="90">
        <v>158</v>
      </c>
      <c r="B160" s="91">
        <v>11</v>
      </c>
      <c r="C160" s="90" t="s">
        <v>428</v>
      </c>
      <c r="D160" s="90" t="s">
        <v>9</v>
      </c>
      <c r="E160" s="86">
        <v>115.871037</v>
      </c>
      <c r="F160" s="86">
        <v>-31.953937</v>
      </c>
      <c r="G160" s="92">
        <v>15</v>
      </c>
      <c r="H160" s="86">
        <v>0.71</v>
      </c>
      <c r="I160" s="90" t="s">
        <v>233</v>
      </c>
      <c r="J160" s="90"/>
    </row>
    <row r="161" spans="1:10" x14ac:dyDescent="0.3">
      <c r="A161" s="90">
        <v>159</v>
      </c>
      <c r="B161" s="91">
        <v>11</v>
      </c>
      <c r="C161" s="90" t="s">
        <v>428</v>
      </c>
      <c r="D161" s="90" t="s">
        <v>9</v>
      </c>
      <c r="E161" s="86">
        <v>115.871037</v>
      </c>
      <c r="F161" s="86">
        <v>-31.953937</v>
      </c>
      <c r="G161" s="92">
        <v>14</v>
      </c>
      <c r="H161" s="86">
        <v>0.71</v>
      </c>
      <c r="I161" s="90" t="s">
        <v>233</v>
      </c>
      <c r="J161" s="90"/>
    </row>
    <row r="162" spans="1:10" x14ac:dyDescent="0.3">
      <c r="A162" s="90">
        <v>160</v>
      </c>
      <c r="B162" s="91">
        <v>11</v>
      </c>
      <c r="C162" s="90" t="s">
        <v>428</v>
      </c>
      <c r="D162" s="90" t="s">
        <v>9</v>
      </c>
      <c r="E162" s="86">
        <v>115.871253</v>
      </c>
      <c r="F162" s="86">
        <v>-31.956633</v>
      </c>
      <c r="G162" s="92">
        <v>12</v>
      </c>
      <c r="H162" s="86">
        <v>0.38</v>
      </c>
      <c r="I162" s="90" t="s">
        <v>233</v>
      </c>
      <c r="J162" s="90"/>
    </row>
    <row r="163" spans="1:10" x14ac:dyDescent="0.3">
      <c r="A163" s="90">
        <v>161</v>
      </c>
      <c r="B163" s="91">
        <v>11</v>
      </c>
      <c r="C163" s="90" t="s">
        <v>428</v>
      </c>
      <c r="D163" s="90" t="s">
        <v>9</v>
      </c>
      <c r="E163" s="86">
        <v>115.871253</v>
      </c>
      <c r="F163" s="86">
        <v>-31.956633</v>
      </c>
      <c r="G163" s="92">
        <v>10</v>
      </c>
      <c r="H163" s="86">
        <v>0.38</v>
      </c>
      <c r="I163" s="90" t="s">
        <v>233</v>
      </c>
      <c r="J163" s="90"/>
    </row>
    <row r="164" spans="1:10" x14ac:dyDescent="0.3">
      <c r="A164" s="90">
        <v>162</v>
      </c>
      <c r="B164" s="91">
        <v>11</v>
      </c>
      <c r="C164" s="90" t="s">
        <v>428</v>
      </c>
      <c r="D164" s="90" t="s">
        <v>9</v>
      </c>
      <c r="E164" s="86">
        <v>115.871253</v>
      </c>
      <c r="F164" s="86">
        <v>-31.956633</v>
      </c>
      <c r="G164" s="92">
        <v>19</v>
      </c>
      <c r="H164" s="86">
        <v>0.44</v>
      </c>
      <c r="I164" s="90" t="s">
        <v>233</v>
      </c>
      <c r="J164" s="90"/>
    </row>
    <row r="165" spans="1:10" x14ac:dyDescent="0.3">
      <c r="A165" s="90">
        <v>163</v>
      </c>
      <c r="B165" s="91">
        <v>11</v>
      </c>
      <c r="C165" s="90" t="s">
        <v>428</v>
      </c>
      <c r="D165" s="90" t="s">
        <v>9</v>
      </c>
      <c r="E165" s="86">
        <v>115.871253</v>
      </c>
      <c r="F165" s="86">
        <v>-31.956633</v>
      </c>
      <c r="G165" s="92">
        <v>17</v>
      </c>
      <c r="H165" s="86">
        <v>0.44</v>
      </c>
      <c r="I165" s="90" t="s">
        <v>233</v>
      </c>
      <c r="J165" s="90"/>
    </row>
    <row r="166" spans="1:10" x14ac:dyDescent="0.3">
      <c r="A166" s="90">
        <v>164</v>
      </c>
      <c r="B166" s="91">
        <v>11</v>
      </c>
      <c r="C166" s="90" t="s">
        <v>428</v>
      </c>
      <c r="D166" s="90" t="s">
        <v>9</v>
      </c>
      <c r="E166" s="86">
        <v>115.871253</v>
      </c>
      <c r="F166" s="86">
        <v>-31.956633</v>
      </c>
      <c r="G166" s="92">
        <v>11</v>
      </c>
      <c r="H166" s="86">
        <v>0.32</v>
      </c>
      <c r="I166" s="90" t="s">
        <v>233</v>
      </c>
      <c r="J166" s="90"/>
    </row>
    <row r="167" spans="1:10" x14ac:dyDescent="0.3">
      <c r="A167" s="90">
        <v>165</v>
      </c>
      <c r="B167" s="91">
        <v>11</v>
      </c>
      <c r="C167" s="90" t="s">
        <v>428</v>
      </c>
      <c r="D167" s="90" t="s">
        <v>9</v>
      </c>
      <c r="E167" s="86">
        <v>115.871253</v>
      </c>
      <c r="F167" s="86">
        <v>-31.956633</v>
      </c>
      <c r="G167" s="92">
        <v>10</v>
      </c>
      <c r="H167" s="86">
        <v>0.32</v>
      </c>
      <c r="I167" s="90" t="s">
        <v>233</v>
      </c>
      <c r="J167" s="90"/>
    </row>
    <row r="168" spans="1:10" x14ac:dyDescent="0.3">
      <c r="A168" s="90">
        <v>166</v>
      </c>
      <c r="B168" s="91">
        <v>11</v>
      </c>
      <c r="C168" s="90" t="s">
        <v>428</v>
      </c>
      <c r="D168" s="90" t="s">
        <v>9</v>
      </c>
      <c r="E168" s="86">
        <v>115.871253</v>
      </c>
      <c r="F168" s="86">
        <v>-31.956633</v>
      </c>
      <c r="G168" s="92">
        <v>16</v>
      </c>
      <c r="H168" s="86">
        <v>0.31</v>
      </c>
      <c r="I168" s="90" t="s">
        <v>233</v>
      </c>
      <c r="J168" s="90"/>
    </row>
    <row r="169" spans="1:10" x14ac:dyDescent="0.3">
      <c r="A169" s="90">
        <v>167</v>
      </c>
      <c r="B169" s="91">
        <v>11</v>
      </c>
      <c r="C169" s="90" t="s">
        <v>428</v>
      </c>
      <c r="D169" s="90" t="s">
        <v>9</v>
      </c>
      <c r="E169" s="86">
        <v>115.871253</v>
      </c>
      <c r="F169" s="86">
        <v>-31.956633</v>
      </c>
      <c r="G169" s="92">
        <v>12</v>
      </c>
      <c r="H169" s="86">
        <v>0.31</v>
      </c>
      <c r="I169" s="90" t="s">
        <v>233</v>
      </c>
      <c r="J169" s="90"/>
    </row>
    <row r="170" spans="1:10" x14ac:dyDescent="0.3">
      <c r="A170" s="90">
        <v>168</v>
      </c>
      <c r="B170" s="91">
        <v>11</v>
      </c>
      <c r="C170" s="90" t="s">
        <v>428</v>
      </c>
      <c r="D170" s="90" t="s">
        <v>9</v>
      </c>
      <c r="E170" s="86">
        <v>115.871253</v>
      </c>
      <c r="F170" s="86">
        <v>-31.956633</v>
      </c>
      <c r="G170" s="92">
        <v>16</v>
      </c>
      <c r="H170" s="86">
        <v>0.48</v>
      </c>
      <c r="I170" s="90" t="s">
        <v>233</v>
      </c>
      <c r="J170" s="90"/>
    </row>
    <row r="171" spans="1:10" x14ac:dyDescent="0.3">
      <c r="A171" s="90">
        <v>169</v>
      </c>
      <c r="B171" s="91">
        <v>11</v>
      </c>
      <c r="C171" s="90" t="s">
        <v>428</v>
      </c>
      <c r="D171" s="90" t="s">
        <v>9</v>
      </c>
      <c r="E171" s="86">
        <v>115.871253</v>
      </c>
      <c r="F171" s="86">
        <v>-31.956633</v>
      </c>
      <c r="G171" s="92">
        <v>13</v>
      </c>
      <c r="H171" s="86">
        <v>0.48</v>
      </c>
      <c r="I171" s="90" t="s">
        <v>233</v>
      </c>
      <c r="J171" s="90"/>
    </row>
    <row r="172" spans="1:10" x14ac:dyDescent="0.3">
      <c r="A172" s="90">
        <v>170</v>
      </c>
      <c r="B172" s="91">
        <v>11</v>
      </c>
      <c r="C172" s="90" t="s">
        <v>428</v>
      </c>
      <c r="D172" s="90" t="s">
        <v>9</v>
      </c>
      <c r="E172" s="86">
        <v>115.871253</v>
      </c>
      <c r="F172" s="86">
        <v>-31.956633</v>
      </c>
      <c r="G172" s="92">
        <v>15</v>
      </c>
      <c r="H172" s="86">
        <v>0.32</v>
      </c>
      <c r="I172" s="90" t="s">
        <v>233</v>
      </c>
      <c r="J172" s="90"/>
    </row>
    <row r="173" spans="1:10" x14ac:dyDescent="0.3">
      <c r="A173" s="90">
        <v>171</v>
      </c>
      <c r="B173" s="91">
        <v>11</v>
      </c>
      <c r="C173" s="90" t="s">
        <v>428</v>
      </c>
      <c r="D173" s="90" t="s">
        <v>9</v>
      </c>
      <c r="E173" s="86">
        <v>115.871253</v>
      </c>
      <c r="F173" s="86">
        <v>-31.956633</v>
      </c>
      <c r="G173" s="92">
        <v>13</v>
      </c>
      <c r="H173" s="86">
        <v>0.32</v>
      </c>
      <c r="I173" s="90" t="s">
        <v>233</v>
      </c>
      <c r="J173" s="90"/>
    </row>
    <row r="174" spans="1:10" x14ac:dyDescent="0.3">
      <c r="A174" s="90">
        <v>172</v>
      </c>
      <c r="B174" s="91">
        <v>11</v>
      </c>
      <c r="C174" s="90" t="s">
        <v>428</v>
      </c>
      <c r="D174" s="90" t="s">
        <v>9</v>
      </c>
      <c r="E174" s="86">
        <v>115.871253</v>
      </c>
      <c r="F174" s="86">
        <v>-31.956633</v>
      </c>
      <c r="G174" s="92">
        <v>17</v>
      </c>
      <c r="H174" s="86">
        <v>0.3</v>
      </c>
      <c r="I174" s="90" t="s">
        <v>233</v>
      </c>
      <c r="J174" s="90"/>
    </row>
    <row r="175" spans="1:10" x14ac:dyDescent="0.3">
      <c r="A175" s="90">
        <v>173</v>
      </c>
      <c r="B175" s="91">
        <v>11</v>
      </c>
      <c r="C175" s="90" t="s">
        <v>428</v>
      </c>
      <c r="D175" s="90" t="s">
        <v>9</v>
      </c>
      <c r="E175" s="86">
        <v>115.871253</v>
      </c>
      <c r="F175" s="86">
        <v>-31.956633</v>
      </c>
      <c r="G175" s="92">
        <v>10</v>
      </c>
      <c r="H175" s="86">
        <v>0.3</v>
      </c>
      <c r="I175" s="90" t="s">
        <v>233</v>
      </c>
      <c r="J175" s="90"/>
    </row>
    <row r="176" spans="1:10" x14ac:dyDescent="0.3">
      <c r="A176" s="90">
        <v>174</v>
      </c>
      <c r="B176" s="91">
        <v>11</v>
      </c>
      <c r="C176" s="90" t="s">
        <v>428</v>
      </c>
      <c r="D176" s="90" t="s">
        <v>9</v>
      </c>
      <c r="E176" s="86">
        <v>115.871253</v>
      </c>
      <c r="F176" s="86">
        <v>-31.956633</v>
      </c>
      <c r="G176" s="92">
        <v>24</v>
      </c>
      <c r="H176" s="86">
        <v>0.55000000000000004</v>
      </c>
      <c r="I176" s="90" t="s">
        <v>233</v>
      </c>
      <c r="J176" s="90"/>
    </row>
    <row r="177" spans="1:10" x14ac:dyDescent="0.3">
      <c r="A177" s="90">
        <v>175</v>
      </c>
      <c r="B177" s="91">
        <v>11</v>
      </c>
      <c r="C177" s="90" t="s">
        <v>428</v>
      </c>
      <c r="D177" s="90" t="s">
        <v>9</v>
      </c>
      <c r="E177" s="86">
        <v>115.871253</v>
      </c>
      <c r="F177" s="86">
        <v>-31.956633</v>
      </c>
      <c r="G177" s="92">
        <v>20</v>
      </c>
      <c r="H177" s="86">
        <v>0.55000000000000004</v>
      </c>
      <c r="I177" s="90" t="s">
        <v>233</v>
      </c>
      <c r="J177" s="90"/>
    </row>
    <row r="178" spans="1:10" x14ac:dyDescent="0.3">
      <c r="A178" s="90">
        <v>176</v>
      </c>
      <c r="B178" s="91">
        <v>11</v>
      </c>
      <c r="C178" s="90" t="s">
        <v>428</v>
      </c>
      <c r="D178" s="90" t="s">
        <v>9</v>
      </c>
      <c r="E178" s="86">
        <v>115.871253</v>
      </c>
      <c r="F178" s="86">
        <v>-31.956633</v>
      </c>
      <c r="G178" s="92">
        <v>13</v>
      </c>
      <c r="H178" s="86">
        <v>0.4</v>
      </c>
      <c r="I178" s="90" t="s">
        <v>233</v>
      </c>
      <c r="J178" s="90"/>
    </row>
    <row r="179" spans="1:10" x14ac:dyDescent="0.3">
      <c r="A179" s="90">
        <v>177</v>
      </c>
      <c r="B179" s="91">
        <v>11</v>
      </c>
      <c r="C179" s="90" t="s">
        <v>428</v>
      </c>
      <c r="D179" s="90" t="s">
        <v>9</v>
      </c>
      <c r="E179" s="86">
        <v>115.871253</v>
      </c>
      <c r="F179" s="86">
        <v>-31.956633</v>
      </c>
      <c r="G179" s="92">
        <v>14</v>
      </c>
      <c r="H179" s="86">
        <v>0.4</v>
      </c>
      <c r="I179" s="90" t="s">
        <v>233</v>
      </c>
      <c r="J179" s="90"/>
    </row>
    <row r="180" spans="1:10" x14ac:dyDescent="0.3">
      <c r="A180" s="90">
        <v>178</v>
      </c>
      <c r="B180" s="91">
        <v>12</v>
      </c>
      <c r="C180" s="90" t="s">
        <v>238</v>
      </c>
      <c r="D180" s="90" t="s">
        <v>6</v>
      </c>
      <c r="E180" s="86">
        <v>32.549999999999997</v>
      </c>
      <c r="F180" s="86">
        <v>37.85</v>
      </c>
      <c r="G180" s="92">
        <v>9.6999999999999993</v>
      </c>
      <c r="H180" s="86">
        <v>0.09</v>
      </c>
      <c r="I180" s="90" t="s">
        <v>222</v>
      </c>
      <c r="J180" s="90" t="s">
        <v>227</v>
      </c>
    </row>
    <row r="181" spans="1:10" x14ac:dyDescent="0.3">
      <c r="A181" s="90">
        <v>179</v>
      </c>
      <c r="B181" s="91">
        <v>12</v>
      </c>
      <c r="C181" s="90" t="s">
        <v>238</v>
      </c>
      <c r="D181" s="90" t="s">
        <v>6</v>
      </c>
      <c r="E181" s="86">
        <v>32.549999999999997</v>
      </c>
      <c r="F181" s="86">
        <v>37.85</v>
      </c>
      <c r="G181" s="92">
        <v>9.3000000000000007</v>
      </c>
      <c r="H181" s="86">
        <v>0.09</v>
      </c>
      <c r="I181" s="90" t="s">
        <v>222</v>
      </c>
      <c r="J181" s="90" t="s">
        <v>227</v>
      </c>
    </row>
    <row r="182" spans="1:10" x14ac:dyDescent="0.3">
      <c r="A182" s="90">
        <v>180</v>
      </c>
      <c r="B182" s="91">
        <v>12</v>
      </c>
      <c r="C182" s="90" t="s">
        <v>238</v>
      </c>
      <c r="D182" s="90" t="s">
        <v>6</v>
      </c>
      <c r="E182" s="86">
        <v>32.549999999999997</v>
      </c>
      <c r="F182" s="86">
        <v>37.85</v>
      </c>
      <c r="G182" s="92">
        <v>11.7</v>
      </c>
      <c r="H182" s="86">
        <v>0.09</v>
      </c>
      <c r="I182" s="90" t="s">
        <v>222</v>
      </c>
      <c r="J182" s="90" t="s">
        <v>227</v>
      </c>
    </row>
    <row r="183" spans="1:10" x14ac:dyDescent="0.3">
      <c r="A183" s="90">
        <v>181</v>
      </c>
      <c r="B183" s="91">
        <v>12</v>
      </c>
      <c r="C183" s="90" t="s">
        <v>238</v>
      </c>
      <c r="D183" s="90" t="s">
        <v>6</v>
      </c>
      <c r="E183" s="86">
        <v>32.549999999999997</v>
      </c>
      <c r="F183" s="86">
        <v>37.85</v>
      </c>
      <c r="G183" s="92">
        <v>10.5</v>
      </c>
      <c r="H183" s="86">
        <v>0.09</v>
      </c>
      <c r="I183" s="90" t="s">
        <v>222</v>
      </c>
      <c r="J183" s="90" t="s">
        <v>227</v>
      </c>
    </row>
    <row r="184" spans="1:10" x14ac:dyDescent="0.3">
      <c r="A184" s="90">
        <v>182</v>
      </c>
      <c r="B184" s="91">
        <v>12</v>
      </c>
      <c r="C184" s="90" t="s">
        <v>238</v>
      </c>
      <c r="D184" s="90" t="s">
        <v>6</v>
      </c>
      <c r="E184" s="86">
        <v>32.549999999999997</v>
      </c>
      <c r="F184" s="86">
        <v>37.85</v>
      </c>
      <c r="G184" s="92">
        <v>12</v>
      </c>
      <c r="H184" s="86">
        <v>0.09</v>
      </c>
      <c r="I184" s="90" t="s">
        <v>222</v>
      </c>
      <c r="J184" s="90" t="s">
        <v>227</v>
      </c>
    </row>
    <row r="185" spans="1:10" x14ac:dyDescent="0.3">
      <c r="A185" s="90">
        <v>183</v>
      </c>
      <c r="B185" s="91">
        <v>13</v>
      </c>
      <c r="C185" s="90" t="s">
        <v>239</v>
      </c>
      <c r="D185" s="90" t="s">
        <v>6</v>
      </c>
      <c r="E185" s="86">
        <v>32.549999999999997</v>
      </c>
      <c r="F185" s="86">
        <v>37.85</v>
      </c>
      <c r="G185" s="92">
        <v>11.7</v>
      </c>
      <c r="H185" s="86">
        <v>0.18</v>
      </c>
      <c r="I185" s="90" t="s">
        <v>222</v>
      </c>
      <c r="J185" s="90" t="s">
        <v>227</v>
      </c>
    </row>
    <row r="186" spans="1:10" x14ac:dyDescent="0.3">
      <c r="A186" s="90">
        <v>184</v>
      </c>
      <c r="B186" s="91">
        <v>13</v>
      </c>
      <c r="C186" s="90" t="s">
        <v>239</v>
      </c>
      <c r="D186" s="90" t="s">
        <v>6</v>
      </c>
      <c r="E186" s="86">
        <v>32.549999999999997</v>
      </c>
      <c r="F186" s="86">
        <v>37.85</v>
      </c>
      <c r="G186" s="92">
        <v>10.4</v>
      </c>
      <c r="H186" s="86">
        <v>0.18</v>
      </c>
      <c r="I186" s="90" t="s">
        <v>222</v>
      </c>
      <c r="J186" s="90" t="s">
        <v>227</v>
      </c>
    </row>
    <row r="187" spans="1:10" x14ac:dyDescent="0.3">
      <c r="A187" s="90">
        <v>185</v>
      </c>
      <c r="B187" s="91">
        <v>13</v>
      </c>
      <c r="C187" s="90" t="s">
        <v>239</v>
      </c>
      <c r="D187" s="90" t="s">
        <v>6</v>
      </c>
      <c r="E187" s="86">
        <v>35.316666666666599</v>
      </c>
      <c r="F187" s="86">
        <v>37.033333333333303</v>
      </c>
      <c r="G187" s="92">
        <v>32</v>
      </c>
      <c r="H187" s="86">
        <v>0.49</v>
      </c>
      <c r="I187" s="90" t="s">
        <v>222</v>
      </c>
      <c r="J187" s="90" t="s">
        <v>227</v>
      </c>
    </row>
    <row r="188" spans="1:10" x14ac:dyDescent="0.3">
      <c r="A188" s="90">
        <v>186</v>
      </c>
      <c r="B188" s="91">
        <v>13</v>
      </c>
      <c r="C188" s="90" t="s">
        <v>239</v>
      </c>
      <c r="D188" s="90" t="s">
        <v>6</v>
      </c>
      <c r="E188" s="86">
        <v>35.316666666666599</v>
      </c>
      <c r="F188" s="86">
        <v>37.033333333333303</v>
      </c>
      <c r="G188" s="92">
        <v>37</v>
      </c>
      <c r="H188" s="86">
        <v>0.49</v>
      </c>
      <c r="I188" s="90" t="s">
        <v>222</v>
      </c>
      <c r="J188" s="90" t="s">
        <v>227</v>
      </c>
    </row>
    <row r="189" spans="1:10" x14ac:dyDescent="0.3">
      <c r="A189" s="90">
        <v>187</v>
      </c>
      <c r="B189" s="91">
        <v>13</v>
      </c>
      <c r="C189" s="90" t="s">
        <v>239</v>
      </c>
      <c r="D189" s="90" t="s">
        <v>6</v>
      </c>
      <c r="E189" s="86">
        <v>36.3333333333333</v>
      </c>
      <c r="F189" s="86">
        <v>41.283333333333303</v>
      </c>
      <c r="G189" s="92">
        <v>23</v>
      </c>
      <c r="H189" s="86">
        <v>1.59</v>
      </c>
      <c r="I189" s="90" t="s">
        <v>222</v>
      </c>
      <c r="J189" s="90" t="s">
        <v>227</v>
      </c>
    </row>
    <row r="190" spans="1:10" x14ac:dyDescent="0.3">
      <c r="A190" s="90">
        <v>188</v>
      </c>
      <c r="B190" s="91">
        <v>13</v>
      </c>
      <c r="C190" s="90" t="s">
        <v>239</v>
      </c>
      <c r="D190" s="90" t="s">
        <v>6</v>
      </c>
      <c r="E190" s="86">
        <v>36.3333333333333</v>
      </c>
      <c r="F190" s="86">
        <v>41.283333333333303</v>
      </c>
      <c r="G190" s="92">
        <v>29</v>
      </c>
      <c r="H190" s="86">
        <v>1.59</v>
      </c>
      <c r="I190" s="90" t="s">
        <v>222</v>
      </c>
      <c r="J190" s="90" t="s">
        <v>227</v>
      </c>
    </row>
    <row r="191" spans="1:10" x14ac:dyDescent="0.3">
      <c r="A191" s="90">
        <v>189</v>
      </c>
      <c r="B191" s="91">
        <v>14</v>
      </c>
      <c r="C191" s="90" t="s">
        <v>240</v>
      </c>
      <c r="D191" s="90" t="s">
        <v>6</v>
      </c>
      <c r="E191" s="86">
        <v>35.355414000000003</v>
      </c>
      <c r="F191" s="86">
        <v>37.059683999999997</v>
      </c>
      <c r="G191" s="92">
        <v>26</v>
      </c>
      <c r="H191" s="86"/>
      <c r="I191" s="90" t="s">
        <v>222</v>
      </c>
      <c r="J191" s="90" t="s">
        <v>227</v>
      </c>
    </row>
    <row r="192" spans="1:10" x14ac:dyDescent="0.3">
      <c r="A192" s="90">
        <v>190</v>
      </c>
      <c r="B192" s="91">
        <v>14</v>
      </c>
      <c r="C192" s="90" t="s">
        <v>240</v>
      </c>
      <c r="D192" s="90" t="s">
        <v>6</v>
      </c>
      <c r="E192" s="86">
        <v>35.355414000000003</v>
      </c>
      <c r="F192" s="86">
        <v>37.059683999999997</v>
      </c>
      <c r="G192" s="92">
        <v>9</v>
      </c>
      <c r="H192" s="86"/>
      <c r="I192" s="90" t="s">
        <v>222</v>
      </c>
      <c r="J192" s="90" t="s">
        <v>227</v>
      </c>
    </row>
    <row r="193" spans="1:10" x14ac:dyDescent="0.3">
      <c r="A193" s="90">
        <v>191</v>
      </c>
      <c r="B193" s="91">
        <v>14</v>
      </c>
      <c r="C193" s="90" t="s">
        <v>240</v>
      </c>
      <c r="D193" s="90" t="s">
        <v>6</v>
      </c>
      <c r="E193" s="86">
        <v>35.355414000000003</v>
      </c>
      <c r="F193" s="86">
        <v>37.059683999999997</v>
      </c>
      <c r="G193" s="92">
        <v>26</v>
      </c>
      <c r="H193" s="86"/>
      <c r="I193" s="90" t="s">
        <v>222</v>
      </c>
      <c r="J193" s="90" t="s">
        <v>227</v>
      </c>
    </row>
    <row r="194" spans="1:10" x14ac:dyDescent="0.3">
      <c r="A194" s="90">
        <v>192</v>
      </c>
      <c r="B194" s="91">
        <v>14</v>
      </c>
      <c r="C194" s="90" t="s">
        <v>240</v>
      </c>
      <c r="D194" s="90" t="s">
        <v>6</v>
      </c>
      <c r="E194" s="86">
        <v>35.355414000000003</v>
      </c>
      <c r="F194" s="86">
        <v>37.059683999999997</v>
      </c>
      <c r="G194" s="92">
        <v>9</v>
      </c>
      <c r="H194" s="86"/>
      <c r="I194" s="90" t="s">
        <v>222</v>
      </c>
      <c r="J194" s="90" t="s">
        <v>227</v>
      </c>
    </row>
    <row r="195" spans="1:10" x14ac:dyDescent="0.3">
      <c r="A195" s="90">
        <v>193</v>
      </c>
      <c r="B195" s="91">
        <v>15</v>
      </c>
      <c r="C195" s="90" t="s">
        <v>241</v>
      </c>
      <c r="D195" s="90" t="s">
        <v>6</v>
      </c>
      <c r="E195" s="86"/>
      <c r="F195" s="86"/>
      <c r="G195" s="92">
        <v>10</v>
      </c>
      <c r="H195" s="86">
        <v>0.12</v>
      </c>
      <c r="I195" s="90" t="s">
        <v>222</v>
      </c>
      <c r="J195" s="90" t="s">
        <v>227</v>
      </c>
    </row>
    <row r="196" spans="1:10" x14ac:dyDescent="0.3">
      <c r="A196" s="90">
        <v>194</v>
      </c>
      <c r="B196" s="91">
        <v>15</v>
      </c>
      <c r="C196" s="90" t="s">
        <v>241</v>
      </c>
      <c r="D196" s="90" t="s">
        <v>6</v>
      </c>
      <c r="E196" s="86"/>
      <c r="F196" s="86"/>
      <c r="G196" s="92">
        <v>10.8</v>
      </c>
      <c r="H196" s="86">
        <v>0.12</v>
      </c>
      <c r="I196" s="90" t="s">
        <v>222</v>
      </c>
      <c r="J196" s="90" t="s">
        <v>227</v>
      </c>
    </row>
    <row r="197" spans="1:10" x14ac:dyDescent="0.3">
      <c r="A197" s="90">
        <v>195</v>
      </c>
      <c r="B197" s="91">
        <v>15</v>
      </c>
      <c r="C197" s="90" t="s">
        <v>241</v>
      </c>
      <c r="D197" s="90" t="s">
        <v>6</v>
      </c>
      <c r="E197" s="86"/>
      <c r="F197" s="86"/>
      <c r="G197" s="92">
        <v>8.6</v>
      </c>
      <c r="H197" s="86">
        <v>0.12</v>
      </c>
      <c r="I197" s="90" t="s">
        <v>222</v>
      </c>
      <c r="J197" s="90" t="s">
        <v>227</v>
      </c>
    </row>
    <row r="198" spans="1:10" x14ac:dyDescent="0.3">
      <c r="A198" s="90">
        <v>196</v>
      </c>
      <c r="B198" s="91">
        <v>15</v>
      </c>
      <c r="C198" s="90" t="s">
        <v>241</v>
      </c>
      <c r="D198" s="90" t="s">
        <v>6</v>
      </c>
      <c r="E198" s="86"/>
      <c r="F198" s="86"/>
      <c r="G198" s="92">
        <v>9.1</v>
      </c>
      <c r="H198" s="86">
        <v>0.12</v>
      </c>
      <c r="I198" s="90" t="s">
        <v>222</v>
      </c>
      <c r="J198" s="90" t="s">
        <v>227</v>
      </c>
    </row>
    <row r="199" spans="1:10" x14ac:dyDescent="0.3">
      <c r="A199" s="90">
        <v>197</v>
      </c>
      <c r="B199" s="91">
        <v>15</v>
      </c>
      <c r="C199" s="90" t="s">
        <v>241</v>
      </c>
      <c r="D199" s="90" t="s">
        <v>6</v>
      </c>
      <c r="E199" s="86"/>
      <c r="F199" s="86"/>
      <c r="G199" s="92">
        <v>9.5</v>
      </c>
      <c r="H199" s="86">
        <v>0.12</v>
      </c>
      <c r="I199" s="90" t="s">
        <v>222</v>
      </c>
      <c r="J199" s="90" t="s">
        <v>227</v>
      </c>
    </row>
    <row r="200" spans="1:10" x14ac:dyDescent="0.3">
      <c r="A200" s="90">
        <v>198</v>
      </c>
      <c r="B200" s="91">
        <v>16</v>
      </c>
      <c r="C200" s="90" t="s">
        <v>242</v>
      </c>
      <c r="D200" s="90" t="s">
        <v>6</v>
      </c>
      <c r="E200" s="86">
        <v>35.355414000000003</v>
      </c>
      <c r="F200" s="86">
        <v>37.059683999999997</v>
      </c>
      <c r="G200" s="92">
        <v>60</v>
      </c>
      <c r="H200" s="86"/>
      <c r="I200" s="90" t="s">
        <v>222</v>
      </c>
      <c r="J200" s="90" t="s">
        <v>227</v>
      </c>
    </row>
    <row r="201" spans="1:10" x14ac:dyDescent="0.3">
      <c r="A201" s="90">
        <v>199</v>
      </c>
      <c r="B201" s="91">
        <v>17</v>
      </c>
      <c r="C201" s="90" t="s">
        <v>243</v>
      </c>
      <c r="D201" s="90" t="s">
        <v>1</v>
      </c>
      <c r="E201" s="86">
        <v>108.06861111111111</v>
      </c>
      <c r="F201" s="86">
        <v>34.298888888888889</v>
      </c>
      <c r="G201" s="92">
        <v>22.816500000000001</v>
      </c>
      <c r="H201" s="86">
        <v>0.65</v>
      </c>
      <c r="I201" s="90" t="s">
        <v>222</v>
      </c>
      <c r="J201" s="90" t="s">
        <v>244</v>
      </c>
    </row>
    <row r="202" spans="1:10" x14ac:dyDescent="0.3">
      <c r="A202" s="90">
        <v>200</v>
      </c>
      <c r="B202" s="91">
        <v>17</v>
      </c>
      <c r="C202" s="90" t="s">
        <v>243</v>
      </c>
      <c r="D202" s="90" t="s">
        <v>1</v>
      </c>
      <c r="E202" s="86">
        <v>108.06861111111111</v>
      </c>
      <c r="F202" s="86">
        <v>34.298888888888889</v>
      </c>
      <c r="G202" s="92">
        <v>27.468399999999999</v>
      </c>
      <c r="H202" s="86">
        <v>0.65</v>
      </c>
      <c r="I202" s="90" t="s">
        <v>222</v>
      </c>
      <c r="J202" s="90" t="s">
        <v>244</v>
      </c>
    </row>
    <row r="203" spans="1:10" x14ac:dyDescent="0.3">
      <c r="A203" s="90">
        <v>201</v>
      </c>
      <c r="B203" s="91">
        <v>17</v>
      </c>
      <c r="C203" s="90" t="s">
        <v>243</v>
      </c>
      <c r="D203" s="90" t="s">
        <v>1</v>
      </c>
      <c r="E203" s="86">
        <v>108.06861111111111</v>
      </c>
      <c r="F203" s="86">
        <v>34.298888888888889</v>
      </c>
      <c r="G203" s="92">
        <v>26.139199999999999</v>
      </c>
      <c r="H203" s="86">
        <v>0.65</v>
      </c>
      <c r="I203" s="90" t="s">
        <v>222</v>
      </c>
      <c r="J203" s="90" t="s">
        <v>244</v>
      </c>
    </row>
    <row r="204" spans="1:10" x14ac:dyDescent="0.3">
      <c r="A204" s="90">
        <v>202</v>
      </c>
      <c r="B204" s="91">
        <v>17</v>
      </c>
      <c r="C204" s="90" t="s">
        <v>243</v>
      </c>
      <c r="D204" s="90" t="s">
        <v>1</v>
      </c>
      <c r="E204" s="86">
        <v>108.06861111111111</v>
      </c>
      <c r="F204" s="86">
        <v>34.298888888888889</v>
      </c>
      <c r="G204" s="92">
        <v>22.816500000000001</v>
      </c>
      <c r="H204" s="86">
        <v>0.65</v>
      </c>
      <c r="I204" s="90" t="s">
        <v>222</v>
      </c>
      <c r="J204" s="90" t="s">
        <v>244</v>
      </c>
    </row>
    <row r="205" spans="1:10" x14ac:dyDescent="0.3">
      <c r="A205" s="90">
        <v>203</v>
      </c>
      <c r="B205" s="91">
        <v>17</v>
      </c>
      <c r="C205" s="90" t="s">
        <v>243</v>
      </c>
      <c r="D205" s="90" t="s">
        <v>1</v>
      </c>
      <c r="E205" s="86">
        <v>108.06861111111111</v>
      </c>
      <c r="F205" s="86">
        <v>34.298888888888889</v>
      </c>
      <c r="G205" s="92">
        <v>25.2532</v>
      </c>
      <c r="H205" s="86">
        <v>0.65</v>
      </c>
      <c r="I205" s="90" t="s">
        <v>222</v>
      </c>
      <c r="J205" s="90" t="s">
        <v>244</v>
      </c>
    </row>
    <row r="206" spans="1:10" x14ac:dyDescent="0.3">
      <c r="A206" s="90">
        <v>204</v>
      </c>
      <c r="B206" s="91">
        <v>18</v>
      </c>
      <c r="C206" s="90" t="s">
        <v>606</v>
      </c>
      <c r="D206" s="90" t="s">
        <v>1</v>
      </c>
      <c r="E206" s="86">
        <v>121.457543</v>
      </c>
      <c r="F206" s="86">
        <v>31.235434999999999</v>
      </c>
      <c r="G206" s="92">
        <v>25.7</v>
      </c>
      <c r="H206" s="86"/>
      <c r="I206" s="90" t="s">
        <v>222</v>
      </c>
      <c r="J206" s="90" t="s">
        <v>244</v>
      </c>
    </row>
    <row r="207" spans="1:10" x14ac:dyDescent="0.3">
      <c r="A207" s="90">
        <v>205</v>
      </c>
      <c r="B207" s="91">
        <v>18</v>
      </c>
      <c r="C207" s="90" t="s">
        <v>606</v>
      </c>
      <c r="D207" s="90" t="s">
        <v>1</v>
      </c>
      <c r="E207" s="86">
        <v>116.32140099999999</v>
      </c>
      <c r="F207" s="86">
        <v>39.967129999999997</v>
      </c>
      <c r="G207" s="92">
        <v>29</v>
      </c>
      <c r="H207" s="86"/>
      <c r="I207" s="90" t="s">
        <v>222</v>
      </c>
      <c r="J207" s="90" t="s">
        <v>244</v>
      </c>
    </row>
    <row r="208" spans="1:10" x14ac:dyDescent="0.3">
      <c r="A208" s="90">
        <v>206</v>
      </c>
      <c r="B208" s="91">
        <v>18</v>
      </c>
      <c r="C208" s="90" t="s">
        <v>606</v>
      </c>
      <c r="D208" s="90" t="s">
        <v>1</v>
      </c>
      <c r="E208" s="86">
        <v>101.769785</v>
      </c>
      <c r="F208" s="86">
        <v>36.646619000000001</v>
      </c>
      <c r="G208" s="92">
        <v>35.700000000000003</v>
      </c>
      <c r="H208" s="86"/>
      <c r="I208" s="90" t="s">
        <v>222</v>
      </c>
      <c r="J208" s="90" t="s">
        <v>244</v>
      </c>
    </row>
    <row r="209" spans="1:10" x14ac:dyDescent="0.3">
      <c r="A209" s="90">
        <v>207</v>
      </c>
      <c r="B209" s="91">
        <v>18</v>
      </c>
      <c r="C209" s="90" t="s">
        <v>606</v>
      </c>
      <c r="D209" s="90" t="s">
        <v>1</v>
      </c>
      <c r="E209" s="86">
        <v>113.617645</v>
      </c>
      <c r="F209" s="86">
        <v>34.771090000000001</v>
      </c>
      <c r="G209" s="92">
        <v>24.1</v>
      </c>
      <c r="H209" s="86"/>
      <c r="I209" s="90" t="s">
        <v>222</v>
      </c>
      <c r="J209" s="90" t="s">
        <v>244</v>
      </c>
    </row>
    <row r="210" spans="1:10" x14ac:dyDescent="0.3">
      <c r="A210" s="90">
        <v>208</v>
      </c>
      <c r="B210" s="91">
        <v>18</v>
      </c>
      <c r="C210" s="90" t="s">
        <v>606</v>
      </c>
      <c r="D210" s="90" t="s">
        <v>1</v>
      </c>
      <c r="E210" s="86">
        <v>117.148174</v>
      </c>
      <c r="F210" s="86">
        <v>36.727634999999999</v>
      </c>
      <c r="G210" s="92">
        <v>25.4</v>
      </c>
      <c r="H210" s="86"/>
      <c r="I210" s="90" t="s">
        <v>222</v>
      </c>
      <c r="J210" s="90" t="s">
        <v>244</v>
      </c>
    </row>
    <row r="211" spans="1:10" x14ac:dyDescent="0.3">
      <c r="A211" s="90">
        <v>209</v>
      </c>
      <c r="B211" s="91">
        <v>18</v>
      </c>
      <c r="C211" s="90" t="s">
        <v>606</v>
      </c>
      <c r="D211" s="90" t="s">
        <v>1</v>
      </c>
      <c r="E211" s="86">
        <v>87.629451000000003</v>
      </c>
      <c r="F211" s="86">
        <v>43.830876000000004</v>
      </c>
      <c r="G211" s="92">
        <v>32</v>
      </c>
      <c r="H211" s="86"/>
      <c r="I211" s="90" t="s">
        <v>222</v>
      </c>
      <c r="J211" s="90" t="s">
        <v>244</v>
      </c>
    </row>
    <row r="212" spans="1:10" x14ac:dyDescent="0.3">
      <c r="A212" s="90">
        <v>210</v>
      </c>
      <c r="B212" s="91">
        <v>19</v>
      </c>
      <c r="C212" s="90" t="s">
        <v>245</v>
      </c>
      <c r="D212" s="90" t="s">
        <v>4</v>
      </c>
      <c r="E212" s="86">
        <v>-109.94032799999999</v>
      </c>
      <c r="F212" s="86">
        <v>27.499917</v>
      </c>
      <c r="G212" s="92">
        <v>82</v>
      </c>
      <c r="H212" s="86"/>
      <c r="I212" s="90" t="s">
        <v>224</v>
      </c>
      <c r="J212" s="90"/>
    </row>
    <row r="213" spans="1:10" x14ac:dyDescent="0.3">
      <c r="A213" s="90">
        <v>211</v>
      </c>
      <c r="B213" s="91">
        <v>19</v>
      </c>
      <c r="C213" s="90" t="s">
        <v>245</v>
      </c>
      <c r="D213" s="90" t="s">
        <v>4</v>
      </c>
      <c r="E213" s="86">
        <v>-109.94032799999999</v>
      </c>
      <c r="F213" s="86">
        <v>27.499917</v>
      </c>
      <c r="G213" s="92">
        <v>73</v>
      </c>
      <c r="H213" s="86"/>
      <c r="I213" s="90" t="s">
        <v>224</v>
      </c>
      <c r="J213" s="90"/>
    </row>
    <row r="214" spans="1:10" x14ac:dyDescent="0.3">
      <c r="A214" s="90">
        <v>212</v>
      </c>
      <c r="B214" s="91">
        <v>19</v>
      </c>
      <c r="C214" s="90" t="s">
        <v>245</v>
      </c>
      <c r="D214" s="90" t="s">
        <v>4</v>
      </c>
      <c r="E214" s="86">
        <v>-109.94032799999999</v>
      </c>
      <c r="F214" s="86">
        <v>27.499917</v>
      </c>
      <c r="G214" s="92">
        <v>77</v>
      </c>
      <c r="H214" s="86"/>
      <c r="I214" s="90" t="s">
        <v>224</v>
      </c>
      <c r="J214" s="90"/>
    </row>
    <row r="215" spans="1:10" x14ac:dyDescent="0.3">
      <c r="A215" s="90">
        <v>213</v>
      </c>
      <c r="B215" s="91">
        <v>19</v>
      </c>
      <c r="C215" s="90" t="s">
        <v>245</v>
      </c>
      <c r="D215" s="90" t="s">
        <v>4</v>
      </c>
      <c r="E215" s="86">
        <v>-109.94032799999999</v>
      </c>
      <c r="F215" s="86">
        <v>27.499917</v>
      </c>
      <c r="G215" s="92">
        <v>65</v>
      </c>
      <c r="H215" s="86"/>
      <c r="I215" s="90" t="s">
        <v>224</v>
      </c>
      <c r="J215" s="90"/>
    </row>
    <row r="216" spans="1:10" x14ac:dyDescent="0.3">
      <c r="A216" s="90">
        <v>214</v>
      </c>
      <c r="B216" s="91">
        <v>19</v>
      </c>
      <c r="C216" s="90" t="s">
        <v>245</v>
      </c>
      <c r="D216" s="90" t="s">
        <v>4</v>
      </c>
      <c r="E216" s="86">
        <v>-109.94032799999999</v>
      </c>
      <c r="F216" s="86">
        <v>27.499917</v>
      </c>
      <c r="G216" s="92">
        <v>63</v>
      </c>
      <c r="H216" s="86"/>
      <c r="I216" s="90" t="s">
        <v>224</v>
      </c>
      <c r="J216" s="90"/>
    </row>
    <row r="217" spans="1:10" x14ac:dyDescent="0.3">
      <c r="A217" s="90">
        <v>215</v>
      </c>
      <c r="B217" s="91">
        <v>19</v>
      </c>
      <c r="C217" s="90" t="s">
        <v>245</v>
      </c>
      <c r="D217" s="90" t="s">
        <v>4</v>
      </c>
      <c r="E217" s="86">
        <v>-109.94032799999999</v>
      </c>
      <c r="F217" s="86">
        <v>27.499917</v>
      </c>
      <c r="G217" s="92">
        <v>57</v>
      </c>
      <c r="H217" s="86"/>
      <c r="I217" s="90" t="s">
        <v>224</v>
      </c>
      <c r="J217" s="90"/>
    </row>
    <row r="218" spans="1:10" x14ac:dyDescent="0.3">
      <c r="A218" s="90">
        <v>216</v>
      </c>
      <c r="B218" s="91">
        <v>19</v>
      </c>
      <c r="C218" s="90" t="s">
        <v>245</v>
      </c>
      <c r="D218" s="90" t="s">
        <v>4</v>
      </c>
      <c r="E218" s="86">
        <v>-109.94032799999999</v>
      </c>
      <c r="F218" s="86">
        <v>27.499917</v>
      </c>
      <c r="G218" s="92">
        <v>40</v>
      </c>
      <c r="H218" s="86"/>
      <c r="I218" s="90" t="s">
        <v>224</v>
      </c>
      <c r="J218" s="90"/>
    </row>
    <row r="219" spans="1:10" x14ac:dyDescent="0.3">
      <c r="A219" s="90">
        <v>217</v>
      </c>
      <c r="B219" s="91">
        <v>19</v>
      </c>
      <c r="C219" s="90" t="s">
        <v>245</v>
      </c>
      <c r="D219" s="90" t="s">
        <v>4</v>
      </c>
      <c r="E219" s="86">
        <v>-109.94032799999999</v>
      </c>
      <c r="F219" s="86">
        <v>27.499917</v>
      </c>
      <c r="G219" s="92">
        <v>80</v>
      </c>
      <c r="H219" s="86"/>
      <c r="I219" s="90" t="s">
        <v>224</v>
      </c>
      <c r="J219" s="90"/>
    </row>
    <row r="220" spans="1:10" x14ac:dyDescent="0.3">
      <c r="A220" s="90">
        <v>218</v>
      </c>
      <c r="B220" s="91">
        <v>19</v>
      </c>
      <c r="C220" s="90" t="s">
        <v>245</v>
      </c>
      <c r="D220" s="90" t="s">
        <v>4</v>
      </c>
      <c r="E220" s="86">
        <v>-109.94032799999999</v>
      </c>
      <c r="F220" s="86">
        <v>27.499917</v>
      </c>
      <c r="G220" s="92">
        <v>70</v>
      </c>
      <c r="H220" s="86"/>
      <c r="I220" s="90" t="s">
        <v>224</v>
      </c>
      <c r="J220" s="90"/>
    </row>
    <row r="221" spans="1:10" x14ac:dyDescent="0.3">
      <c r="A221" s="90">
        <v>219</v>
      </c>
      <c r="B221" s="91">
        <v>19</v>
      </c>
      <c r="C221" s="90" t="s">
        <v>245</v>
      </c>
      <c r="D221" s="90" t="s">
        <v>4</v>
      </c>
      <c r="E221" s="86">
        <v>-109.94032799999999</v>
      </c>
      <c r="F221" s="86">
        <v>27.499917</v>
      </c>
      <c r="G221" s="92">
        <v>68</v>
      </c>
      <c r="H221" s="86"/>
      <c r="I221" s="90" t="s">
        <v>224</v>
      </c>
      <c r="J221" s="90"/>
    </row>
    <row r="222" spans="1:10" x14ac:dyDescent="0.3">
      <c r="A222" s="90">
        <v>220</v>
      </c>
      <c r="B222" s="91">
        <v>20</v>
      </c>
      <c r="C222" s="90" t="s">
        <v>246</v>
      </c>
      <c r="D222" s="90" t="s">
        <v>247</v>
      </c>
      <c r="E222" s="86">
        <v>-7.5074500000000004</v>
      </c>
      <c r="F222" s="86">
        <v>37.952688888888801</v>
      </c>
      <c r="G222" s="92">
        <v>64.16</v>
      </c>
      <c r="H222" s="86"/>
      <c r="I222" s="90" t="s">
        <v>237</v>
      </c>
      <c r="J222" s="90"/>
    </row>
    <row r="223" spans="1:10" x14ac:dyDescent="0.3">
      <c r="A223" s="90">
        <v>221</v>
      </c>
      <c r="B223" s="91">
        <v>20</v>
      </c>
      <c r="C223" s="90" t="s">
        <v>246</v>
      </c>
      <c r="D223" s="90" t="s">
        <v>247</v>
      </c>
      <c r="E223" s="86">
        <v>-7.5074500000000004</v>
      </c>
      <c r="F223" s="86">
        <v>37.952688888888801</v>
      </c>
      <c r="G223" s="92">
        <v>38.799999999999997</v>
      </c>
      <c r="H223" s="86"/>
      <c r="I223" s="90" t="s">
        <v>237</v>
      </c>
      <c r="J223" s="90"/>
    </row>
    <row r="224" spans="1:10" x14ac:dyDescent="0.3">
      <c r="A224" s="90">
        <v>222</v>
      </c>
      <c r="B224" s="91">
        <v>20</v>
      </c>
      <c r="C224" s="90" t="s">
        <v>246</v>
      </c>
      <c r="D224" s="90" t="s">
        <v>247</v>
      </c>
      <c r="E224" s="86">
        <v>-8.1348611111111104</v>
      </c>
      <c r="F224" s="86">
        <v>37.957663888888803</v>
      </c>
      <c r="G224" s="92">
        <v>53.99</v>
      </c>
      <c r="H224" s="86"/>
      <c r="I224" s="90" t="s">
        <v>237</v>
      </c>
      <c r="J224" s="90"/>
    </row>
    <row r="225" spans="1:10" x14ac:dyDescent="0.3">
      <c r="A225" s="90">
        <v>223</v>
      </c>
      <c r="B225" s="91">
        <v>20</v>
      </c>
      <c r="C225" s="90" t="s">
        <v>246</v>
      </c>
      <c r="D225" s="90" t="s">
        <v>247</v>
      </c>
      <c r="E225" s="86">
        <v>-8.1348611111111104</v>
      </c>
      <c r="F225" s="86">
        <v>37.957663888888803</v>
      </c>
      <c r="G225" s="92">
        <v>50.44</v>
      </c>
      <c r="H225" s="86"/>
      <c r="I225" s="90" t="s">
        <v>237</v>
      </c>
      <c r="J225" s="90"/>
    </row>
    <row r="226" spans="1:10" x14ac:dyDescent="0.3">
      <c r="A226" s="90">
        <v>224</v>
      </c>
      <c r="B226" s="91">
        <v>20</v>
      </c>
      <c r="C226" s="90" t="s">
        <v>246</v>
      </c>
      <c r="D226" s="90" t="s">
        <v>247</v>
      </c>
      <c r="E226" s="86">
        <v>-7.7384388888888802</v>
      </c>
      <c r="F226" s="86">
        <v>37.982250000000001</v>
      </c>
      <c r="G226" s="92">
        <v>78.52</v>
      </c>
      <c r="H226" s="86"/>
      <c r="I226" s="90" t="s">
        <v>237</v>
      </c>
      <c r="J226" s="90"/>
    </row>
    <row r="227" spans="1:10" x14ac:dyDescent="0.3">
      <c r="A227" s="90">
        <v>225</v>
      </c>
      <c r="B227" s="91">
        <v>20</v>
      </c>
      <c r="C227" s="90" t="s">
        <v>246</v>
      </c>
      <c r="D227" s="90" t="s">
        <v>247</v>
      </c>
      <c r="E227" s="86">
        <v>-7.7384388888888802</v>
      </c>
      <c r="F227" s="86">
        <v>37.982250000000001</v>
      </c>
      <c r="G227" s="92">
        <v>69.209999999999994</v>
      </c>
      <c r="H227" s="86"/>
      <c r="I227" s="90" t="s">
        <v>237</v>
      </c>
      <c r="J227" s="90"/>
    </row>
    <row r="228" spans="1:10" x14ac:dyDescent="0.3">
      <c r="A228" s="90">
        <v>226</v>
      </c>
      <c r="B228" s="91">
        <v>20</v>
      </c>
      <c r="C228" s="90" t="s">
        <v>246</v>
      </c>
      <c r="D228" s="90" t="s">
        <v>247</v>
      </c>
      <c r="E228" s="86">
        <v>-7.8815888888888797</v>
      </c>
      <c r="F228" s="86">
        <v>38.031216666666602</v>
      </c>
      <c r="G228" s="92">
        <v>59.99</v>
      </c>
      <c r="H228" s="86"/>
      <c r="I228" s="90" t="s">
        <v>237</v>
      </c>
      <c r="J228" s="90"/>
    </row>
    <row r="229" spans="1:10" x14ac:dyDescent="0.3">
      <c r="A229" s="90">
        <v>227</v>
      </c>
      <c r="B229" s="91">
        <v>20</v>
      </c>
      <c r="C229" s="90" t="s">
        <v>246</v>
      </c>
      <c r="D229" s="90" t="s">
        <v>247</v>
      </c>
      <c r="E229" s="86">
        <v>-7.8815888888888797</v>
      </c>
      <c r="F229" s="86">
        <v>38.031216666666602</v>
      </c>
      <c r="G229" s="92">
        <v>55.07</v>
      </c>
      <c r="H229" s="86"/>
      <c r="I229" s="90" t="s">
        <v>237</v>
      </c>
      <c r="J229" s="90"/>
    </row>
    <row r="230" spans="1:10" x14ac:dyDescent="0.3">
      <c r="A230" s="90">
        <v>228</v>
      </c>
      <c r="B230" s="91">
        <v>20</v>
      </c>
      <c r="C230" s="90" t="s">
        <v>246</v>
      </c>
      <c r="D230" s="90" t="s">
        <v>247</v>
      </c>
      <c r="E230" s="86">
        <v>-7.8815888888888797</v>
      </c>
      <c r="F230" s="86">
        <v>38.031216666666602</v>
      </c>
      <c r="G230" s="92">
        <v>54.16</v>
      </c>
      <c r="H230" s="86"/>
      <c r="I230" s="90" t="s">
        <v>237</v>
      </c>
      <c r="J230" s="90"/>
    </row>
    <row r="231" spans="1:10" x14ac:dyDescent="0.3">
      <c r="A231" s="90">
        <v>229</v>
      </c>
      <c r="B231" s="91">
        <v>20</v>
      </c>
      <c r="C231" s="90" t="s">
        <v>246</v>
      </c>
      <c r="D231" s="90" t="s">
        <v>247</v>
      </c>
      <c r="E231" s="86">
        <v>-7.8815888888888797</v>
      </c>
      <c r="F231" s="86">
        <v>38.031216666666602</v>
      </c>
      <c r="G231" s="92">
        <v>48.72</v>
      </c>
      <c r="H231" s="86"/>
      <c r="I231" s="90" t="s">
        <v>237</v>
      </c>
      <c r="J231" s="90"/>
    </row>
    <row r="232" spans="1:10" x14ac:dyDescent="0.3">
      <c r="A232" s="90">
        <v>230</v>
      </c>
      <c r="B232" s="91">
        <v>20</v>
      </c>
      <c r="C232" s="90" t="s">
        <v>246</v>
      </c>
      <c r="D232" s="90" t="s">
        <v>247</v>
      </c>
      <c r="E232" s="86">
        <v>-7.8815888888888797</v>
      </c>
      <c r="F232" s="86">
        <v>38.031216666666602</v>
      </c>
      <c r="G232" s="92">
        <v>51.96</v>
      </c>
      <c r="H232" s="86"/>
      <c r="I232" s="90" t="s">
        <v>237</v>
      </c>
      <c r="J232" s="90"/>
    </row>
    <row r="233" spans="1:10" x14ac:dyDescent="0.3">
      <c r="A233" s="90">
        <v>231</v>
      </c>
      <c r="B233" s="91">
        <v>20</v>
      </c>
      <c r="C233" s="90" t="s">
        <v>246</v>
      </c>
      <c r="D233" s="90" t="s">
        <v>247</v>
      </c>
      <c r="E233" s="86">
        <v>-7.8815888888888797</v>
      </c>
      <c r="F233" s="86">
        <v>38.031216666666602</v>
      </c>
      <c r="G233" s="92">
        <v>41.34</v>
      </c>
      <c r="H233" s="86"/>
      <c r="I233" s="90" t="s">
        <v>237</v>
      </c>
      <c r="J233" s="90"/>
    </row>
    <row r="234" spans="1:10" x14ac:dyDescent="0.3">
      <c r="A234" s="90">
        <v>232</v>
      </c>
      <c r="B234" s="91">
        <v>21</v>
      </c>
      <c r="C234" s="90" t="s">
        <v>248</v>
      </c>
      <c r="D234" s="90" t="s">
        <v>5</v>
      </c>
      <c r="E234" s="86">
        <v>73.134034</v>
      </c>
      <c r="F234" s="86">
        <v>31.449631</v>
      </c>
      <c r="G234" s="92">
        <v>30</v>
      </c>
      <c r="H234" s="86"/>
      <c r="I234" s="90" t="s">
        <v>222</v>
      </c>
      <c r="J234" s="90" t="s">
        <v>229</v>
      </c>
    </row>
    <row r="235" spans="1:10" x14ac:dyDescent="0.3">
      <c r="A235" s="90">
        <v>233</v>
      </c>
      <c r="B235" s="91">
        <v>21</v>
      </c>
      <c r="C235" s="90" t="s">
        <v>248</v>
      </c>
      <c r="D235" s="90" t="s">
        <v>5</v>
      </c>
      <c r="E235" s="86">
        <v>73.134034</v>
      </c>
      <c r="F235" s="86">
        <v>31.449631</v>
      </c>
      <c r="G235" s="92">
        <v>36.9</v>
      </c>
      <c r="H235" s="86"/>
      <c r="I235" s="90" t="s">
        <v>222</v>
      </c>
      <c r="J235" s="90" t="s">
        <v>229</v>
      </c>
    </row>
    <row r="236" spans="1:10" x14ac:dyDescent="0.3">
      <c r="A236" s="90">
        <v>234</v>
      </c>
      <c r="B236" s="91">
        <v>21</v>
      </c>
      <c r="C236" s="90" t="s">
        <v>248</v>
      </c>
      <c r="D236" s="90" t="s">
        <v>5</v>
      </c>
      <c r="E236" s="86">
        <v>73.134034</v>
      </c>
      <c r="F236" s="86">
        <v>31.449631</v>
      </c>
      <c r="G236" s="92">
        <v>32.5</v>
      </c>
      <c r="H236" s="86"/>
      <c r="I236" s="90" t="s">
        <v>222</v>
      </c>
      <c r="J236" s="90" t="s">
        <v>229</v>
      </c>
    </row>
    <row r="237" spans="1:10" x14ac:dyDescent="0.3">
      <c r="A237" s="90">
        <v>235</v>
      </c>
      <c r="B237" s="91">
        <v>21</v>
      </c>
      <c r="C237" s="90" t="s">
        <v>248</v>
      </c>
      <c r="D237" s="90" t="s">
        <v>5</v>
      </c>
      <c r="E237" s="86">
        <v>73.134034</v>
      </c>
      <c r="F237" s="86">
        <v>31.449631</v>
      </c>
      <c r="G237" s="92">
        <v>31.3</v>
      </c>
      <c r="H237" s="86"/>
      <c r="I237" s="90" t="s">
        <v>222</v>
      </c>
      <c r="J237" s="90" t="s">
        <v>229</v>
      </c>
    </row>
    <row r="238" spans="1:10" x14ac:dyDescent="0.3">
      <c r="A238" s="90">
        <v>236</v>
      </c>
      <c r="B238" s="91">
        <v>21</v>
      </c>
      <c r="C238" s="90" t="s">
        <v>248</v>
      </c>
      <c r="D238" s="90" t="s">
        <v>5</v>
      </c>
      <c r="E238" s="86">
        <v>73.134034</v>
      </c>
      <c r="F238" s="86">
        <v>31.449631</v>
      </c>
      <c r="G238" s="92">
        <v>36</v>
      </c>
      <c r="H238" s="86"/>
      <c r="I238" s="90" t="s">
        <v>222</v>
      </c>
      <c r="J238" s="90" t="s">
        <v>229</v>
      </c>
    </row>
    <row r="239" spans="1:10" x14ac:dyDescent="0.3">
      <c r="A239" s="90">
        <v>237</v>
      </c>
      <c r="B239" s="91">
        <v>21</v>
      </c>
      <c r="C239" s="90" t="s">
        <v>248</v>
      </c>
      <c r="D239" s="90" t="s">
        <v>5</v>
      </c>
      <c r="E239" s="86">
        <v>73.134034</v>
      </c>
      <c r="F239" s="86">
        <v>31.449631</v>
      </c>
      <c r="G239" s="92">
        <v>33.9</v>
      </c>
      <c r="H239" s="86"/>
      <c r="I239" s="90" t="s">
        <v>222</v>
      </c>
      <c r="J239" s="90" t="s">
        <v>229</v>
      </c>
    </row>
    <row r="240" spans="1:10" x14ac:dyDescent="0.3">
      <c r="A240" s="90">
        <v>238</v>
      </c>
      <c r="B240" s="91">
        <v>22</v>
      </c>
      <c r="C240" s="90" t="s">
        <v>249</v>
      </c>
      <c r="D240" s="90" t="s">
        <v>250</v>
      </c>
      <c r="E240" s="86">
        <v>114.853094</v>
      </c>
      <c r="F240" s="86">
        <v>38.028613</v>
      </c>
      <c r="G240" s="92">
        <v>28</v>
      </c>
      <c r="H240" s="86">
        <v>0.875</v>
      </c>
      <c r="I240" s="90" t="s">
        <v>222</v>
      </c>
      <c r="J240" s="90" t="s">
        <v>244</v>
      </c>
    </row>
    <row r="241" spans="1:10" x14ac:dyDescent="0.3">
      <c r="A241" s="90">
        <v>239</v>
      </c>
      <c r="B241" s="91">
        <v>22</v>
      </c>
      <c r="C241" s="90" t="s">
        <v>249</v>
      </c>
      <c r="D241" s="90" t="s">
        <v>250</v>
      </c>
      <c r="E241" s="86">
        <v>114.853094</v>
      </c>
      <c r="F241" s="86">
        <v>38.028613</v>
      </c>
      <c r="G241" s="92">
        <v>29</v>
      </c>
      <c r="H241" s="86">
        <v>0.875</v>
      </c>
      <c r="I241" s="90" t="s">
        <v>222</v>
      </c>
      <c r="J241" s="90" t="s">
        <v>244</v>
      </c>
    </row>
    <row r="242" spans="1:10" x14ac:dyDescent="0.3">
      <c r="A242" s="90">
        <v>240</v>
      </c>
      <c r="B242" s="91">
        <v>22</v>
      </c>
      <c r="C242" s="90" t="s">
        <v>249</v>
      </c>
      <c r="D242" s="90" t="s">
        <v>250</v>
      </c>
      <c r="E242" s="86">
        <v>114.853094</v>
      </c>
      <c r="F242" s="86">
        <v>38.028613</v>
      </c>
      <c r="G242" s="92">
        <v>27.7</v>
      </c>
      <c r="H242" s="86">
        <v>0.875</v>
      </c>
      <c r="I242" s="90" t="s">
        <v>222</v>
      </c>
      <c r="J242" s="90" t="s">
        <v>244</v>
      </c>
    </row>
    <row r="243" spans="1:10" x14ac:dyDescent="0.3">
      <c r="A243" s="90">
        <v>241</v>
      </c>
      <c r="B243" s="91">
        <v>22</v>
      </c>
      <c r="C243" s="90" t="s">
        <v>249</v>
      </c>
      <c r="D243" s="90" t="s">
        <v>250</v>
      </c>
      <c r="E243" s="86">
        <v>114.853094</v>
      </c>
      <c r="F243" s="86">
        <v>38.028613</v>
      </c>
      <c r="G243" s="92">
        <v>27</v>
      </c>
      <c r="H243" s="86">
        <v>0.875</v>
      </c>
      <c r="I243" s="90" t="s">
        <v>222</v>
      </c>
      <c r="J243" s="90" t="s">
        <v>244</v>
      </c>
    </row>
    <row r="244" spans="1:10" x14ac:dyDescent="0.3">
      <c r="A244" s="90">
        <v>242</v>
      </c>
      <c r="B244" s="91">
        <v>22</v>
      </c>
      <c r="C244" s="90" t="s">
        <v>249</v>
      </c>
      <c r="D244" s="90" t="s">
        <v>250</v>
      </c>
      <c r="E244" s="86">
        <v>114.853094</v>
      </c>
      <c r="F244" s="86">
        <v>38.028613</v>
      </c>
      <c r="G244" s="92">
        <v>29.5</v>
      </c>
      <c r="H244" s="86">
        <v>0.875</v>
      </c>
      <c r="I244" s="90" t="s">
        <v>222</v>
      </c>
      <c r="J244" s="90" t="s">
        <v>244</v>
      </c>
    </row>
    <row r="245" spans="1:10" x14ac:dyDescent="0.3">
      <c r="A245" s="90">
        <v>243</v>
      </c>
      <c r="B245" s="91">
        <v>22</v>
      </c>
      <c r="C245" s="90" t="s">
        <v>249</v>
      </c>
      <c r="D245" s="90" t="s">
        <v>250</v>
      </c>
      <c r="E245" s="86">
        <v>114.853094</v>
      </c>
      <c r="F245" s="86">
        <v>38.028613</v>
      </c>
      <c r="G245" s="92">
        <v>30.5</v>
      </c>
      <c r="H245" s="86">
        <v>0.875</v>
      </c>
      <c r="I245" s="90" t="s">
        <v>222</v>
      </c>
      <c r="J245" s="90" t="s">
        <v>244</v>
      </c>
    </row>
    <row r="246" spans="1:10" x14ac:dyDescent="0.3">
      <c r="A246" s="90">
        <v>244</v>
      </c>
      <c r="B246" s="91">
        <v>22</v>
      </c>
      <c r="C246" s="90" t="s">
        <v>249</v>
      </c>
      <c r="D246" s="90" t="s">
        <v>250</v>
      </c>
      <c r="E246" s="86">
        <v>114.853094</v>
      </c>
      <c r="F246" s="86">
        <v>38.028613</v>
      </c>
      <c r="G246" s="92">
        <v>32</v>
      </c>
      <c r="H246" s="86">
        <v>0.875</v>
      </c>
      <c r="I246" s="90" t="s">
        <v>222</v>
      </c>
      <c r="J246" s="90" t="s">
        <v>244</v>
      </c>
    </row>
    <row r="247" spans="1:10" x14ac:dyDescent="0.3">
      <c r="A247" s="90">
        <v>245</v>
      </c>
      <c r="B247" s="91">
        <v>22</v>
      </c>
      <c r="C247" s="90" t="s">
        <v>249</v>
      </c>
      <c r="D247" s="90" t="s">
        <v>250</v>
      </c>
      <c r="E247" s="86">
        <v>114.853094</v>
      </c>
      <c r="F247" s="86">
        <v>38.028613</v>
      </c>
      <c r="G247" s="92">
        <v>26</v>
      </c>
      <c r="H247" s="86">
        <v>0.875</v>
      </c>
      <c r="I247" s="90" t="s">
        <v>222</v>
      </c>
      <c r="J247" s="90" t="s">
        <v>244</v>
      </c>
    </row>
    <row r="248" spans="1:10" x14ac:dyDescent="0.3">
      <c r="A248" s="90">
        <v>246</v>
      </c>
      <c r="B248" s="91">
        <v>23</v>
      </c>
      <c r="C248" s="90" t="s">
        <v>251</v>
      </c>
      <c r="D248" s="90" t="s">
        <v>2</v>
      </c>
      <c r="E248" s="86">
        <v>73.9166666666666</v>
      </c>
      <c r="F248" s="86">
        <v>18.516666666666602</v>
      </c>
      <c r="G248" s="92">
        <v>52.59</v>
      </c>
      <c r="H248" s="86">
        <v>1.575</v>
      </c>
      <c r="I248" s="90" t="s">
        <v>222</v>
      </c>
      <c r="J248" s="90" t="s">
        <v>229</v>
      </c>
    </row>
    <row r="249" spans="1:10" x14ac:dyDescent="0.3">
      <c r="A249" s="90">
        <v>247</v>
      </c>
      <c r="B249" s="91">
        <v>23</v>
      </c>
      <c r="C249" s="90" t="s">
        <v>251</v>
      </c>
      <c r="D249" s="90" t="s">
        <v>2</v>
      </c>
      <c r="E249" s="86">
        <v>73.9166666666666</v>
      </c>
      <c r="F249" s="86">
        <v>18.516666666666602</v>
      </c>
      <c r="G249" s="92">
        <v>43.97</v>
      </c>
      <c r="H249" s="86">
        <v>1.575</v>
      </c>
      <c r="I249" s="90" t="s">
        <v>222</v>
      </c>
      <c r="J249" s="90" t="s">
        <v>229</v>
      </c>
    </row>
    <row r="250" spans="1:10" x14ac:dyDescent="0.3">
      <c r="A250" s="90">
        <v>248</v>
      </c>
      <c r="B250" s="91">
        <v>23</v>
      </c>
      <c r="C250" s="90" t="s">
        <v>251</v>
      </c>
      <c r="D250" s="90" t="s">
        <v>2</v>
      </c>
      <c r="E250" s="86">
        <v>73.9166666666666</v>
      </c>
      <c r="F250" s="86">
        <v>18.516666666666602</v>
      </c>
      <c r="G250" s="92">
        <v>53.58</v>
      </c>
      <c r="H250" s="86">
        <v>2.7450000000000001</v>
      </c>
      <c r="I250" s="90" t="s">
        <v>222</v>
      </c>
      <c r="J250" s="90" t="s">
        <v>229</v>
      </c>
    </row>
    <row r="251" spans="1:10" x14ac:dyDescent="0.3">
      <c r="A251" s="90">
        <v>249</v>
      </c>
      <c r="B251" s="91">
        <v>23</v>
      </c>
      <c r="C251" s="90" t="s">
        <v>251</v>
      </c>
      <c r="D251" s="90" t="s">
        <v>2</v>
      </c>
      <c r="E251" s="86">
        <v>73.9166666666666</v>
      </c>
      <c r="F251" s="86">
        <v>18.516666666666602</v>
      </c>
      <c r="G251" s="92">
        <v>59.71</v>
      </c>
      <c r="H251" s="86">
        <v>2.7450000000000001</v>
      </c>
      <c r="I251" s="90" t="s">
        <v>222</v>
      </c>
      <c r="J251" s="90" t="s">
        <v>229</v>
      </c>
    </row>
    <row r="252" spans="1:10" x14ac:dyDescent="0.3">
      <c r="A252" s="90">
        <v>250</v>
      </c>
      <c r="B252" s="91">
        <v>23</v>
      </c>
      <c r="C252" s="90" t="s">
        <v>251</v>
      </c>
      <c r="D252" s="90" t="s">
        <v>2</v>
      </c>
      <c r="E252" s="86">
        <v>73.9166666666666</v>
      </c>
      <c r="F252" s="86">
        <v>18.516666666666602</v>
      </c>
      <c r="G252" s="92">
        <v>32.79</v>
      </c>
      <c r="H252" s="86">
        <v>0.37</v>
      </c>
      <c r="I252" s="90" t="s">
        <v>222</v>
      </c>
      <c r="J252" s="90" t="s">
        <v>229</v>
      </c>
    </row>
    <row r="253" spans="1:10" x14ac:dyDescent="0.3">
      <c r="A253" s="90">
        <v>251</v>
      </c>
      <c r="B253" s="91">
        <v>23</v>
      </c>
      <c r="C253" s="90" t="s">
        <v>251</v>
      </c>
      <c r="D253" s="90" t="s">
        <v>2</v>
      </c>
      <c r="E253" s="86">
        <v>73.9166666666666</v>
      </c>
      <c r="F253" s="86">
        <v>18.516666666666602</v>
      </c>
      <c r="G253" s="92">
        <v>39.020000000000003</v>
      </c>
      <c r="H253" s="86">
        <v>0.37</v>
      </c>
      <c r="I253" s="90" t="s">
        <v>222</v>
      </c>
      <c r="J253" s="90" t="s">
        <v>229</v>
      </c>
    </row>
    <row r="254" spans="1:10" x14ac:dyDescent="0.3">
      <c r="A254" s="90">
        <v>252</v>
      </c>
      <c r="B254" s="91">
        <v>23</v>
      </c>
      <c r="C254" s="90" t="s">
        <v>251</v>
      </c>
      <c r="D254" s="90" t="s">
        <v>2</v>
      </c>
      <c r="E254" s="86">
        <v>73.9166666666666</v>
      </c>
      <c r="F254" s="86">
        <v>18.516666666666602</v>
      </c>
      <c r="G254" s="92">
        <v>28.95</v>
      </c>
      <c r="H254" s="86">
        <v>1.335</v>
      </c>
      <c r="I254" s="90" t="s">
        <v>222</v>
      </c>
      <c r="J254" s="90" t="s">
        <v>229</v>
      </c>
    </row>
    <row r="255" spans="1:10" x14ac:dyDescent="0.3">
      <c r="A255" s="90">
        <v>253</v>
      </c>
      <c r="B255" s="91">
        <v>23</v>
      </c>
      <c r="C255" s="90" t="s">
        <v>251</v>
      </c>
      <c r="D255" s="90" t="s">
        <v>2</v>
      </c>
      <c r="E255" s="86">
        <v>73.9166666666666</v>
      </c>
      <c r="F255" s="86">
        <v>18.516666666666602</v>
      </c>
      <c r="G255" s="92">
        <v>32.299999999999997</v>
      </c>
      <c r="H255" s="86">
        <v>1.335</v>
      </c>
      <c r="I255" s="90" t="s">
        <v>222</v>
      </c>
      <c r="J255" s="90" t="s">
        <v>229</v>
      </c>
    </row>
    <row r="256" spans="1:10" x14ac:dyDescent="0.3">
      <c r="A256" s="90">
        <v>254</v>
      </c>
      <c r="B256" s="91">
        <v>24</v>
      </c>
      <c r="C256" s="90" t="s">
        <v>252</v>
      </c>
      <c r="D256" s="90" t="s">
        <v>253</v>
      </c>
      <c r="E256" s="86">
        <v>90.5</v>
      </c>
      <c r="F256" s="86">
        <v>24.75</v>
      </c>
      <c r="G256" s="92">
        <v>33.200000000000003</v>
      </c>
      <c r="H256" s="86">
        <v>0.78</v>
      </c>
      <c r="I256" s="90" t="s">
        <v>222</v>
      </c>
      <c r="J256" s="90" t="s">
        <v>229</v>
      </c>
    </row>
    <row r="257" spans="1:10" x14ac:dyDescent="0.3">
      <c r="A257" s="90">
        <v>255</v>
      </c>
      <c r="B257" s="91">
        <v>24</v>
      </c>
      <c r="C257" s="90" t="s">
        <v>252</v>
      </c>
      <c r="D257" s="90" t="s">
        <v>253</v>
      </c>
      <c r="E257" s="86">
        <v>90.5</v>
      </c>
      <c r="F257" s="86">
        <v>24.75</v>
      </c>
      <c r="G257" s="92">
        <v>34.5</v>
      </c>
      <c r="H257" s="86">
        <v>0.78</v>
      </c>
      <c r="I257" s="90" t="s">
        <v>222</v>
      </c>
      <c r="J257" s="90" t="s">
        <v>229</v>
      </c>
    </row>
    <row r="258" spans="1:10" x14ac:dyDescent="0.3">
      <c r="A258" s="90">
        <v>256</v>
      </c>
      <c r="B258" s="91">
        <v>25</v>
      </c>
      <c r="C258" s="90" t="s">
        <v>254</v>
      </c>
      <c r="D258" s="90" t="s">
        <v>255</v>
      </c>
      <c r="E258" s="86">
        <v>11.818398999999999</v>
      </c>
      <c r="F258" s="86">
        <v>42.566493999999999</v>
      </c>
      <c r="G258" s="92">
        <v>14.03</v>
      </c>
      <c r="H258" s="86"/>
      <c r="I258" s="90" t="s">
        <v>237</v>
      </c>
      <c r="J258" s="90"/>
    </row>
    <row r="259" spans="1:10" x14ac:dyDescent="0.3">
      <c r="A259" s="90">
        <v>257</v>
      </c>
      <c r="B259" s="91">
        <v>25</v>
      </c>
      <c r="C259" s="90" t="s">
        <v>254</v>
      </c>
      <c r="D259" s="90" t="s">
        <v>255</v>
      </c>
      <c r="E259" s="86">
        <v>11.818398999999999</v>
      </c>
      <c r="F259" s="86">
        <v>42.566493999999999</v>
      </c>
      <c r="G259" s="92">
        <v>30.59</v>
      </c>
      <c r="H259" s="86"/>
      <c r="I259" s="90" t="s">
        <v>237</v>
      </c>
      <c r="J259" s="90"/>
    </row>
    <row r="260" spans="1:10" x14ac:dyDescent="0.3">
      <c r="A260" s="90">
        <v>258</v>
      </c>
      <c r="B260" s="91">
        <v>25</v>
      </c>
      <c r="C260" s="90" t="s">
        <v>254</v>
      </c>
      <c r="D260" s="90" t="s">
        <v>255</v>
      </c>
      <c r="E260" s="86">
        <v>16.679656000000001</v>
      </c>
      <c r="F260" s="86">
        <v>40.214105000000004</v>
      </c>
      <c r="G260" s="92">
        <v>16.350000000000001</v>
      </c>
      <c r="H260" s="86"/>
      <c r="I260" s="90" t="s">
        <v>237</v>
      </c>
      <c r="J260" s="90"/>
    </row>
    <row r="261" spans="1:10" x14ac:dyDescent="0.3">
      <c r="A261" s="90">
        <v>259</v>
      </c>
      <c r="B261" s="91">
        <v>25</v>
      </c>
      <c r="C261" s="90" t="s">
        <v>254</v>
      </c>
      <c r="D261" s="90" t="s">
        <v>255</v>
      </c>
      <c r="E261" s="86">
        <v>16.679656000000001</v>
      </c>
      <c r="F261" s="86">
        <v>40.214105000000004</v>
      </c>
      <c r="G261" s="92">
        <v>32.86</v>
      </c>
      <c r="H261" s="86"/>
      <c r="I261" s="90" t="s">
        <v>237</v>
      </c>
      <c r="J261" s="90"/>
    </row>
    <row r="262" spans="1:10" x14ac:dyDescent="0.3">
      <c r="A262" s="90">
        <v>260</v>
      </c>
      <c r="B262" s="91">
        <v>26</v>
      </c>
      <c r="C262" s="90" t="s">
        <v>256</v>
      </c>
      <c r="D262" s="90" t="s">
        <v>2</v>
      </c>
      <c r="E262" s="86">
        <v>75.8</v>
      </c>
      <c r="F262" s="86">
        <v>30.9</v>
      </c>
      <c r="G262" s="92">
        <v>32.5</v>
      </c>
      <c r="H262" s="86">
        <v>0.72</v>
      </c>
      <c r="I262" s="90" t="s">
        <v>222</v>
      </c>
      <c r="J262" s="90" t="s">
        <v>229</v>
      </c>
    </row>
    <row r="263" spans="1:10" x14ac:dyDescent="0.3">
      <c r="A263" s="90">
        <v>261</v>
      </c>
      <c r="B263" s="91">
        <v>26</v>
      </c>
      <c r="C263" s="90" t="s">
        <v>256</v>
      </c>
      <c r="D263" s="90" t="s">
        <v>2</v>
      </c>
      <c r="E263" s="86">
        <v>75.8</v>
      </c>
      <c r="F263" s="86">
        <v>30.9</v>
      </c>
      <c r="G263" s="92">
        <v>31.8</v>
      </c>
      <c r="H263" s="86">
        <v>0.72</v>
      </c>
      <c r="I263" s="90" t="s">
        <v>222</v>
      </c>
      <c r="J263" s="90" t="s">
        <v>229</v>
      </c>
    </row>
    <row r="264" spans="1:10" x14ac:dyDescent="0.3">
      <c r="A264" s="90">
        <v>262</v>
      </c>
      <c r="B264" s="91">
        <v>26</v>
      </c>
      <c r="C264" s="90" t="s">
        <v>256</v>
      </c>
      <c r="D264" s="90" t="s">
        <v>2</v>
      </c>
      <c r="E264" s="86">
        <v>75.8</v>
      </c>
      <c r="F264" s="86">
        <v>30.9</v>
      </c>
      <c r="G264" s="92">
        <v>30.9</v>
      </c>
      <c r="H264" s="86">
        <v>0.72</v>
      </c>
      <c r="I264" s="90" t="s">
        <v>222</v>
      </c>
      <c r="J264" s="90" t="s">
        <v>229</v>
      </c>
    </row>
    <row r="265" spans="1:10" x14ac:dyDescent="0.3">
      <c r="A265" s="90">
        <v>263</v>
      </c>
      <c r="B265" s="91">
        <v>26</v>
      </c>
      <c r="C265" s="90" t="s">
        <v>256</v>
      </c>
      <c r="D265" s="90" t="s">
        <v>2</v>
      </c>
      <c r="E265" s="86">
        <v>75.8</v>
      </c>
      <c r="F265" s="86">
        <v>30.9</v>
      </c>
      <c r="G265" s="92">
        <v>31.9</v>
      </c>
      <c r="H265" s="86">
        <v>0.72</v>
      </c>
      <c r="I265" s="90" t="s">
        <v>222</v>
      </c>
      <c r="J265" s="90" t="s">
        <v>229</v>
      </c>
    </row>
    <row r="266" spans="1:10" x14ac:dyDescent="0.3">
      <c r="A266" s="90">
        <v>264</v>
      </c>
      <c r="B266" s="91">
        <v>26</v>
      </c>
      <c r="C266" s="90" t="s">
        <v>256</v>
      </c>
      <c r="D266" s="90" t="s">
        <v>2</v>
      </c>
      <c r="E266" s="86">
        <v>75.8</v>
      </c>
      <c r="F266" s="86">
        <v>30.9</v>
      </c>
      <c r="G266" s="92">
        <v>31.6</v>
      </c>
      <c r="H266" s="86">
        <v>0.72</v>
      </c>
      <c r="I266" s="90" t="s">
        <v>222</v>
      </c>
      <c r="J266" s="90" t="s">
        <v>229</v>
      </c>
    </row>
    <row r="267" spans="1:10" x14ac:dyDescent="0.3">
      <c r="A267" s="90">
        <v>265</v>
      </c>
      <c r="B267" s="91">
        <v>26</v>
      </c>
      <c r="C267" s="90" t="s">
        <v>256</v>
      </c>
      <c r="D267" s="90" t="s">
        <v>2</v>
      </c>
      <c r="E267" s="86">
        <v>75.8</v>
      </c>
      <c r="F267" s="86">
        <v>30.9</v>
      </c>
      <c r="G267" s="92">
        <v>28.7</v>
      </c>
      <c r="H267" s="86">
        <v>0.72</v>
      </c>
      <c r="I267" s="90" t="s">
        <v>222</v>
      </c>
      <c r="J267" s="90" t="s">
        <v>229</v>
      </c>
    </row>
    <row r="268" spans="1:10" x14ac:dyDescent="0.3">
      <c r="A268" s="90">
        <v>266</v>
      </c>
      <c r="B268" s="91">
        <v>26</v>
      </c>
      <c r="C268" s="90" t="s">
        <v>256</v>
      </c>
      <c r="D268" s="90" t="s">
        <v>2</v>
      </c>
      <c r="E268" s="86">
        <v>75.8</v>
      </c>
      <c r="F268" s="86">
        <v>30.9</v>
      </c>
      <c r="G268" s="92">
        <v>30</v>
      </c>
      <c r="H268" s="86">
        <v>0.72</v>
      </c>
      <c r="I268" s="90" t="s">
        <v>222</v>
      </c>
      <c r="J268" s="90" t="s">
        <v>229</v>
      </c>
    </row>
    <row r="269" spans="1:10" x14ac:dyDescent="0.3">
      <c r="A269" s="90">
        <v>267</v>
      </c>
      <c r="B269" s="91">
        <v>26</v>
      </c>
      <c r="C269" s="90" t="s">
        <v>256</v>
      </c>
      <c r="D269" s="90" t="s">
        <v>2</v>
      </c>
      <c r="E269" s="86">
        <v>75.8</v>
      </c>
      <c r="F269" s="86">
        <v>30.9</v>
      </c>
      <c r="G269" s="92">
        <v>30.4</v>
      </c>
      <c r="H269" s="86">
        <v>0.72</v>
      </c>
      <c r="I269" s="90" t="s">
        <v>222</v>
      </c>
      <c r="J269" s="90" t="s">
        <v>229</v>
      </c>
    </row>
    <row r="270" spans="1:10" x14ac:dyDescent="0.3">
      <c r="A270" s="90">
        <v>268</v>
      </c>
      <c r="B270" s="91">
        <v>26</v>
      </c>
      <c r="C270" s="90" t="s">
        <v>256</v>
      </c>
      <c r="D270" s="90" t="s">
        <v>2</v>
      </c>
      <c r="E270" s="86">
        <v>75.8</v>
      </c>
      <c r="F270" s="86">
        <v>30.9</v>
      </c>
      <c r="G270" s="92">
        <v>29.8</v>
      </c>
      <c r="H270" s="86">
        <v>0.72</v>
      </c>
      <c r="I270" s="90" t="s">
        <v>222</v>
      </c>
      <c r="J270" s="90" t="s">
        <v>229</v>
      </c>
    </row>
    <row r="271" spans="1:10" x14ac:dyDescent="0.3">
      <c r="A271" s="90">
        <v>269</v>
      </c>
      <c r="B271" s="91">
        <v>26</v>
      </c>
      <c r="C271" s="90" t="s">
        <v>256</v>
      </c>
      <c r="D271" s="90" t="s">
        <v>2</v>
      </c>
      <c r="E271" s="86">
        <v>75.8</v>
      </c>
      <c r="F271" s="86">
        <v>30.9</v>
      </c>
      <c r="G271" s="92">
        <v>30.5</v>
      </c>
      <c r="H271" s="86">
        <v>0.72</v>
      </c>
      <c r="I271" s="90" t="s">
        <v>222</v>
      </c>
      <c r="J271" s="90" t="s">
        <v>229</v>
      </c>
    </row>
    <row r="272" spans="1:10" x14ac:dyDescent="0.3">
      <c r="A272" s="90">
        <v>270</v>
      </c>
      <c r="B272" s="91">
        <v>26</v>
      </c>
      <c r="C272" s="90" t="s">
        <v>256</v>
      </c>
      <c r="D272" s="90" t="s">
        <v>2</v>
      </c>
      <c r="E272" s="86">
        <v>75.8</v>
      </c>
      <c r="F272" s="86">
        <v>30.9</v>
      </c>
      <c r="G272" s="92">
        <v>28.7</v>
      </c>
      <c r="H272" s="86">
        <v>0.72</v>
      </c>
      <c r="I272" s="90" t="s">
        <v>222</v>
      </c>
      <c r="J272" s="90" t="s">
        <v>229</v>
      </c>
    </row>
    <row r="273" spans="1:10" x14ac:dyDescent="0.3">
      <c r="A273" s="90">
        <v>271</v>
      </c>
      <c r="B273" s="91">
        <v>26</v>
      </c>
      <c r="C273" s="90" t="s">
        <v>256</v>
      </c>
      <c r="D273" s="90" t="s">
        <v>2</v>
      </c>
      <c r="E273" s="86">
        <v>75.8</v>
      </c>
      <c r="F273" s="86">
        <v>30.9</v>
      </c>
      <c r="G273" s="92">
        <v>28.2</v>
      </c>
      <c r="H273" s="86">
        <v>0.72</v>
      </c>
      <c r="I273" s="90" t="s">
        <v>222</v>
      </c>
      <c r="J273" s="90" t="s">
        <v>229</v>
      </c>
    </row>
    <row r="274" spans="1:10" x14ac:dyDescent="0.3">
      <c r="A274" s="90">
        <v>272</v>
      </c>
      <c r="B274" s="91">
        <v>26</v>
      </c>
      <c r="C274" s="90" t="s">
        <v>256</v>
      </c>
      <c r="D274" s="90" t="s">
        <v>2</v>
      </c>
      <c r="E274" s="86">
        <v>75.8</v>
      </c>
      <c r="F274" s="86">
        <v>30.9</v>
      </c>
      <c r="G274" s="92">
        <v>27.7</v>
      </c>
      <c r="H274" s="86">
        <v>0.72</v>
      </c>
      <c r="I274" s="90" t="s">
        <v>222</v>
      </c>
      <c r="J274" s="90" t="s">
        <v>229</v>
      </c>
    </row>
    <row r="275" spans="1:10" x14ac:dyDescent="0.3">
      <c r="A275" s="90">
        <v>273</v>
      </c>
      <c r="B275" s="91">
        <v>26</v>
      </c>
      <c r="C275" s="90" t="s">
        <v>256</v>
      </c>
      <c r="D275" s="90" t="s">
        <v>2</v>
      </c>
      <c r="E275" s="86">
        <v>75.8</v>
      </c>
      <c r="F275" s="86">
        <v>30.9</v>
      </c>
      <c r="G275" s="92">
        <v>30.2</v>
      </c>
      <c r="H275" s="86">
        <v>0.72</v>
      </c>
      <c r="I275" s="90" t="s">
        <v>222</v>
      </c>
      <c r="J275" s="90" t="s">
        <v>229</v>
      </c>
    </row>
    <row r="276" spans="1:10" x14ac:dyDescent="0.3">
      <c r="A276" s="90">
        <v>274</v>
      </c>
      <c r="B276" s="91">
        <v>26</v>
      </c>
      <c r="C276" s="90" t="s">
        <v>256</v>
      </c>
      <c r="D276" s="90" t="s">
        <v>2</v>
      </c>
      <c r="E276" s="86">
        <v>75.8</v>
      </c>
      <c r="F276" s="86">
        <v>30.9</v>
      </c>
      <c r="G276" s="92">
        <v>29.6</v>
      </c>
      <c r="H276" s="86">
        <v>0.72</v>
      </c>
      <c r="I276" s="90" t="s">
        <v>222</v>
      </c>
      <c r="J276" s="90" t="s">
        <v>229</v>
      </c>
    </row>
    <row r="277" spans="1:10" x14ac:dyDescent="0.3">
      <c r="A277" s="90">
        <v>275</v>
      </c>
      <c r="B277" s="91">
        <v>27</v>
      </c>
      <c r="C277" s="90" t="s">
        <v>257</v>
      </c>
      <c r="D277" s="90" t="s">
        <v>1</v>
      </c>
      <c r="E277" s="86">
        <v>118.5</v>
      </c>
      <c r="F277" s="86">
        <v>32.533333333333303</v>
      </c>
      <c r="G277" s="92">
        <v>20.49</v>
      </c>
      <c r="H277" s="86">
        <v>0.83</v>
      </c>
      <c r="I277" s="90" t="s">
        <v>222</v>
      </c>
      <c r="J277" s="90" t="s">
        <v>244</v>
      </c>
    </row>
    <row r="278" spans="1:10" x14ac:dyDescent="0.3">
      <c r="A278" s="90">
        <v>276</v>
      </c>
      <c r="B278" s="91">
        <v>27</v>
      </c>
      <c r="C278" s="90" t="s">
        <v>257</v>
      </c>
      <c r="D278" s="90" t="s">
        <v>1</v>
      </c>
      <c r="E278" s="86">
        <v>118.45</v>
      </c>
      <c r="F278" s="86">
        <v>32.0833333333333</v>
      </c>
      <c r="G278" s="92">
        <v>18.149999999999999</v>
      </c>
      <c r="H278" s="86">
        <v>3.46</v>
      </c>
      <c r="I278" s="90" t="s">
        <v>222</v>
      </c>
      <c r="J278" s="90" t="s">
        <v>244</v>
      </c>
    </row>
    <row r="279" spans="1:10" x14ac:dyDescent="0.3">
      <c r="A279" s="90">
        <v>277</v>
      </c>
      <c r="B279" s="91">
        <v>28</v>
      </c>
      <c r="C279" s="90" t="s">
        <v>258</v>
      </c>
      <c r="D279" s="90" t="s">
        <v>6</v>
      </c>
      <c r="E279" s="86">
        <v>32.549999999999997</v>
      </c>
      <c r="F279" s="86">
        <v>37.85</v>
      </c>
      <c r="G279" s="92">
        <v>8</v>
      </c>
      <c r="H279" s="86">
        <v>0.1</v>
      </c>
      <c r="I279" s="90" t="s">
        <v>222</v>
      </c>
      <c r="J279" s="90" t="s">
        <v>227</v>
      </c>
    </row>
    <row r="280" spans="1:10" x14ac:dyDescent="0.3">
      <c r="A280" s="90">
        <v>278</v>
      </c>
      <c r="B280" s="91">
        <v>28</v>
      </c>
      <c r="C280" s="90" t="s">
        <v>258</v>
      </c>
      <c r="D280" s="90" t="s">
        <v>6</v>
      </c>
      <c r="E280" s="86">
        <v>32.549999999999997</v>
      </c>
      <c r="F280" s="86">
        <v>37.85</v>
      </c>
      <c r="G280" s="92">
        <v>8</v>
      </c>
      <c r="H280" s="86">
        <v>0.1</v>
      </c>
      <c r="I280" s="90" t="s">
        <v>222</v>
      </c>
      <c r="J280" s="90" t="s">
        <v>227</v>
      </c>
    </row>
    <row r="281" spans="1:10" x14ac:dyDescent="0.3">
      <c r="A281" s="90">
        <v>279</v>
      </c>
      <c r="B281" s="91">
        <v>28</v>
      </c>
      <c r="C281" s="90" t="s">
        <v>258</v>
      </c>
      <c r="D281" s="90" t="s">
        <v>6</v>
      </c>
      <c r="E281" s="86">
        <v>32.549999999999997</v>
      </c>
      <c r="F281" s="86">
        <v>37.85</v>
      </c>
      <c r="G281" s="92">
        <v>10.3</v>
      </c>
      <c r="H281" s="86">
        <v>0.1</v>
      </c>
      <c r="I281" s="90" t="s">
        <v>222</v>
      </c>
      <c r="J281" s="90" t="s">
        <v>227</v>
      </c>
    </row>
    <row r="282" spans="1:10" x14ac:dyDescent="0.3">
      <c r="A282" s="90">
        <v>280</v>
      </c>
      <c r="B282" s="91">
        <v>28</v>
      </c>
      <c r="C282" s="90" t="s">
        <v>258</v>
      </c>
      <c r="D282" s="90" t="s">
        <v>6</v>
      </c>
      <c r="E282" s="86">
        <v>32.549999999999997</v>
      </c>
      <c r="F282" s="86">
        <v>37.85</v>
      </c>
      <c r="G282" s="92">
        <v>7.5</v>
      </c>
      <c r="H282" s="86">
        <v>0.1</v>
      </c>
      <c r="I282" s="90" t="s">
        <v>222</v>
      </c>
      <c r="J282" s="90" t="s">
        <v>227</v>
      </c>
    </row>
    <row r="283" spans="1:10" x14ac:dyDescent="0.3">
      <c r="A283" s="90">
        <v>281</v>
      </c>
      <c r="B283" s="91">
        <v>28</v>
      </c>
      <c r="C283" s="90" t="s">
        <v>258</v>
      </c>
      <c r="D283" s="90" t="s">
        <v>6</v>
      </c>
      <c r="E283" s="86">
        <v>32.549999999999997</v>
      </c>
      <c r="F283" s="86">
        <v>37.85</v>
      </c>
      <c r="G283" s="92">
        <v>7.8</v>
      </c>
      <c r="H283" s="86">
        <v>0.1</v>
      </c>
      <c r="I283" s="90" t="s">
        <v>222</v>
      </c>
      <c r="J283" s="90" t="s">
        <v>227</v>
      </c>
    </row>
    <row r="284" spans="1:10" x14ac:dyDescent="0.3">
      <c r="A284" s="90">
        <v>282</v>
      </c>
      <c r="B284" s="91">
        <v>28</v>
      </c>
      <c r="C284" s="90" t="s">
        <v>258</v>
      </c>
      <c r="D284" s="90" t="s">
        <v>6</v>
      </c>
      <c r="E284" s="86">
        <v>32.549999999999997</v>
      </c>
      <c r="F284" s="86">
        <v>37.85</v>
      </c>
      <c r="G284" s="92">
        <v>8.8000000000000007</v>
      </c>
      <c r="H284" s="86">
        <v>0.1</v>
      </c>
      <c r="I284" s="90" t="s">
        <v>222</v>
      </c>
      <c r="J284" s="90" t="s">
        <v>227</v>
      </c>
    </row>
    <row r="285" spans="1:10" x14ac:dyDescent="0.3">
      <c r="A285" s="90">
        <v>283</v>
      </c>
      <c r="B285" s="91">
        <v>28</v>
      </c>
      <c r="C285" s="90" t="s">
        <v>258</v>
      </c>
      <c r="D285" s="90" t="s">
        <v>6</v>
      </c>
      <c r="E285" s="86">
        <v>32.549999999999997</v>
      </c>
      <c r="F285" s="86">
        <v>37.85</v>
      </c>
      <c r="G285" s="92">
        <v>6.1</v>
      </c>
      <c r="H285" s="86">
        <v>0.1</v>
      </c>
      <c r="I285" s="90" t="s">
        <v>222</v>
      </c>
      <c r="J285" s="90" t="s">
        <v>227</v>
      </c>
    </row>
    <row r="286" spans="1:10" x14ac:dyDescent="0.3">
      <c r="A286" s="90">
        <v>284</v>
      </c>
      <c r="B286" s="91">
        <v>28</v>
      </c>
      <c r="C286" s="90" t="s">
        <v>258</v>
      </c>
      <c r="D286" s="90" t="s">
        <v>6</v>
      </c>
      <c r="E286" s="86">
        <v>32.549999999999997</v>
      </c>
      <c r="F286" s="86">
        <v>37.85</v>
      </c>
      <c r="G286" s="92">
        <v>8.4</v>
      </c>
      <c r="H286" s="86">
        <v>0.1</v>
      </c>
      <c r="I286" s="90" t="s">
        <v>222</v>
      </c>
      <c r="J286" s="90" t="s">
        <v>227</v>
      </c>
    </row>
    <row r="287" spans="1:10" x14ac:dyDescent="0.3">
      <c r="A287" s="90">
        <v>285</v>
      </c>
      <c r="B287" s="91">
        <v>28</v>
      </c>
      <c r="C287" s="90" t="s">
        <v>258</v>
      </c>
      <c r="D287" s="90" t="s">
        <v>6</v>
      </c>
      <c r="E287" s="86">
        <v>32.549999999999997</v>
      </c>
      <c r="F287" s="86">
        <v>37.85</v>
      </c>
      <c r="G287" s="92">
        <v>7.9</v>
      </c>
      <c r="H287" s="86">
        <v>0.1</v>
      </c>
      <c r="I287" s="90" t="s">
        <v>222</v>
      </c>
      <c r="J287" s="90" t="s">
        <v>227</v>
      </c>
    </row>
    <row r="288" spans="1:10" x14ac:dyDescent="0.3">
      <c r="A288" s="90">
        <v>286</v>
      </c>
      <c r="B288" s="91">
        <v>28</v>
      </c>
      <c r="C288" s="90" t="s">
        <v>258</v>
      </c>
      <c r="D288" s="90" t="s">
        <v>6</v>
      </c>
      <c r="E288" s="86">
        <v>32.549999999999997</v>
      </c>
      <c r="F288" s="86">
        <v>37.85</v>
      </c>
      <c r="G288" s="92">
        <v>13.2</v>
      </c>
      <c r="H288" s="86">
        <v>0.1</v>
      </c>
      <c r="I288" s="90" t="s">
        <v>222</v>
      </c>
      <c r="J288" s="90" t="s">
        <v>227</v>
      </c>
    </row>
    <row r="289" spans="1:10" x14ac:dyDescent="0.3">
      <c r="A289" s="90">
        <v>287</v>
      </c>
      <c r="B289" s="91">
        <v>28</v>
      </c>
      <c r="C289" s="90" t="s">
        <v>258</v>
      </c>
      <c r="D289" s="90" t="s">
        <v>6</v>
      </c>
      <c r="E289" s="86">
        <v>32.549999999999997</v>
      </c>
      <c r="F289" s="86">
        <v>37.85</v>
      </c>
      <c r="G289" s="92">
        <v>8.6999999999999993</v>
      </c>
      <c r="H289" s="86">
        <v>0.1</v>
      </c>
      <c r="I289" s="90" t="s">
        <v>222</v>
      </c>
      <c r="J289" s="90" t="s">
        <v>227</v>
      </c>
    </row>
    <row r="290" spans="1:10" x14ac:dyDescent="0.3">
      <c r="A290" s="90">
        <v>288</v>
      </c>
      <c r="B290" s="91">
        <v>28</v>
      </c>
      <c r="C290" s="90" t="s">
        <v>258</v>
      </c>
      <c r="D290" s="90" t="s">
        <v>6</v>
      </c>
      <c r="E290" s="86">
        <v>32.549999999999997</v>
      </c>
      <c r="F290" s="86">
        <v>37.85</v>
      </c>
      <c r="G290" s="92">
        <v>8.1</v>
      </c>
      <c r="H290" s="86">
        <v>0.1</v>
      </c>
      <c r="I290" s="90" t="s">
        <v>222</v>
      </c>
      <c r="J290" s="90" t="s">
        <v>227</v>
      </c>
    </row>
    <row r="291" spans="1:10" x14ac:dyDescent="0.3">
      <c r="A291" s="90">
        <v>289</v>
      </c>
      <c r="B291" s="91">
        <v>29</v>
      </c>
      <c r="C291" s="90" t="s">
        <v>259</v>
      </c>
      <c r="D291" s="90" t="s">
        <v>6</v>
      </c>
      <c r="E291" s="86">
        <v>32.549999999999997</v>
      </c>
      <c r="F291" s="86">
        <v>37.85</v>
      </c>
      <c r="G291" s="92">
        <v>9.8000000000000007</v>
      </c>
      <c r="H291" s="86">
        <v>0.1</v>
      </c>
      <c r="I291" s="90" t="s">
        <v>222</v>
      </c>
      <c r="J291" s="90" t="s">
        <v>227</v>
      </c>
    </row>
    <row r="292" spans="1:10" x14ac:dyDescent="0.3">
      <c r="A292" s="90">
        <v>290</v>
      </c>
      <c r="B292" s="91">
        <v>29</v>
      </c>
      <c r="C292" s="90" t="s">
        <v>259</v>
      </c>
      <c r="D292" s="90" t="s">
        <v>6</v>
      </c>
      <c r="E292" s="86">
        <v>32.549999999999997</v>
      </c>
      <c r="F292" s="86">
        <v>37.85</v>
      </c>
      <c r="G292" s="92">
        <v>7.3</v>
      </c>
      <c r="H292" s="86">
        <v>0.1</v>
      </c>
      <c r="I292" s="90" t="s">
        <v>222</v>
      </c>
      <c r="J292" s="90" t="s">
        <v>227</v>
      </c>
    </row>
    <row r="293" spans="1:10" x14ac:dyDescent="0.3">
      <c r="A293" s="90">
        <v>291</v>
      </c>
      <c r="B293" s="91">
        <v>29</v>
      </c>
      <c r="C293" s="90" t="s">
        <v>259</v>
      </c>
      <c r="D293" s="90" t="s">
        <v>6</v>
      </c>
      <c r="E293" s="86">
        <v>32.549999999999997</v>
      </c>
      <c r="F293" s="86">
        <v>37.85</v>
      </c>
      <c r="G293" s="92">
        <v>7.3</v>
      </c>
      <c r="H293" s="86">
        <v>0.1</v>
      </c>
      <c r="I293" s="90" t="s">
        <v>222</v>
      </c>
      <c r="J293" s="90" t="s">
        <v>227</v>
      </c>
    </row>
    <row r="294" spans="1:10" x14ac:dyDescent="0.3">
      <c r="A294" s="90">
        <v>292</v>
      </c>
      <c r="B294" s="91">
        <v>29</v>
      </c>
      <c r="C294" s="90" t="s">
        <v>259</v>
      </c>
      <c r="D294" s="90" t="s">
        <v>6</v>
      </c>
      <c r="E294" s="86">
        <v>32.549999999999997</v>
      </c>
      <c r="F294" s="86">
        <v>37.85</v>
      </c>
      <c r="G294" s="92">
        <v>10.3</v>
      </c>
      <c r="H294" s="86">
        <v>0.1</v>
      </c>
      <c r="I294" s="90" t="s">
        <v>222</v>
      </c>
      <c r="J294" s="90" t="s">
        <v>227</v>
      </c>
    </row>
    <row r="295" spans="1:10" x14ac:dyDescent="0.3">
      <c r="A295" s="90">
        <v>293</v>
      </c>
      <c r="B295" s="91">
        <v>29</v>
      </c>
      <c r="C295" s="90" t="s">
        <v>259</v>
      </c>
      <c r="D295" s="90" t="s">
        <v>6</v>
      </c>
      <c r="E295" s="86">
        <v>32.549999999999997</v>
      </c>
      <c r="F295" s="86">
        <v>37.85</v>
      </c>
      <c r="G295" s="92">
        <v>9</v>
      </c>
      <c r="H295" s="86">
        <v>0.1</v>
      </c>
      <c r="I295" s="90" t="s">
        <v>222</v>
      </c>
      <c r="J295" s="90" t="s">
        <v>227</v>
      </c>
    </row>
    <row r="296" spans="1:10" x14ac:dyDescent="0.3">
      <c r="A296" s="90">
        <v>294</v>
      </c>
      <c r="B296" s="91">
        <v>29</v>
      </c>
      <c r="C296" s="90" t="s">
        <v>259</v>
      </c>
      <c r="D296" s="90" t="s">
        <v>6</v>
      </c>
      <c r="E296" s="86">
        <v>32.549999999999997</v>
      </c>
      <c r="F296" s="86">
        <v>37.85</v>
      </c>
      <c r="G296" s="92">
        <v>9.8000000000000007</v>
      </c>
      <c r="H296" s="86">
        <v>0.1</v>
      </c>
      <c r="I296" s="90" t="s">
        <v>222</v>
      </c>
      <c r="J296" s="90" t="s">
        <v>227</v>
      </c>
    </row>
    <row r="297" spans="1:10" x14ac:dyDescent="0.3">
      <c r="A297" s="90">
        <v>295</v>
      </c>
      <c r="B297" s="91">
        <v>29</v>
      </c>
      <c r="C297" s="90" t="s">
        <v>259</v>
      </c>
      <c r="D297" s="90" t="s">
        <v>6</v>
      </c>
      <c r="E297" s="86">
        <v>32.549999999999997</v>
      </c>
      <c r="F297" s="86">
        <v>37.85</v>
      </c>
      <c r="G297" s="92">
        <v>10.3</v>
      </c>
      <c r="H297" s="86">
        <v>0.1</v>
      </c>
      <c r="I297" s="90" t="s">
        <v>222</v>
      </c>
      <c r="J297" s="90" t="s">
        <v>227</v>
      </c>
    </row>
    <row r="298" spans="1:10" x14ac:dyDescent="0.3">
      <c r="A298" s="90">
        <v>296</v>
      </c>
      <c r="B298" s="91">
        <v>29</v>
      </c>
      <c r="C298" s="90" t="s">
        <v>259</v>
      </c>
      <c r="D298" s="90" t="s">
        <v>6</v>
      </c>
      <c r="E298" s="86">
        <v>32.549999999999997</v>
      </c>
      <c r="F298" s="86">
        <v>37.85</v>
      </c>
      <c r="G298" s="92">
        <v>9.8000000000000007</v>
      </c>
      <c r="H298" s="86">
        <v>0.1</v>
      </c>
      <c r="I298" s="90" t="s">
        <v>222</v>
      </c>
      <c r="J298" s="90" t="s">
        <v>227</v>
      </c>
    </row>
    <row r="299" spans="1:10" x14ac:dyDescent="0.3">
      <c r="A299" s="90">
        <v>297</v>
      </c>
      <c r="B299" s="91">
        <v>29</v>
      </c>
      <c r="C299" s="90" t="s">
        <v>259</v>
      </c>
      <c r="D299" s="90" t="s">
        <v>6</v>
      </c>
      <c r="E299" s="86">
        <v>32.549999999999997</v>
      </c>
      <c r="F299" s="86">
        <v>37.85</v>
      </c>
      <c r="G299" s="92">
        <v>10</v>
      </c>
      <c r="H299" s="86">
        <v>0.1</v>
      </c>
      <c r="I299" s="90" t="s">
        <v>222</v>
      </c>
      <c r="J299" s="90" t="s">
        <v>227</v>
      </c>
    </row>
    <row r="300" spans="1:10" x14ac:dyDescent="0.3">
      <c r="A300" s="90">
        <v>298</v>
      </c>
      <c r="B300" s="91">
        <v>29</v>
      </c>
      <c r="C300" s="90" t="s">
        <v>259</v>
      </c>
      <c r="D300" s="90" t="s">
        <v>6</v>
      </c>
      <c r="E300" s="86">
        <v>32.549999999999997</v>
      </c>
      <c r="F300" s="86">
        <v>37.85</v>
      </c>
      <c r="G300" s="92">
        <v>7.5</v>
      </c>
      <c r="H300" s="86">
        <v>0.1</v>
      </c>
      <c r="I300" s="90" t="s">
        <v>222</v>
      </c>
      <c r="J300" s="90" t="s">
        <v>227</v>
      </c>
    </row>
    <row r="301" spans="1:10" x14ac:dyDescent="0.3">
      <c r="A301" s="90">
        <v>299</v>
      </c>
      <c r="B301" s="91">
        <v>29</v>
      </c>
      <c r="C301" s="90" t="s">
        <v>259</v>
      </c>
      <c r="D301" s="90" t="s">
        <v>6</v>
      </c>
      <c r="E301" s="86">
        <v>32.549999999999997</v>
      </c>
      <c r="F301" s="86">
        <v>37.85</v>
      </c>
      <c r="G301" s="92">
        <v>9</v>
      </c>
      <c r="H301" s="86">
        <v>0.1</v>
      </c>
      <c r="I301" s="90" t="s">
        <v>222</v>
      </c>
      <c r="J301" s="90" t="s">
        <v>227</v>
      </c>
    </row>
    <row r="302" spans="1:10" x14ac:dyDescent="0.3">
      <c r="A302" s="90">
        <v>300</v>
      </c>
      <c r="B302" s="91">
        <v>29</v>
      </c>
      <c r="C302" s="90" t="s">
        <v>259</v>
      </c>
      <c r="D302" s="90" t="s">
        <v>6</v>
      </c>
      <c r="E302" s="86">
        <v>32.549999999999997</v>
      </c>
      <c r="F302" s="86">
        <v>37.85</v>
      </c>
      <c r="G302" s="92">
        <v>8</v>
      </c>
      <c r="H302" s="86">
        <v>0.1</v>
      </c>
      <c r="I302" s="90" t="s">
        <v>222</v>
      </c>
      <c r="J302" s="90" t="s">
        <v>227</v>
      </c>
    </row>
    <row r="303" spans="1:10" x14ac:dyDescent="0.3">
      <c r="A303" s="90">
        <v>301</v>
      </c>
      <c r="B303" s="91">
        <v>29</v>
      </c>
      <c r="C303" s="90" t="s">
        <v>259</v>
      </c>
      <c r="D303" s="90" t="s">
        <v>6</v>
      </c>
      <c r="E303" s="86">
        <v>32.549999999999997</v>
      </c>
      <c r="F303" s="86">
        <v>37.85</v>
      </c>
      <c r="G303" s="92">
        <v>7</v>
      </c>
      <c r="H303" s="86">
        <v>0.1</v>
      </c>
      <c r="I303" s="90" t="s">
        <v>222</v>
      </c>
      <c r="J303" s="90" t="s">
        <v>227</v>
      </c>
    </row>
    <row r="304" spans="1:10" x14ac:dyDescent="0.3">
      <c r="A304" s="90">
        <v>302</v>
      </c>
      <c r="B304" s="91">
        <v>29</v>
      </c>
      <c r="C304" s="90" t="s">
        <v>259</v>
      </c>
      <c r="D304" s="90" t="s">
        <v>6</v>
      </c>
      <c r="E304" s="86">
        <v>32.549999999999997</v>
      </c>
      <c r="F304" s="86">
        <v>37.85</v>
      </c>
      <c r="G304" s="92">
        <v>9.8000000000000007</v>
      </c>
      <c r="H304" s="86">
        <v>0.1</v>
      </c>
      <c r="I304" s="90" t="s">
        <v>222</v>
      </c>
      <c r="J304" s="90" t="s">
        <v>227</v>
      </c>
    </row>
    <row r="305" spans="1:10" x14ac:dyDescent="0.3">
      <c r="A305" s="90">
        <v>303</v>
      </c>
      <c r="B305" s="91">
        <v>29</v>
      </c>
      <c r="C305" s="90" t="s">
        <v>259</v>
      </c>
      <c r="D305" s="90" t="s">
        <v>6</v>
      </c>
      <c r="E305" s="86">
        <v>32.549999999999997</v>
      </c>
      <c r="F305" s="86">
        <v>37.85</v>
      </c>
      <c r="G305" s="92">
        <v>7.8</v>
      </c>
      <c r="H305" s="86">
        <v>0.1</v>
      </c>
      <c r="I305" s="90" t="s">
        <v>222</v>
      </c>
      <c r="J305" s="90" t="s">
        <v>227</v>
      </c>
    </row>
    <row r="306" spans="1:10" x14ac:dyDescent="0.3">
      <c r="A306" s="90">
        <v>304</v>
      </c>
      <c r="B306" s="91">
        <v>29</v>
      </c>
      <c r="C306" s="90" t="s">
        <v>259</v>
      </c>
      <c r="D306" s="90" t="s">
        <v>6</v>
      </c>
      <c r="E306" s="86">
        <v>32.549999999999997</v>
      </c>
      <c r="F306" s="86">
        <v>37.85</v>
      </c>
      <c r="G306" s="92">
        <v>7.5</v>
      </c>
      <c r="H306" s="86">
        <v>0.1</v>
      </c>
      <c r="I306" s="90" t="s">
        <v>222</v>
      </c>
      <c r="J306" s="90" t="s">
        <v>227</v>
      </c>
    </row>
    <row r="307" spans="1:10" x14ac:dyDescent="0.3">
      <c r="A307" s="90">
        <v>305</v>
      </c>
      <c r="B307" s="91">
        <v>29</v>
      </c>
      <c r="C307" s="90" t="s">
        <v>259</v>
      </c>
      <c r="D307" s="90" t="s">
        <v>6</v>
      </c>
      <c r="E307" s="86">
        <v>32.549999999999997</v>
      </c>
      <c r="F307" s="86">
        <v>37.85</v>
      </c>
      <c r="G307" s="92">
        <v>8.5</v>
      </c>
      <c r="H307" s="86">
        <v>0.1</v>
      </c>
      <c r="I307" s="90" t="s">
        <v>222</v>
      </c>
      <c r="J307" s="90" t="s">
        <v>227</v>
      </c>
    </row>
    <row r="308" spans="1:10" x14ac:dyDescent="0.3">
      <c r="A308" s="90">
        <v>306</v>
      </c>
      <c r="B308" s="91">
        <v>29</v>
      </c>
      <c r="C308" s="90" t="s">
        <v>259</v>
      </c>
      <c r="D308" s="90" t="s">
        <v>6</v>
      </c>
      <c r="E308" s="86">
        <v>32.549999999999997</v>
      </c>
      <c r="F308" s="86">
        <v>37.85</v>
      </c>
      <c r="G308" s="92">
        <v>7</v>
      </c>
      <c r="H308" s="86">
        <v>0.1</v>
      </c>
      <c r="I308" s="90" t="s">
        <v>222</v>
      </c>
      <c r="J308" s="90" t="s">
        <v>227</v>
      </c>
    </row>
    <row r="309" spans="1:10" x14ac:dyDescent="0.3">
      <c r="A309" s="90">
        <v>307</v>
      </c>
      <c r="B309" s="91">
        <v>29</v>
      </c>
      <c r="C309" s="90" t="s">
        <v>259</v>
      </c>
      <c r="D309" s="90" t="s">
        <v>6</v>
      </c>
      <c r="E309" s="86">
        <v>32.549999999999997</v>
      </c>
      <c r="F309" s="86">
        <v>37.85</v>
      </c>
      <c r="G309" s="92">
        <v>10</v>
      </c>
      <c r="H309" s="86">
        <v>0.1</v>
      </c>
      <c r="I309" s="90" t="s">
        <v>222</v>
      </c>
      <c r="J309" s="90" t="s">
        <v>227</v>
      </c>
    </row>
    <row r="310" spans="1:10" x14ac:dyDescent="0.3">
      <c r="A310" s="90">
        <v>308</v>
      </c>
      <c r="B310" s="91">
        <v>29</v>
      </c>
      <c r="C310" s="90" t="s">
        <v>259</v>
      </c>
      <c r="D310" s="90" t="s">
        <v>6</v>
      </c>
      <c r="E310" s="86">
        <v>32.549999999999997</v>
      </c>
      <c r="F310" s="86">
        <v>37.85</v>
      </c>
      <c r="G310" s="92">
        <v>10.5</v>
      </c>
      <c r="H310" s="86">
        <v>0.1</v>
      </c>
      <c r="I310" s="90" t="s">
        <v>222</v>
      </c>
      <c r="J310" s="90" t="s">
        <v>227</v>
      </c>
    </row>
    <row r="311" spans="1:10" x14ac:dyDescent="0.3">
      <c r="A311" s="90">
        <v>309</v>
      </c>
      <c r="B311" s="91">
        <v>30</v>
      </c>
      <c r="C311" s="90" t="s">
        <v>576</v>
      </c>
      <c r="D311" s="90" t="s">
        <v>16</v>
      </c>
      <c r="E311" s="86">
        <v>46.266666666666602</v>
      </c>
      <c r="F311" s="86">
        <v>37.366666666666603</v>
      </c>
      <c r="G311" s="92">
        <v>18.8</v>
      </c>
      <c r="H311" s="86">
        <v>0.4</v>
      </c>
      <c r="I311" s="90" t="s">
        <v>222</v>
      </c>
      <c r="J311" s="90" t="s">
        <v>227</v>
      </c>
    </row>
    <row r="312" spans="1:10" x14ac:dyDescent="0.3">
      <c r="A312" s="90">
        <v>310</v>
      </c>
      <c r="B312" s="91">
        <v>31</v>
      </c>
      <c r="C312" s="90" t="s">
        <v>577</v>
      </c>
      <c r="D312" s="90" t="s">
        <v>1</v>
      </c>
      <c r="E312" s="86">
        <v>116.44370000000001</v>
      </c>
      <c r="F312" s="86">
        <v>37.630001999999998</v>
      </c>
      <c r="G312" s="92">
        <v>23.17</v>
      </c>
      <c r="H312" s="86"/>
      <c r="I312" s="90" t="s">
        <v>222</v>
      </c>
      <c r="J312" s="90" t="s">
        <v>244</v>
      </c>
    </row>
    <row r="313" spans="1:10" x14ac:dyDescent="0.3">
      <c r="A313" s="90">
        <v>311</v>
      </c>
      <c r="B313" s="91">
        <v>31</v>
      </c>
      <c r="C313" s="90" t="s">
        <v>577</v>
      </c>
      <c r="D313" s="90" t="s">
        <v>1</v>
      </c>
      <c r="E313" s="86">
        <v>116.44370000000001</v>
      </c>
      <c r="F313" s="86">
        <v>37.630001999999998</v>
      </c>
      <c r="G313" s="92">
        <v>64.459999999999994</v>
      </c>
      <c r="H313" s="86"/>
      <c r="I313" s="90" t="s">
        <v>222</v>
      </c>
      <c r="J313" s="90" t="s">
        <v>244</v>
      </c>
    </row>
    <row r="314" spans="1:10" x14ac:dyDescent="0.3">
      <c r="A314" s="90">
        <v>312</v>
      </c>
      <c r="B314" s="91">
        <v>31</v>
      </c>
      <c r="C314" s="90" t="s">
        <v>577</v>
      </c>
      <c r="D314" s="90" t="s">
        <v>1</v>
      </c>
      <c r="E314" s="86">
        <v>116.44370000000001</v>
      </c>
      <c r="F314" s="86">
        <v>37.630001999999998</v>
      </c>
      <c r="G314" s="92">
        <v>59.59</v>
      </c>
      <c r="H314" s="86"/>
      <c r="I314" s="90" t="s">
        <v>222</v>
      </c>
      <c r="J314" s="90" t="s">
        <v>244</v>
      </c>
    </row>
    <row r="315" spans="1:10" x14ac:dyDescent="0.3">
      <c r="A315" s="90">
        <v>313</v>
      </c>
      <c r="B315" s="91">
        <v>31</v>
      </c>
      <c r="C315" s="90" t="s">
        <v>577</v>
      </c>
      <c r="D315" s="90" t="s">
        <v>1</v>
      </c>
      <c r="E315" s="86">
        <v>116.44370000000001</v>
      </c>
      <c r="F315" s="86">
        <v>37.630001999999998</v>
      </c>
      <c r="G315" s="92">
        <v>35.97</v>
      </c>
      <c r="H315" s="86"/>
      <c r="I315" s="90" t="s">
        <v>222</v>
      </c>
      <c r="J315" s="90" t="s">
        <v>244</v>
      </c>
    </row>
    <row r="316" spans="1:10" x14ac:dyDescent="0.3">
      <c r="A316" s="90">
        <v>314</v>
      </c>
      <c r="B316" s="91">
        <v>32</v>
      </c>
      <c r="C316" s="90" t="s">
        <v>260</v>
      </c>
      <c r="D316" s="90" t="s">
        <v>16</v>
      </c>
      <c r="E316" s="86">
        <v>57.053610999999997</v>
      </c>
      <c r="F316" s="86">
        <v>30.261682</v>
      </c>
      <c r="G316" s="92">
        <v>27.55</v>
      </c>
      <c r="H316" s="86">
        <v>0.46</v>
      </c>
      <c r="I316" s="90" t="s">
        <v>222</v>
      </c>
      <c r="J316" s="90" t="s">
        <v>227</v>
      </c>
    </row>
    <row r="317" spans="1:10" x14ac:dyDescent="0.3">
      <c r="A317" s="90">
        <v>315</v>
      </c>
      <c r="B317" s="91">
        <v>33</v>
      </c>
      <c r="C317" s="90" t="s">
        <v>261</v>
      </c>
      <c r="D317" s="90" t="s">
        <v>12</v>
      </c>
      <c r="E317" s="86">
        <v>-103.309444444444</v>
      </c>
      <c r="F317" s="86">
        <v>48.845277777777703</v>
      </c>
      <c r="G317" s="92">
        <v>25.4</v>
      </c>
      <c r="H317" s="86"/>
      <c r="I317" s="90" t="s">
        <v>224</v>
      </c>
      <c r="J317" s="90"/>
    </row>
    <row r="318" spans="1:10" x14ac:dyDescent="0.3">
      <c r="A318" s="90">
        <v>316</v>
      </c>
      <c r="B318" s="91">
        <v>33</v>
      </c>
      <c r="C318" s="90" t="s">
        <v>261</v>
      </c>
      <c r="D318" s="90" t="s">
        <v>12</v>
      </c>
      <c r="E318" s="86">
        <v>-103.309444444444</v>
      </c>
      <c r="F318" s="86">
        <v>48.845277777777703</v>
      </c>
      <c r="G318" s="92">
        <v>32.299999999999997</v>
      </c>
      <c r="H318" s="86"/>
      <c r="I318" s="90" t="s">
        <v>224</v>
      </c>
      <c r="J318" s="90"/>
    </row>
    <row r="319" spans="1:10" x14ac:dyDescent="0.3">
      <c r="A319" s="90">
        <v>317</v>
      </c>
      <c r="B319" s="91">
        <v>34</v>
      </c>
      <c r="C319" s="90" t="s">
        <v>262</v>
      </c>
      <c r="D319" s="90" t="s">
        <v>263</v>
      </c>
      <c r="E319" s="86">
        <v>-97.222609000000006</v>
      </c>
      <c r="F319" s="86">
        <v>49.920405000000002</v>
      </c>
      <c r="G319" s="92">
        <v>36.519999999999996</v>
      </c>
      <c r="H319" s="86">
        <v>0.87</v>
      </c>
      <c r="I319" s="90" t="s">
        <v>224</v>
      </c>
      <c r="J319" s="90"/>
    </row>
    <row r="320" spans="1:10" x14ac:dyDescent="0.3">
      <c r="A320" s="90">
        <v>318</v>
      </c>
      <c r="B320" s="91">
        <v>34</v>
      </c>
      <c r="C320" s="90" t="s">
        <v>262</v>
      </c>
      <c r="D320" s="90" t="s">
        <v>263</v>
      </c>
      <c r="E320" s="86">
        <v>-97.222609000000006</v>
      </c>
      <c r="F320" s="86">
        <v>49.920405000000002</v>
      </c>
      <c r="G320" s="92">
        <v>38.434999999999995</v>
      </c>
      <c r="H320" s="86">
        <v>0.80249999999999999</v>
      </c>
      <c r="I320" s="90" t="s">
        <v>224</v>
      </c>
      <c r="J320" s="90"/>
    </row>
    <row r="321" spans="1:10" x14ac:dyDescent="0.3">
      <c r="A321" s="90">
        <v>319</v>
      </c>
      <c r="B321" s="91">
        <v>34</v>
      </c>
      <c r="C321" s="90" t="s">
        <v>262</v>
      </c>
      <c r="D321" s="90" t="s">
        <v>263</v>
      </c>
      <c r="E321" s="86">
        <v>-97.222609000000006</v>
      </c>
      <c r="F321" s="86">
        <v>49.920405000000002</v>
      </c>
      <c r="G321" s="92">
        <v>36.567500000000003</v>
      </c>
      <c r="H321" s="86">
        <v>0.81749999999999989</v>
      </c>
      <c r="I321" s="90" t="s">
        <v>224</v>
      </c>
      <c r="J321" s="90"/>
    </row>
    <row r="322" spans="1:10" x14ac:dyDescent="0.3">
      <c r="A322" s="90">
        <v>320</v>
      </c>
      <c r="B322" s="91">
        <v>34</v>
      </c>
      <c r="C322" s="90" t="s">
        <v>262</v>
      </c>
      <c r="D322" s="90" t="s">
        <v>263</v>
      </c>
      <c r="E322" s="86">
        <v>-97.222609000000006</v>
      </c>
      <c r="F322" s="86">
        <v>49.920405000000002</v>
      </c>
      <c r="G322" s="92">
        <v>36.887500000000003</v>
      </c>
      <c r="H322" s="86">
        <v>0.79500000000000004</v>
      </c>
      <c r="I322" s="90" t="s">
        <v>224</v>
      </c>
      <c r="J322" s="90"/>
    </row>
    <row r="323" spans="1:10" x14ac:dyDescent="0.3">
      <c r="A323" s="90">
        <v>321</v>
      </c>
      <c r="B323" s="91">
        <v>34</v>
      </c>
      <c r="C323" s="90" t="s">
        <v>262</v>
      </c>
      <c r="D323" s="90" t="s">
        <v>263</v>
      </c>
      <c r="E323" s="86">
        <v>-97.222609000000006</v>
      </c>
      <c r="F323" s="86">
        <v>49.920405000000002</v>
      </c>
      <c r="G323" s="92">
        <v>40.725000000000001</v>
      </c>
      <c r="H323" s="86">
        <v>0.89249999999999996</v>
      </c>
      <c r="I323" s="90" t="s">
        <v>224</v>
      </c>
      <c r="J323" s="90"/>
    </row>
    <row r="324" spans="1:10" x14ac:dyDescent="0.3">
      <c r="A324" s="90">
        <v>322</v>
      </c>
      <c r="B324" s="91">
        <v>34</v>
      </c>
      <c r="C324" s="90" t="s">
        <v>262</v>
      </c>
      <c r="D324" s="90" t="s">
        <v>263</v>
      </c>
      <c r="E324" s="86">
        <v>-97.222609000000006</v>
      </c>
      <c r="F324" s="86">
        <v>49.920405000000002</v>
      </c>
      <c r="G324" s="92">
        <v>39.847499999999997</v>
      </c>
      <c r="H324" s="86">
        <v>0.90000000000000013</v>
      </c>
      <c r="I324" s="90" t="s">
        <v>224</v>
      </c>
      <c r="J324" s="90"/>
    </row>
    <row r="325" spans="1:10" x14ac:dyDescent="0.3">
      <c r="A325" s="90">
        <v>323</v>
      </c>
      <c r="B325" s="91">
        <v>34</v>
      </c>
      <c r="C325" s="90" t="s">
        <v>262</v>
      </c>
      <c r="D325" s="90" t="s">
        <v>263</v>
      </c>
      <c r="E325" s="86">
        <v>-97.222609000000006</v>
      </c>
      <c r="F325" s="86">
        <v>49.920405000000002</v>
      </c>
      <c r="G325" s="92">
        <v>39.547499999999999</v>
      </c>
      <c r="H325" s="86">
        <v>0.99749999999999994</v>
      </c>
      <c r="I325" s="90" t="s">
        <v>224</v>
      </c>
      <c r="J325" s="90"/>
    </row>
    <row r="326" spans="1:10" x14ac:dyDescent="0.3">
      <c r="A326" s="90">
        <v>324</v>
      </c>
      <c r="B326" s="91">
        <v>34</v>
      </c>
      <c r="C326" s="90" t="s">
        <v>262</v>
      </c>
      <c r="D326" s="90" t="s">
        <v>263</v>
      </c>
      <c r="E326" s="86">
        <v>-97.222609000000006</v>
      </c>
      <c r="F326" s="86">
        <v>49.920405000000002</v>
      </c>
      <c r="G326" s="92">
        <v>40.422499999999999</v>
      </c>
      <c r="H326" s="86">
        <v>0.95250000000000001</v>
      </c>
      <c r="I326" s="90" t="s">
        <v>224</v>
      </c>
      <c r="J326" s="90"/>
    </row>
    <row r="327" spans="1:10" x14ac:dyDescent="0.3">
      <c r="A327" s="90">
        <v>325</v>
      </c>
      <c r="B327" s="91">
        <v>34</v>
      </c>
      <c r="C327" s="90" t="s">
        <v>262</v>
      </c>
      <c r="D327" s="90" t="s">
        <v>263</v>
      </c>
      <c r="E327" s="86">
        <v>-97.222609000000006</v>
      </c>
      <c r="F327" s="86">
        <v>49.920405000000002</v>
      </c>
      <c r="G327" s="92">
        <v>35.502499999999998</v>
      </c>
      <c r="H327" s="86">
        <v>0.92249999999999988</v>
      </c>
      <c r="I327" s="90" t="s">
        <v>224</v>
      </c>
      <c r="J327" s="90"/>
    </row>
    <row r="328" spans="1:10" x14ac:dyDescent="0.3">
      <c r="A328" s="90">
        <v>326</v>
      </c>
      <c r="B328" s="91">
        <v>34</v>
      </c>
      <c r="C328" s="90" t="s">
        <v>262</v>
      </c>
      <c r="D328" s="90" t="s">
        <v>263</v>
      </c>
      <c r="E328" s="86">
        <v>-97.222609000000006</v>
      </c>
      <c r="F328" s="86">
        <v>49.920405000000002</v>
      </c>
      <c r="G328" s="92">
        <v>36.865000000000002</v>
      </c>
      <c r="H328" s="86">
        <v>0.88749999999999996</v>
      </c>
      <c r="I328" s="90" t="s">
        <v>224</v>
      </c>
      <c r="J328" s="90"/>
    </row>
    <row r="329" spans="1:10" x14ac:dyDescent="0.3">
      <c r="A329" s="90">
        <v>327</v>
      </c>
      <c r="B329" s="91">
        <v>34</v>
      </c>
      <c r="C329" s="90" t="s">
        <v>262</v>
      </c>
      <c r="D329" s="90" t="s">
        <v>263</v>
      </c>
      <c r="E329" s="86">
        <v>-97.222609000000006</v>
      </c>
      <c r="F329" s="86">
        <v>49.920405000000002</v>
      </c>
      <c r="G329" s="92">
        <v>37.627500000000005</v>
      </c>
      <c r="H329" s="86">
        <v>0.84749999999999992</v>
      </c>
      <c r="I329" s="90" t="s">
        <v>224</v>
      </c>
      <c r="J329" s="90"/>
    </row>
    <row r="330" spans="1:10" x14ac:dyDescent="0.3">
      <c r="A330" s="90">
        <v>328</v>
      </c>
      <c r="B330" s="91">
        <v>34</v>
      </c>
      <c r="C330" s="90" t="s">
        <v>262</v>
      </c>
      <c r="D330" s="90" t="s">
        <v>263</v>
      </c>
      <c r="E330" s="86">
        <v>-97.222609000000006</v>
      </c>
      <c r="F330" s="86">
        <v>49.920405000000002</v>
      </c>
      <c r="G330" s="92">
        <v>41.8125</v>
      </c>
      <c r="H330" s="86">
        <v>0.8274999999999999</v>
      </c>
      <c r="I330" s="90" t="s">
        <v>224</v>
      </c>
      <c r="J330" s="90"/>
    </row>
    <row r="331" spans="1:10" x14ac:dyDescent="0.3">
      <c r="A331" s="90">
        <v>329</v>
      </c>
      <c r="B331" s="91">
        <v>34</v>
      </c>
      <c r="C331" s="90" t="s">
        <v>262</v>
      </c>
      <c r="D331" s="90" t="s">
        <v>263</v>
      </c>
      <c r="E331" s="86">
        <v>-97.222609000000006</v>
      </c>
      <c r="F331" s="86">
        <v>49.920405000000002</v>
      </c>
      <c r="G331" s="92">
        <v>34.049999999999997</v>
      </c>
      <c r="H331" s="86">
        <v>0.74250000000000005</v>
      </c>
      <c r="I331" s="90" t="s">
        <v>224</v>
      </c>
      <c r="J331" s="90"/>
    </row>
    <row r="332" spans="1:10" x14ac:dyDescent="0.3">
      <c r="A332" s="90">
        <v>330</v>
      </c>
      <c r="B332" s="91">
        <v>34</v>
      </c>
      <c r="C332" s="90" t="s">
        <v>262</v>
      </c>
      <c r="D332" s="90" t="s">
        <v>263</v>
      </c>
      <c r="E332" s="86">
        <v>-97.222609000000006</v>
      </c>
      <c r="F332" s="86">
        <v>49.920405000000002</v>
      </c>
      <c r="G332" s="92">
        <v>37.052500000000002</v>
      </c>
      <c r="H332" s="86">
        <v>0.77249999999999996</v>
      </c>
      <c r="I332" s="90" t="s">
        <v>224</v>
      </c>
      <c r="J332" s="90"/>
    </row>
    <row r="333" spans="1:10" x14ac:dyDescent="0.3">
      <c r="A333" s="90">
        <v>331</v>
      </c>
      <c r="B333" s="91">
        <v>34</v>
      </c>
      <c r="C333" s="90" t="s">
        <v>262</v>
      </c>
      <c r="D333" s="90" t="s">
        <v>263</v>
      </c>
      <c r="E333" s="86">
        <v>-97.222609000000006</v>
      </c>
      <c r="F333" s="86">
        <v>49.920405000000002</v>
      </c>
      <c r="G333" s="92">
        <v>39.612500000000004</v>
      </c>
      <c r="H333" s="86">
        <v>0.98</v>
      </c>
      <c r="I333" s="90" t="s">
        <v>224</v>
      </c>
      <c r="J333" s="90"/>
    </row>
    <row r="334" spans="1:10" x14ac:dyDescent="0.3">
      <c r="A334" s="90">
        <v>332</v>
      </c>
      <c r="B334" s="91">
        <v>34</v>
      </c>
      <c r="C334" s="90" t="s">
        <v>262</v>
      </c>
      <c r="D334" s="90" t="s">
        <v>263</v>
      </c>
      <c r="E334" s="86">
        <v>-97.222609000000006</v>
      </c>
      <c r="F334" s="86">
        <v>49.920405000000002</v>
      </c>
      <c r="G334" s="92">
        <v>37.892499999999998</v>
      </c>
      <c r="H334" s="86">
        <v>0.87749999999999995</v>
      </c>
      <c r="I334" s="90" t="s">
        <v>224</v>
      </c>
      <c r="J334" s="90"/>
    </row>
    <row r="335" spans="1:10" x14ac:dyDescent="0.3">
      <c r="A335" s="90">
        <v>333</v>
      </c>
      <c r="B335" s="91">
        <v>34</v>
      </c>
      <c r="C335" s="90" t="s">
        <v>262</v>
      </c>
      <c r="D335" s="90" t="s">
        <v>263</v>
      </c>
      <c r="E335" s="86">
        <v>-97.222609000000006</v>
      </c>
      <c r="F335" s="86">
        <v>49.920405000000002</v>
      </c>
      <c r="G335" s="92">
        <v>37.627499999999998</v>
      </c>
      <c r="H335" s="86">
        <v>0.97000000000000008</v>
      </c>
      <c r="I335" s="90" t="s">
        <v>224</v>
      </c>
      <c r="J335" s="90"/>
    </row>
    <row r="336" spans="1:10" x14ac:dyDescent="0.3">
      <c r="A336" s="90">
        <v>334</v>
      </c>
      <c r="B336" s="91">
        <v>34</v>
      </c>
      <c r="C336" s="90" t="s">
        <v>262</v>
      </c>
      <c r="D336" s="90" t="s">
        <v>263</v>
      </c>
      <c r="E336" s="86">
        <v>-97.222609000000006</v>
      </c>
      <c r="F336" s="86">
        <v>49.920405000000002</v>
      </c>
      <c r="G336" s="92">
        <v>34.984999999999999</v>
      </c>
      <c r="H336" s="86">
        <v>0.96</v>
      </c>
      <c r="I336" s="90" t="s">
        <v>224</v>
      </c>
      <c r="J336" s="90"/>
    </row>
    <row r="337" spans="1:10" x14ac:dyDescent="0.3">
      <c r="A337" s="90">
        <v>335</v>
      </c>
      <c r="B337" s="91">
        <v>34</v>
      </c>
      <c r="C337" s="90" t="s">
        <v>262</v>
      </c>
      <c r="D337" s="90" t="s">
        <v>263</v>
      </c>
      <c r="E337" s="86">
        <v>-97.222609000000006</v>
      </c>
      <c r="F337" s="86">
        <v>49.920405000000002</v>
      </c>
      <c r="G337" s="92">
        <v>37.317500000000003</v>
      </c>
      <c r="H337" s="86">
        <v>0.81250000000000011</v>
      </c>
      <c r="I337" s="90" t="s">
        <v>224</v>
      </c>
      <c r="J337" s="90"/>
    </row>
    <row r="338" spans="1:10" x14ac:dyDescent="0.3">
      <c r="A338" s="90">
        <v>336</v>
      </c>
      <c r="B338" s="91">
        <v>34</v>
      </c>
      <c r="C338" s="90" t="s">
        <v>262</v>
      </c>
      <c r="D338" s="90" t="s">
        <v>263</v>
      </c>
      <c r="E338" s="86">
        <v>-97.222609000000006</v>
      </c>
      <c r="F338" s="86">
        <v>49.920405000000002</v>
      </c>
      <c r="G338" s="92">
        <v>39.364999999999995</v>
      </c>
      <c r="H338" s="86">
        <v>0.87999999999999989</v>
      </c>
      <c r="I338" s="90" t="s">
        <v>224</v>
      </c>
      <c r="J338" s="90"/>
    </row>
    <row r="339" spans="1:10" x14ac:dyDescent="0.3">
      <c r="A339" s="90">
        <v>337</v>
      </c>
      <c r="B339" s="91">
        <v>34</v>
      </c>
      <c r="C339" s="90" t="s">
        <v>262</v>
      </c>
      <c r="D339" s="90" t="s">
        <v>263</v>
      </c>
      <c r="E339" s="86">
        <v>-97.222609000000006</v>
      </c>
      <c r="F339" s="86">
        <v>49.920405000000002</v>
      </c>
      <c r="G339" s="92">
        <v>41.550000000000004</v>
      </c>
      <c r="H339" s="86">
        <v>0.89250000000000007</v>
      </c>
      <c r="I339" s="90" t="s">
        <v>224</v>
      </c>
      <c r="J339" s="90"/>
    </row>
    <row r="340" spans="1:10" x14ac:dyDescent="0.3">
      <c r="A340" s="90">
        <v>338</v>
      </c>
      <c r="B340" s="91">
        <v>34</v>
      </c>
      <c r="C340" s="90" t="s">
        <v>262</v>
      </c>
      <c r="D340" s="90" t="s">
        <v>263</v>
      </c>
      <c r="E340" s="86">
        <v>-97.222609000000006</v>
      </c>
      <c r="F340" s="86">
        <v>49.920405000000002</v>
      </c>
      <c r="G340" s="92">
        <v>40.33</v>
      </c>
      <c r="H340" s="86">
        <v>0.85</v>
      </c>
      <c r="I340" s="90" t="s">
        <v>224</v>
      </c>
      <c r="J340" s="90"/>
    </row>
    <row r="341" spans="1:10" x14ac:dyDescent="0.3">
      <c r="A341" s="90">
        <v>339</v>
      </c>
      <c r="B341" s="91">
        <v>34</v>
      </c>
      <c r="C341" s="90" t="s">
        <v>262</v>
      </c>
      <c r="D341" s="90" t="s">
        <v>263</v>
      </c>
      <c r="E341" s="86">
        <v>-97.222609000000006</v>
      </c>
      <c r="F341" s="86">
        <v>49.920405000000002</v>
      </c>
      <c r="G341" s="92">
        <v>41.647500000000001</v>
      </c>
      <c r="H341" s="86">
        <v>0.83750000000000002</v>
      </c>
      <c r="I341" s="90" t="s">
        <v>224</v>
      </c>
      <c r="J341" s="90"/>
    </row>
    <row r="342" spans="1:10" x14ac:dyDescent="0.3">
      <c r="A342" s="90">
        <v>340</v>
      </c>
      <c r="B342" s="91">
        <v>34</v>
      </c>
      <c r="C342" s="90" t="s">
        <v>262</v>
      </c>
      <c r="D342" s="90" t="s">
        <v>263</v>
      </c>
      <c r="E342" s="86">
        <v>-97.222609000000006</v>
      </c>
      <c r="F342" s="86">
        <v>49.920405000000002</v>
      </c>
      <c r="G342" s="92">
        <v>35.872500000000002</v>
      </c>
      <c r="H342" s="86">
        <v>0.83250000000000002</v>
      </c>
      <c r="I342" s="90" t="s">
        <v>224</v>
      </c>
      <c r="J342" s="90"/>
    </row>
    <row r="343" spans="1:10" x14ac:dyDescent="0.3">
      <c r="A343" s="90">
        <v>341</v>
      </c>
      <c r="B343" s="91">
        <v>34</v>
      </c>
      <c r="C343" s="90" t="s">
        <v>262</v>
      </c>
      <c r="D343" s="90" t="s">
        <v>263</v>
      </c>
      <c r="E343" s="86">
        <v>-97.222609000000006</v>
      </c>
      <c r="F343" s="86">
        <v>49.920405000000002</v>
      </c>
      <c r="G343" s="92">
        <v>35.79</v>
      </c>
      <c r="H343" s="86">
        <v>0.76249999999999996</v>
      </c>
      <c r="I343" s="90" t="s">
        <v>224</v>
      </c>
      <c r="J343" s="90"/>
    </row>
    <row r="344" spans="1:10" x14ac:dyDescent="0.3">
      <c r="A344" s="90">
        <v>342</v>
      </c>
      <c r="B344" s="91">
        <v>34</v>
      </c>
      <c r="C344" s="90" t="s">
        <v>262</v>
      </c>
      <c r="D344" s="90" t="s">
        <v>263</v>
      </c>
      <c r="E344" s="86">
        <v>-97.222609000000006</v>
      </c>
      <c r="F344" s="86">
        <v>49.920405000000002</v>
      </c>
      <c r="G344" s="92">
        <v>40.197499999999998</v>
      </c>
      <c r="H344" s="86">
        <v>0.99499999999999988</v>
      </c>
      <c r="I344" s="90" t="s">
        <v>224</v>
      </c>
      <c r="J344" s="90"/>
    </row>
    <row r="345" spans="1:10" x14ac:dyDescent="0.3">
      <c r="A345" s="90">
        <v>343</v>
      </c>
      <c r="B345" s="91">
        <v>34</v>
      </c>
      <c r="C345" s="90" t="s">
        <v>262</v>
      </c>
      <c r="D345" s="90" t="s">
        <v>263</v>
      </c>
      <c r="E345" s="86">
        <v>-97.222609000000006</v>
      </c>
      <c r="F345" s="86">
        <v>49.920405000000002</v>
      </c>
      <c r="G345" s="92">
        <v>35.682499999999997</v>
      </c>
      <c r="H345" s="86">
        <v>0.86499999999999999</v>
      </c>
      <c r="I345" s="90" t="s">
        <v>224</v>
      </c>
      <c r="J345" s="90"/>
    </row>
    <row r="346" spans="1:10" x14ac:dyDescent="0.3">
      <c r="A346" s="90">
        <v>344</v>
      </c>
      <c r="B346" s="91">
        <v>34</v>
      </c>
      <c r="C346" s="90" t="s">
        <v>262</v>
      </c>
      <c r="D346" s="90" t="s">
        <v>263</v>
      </c>
      <c r="E346" s="86">
        <v>-97.222609000000006</v>
      </c>
      <c r="F346" s="86">
        <v>49.920405000000002</v>
      </c>
      <c r="G346" s="92">
        <v>42.395000000000003</v>
      </c>
      <c r="H346" s="86">
        <v>0.97</v>
      </c>
      <c r="I346" s="90" t="s">
        <v>224</v>
      </c>
      <c r="J346" s="90"/>
    </row>
    <row r="347" spans="1:10" x14ac:dyDescent="0.3">
      <c r="A347" s="90">
        <v>345</v>
      </c>
      <c r="B347" s="91">
        <v>34</v>
      </c>
      <c r="C347" s="90" t="s">
        <v>262</v>
      </c>
      <c r="D347" s="90" t="s">
        <v>263</v>
      </c>
      <c r="E347" s="86">
        <v>-97.222609000000006</v>
      </c>
      <c r="F347" s="86">
        <v>49.920405000000002</v>
      </c>
      <c r="G347" s="92">
        <v>34.209999999999994</v>
      </c>
      <c r="H347" s="86">
        <v>0.90500000000000003</v>
      </c>
      <c r="I347" s="90" t="s">
        <v>224</v>
      </c>
      <c r="J347" s="90"/>
    </row>
    <row r="348" spans="1:10" x14ac:dyDescent="0.3">
      <c r="A348" s="90">
        <v>346</v>
      </c>
      <c r="B348" s="91">
        <v>34</v>
      </c>
      <c r="C348" s="90" t="s">
        <v>262</v>
      </c>
      <c r="D348" s="90" t="s">
        <v>263</v>
      </c>
      <c r="E348" s="86">
        <v>-97.222609000000006</v>
      </c>
      <c r="F348" s="86">
        <v>49.920405000000002</v>
      </c>
      <c r="G348" s="92">
        <v>37.505000000000003</v>
      </c>
      <c r="H348" s="86">
        <v>0.77</v>
      </c>
      <c r="I348" s="90" t="s">
        <v>224</v>
      </c>
      <c r="J348" s="90"/>
    </row>
    <row r="349" spans="1:10" x14ac:dyDescent="0.3">
      <c r="A349" s="90">
        <v>347</v>
      </c>
      <c r="B349" s="91">
        <v>34</v>
      </c>
      <c r="C349" s="90" t="s">
        <v>262</v>
      </c>
      <c r="D349" s="90" t="s">
        <v>263</v>
      </c>
      <c r="E349" s="86">
        <v>-97.222609000000006</v>
      </c>
      <c r="F349" s="86">
        <v>49.920405000000002</v>
      </c>
      <c r="G349" s="92">
        <v>34.8125</v>
      </c>
      <c r="H349" s="86">
        <v>0.96750000000000003</v>
      </c>
      <c r="I349" s="90" t="s">
        <v>224</v>
      </c>
      <c r="J349" s="90"/>
    </row>
    <row r="350" spans="1:10" x14ac:dyDescent="0.3">
      <c r="A350" s="90">
        <v>348</v>
      </c>
      <c r="B350" s="91">
        <v>34</v>
      </c>
      <c r="C350" s="90" t="s">
        <v>262</v>
      </c>
      <c r="D350" s="90" t="s">
        <v>263</v>
      </c>
      <c r="E350" s="86">
        <v>-97.222609000000006</v>
      </c>
      <c r="F350" s="86">
        <v>49.920405000000002</v>
      </c>
      <c r="G350" s="92">
        <v>32.635000000000005</v>
      </c>
      <c r="H350" s="86">
        <v>0.6825</v>
      </c>
      <c r="I350" s="90" t="s">
        <v>224</v>
      </c>
      <c r="J350" s="90"/>
    </row>
    <row r="351" spans="1:10" x14ac:dyDescent="0.3">
      <c r="A351" s="90">
        <v>349</v>
      </c>
      <c r="B351" s="91">
        <v>34</v>
      </c>
      <c r="C351" s="90" t="s">
        <v>262</v>
      </c>
      <c r="D351" s="90" t="s">
        <v>263</v>
      </c>
      <c r="E351" s="86">
        <v>-97.222609000000006</v>
      </c>
      <c r="F351" s="86">
        <v>49.920405000000002</v>
      </c>
      <c r="G351" s="92">
        <v>34.532499999999999</v>
      </c>
      <c r="H351" s="86">
        <v>0.92249999999999988</v>
      </c>
      <c r="I351" s="90" t="s">
        <v>224</v>
      </c>
      <c r="J351" s="90"/>
    </row>
    <row r="352" spans="1:10" x14ac:dyDescent="0.3">
      <c r="A352" s="90">
        <v>350</v>
      </c>
      <c r="B352" s="91">
        <v>34</v>
      </c>
      <c r="C352" s="90" t="s">
        <v>262</v>
      </c>
      <c r="D352" s="90" t="s">
        <v>263</v>
      </c>
      <c r="E352" s="86">
        <v>-97.222609000000006</v>
      </c>
      <c r="F352" s="86">
        <v>49.920405000000002</v>
      </c>
      <c r="G352" s="92">
        <v>36.734999999999999</v>
      </c>
      <c r="H352" s="86">
        <v>0.9325</v>
      </c>
      <c r="I352" s="90" t="s">
        <v>224</v>
      </c>
      <c r="J352" s="90"/>
    </row>
    <row r="353" spans="1:10" x14ac:dyDescent="0.3">
      <c r="A353" s="90">
        <v>351</v>
      </c>
      <c r="B353" s="91">
        <v>34</v>
      </c>
      <c r="C353" s="90" t="s">
        <v>262</v>
      </c>
      <c r="D353" s="90" t="s">
        <v>263</v>
      </c>
      <c r="E353" s="86">
        <v>-97.222609000000006</v>
      </c>
      <c r="F353" s="86">
        <v>49.920405000000002</v>
      </c>
      <c r="G353" s="92">
        <v>36.807499999999997</v>
      </c>
      <c r="H353" s="86">
        <v>0.90999999999999992</v>
      </c>
      <c r="I353" s="90" t="s">
        <v>224</v>
      </c>
      <c r="J353" s="90"/>
    </row>
    <row r="354" spans="1:10" x14ac:dyDescent="0.3">
      <c r="A354" s="90">
        <v>352</v>
      </c>
      <c r="B354" s="91">
        <v>34</v>
      </c>
      <c r="C354" s="90" t="s">
        <v>262</v>
      </c>
      <c r="D354" s="90" t="s">
        <v>263</v>
      </c>
      <c r="E354" s="86">
        <v>-97.222609000000006</v>
      </c>
      <c r="F354" s="86">
        <v>49.920405000000002</v>
      </c>
      <c r="G354" s="92">
        <v>34.213750000000005</v>
      </c>
      <c r="H354" s="86">
        <v>0.94750000000000001</v>
      </c>
      <c r="I354" s="90" t="s">
        <v>224</v>
      </c>
      <c r="J354" s="90"/>
    </row>
    <row r="355" spans="1:10" x14ac:dyDescent="0.3">
      <c r="A355" s="90">
        <v>353</v>
      </c>
      <c r="B355" s="91">
        <v>34</v>
      </c>
      <c r="C355" s="90" t="s">
        <v>262</v>
      </c>
      <c r="D355" s="90" t="s">
        <v>263</v>
      </c>
      <c r="E355" s="86">
        <v>-97.222609000000006</v>
      </c>
      <c r="F355" s="86">
        <v>49.920405000000002</v>
      </c>
      <c r="G355" s="92">
        <v>33.892499999999998</v>
      </c>
      <c r="H355" s="86">
        <v>0.88000000000000012</v>
      </c>
      <c r="I355" s="90" t="s">
        <v>224</v>
      </c>
      <c r="J355" s="90"/>
    </row>
    <row r="356" spans="1:10" x14ac:dyDescent="0.3">
      <c r="A356" s="90">
        <v>354</v>
      </c>
      <c r="B356" s="91">
        <v>34</v>
      </c>
      <c r="C356" s="90" t="s">
        <v>262</v>
      </c>
      <c r="D356" s="90" t="s">
        <v>263</v>
      </c>
      <c r="E356" s="86">
        <v>-97.222609000000006</v>
      </c>
      <c r="F356" s="86">
        <v>49.920405000000002</v>
      </c>
      <c r="G356" s="92">
        <v>27.524999999999999</v>
      </c>
      <c r="H356" s="86">
        <v>0.625</v>
      </c>
      <c r="I356" s="90" t="s">
        <v>224</v>
      </c>
      <c r="J356" s="90"/>
    </row>
    <row r="357" spans="1:10" x14ac:dyDescent="0.3">
      <c r="A357" s="90">
        <v>355</v>
      </c>
      <c r="B357" s="91">
        <v>34</v>
      </c>
      <c r="C357" s="90" t="s">
        <v>262</v>
      </c>
      <c r="D357" s="90" t="s">
        <v>263</v>
      </c>
      <c r="E357" s="86">
        <v>-97.222609000000006</v>
      </c>
      <c r="F357" s="86">
        <v>49.920405000000002</v>
      </c>
      <c r="G357" s="92">
        <v>28.1</v>
      </c>
      <c r="H357" s="86">
        <v>0.79249999999999998</v>
      </c>
      <c r="I357" s="90" t="s">
        <v>224</v>
      </c>
      <c r="J357" s="90"/>
    </row>
    <row r="358" spans="1:10" x14ac:dyDescent="0.3">
      <c r="A358" s="90">
        <v>356</v>
      </c>
      <c r="B358" s="91">
        <v>34</v>
      </c>
      <c r="C358" s="90" t="s">
        <v>262</v>
      </c>
      <c r="D358" s="90" t="s">
        <v>263</v>
      </c>
      <c r="E358" s="86">
        <v>-97.222609000000006</v>
      </c>
      <c r="F358" s="86">
        <v>49.920405000000002</v>
      </c>
      <c r="G358" s="92">
        <v>27.525000000000002</v>
      </c>
      <c r="H358" s="86">
        <v>0.91749999999999998</v>
      </c>
      <c r="I358" s="90" t="s">
        <v>224</v>
      </c>
      <c r="J358" s="90"/>
    </row>
    <row r="359" spans="1:10" x14ac:dyDescent="0.3">
      <c r="A359" s="90">
        <v>357</v>
      </c>
      <c r="B359" s="91">
        <v>34</v>
      </c>
      <c r="C359" s="90" t="s">
        <v>262</v>
      </c>
      <c r="D359" s="90" t="s">
        <v>263</v>
      </c>
      <c r="E359" s="86">
        <v>-97.222609000000006</v>
      </c>
      <c r="F359" s="86">
        <v>49.920405000000002</v>
      </c>
      <c r="G359" s="92">
        <v>36.549999999999997</v>
      </c>
      <c r="H359" s="86">
        <v>0.89749999999999996</v>
      </c>
      <c r="I359" s="90" t="s">
        <v>224</v>
      </c>
      <c r="J359" s="90"/>
    </row>
    <row r="360" spans="1:10" x14ac:dyDescent="0.3">
      <c r="A360" s="90">
        <v>358</v>
      </c>
      <c r="B360" s="91">
        <v>34</v>
      </c>
      <c r="C360" s="90" t="s">
        <v>262</v>
      </c>
      <c r="D360" s="90" t="s">
        <v>263</v>
      </c>
      <c r="E360" s="86">
        <v>-97.222609000000006</v>
      </c>
      <c r="F360" s="86">
        <v>49.920405000000002</v>
      </c>
      <c r="G360" s="92">
        <v>24.974999999999998</v>
      </c>
      <c r="H360" s="86">
        <v>0.80249999999999999</v>
      </c>
      <c r="I360" s="90" t="s">
        <v>224</v>
      </c>
      <c r="J360" s="90"/>
    </row>
    <row r="361" spans="1:10" x14ac:dyDescent="0.3">
      <c r="A361" s="90">
        <v>359</v>
      </c>
      <c r="B361" s="91">
        <v>34</v>
      </c>
      <c r="C361" s="90" t="s">
        <v>262</v>
      </c>
      <c r="D361" s="90" t="s">
        <v>263</v>
      </c>
      <c r="E361" s="86">
        <v>-97.222609000000006</v>
      </c>
      <c r="F361" s="86">
        <v>49.920405000000002</v>
      </c>
      <c r="G361" s="92">
        <v>24.3</v>
      </c>
      <c r="H361" s="86">
        <v>0.77749999999999997</v>
      </c>
      <c r="I361" s="90" t="s">
        <v>224</v>
      </c>
      <c r="J361" s="90"/>
    </row>
    <row r="362" spans="1:10" x14ac:dyDescent="0.3">
      <c r="A362" s="90">
        <v>360</v>
      </c>
      <c r="B362" s="91">
        <v>34</v>
      </c>
      <c r="C362" s="90" t="s">
        <v>262</v>
      </c>
      <c r="D362" s="90" t="s">
        <v>263</v>
      </c>
      <c r="E362" s="86">
        <v>-97.222609000000006</v>
      </c>
      <c r="F362" s="86">
        <v>49.920405000000002</v>
      </c>
      <c r="G362" s="92">
        <v>34.725000000000001</v>
      </c>
      <c r="H362" s="86">
        <v>0.90250000000000008</v>
      </c>
      <c r="I362" s="90" t="s">
        <v>224</v>
      </c>
      <c r="J362" s="90"/>
    </row>
    <row r="363" spans="1:10" x14ac:dyDescent="0.3">
      <c r="A363" s="90">
        <v>361</v>
      </c>
      <c r="B363" s="91">
        <v>34</v>
      </c>
      <c r="C363" s="90" t="s">
        <v>262</v>
      </c>
      <c r="D363" s="90" t="s">
        <v>263</v>
      </c>
      <c r="E363" s="86">
        <v>-97.222609000000006</v>
      </c>
      <c r="F363" s="86">
        <v>49.920405000000002</v>
      </c>
      <c r="G363" s="92">
        <v>26.025000000000002</v>
      </c>
      <c r="H363" s="86">
        <v>0.85499999999999998</v>
      </c>
      <c r="I363" s="90" t="s">
        <v>224</v>
      </c>
      <c r="J363" s="90"/>
    </row>
    <row r="364" spans="1:10" x14ac:dyDescent="0.3">
      <c r="A364" s="90">
        <v>362</v>
      </c>
      <c r="B364" s="91">
        <v>34</v>
      </c>
      <c r="C364" s="90" t="s">
        <v>262</v>
      </c>
      <c r="D364" s="90" t="s">
        <v>263</v>
      </c>
      <c r="E364" s="86">
        <v>-97.222609000000006</v>
      </c>
      <c r="F364" s="86">
        <v>49.920405000000002</v>
      </c>
      <c r="G364" s="92">
        <v>26.224999999999998</v>
      </c>
      <c r="H364" s="86">
        <v>0.8075</v>
      </c>
      <c r="I364" s="90" t="s">
        <v>224</v>
      </c>
      <c r="J364" s="90"/>
    </row>
    <row r="365" spans="1:10" x14ac:dyDescent="0.3">
      <c r="A365" s="90">
        <v>363</v>
      </c>
      <c r="B365" s="91">
        <v>34</v>
      </c>
      <c r="C365" s="90" t="s">
        <v>262</v>
      </c>
      <c r="D365" s="90" t="s">
        <v>263</v>
      </c>
      <c r="E365" s="86">
        <v>-97.222609000000006</v>
      </c>
      <c r="F365" s="86">
        <v>49.920405000000002</v>
      </c>
      <c r="G365" s="92">
        <v>23.85</v>
      </c>
      <c r="H365" s="86">
        <v>0.73499999999999988</v>
      </c>
      <c r="I365" s="90" t="s">
        <v>224</v>
      </c>
      <c r="J365" s="90"/>
    </row>
    <row r="366" spans="1:10" x14ac:dyDescent="0.3">
      <c r="A366" s="90">
        <v>364</v>
      </c>
      <c r="B366" s="91">
        <v>34</v>
      </c>
      <c r="C366" s="90" t="s">
        <v>262</v>
      </c>
      <c r="D366" s="90" t="s">
        <v>263</v>
      </c>
      <c r="E366" s="86">
        <v>-97.222609000000006</v>
      </c>
      <c r="F366" s="86">
        <v>49.920405000000002</v>
      </c>
      <c r="G366" s="92">
        <v>24.475000000000001</v>
      </c>
      <c r="H366" s="86">
        <v>0.91750000000000009</v>
      </c>
      <c r="I366" s="90" t="s">
        <v>224</v>
      </c>
      <c r="J366" s="90"/>
    </row>
    <row r="367" spans="1:10" x14ac:dyDescent="0.3">
      <c r="A367" s="90">
        <v>365</v>
      </c>
      <c r="B367" s="91">
        <v>34</v>
      </c>
      <c r="C367" s="90" t="s">
        <v>262</v>
      </c>
      <c r="D367" s="90" t="s">
        <v>263</v>
      </c>
      <c r="E367" s="86">
        <v>-97.222609000000006</v>
      </c>
      <c r="F367" s="86">
        <v>49.920405000000002</v>
      </c>
      <c r="G367" s="92">
        <v>26.375</v>
      </c>
      <c r="H367" s="86">
        <v>0.74499999999999988</v>
      </c>
      <c r="I367" s="90" t="s">
        <v>224</v>
      </c>
      <c r="J367" s="90"/>
    </row>
    <row r="368" spans="1:10" x14ac:dyDescent="0.3">
      <c r="A368" s="90">
        <v>366</v>
      </c>
      <c r="B368" s="91">
        <v>34</v>
      </c>
      <c r="C368" s="90" t="s">
        <v>262</v>
      </c>
      <c r="D368" s="90" t="s">
        <v>263</v>
      </c>
      <c r="E368" s="86">
        <v>-97.222609000000006</v>
      </c>
      <c r="F368" s="86">
        <v>49.920405000000002</v>
      </c>
      <c r="G368" s="92">
        <v>37</v>
      </c>
      <c r="H368" s="86">
        <v>0.98749999999999993</v>
      </c>
      <c r="I368" s="90" t="s">
        <v>224</v>
      </c>
      <c r="J368" s="90"/>
    </row>
    <row r="369" spans="1:10" x14ac:dyDescent="0.3">
      <c r="A369" s="90">
        <v>367</v>
      </c>
      <c r="B369" s="91">
        <v>34</v>
      </c>
      <c r="C369" s="90" t="s">
        <v>262</v>
      </c>
      <c r="D369" s="90" t="s">
        <v>263</v>
      </c>
      <c r="E369" s="86">
        <v>-97.222609000000006</v>
      </c>
      <c r="F369" s="86">
        <v>49.920405000000002</v>
      </c>
      <c r="G369" s="92">
        <v>28.125</v>
      </c>
      <c r="H369" s="86">
        <v>0.77249999999999996</v>
      </c>
      <c r="I369" s="90" t="s">
        <v>224</v>
      </c>
      <c r="J369" s="90"/>
    </row>
    <row r="370" spans="1:10" x14ac:dyDescent="0.3">
      <c r="A370" s="90">
        <v>368</v>
      </c>
      <c r="B370" s="91">
        <v>34</v>
      </c>
      <c r="C370" s="90" t="s">
        <v>262</v>
      </c>
      <c r="D370" s="90" t="s">
        <v>263</v>
      </c>
      <c r="E370" s="86">
        <v>-97.222609000000006</v>
      </c>
      <c r="F370" s="86">
        <v>49.920405000000002</v>
      </c>
      <c r="G370" s="92">
        <v>26.525000000000002</v>
      </c>
      <c r="H370" s="86">
        <v>0.77749999999999986</v>
      </c>
      <c r="I370" s="90" t="s">
        <v>224</v>
      </c>
      <c r="J370" s="90"/>
    </row>
    <row r="371" spans="1:10" x14ac:dyDescent="0.3">
      <c r="A371" s="90">
        <v>369</v>
      </c>
      <c r="B371" s="91">
        <v>34</v>
      </c>
      <c r="C371" s="90" t="s">
        <v>262</v>
      </c>
      <c r="D371" s="90" t="s">
        <v>263</v>
      </c>
      <c r="E371" s="86">
        <v>-97.222609000000006</v>
      </c>
      <c r="F371" s="86">
        <v>49.920405000000002</v>
      </c>
      <c r="G371" s="92">
        <v>34.199999999999996</v>
      </c>
      <c r="H371" s="86">
        <v>0.94250000000000012</v>
      </c>
      <c r="I371" s="90" t="s">
        <v>224</v>
      </c>
      <c r="J371" s="90"/>
    </row>
    <row r="372" spans="1:10" x14ac:dyDescent="0.3">
      <c r="A372" s="90">
        <v>370</v>
      </c>
      <c r="B372" s="91">
        <v>34</v>
      </c>
      <c r="C372" s="90" t="s">
        <v>262</v>
      </c>
      <c r="D372" s="90" t="s">
        <v>263</v>
      </c>
      <c r="E372" s="86">
        <v>-97.222609000000006</v>
      </c>
      <c r="F372" s="86">
        <v>49.920405000000002</v>
      </c>
      <c r="G372" s="92">
        <v>27.2</v>
      </c>
      <c r="H372" s="86">
        <v>0.9325</v>
      </c>
      <c r="I372" s="90" t="s">
        <v>224</v>
      </c>
      <c r="J372" s="90"/>
    </row>
    <row r="373" spans="1:10" x14ac:dyDescent="0.3">
      <c r="A373" s="90">
        <v>371</v>
      </c>
      <c r="B373" s="91">
        <v>34</v>
      </c>
      <c r="C373" s="90" t="s">
        <v>262</v>
      </c>
      <c r="D373" s="90" t="s">
        <v>263</v>
      </c>
      <c r="E373" s="86">
        <v>-97.222609000000006</v>
      </c>
      <c r="F373" s="86">
        <v>49.920405000000002</v>
      </c>
      <c r="G373" s="92">
        <v>26.95</v>
      </c>
      <c r="H373" s="86">
        <v>0.83750000000000002</v>
      </c>
      <c r="I373" s="90" t="s">
        <v>224</v>
      </c>
      <c r="J373" s="90"/>
    </row>
    <row r="374" spans="1:10" x14ac:dyDescent="0.3">
      <c r="A374" s="90">
        <v>372</v>
      </c>
      <c r="B374" s="91">
        <v>34</v>
      </c>
      <c r="C374" s="90" t="s">
        <v>262</v>
      </c>
      <c r="D374" s="90" t="s">
        <v>263</v>
      </c>
      <c r="E374" s="86">
        <v>-97.222609000000006</v>
      </c>
      <c r="F374" s="86">
        <v>49.920405000000002</v>
      </c>
      <c r="G374" s="92">
        <v>26.150000000000002</v>
      </c>
      <c r="H374" s="86">
        <v>0.65749999999999997</v>
      </c>
      <c r="I374" s="90" t="s">
        <v>224</v>
      </c>
      <c r="J374" s="90"/>
    </row>
    <row r="375" spans="1:10" x14ac:dyDescent="0.3">
      <c r="A375" s="90">
        <v>373</v>
      </c>
      <c r="B375" s="91">
        <v>34</v>
      </c>
      <c r="C375" s="90" t="s">
        <v>262</v>
      </c>
      <c r="D375" s="90" t="s">
        <v>263</v>
      </c>
      <c r="E375" s="86">
        <v>-97.222609000000006</v>
      </c>
      <c r="F375" s="86">
        <v>49.920405000000002</v>
      </c>
      <c r="G375" s="92">
        <v>26.925000000000001</v>
      </c>
      <c r="H375" s="86">
        <v>0.94499999999999995</v>
      </c>
      <c r="I375" s="90" t="s">
        <v>224</v>
      </c>
      <c r="J375" s="90"/>
    </row>
    <row r="376" spans="1:10" x14ac:dyDescent="0.3">
      <c r="A376" s="90">
        <v>374</v>
      </c>
      <c r="B376" s="91">
        <v>34</v>
      </c>
      <c r="C376" s="90" t="s">
        <v>262</v>
      </c>
      <c r="D376" s="90" t="s">
        <v>263</v>
      </c>
      <c r="E376" s="86">
        <v>-97.222609000000006</v>
      </c>
      <c r="F376" s="86">
        <v>49.920405000000002</v>
      </c>
      <c r="G376" s="92">
        <v>35.9</v>
      </c>
      <c r="H376" s="86">
        <v>0.995</v>
      </c>
      <c r="I376" s="90" t="s">
        <v>224</v>
      </c>
      <c r="J376" s="90"/>
    </row>
    <row r="377" spans="1:10" x14ac:dyDescent="0.3">
      <c r="A377" s="90">
        <v>375</v>
      </c>
      <c r="B377" s="91">
        <v>34</v>
      </c>
      <c r="C377" s="90" t="s">
        <v>262</v>
      </c>
      <c r="D377" s="90" t="s">
        <v>263</v>
      </c>
      <c r="E377" s="86">
        <v>-97.222609000000006</v>
      </c>
      <c r="F377" s="86">
        <v>49.920405000000002</v>
      </c>
      <c r="G377" s="92">
        <v>27.774999999999999</v>
      </c>
      <c r="H377" s="86">
        <v>0.71</v>
      </c>
      <c r="I377" s="90" t="s">
        <v>224</v>
      </c>
      <c r="J377" s="90"/>
    </row>
    <row r="378" spans="1:10" x14ac:dyDescent="0.3">
      <c r="A378" s="90">
        <v>376</v>
      </c>
      <c r="B378" s="91">
        <v>34</v>
      </c>
      <c r="C378" s="90" t="s">
        <v>262</v>
      </c>
      <c r="D378" s="90" t="s">
        <v>263</v>
      </c>
      <c r="E378" s="86">
        <v>-97.222609000000006</v>
      </c>
      <c r="F378" s="86">
        <v>49.920405000000002</v>
      </c>
      <c r="G378" s="92">
        <v>27.65</v>
      </c>
      <c r="H378" s="86">
        <v>0.73249999999999993</v>
      </c>
      <c r="I378" s="90" t="s">
        <v>224</v>
      </c>
      <c r="J378" s="90"/>
    </row>
    <row r="379" spans="1:10" x14ac:dyDescent="0.3">
      <c r="A379" s="90">
        <v>377</v>
      </c>
      <c r="B379" s="91">
        <v>34</v>
      </c>
      <c r="C379" s="90" t="s">
        <v>262</v>
      </c>
      <c r="D379" s="90" t="s">
        <v>263</v>
      </c>
      <c r="E379" s="86">
        <v>-97.222609000000006</v>
      </c>
      <c r="F379" s="86">
        <v>49.920405000000002</v>
      </c>
      <c r="G379" s="92">
        <v>24.999999999999996</v>
      </c>
      <c r="H379" s="86">
        <v>0.88500000000000001</v>
      </c>
      <c r="I379" s="90" t="s">
        <v>224</v>
      </c>
      <c r="J379" s="90"/>
    </row>
    <row r="380" spans="1:10" x14ac:dyDescent="0.3">
      <c r="A380" s="90">
        <v>378</v>
      </c>
      <c r="B380" s="91">
        <v>34</v>
      </c>
      <c r="C380" s="90" t="s">
        <v>262</v>
      </c>
      <c r="D380" s="90" t="s">
        <v>263</v>
      </c>
      <c r="E380" s="86">
        <v>-97.222609000000006</v>
      </c>
      <c r="F380" s="86">
        <v>49.920405000000002</v>
      </c>
      <c r="G380" s="92">
        <v>23.725000000000001</v>
      </c>
      <c r="H380" s="86">
        <v>0.73250000000000004</v>
      </c>
      <c r="I380" s="90" t="s">
        <v>224</v>
      </c>
      <c r="J380" s="90"/>
    </row>
    <row r="381" spans="1:10" x14ac:dyDescent="0.3">
      <c r="A381" s="90">
        <v>379</v>
      </c>
      <c r="B381" s="91">
        <v>34</v>
      </c>
      <c r="C381" s="90" t="s">
        <v>262</v>
      </c>
      <c r="D381" s="90" t="s">
        <v>263</v>
      </c>
      <c r="E381" s="86">
        <v>-97.222609000000006</v>
      </c>
      <c r="F381" s="86">
        <v>49.920405000000002</v>
      </c>
      <c r="G381" s="92">
        <v>27.099999999999998</v>
      </c>
      <c r="H381" s="86">
        <v>0.91500000000000004</v>
      </c>
      <c r="I381" s="90" t="s">
        <v>224</v>
      </c>
      <c r="J381" s="90"/>
    </row>
    <row r="382" spans="1:10" x14ac:dyDescent="0.3">
      <c r="A382" s="90">
        <v>380</v>
      </c>
      <c r="B382" s="91">
        <v>34</v>
      </c>
      <c r="C382" s="90" t="s">
        <v>262</v>
      </c>
      <c r="D382" s="90" t="s">
        <v>263</v>
      </c>
      <c r="E382" s="86">
        <v>-97.222609000000006</v>
      </c>
      <c r="F382" s="86">
        <v>49.920405000000002</v>
      </c>
      <c r="G382" s="92">
        <v>24.349999999999998</v>
      </c>
      <c r="H382" s="86">
        <v>0.80499999999999994</v>
      </c>
      <c r="I382" s="90" t="s">
        <v>224</v>
      </c>
      <c r="J382" s="90"/>
    </row>
    <row r="383" spans="1:10" x14ac:dyDescent="0.3">
      <c r="A383" s="90">
        <v>381</v>
      </c>
      <c r="B383" s="91">
        <v>34</v>
      </c>
      <c r="C383" s="90" t="s">
        <v>262</v>
      </c>
      <c r="D383" s="90" t="s">
        <v>263</v>
      </c>
      <c r="E383" s="86">
        <v>-97.222609000000006</v>
      </c>
      <c r="F383" s="86">
        <v>49.920405000000002</v>
      </c>
      <c r="G383" s="92">
        <v>36.075000000000003</v>
      </c>
      <c r="H383" s="86">
        <v>0.91249999999999987</v>
      </c>
      <c r="I383" s="90" t="s">
        <v>224</v>
      </c>
      <c r="J383" s="90"/>
    </row>
    <row r="384" spans="1:10" x14ac:dyDescent="0.3">
      <c r="A384" s="90">
        <v>382</v>
      </c>
      <c r="B384" s="91">
        <v>34</v>
      </c>
      <c r="C384" s="90" t="s">
        <v>262</v>
      </c>
      <c r="D384" s="90" t="s">
        <v>263</v>
      </c>
      <c r="E384" s="86">
        <v>-97.222609000000006</v>
      </c>
      <c r="F384" s="86">
        <v>49.920405000000002</v>
      </c>
      <c r="G384" s="92">
        <v>26.000000000000004</v>
      </c>
      <c r="H384" s="86">
        <v>0.625</v>
      </c>
      <c r="I384" s="90" t="s">
        <v>224</v>
      </c>
      <c r="J384" s="90"/>
    </row>
    <row r="385" spans="1:10" x14ac:dyDescent="0.3">
      <c r="A385" s="90">
        <v>383</v>
      </c>
      <c r="B385" s="91">
        <v>34</v>
      </c>
      <c r="C385" s="90" t="s">
        <v>262</v>
      </c>
      <c r="D385" s="90" t="s">
        <v>263</v>
      </c>
      <c r="E385" s="86">
        <v>-97.222609000000006</v>
      </c>
      <c r="F385" s="86">
        <v>49.920405000000002</v>
      </c>
      <c r="G385" s="92">
        <v>27.174999999999997</v>
      </c>
      <c r="H385" s="86">
        <v>0.79249999999999998</v>
      </c>
      <c r="I385" s="90" t="s">
        <v>224</v>
      </c>
      <c r="J385" s="90"/>
    </row>
    <row r="386" spans="1:10" x14ac:dyDescent="0.3">
      <c r="A386" s="90">
        <v>384</v>
      </c>
      <c r="B386" s="91">
        <v>34</v>
      </c>
      <c r="C386" s="90" t="s">
        <v>262</v>
      </c>
      <c r="D386" s="90" t="s">
        <v>263</v>
      </c>
      <c r="E386" s="86">
        <v>-97.222609000000006</v>
      </c>
      <c r="F386" s="86">
        <v>49.920405000000002</v>
      </c>
      <c r="G386" s="92">
        <v>27.900000000000002</v>
      </c>
      <c r="H386" s="86">
        <v>0.91749999999999998</v>
      </c>
      <c r="I386" s="90" t="s">
        <v>224</v>
      </c>
      <c r="J386" s="90"/>
    </row>
    <row r="387" spans="1:10" x14ac:dyDescent="0.3">
      <c r="A387" s="90">
        <v>385</v>
      </c>
      <c r="B387" s="91">
        <v>34</v>
      </c>
      <c r="C387" s="90" t="s">
        <v>262</v>
      </c>
      <c r="D387" s="90" t="s">
        <v>263</v>
      </c>
      <c r="E387" s="86">
        <v>-97.222609000000006</v>
      </c>
      <c r="F387" s="86">
        <v>49.920405000000002</v>
      </c>
      <c r="G387" s="92">
        <v>27.125</v>
      </c>
      <c r="H387" s="86">
        <v>0.89749999999999996</v>
      </c>
      <c r="I387" s="90" t="s">
        <v>224</v>
      </c>
      <c r="J387" s="90"/>
    </row>
    <row r="388" spans="1:10" x14ac:dyDescent="0.3">
      <c r="A388" s="90">
        <v>386</v>
      </c>
      <c r="B388" s="91">
        <v>34</v>
      </c>
      <c r="C388" s="90" t="s">
        <v>262</v>
      </c>
      <c r="D388" s="90" t="s">
        <v>263</v>
      </c>
      <c r="E388" s="86">
        <v>-97.222609000000006</v>
      </c>
      <c r="F388" s="86">
        <v>49.920405000000002</v>
      </c>
      <c r="G388" s="92">
        <v>26.625</v>
      </c>
      <c r="H388" s="86">
        <v>0.80249999999999999</v>
      </c>
      <c r="I388" s="90" t="s">
        <v>224</v>
      </c>
      <c r="J388" s="90"/>
    </row>
    <row r="389" spans="1:10" x14ac:dyDescent="0.3">
      <c r="A389" s="90">
        <v>387</v>
      </c>
      <c r="B389" s="91">
        <v>34</v>
      </c>
      <c r="C389" s="90" t="s">
        <v>262</v>
      </c>
      <c r="D389" s="90" t="s">
        <v>263</v>
      </c>
      <c r="E389" s="86">
        <v>-97.222609000000006</v>
      </c>
      <c r="F389" s="86">
        <v>49.920405000000002</v>
      </c>
      <c r="G389" s="92">
        <v>21.650000000000002</v>
      </c>
      <c r="H389" s="86">
        <v>0.77749999999999997</v>
      </c>
      <c r="I389" s="90" t="s">
        <v>224</v>
      </c>
      <c r="J389" s="90"/>
    </row>
    <row r="390" spans="1:10" x14ac:dyDescent="0.3">
      <c r="A390" s="90">
        <v>388</v>
      </c>
      <c r="B390" s="91">
        <v>34</v>
      </c>
      <c r="C390" s="90" t="s">
        <v>262</v>
      </c>
      <c r="D390" s="90" t="s">
        <v>263</v>
      </c>
      <c r="E390" s="86">
        <v>-97.222609000000006</v>
      </c>
      <c r="F390" s="86">
        <v>49.920405000000002</v>
      </c>
      <c r="G390" s="92">
        <v>26.35</v>
      </c>
      <c r="H390" s="86">
        <v>0.90250000000000008</v>
      </c>
      <c r="I390" s="90" t="s">
        <v>224</v>
      </c>
      <c r="J390" s="90"/>
    </row>
    <row r="391" spans="1:10" x14ac:dyDescent="0.3">
      <c r="A391" s="90">
        <v>389</v>
      </c>
      <c r="B391" s="91">
        <v>34</v>
      </c>
      <c r="C391" s="90" t="s">
        <v>262</v>
      </c>
      <c r="D391" s="90" t="s">
        <v>263</v>
      </c>
      <c r="E391" s="86">
        <v>-97.222609000000006</v>
      </c>
      <c r="F391" s="86">
        <v>49.920405000000002</v>
      </c>
      <c r="G391" s="92">
        <v>28.349999999999998</v>
      </c>
      <c r="H391" s="86">
        <v>0.85499999999999998</v>
      </c>
      <c r="I391" s="90" t="s">
        <v>224</v>
      </c>
      <c r="J391" s="90"/>
    </row>
    <row r="392" spans="1:10" x14ac:dyDescent="0.3">
      <c r="A392" s="90">
        <v>390</v>
      </c>
      <c r="B392" s="91">
        <v>34</v>
      </c>
      <c r="C392" s="90" t="s">
        <v>262</v>
      </c>
      <c r="D392" s="90" t="s">
        <v>263</v>
      </c>
      <c r="E392" s="86">
        <v>-97.222609000000006</v>
      </c>
      <c r="F392" s="86">
        <v>49.920405000000002</v>
      </c>
      <c r="G392" s="92">
        <v>26.7</v>
      </c>
      <c r="H392" s="86">
        <v>0.8075</v>
      </c>
      <c r="I392" s="90" t="s">
        <v>224</v>
      </c>
      <c r="J392" s="90"/>
    </row>
    <row r="393" spans="1:10" x14ac:dyDescent="0.3">
      <c r="A393" s="90">
        <v>391</v>
      </c>
      <c r="B393" s="91">
        <v>34</v>
      </c>
      <c r="C393" s="90" t="s">
        <v>262</v>
      </c>
      <c r="D393" s="90" t="s">
        <v>263</v>
      </c>
      <c r="E393" s="86">
        <v>-97.222609000000006</v>
      </c>
      <c r="F393" s="86">
        <v>49.920405000000002</v>
      </c>
      <c r="G393" s="92">
        <v>22.950000000000003</v>
      </c>
      <c r="H393" s="86">
        <v>0.73499999999999988</v>
      </c>
      <c r="I393" s="90" t="s">
        <v>224</v>
      </c>
      <c r="J393" s="90"/>
    </row>
    <row r="394" spans="1:10" x14ac:dyDescent="0.3">
      <c r="A394" s="90">
        <v>392</v>
      </c>
      <c r="B394" s="91">
        <v>34</v>
      </c>
      <c r="C394" s="90" t="s">
        <v>262</v>
      </c>
      <c r="D394" s="90" t="s">
        <v>263</v>
      </c>
      <c r="E394" s="86">
        <v>-97.222609000000006</v>
      </c>
      <c r="F394" s="86">
        <v>49.920405000000002</v>
      </c>
      <c r="G394" s="92">
        <v>29.200000000000003</v>
      </c>
      <c r="H394" s="86">
        <v>0.91750000000000009</v>
      </c>
      <c r="I394" s="90" t="s">
        <v>224</v>
      </c>
      <c r="J394" s="90"/>
    </row>
    <row r="395" spans="1:10" x14ac:dyDescent="0.3">
      <c r="A395" s="90">
        <v>393</v>
      </c>
      <c r="B395" s="91">
        <v>34</v>
      </c>
      <c r="C395" s="90" t="s">
        <v>262</v>
      </c>
      <c r="D395" s="90" t="s">
        <v>263</v>
      </c>
      <c r="E395" s="86">
        <v>-97.222609000000006</v>
      </c>
      <c r="F395" s="86">
        <v>49.920405000000002</v>
      </c>
      <c r="G395" s="92">
        <v>21.425000000000001</v>
      </c>
      <c r="H395" s="86">
        <v>0.74499999999999988</v>
      </c>
      <c r="I395" s="90" t="s">
        <v>224</v>
      </c>
      <c r="J395" s="90"/>
    </row>
    <row r="396" spans="1:10" x14ac:dyDescent="0.3">
      <c r="A396" s="90">
        <v>394</v>
      </c>
      <c r="B396" s="91">
        <v>34</v>
      </c>
      <c r="C396" s="90" t="s">
        <v>262</v>
      </c>
      <c r="D396" s="90" t="s">
        <v>263</v>
      </c>
      <c r="E396" s="86">
        <v>-97.222609000000006</v>
      </c>
      <c r="F396" s="86">
        <v>49.920405000000002</v>
      </c>
      <c r="G396" s="92">
        <v>25.6</v>
      </c>
      <c r="H396" s="86">
        <v>0.98749999999999993</v>
      </c>
      <c r="I396" s="90" t="s">
        <v>224</v>
      </c>
      <c r="J396" s="90"/>
    </row>
    <row r="397" spans="1:10" x14ac:dyDescent="0.3">
      <c r="A397" s="90">
        <v>395</v>
      </c>
      <c r="B397" s="91">
        <v>34</v>
      </c>
      <c r="C397" s="90" t="s">
        <v>262</v>
      </c>
      <c r="D397" s="90" t="s">
        <v>263</v>
      </c>
      <c r="E397" s="86">
        <v>-97.222609000000006</v>
      </c>
      <c r="F397" s="86">
        <v>49.920405000000002</v>
      </c>
      <c r="G397" s="92">
        <v>24.45</v>
      </c>
      <c r="H397" s="86">
        <v>0.77249999999999996</v>
      </c>
      <c r="I397" s="90" t="s">
        <v>224</v>
      </c>
      <c r="J397" s="90"/>
    </row>
    <row r="398" spans="1:10" x14ac:dyDescent="0.3">
      <c r="A398" s="90">
        <v>396</v>
      </c>
      <c r="B398" s="91">
        <v>34</v>
      </c>
      <c r="C398" s="90" t="s">
        <v>262</v>
      </c>
      <c r="D398" s="90" t="s">
        <v>263</v>
      </c>
      <c r="E398" s="86">
        <v>-97.222609000000006</v>
      </c>
      <c r="F398" s="86">
        <v>49.920405000000002</v>
      </c>
      <c r="G398" s="92">
        <v>22.075000000000003</v>
      </c>
      <c r="H398" s="86">
        <v>0.77749999999999986</v>
      </c>
      <c r="I398" s="90" t="s">
        <v>224</v>
      </c>
      <c r="J398" s="90"/>
    </row>
    <row r="399" spans="1:10" x14ac:dyDescent="0.3">
      <c r="A399" s="90">
        <v>397</v>
      </c>
      <c r="B399" s="91">
        <v>34</v>
      </c>
      <c r="C399" s="90" t="s">
        <v>262</v>
      </c>
      <c r="D399" s="90" t="s">
        <v>263</v>
      </c>
      <c r="E399" s="86">
        <v>-97.222609000000006</v>
      </c>
      <c r="F399" s="86">
        <v>49.920405000000002</v>
      </c>
      <c r="G399" s="92">
        <v>23.924999999999997</v>
      </c>
      <c r="H399" s="86">
        <v>0.94250000000000012</v>
      </c>
      <c r="I399" s="90" t="s">
        <v>224</v>
      </c>
      <c r="J399" s="90"/>
    </row>
    <row r="400" spans="1:10" x14ac:dyDescent="0.3">
      <c r="A400" s="90">
        <v>398</v>
      </c>
      <c r="B400" s="91">
        <v>34</v>
      </c>
      <c r="C400" s="90" t="s">
        <v>262</v>
      </c>
      <c r="D400" s="90" t="s">
        <v>263</v>
      </c>
      <c r="E400" s="86">
        <v>-97.222609000000006</v>
      </c>
      <c r="F400" s="86">
        <v>49.920405000000002</v>
      </c>
      <c r="G400" s="92">
        <v>25.425000000000001</v>
      </c>
      <c r="H400" s="86">
        <v>0.9325</v>
      </c>
      <c r="I400" s="90" t="s">
        <v>224</v>
      </c>
      <c r="J400" s="90"/>
    </row>
    <row r="401" spans="1:10" x14ac:dyDescent="0.3">
      <c r="A401" s="90">
        <v>399</v>
      </c>
      <c r="B401" s="91">
        <v>34</v>
      </c>
      <c r="C401" s="90" t="s">
        <v>262</v>
      </c>
      <c r="D401" s="90" t="s">
        <v>263</v>
      </c>
      <c r="E401" s="86">
        <v>-97.222609000000006</v>
      </c>
      <c r="F401" s="86">
        <v>49.920405000000002</v>
      </c>
      <c r="G401" s="92">
        <v>26.2</v>
      </c>
      <c r="H401" s="86">
        <v>0.83750000000000002</v>
      </c>
      <c r="I401" s="90" t="s">
        <v>224</v>
      </c>
      <c r="J401" s="90"/>
    </row>
    <row r="402" spans="1:10" x14ac:dyDescent="0.3">
      <c r="A402" s="90">
        <v>400</v>
      </c>
      <c r="B402" s="91">
        <v>34</v>
      </c>
      <c r="C402" s="90" t="s">
        <v>262</v>
      </c>
      <c r="D402" s="90" t="s">
        <v>263</v>
      </c>
      <c r="E402" s="86">
        <v>-97.222609000000006</v>
      </c>
      <c r="F402" s="86">
        <v>49.920405000000002</v>
      </c>
      <c r="G402" s="92">
        <v>27.8</v>
      </c>
      <c r="H402" s="86">
        <v>0.65749999999999997</v>
      </c>
      <c r="I402" s="90" t="s">
        <v>224</v>
      </c>
      <c r="J402" s="90"/>
    </row>
    <row r="403" spans="1:10" x14ac:dyDescent="0.3">
      <c r="A403" s="90">
        <v>401</v>
      </c>
      <c r="B403" s="91">
        <v>34</v>
      </c>
      <c r="C403" s="90" t="s">
        <v>262</v>
      </c>
      <c r="D403" s="90" t="s">
        <v>263</v>
      </c>
      <c r="E403" s="86">
        <v>-97.222609000000006</v>
      </c>
      <c r="F403" s="86">
        <v>49.920405000000002</v>
      </c>
      <c r="G403" s="92">
        <v>20.974999999999998</v>
      </c>
      <c r="H403" s="86">
        <v>0.94499999999999995</v>
      </c>
      <c r="I403" s="90" t="s">
        <v>224</v>
      </c>
      <c r="J403" s="90"/>
    </row>
    <row r="404" spans="1:10" x14ac:dyDescent="0.3">
      <c r="A404" s="90">
        <v>402</v>
      </c>
      <c r="B404" s="91">
        <v>34</v>
      </c>
      <c r="C404" s="90" t="s">
        <v>262</v>
      </c>
      <c r="D404" s="90" t="s">
        <v>263</v>
      </c>
      <c r="E404" s="86">
        <v>-97.222609000000006</v>
      </c>
      <c r="F404" s="86">
        <v>49.920405000000002</v>
      </c>
      <c r="G404" s="92">
        <v>22.674999999999997</v>
      </c>
      <c r="H404" s="86">
        <v>0.995</v>
      </c>
      <c r="I404" s="90" t="s">
        <v>224</v>
      </c>
      <c r="J404" s="90"/>
    </row>
    <row r="405" spans="1:10" x14ac:dyDescent="0.3">
      <c r="A405" s="90">
        <v>403</v>
      </c>
      <c r="B405" s="91">
        <v>34</v>
      </c>
      <c r="C405" s="90" t="s">
        <v>262</v>
      </c>
      <c r="D405" s="90" t="s">
        <v>263</v>
      </c>
      <c r="E405" s="86">
        <v>-97.222609000000006</v>
      </c>
      <c r="F405" s="86">
        <v>49.920405000000002</v>
      </c>
      <c r="G405" s="92">
        <v>24.875</v>
      </c>
      <c r="H405" s="86">
        <v>0.71</v>
      </c>
      <c r="I405" s="90" t="s">
        <v>224</v>
      </c>
      <c r="J405" s="90"/>
    </row>
    <row r="406" spans="1:10" x14ac:dyDescent="0.3">
      <c r="A406" s="90">
        <v>404</v>
      </c>
      <c r="B406" s="91">
        <v>34</v>
      </c>
      <c r="C406" s="90" t="s">
        <v>262</v>
      </c>
      <c r="D406" s="90" t="s">
        <v>263</v>
      </c>
      <c r="E406" s="86">
        <v>-97.222609000000006</v>
      </c>
      <c r="F406" s="86">
        <v>49.920405000000002</v>
      </c>
      <c r="G406" s="92">
        <v>28.25</v>
      </c>
      <c r="H406" s="86">
        <v>0.73249999999999993</v>
      </c>
      <c r="I406" s="90" t="s">
        <v>224</v>
      </c>
      <c r="J406" s="90"/>
    </row>
    <row r="407" spans="1:10" x14ac:dyDescent="0.3">
      <c r="A407" s="90">
        <v>405</v>
      </c>
      <c r="B407" s="91">
        <v>34</v>
      </c>
      <c r="C407" s="90" t="s">
        <v>262</v>
      </c>
      <c r="D407" s="90" t="s">
        <v>263</v>
      </c>
      <c r="E407" s="86">
        <v>-97.222609000000006</v>
      </c>
      <c r="F407" s="86">
        <v>49.920405000000002</v>
      </c>
      <c r="G407" s="92">
        <v>23.625</v>
      </c>
      <c r="H407" s="86">
        <v>0.88500000000000001</v>
      </c>
      <c r="I407" s="90" t="s">
        <v>224</v>
      </c>
      <c r="J407" s="90"/>
    </row>
    <row r="408" spans="1:10" x14ac:dyDescent="0.3">
      <c r="A408" s="90">
        <v>406</v>
      </c>
      <c r="B408" s="91">
        <v>34</v>
      </c>
      <c r="C408" s="90" t="s">
        <v>262</v>
      </c>
      <c r="D408" s="90" t="s">
        <v>263</v>
      </c>
      <c r="E408" s="86">
        <v>-97.222609000000006</v>
      </c>
      <c r="F408" s="86">
        <v>49.920405000000002</v>
      </c>
      <c r="G408" s="92">
        <v>20.274999999999999</v>
      </c>
      <c r="H408" s="86">
        <v>0.73250000000000004</v>
      </c>
      <c r="I408" s="90" t="s">
        <v>224</v>
      </c>
      <c r="J408" s="90"/>
    </row>
    <row r="409" spans="1:10" x14ac:dyDescent="0.3">
      <c r="A409" s="90">
        <v>407</v>
      </c>
      <c r="B409" s="91">
        <v>34</v>
      </c>
      <c r="C409" s="90" t="s">
        <v>262</v>
      </c>
      <c r="D409" s="90" t="s">
        <v>263</v>
      </c>
      <c r="E409" s="86">
        <v>-97.222609000000006</v>
      </c>
      <c r="F409" s="86">
        <v>49.920405000000002</v>
      </c>
      <c r="G409" s="92">
        <v>24.650000000000002</v>
      </c>
      <c r="H409" s="86">
        <v>0.91500000000000004</v>
      </c>
      <c r="I409" s="90" t="s">
        <v>224</v>
      </c>
      <c r="J409" s="90"/>
    </row>
    <row r="410" spans="1:10" x14ac:dyDescent="0.3">
      <c r="A410" s="90">
        <v>408</v>
      </c>
      <c r="B410" s="91">
        <v>34</v>
      </c>
      <c r="C410" s="90" t="s">
        <v>262</v>
      </c>
      <c r="D410" s="90" t="s">
        <v>263</v>
      </c>
      <c r="E410" s="86">
        <v>-97.222609000000006</v>
      </c>
      <c r="F410" s="86">
        <v>49.920405000000002</v>
      </c>
      <c r="G410" s="92">
        <v>25.200000000000003</v>
      </c>
      <c r="H410" s="86">
        <v>0.80499999999999994</v>
      </c>
      <c r="I410" s="90" t="s">
        <v>224</v>
      </c>
      <c r="J410" s="90"/>
    </row>
    <row r="411" spans="1:10" x14ac:dyDescent="0.3">
      <c r="A411" s="90">
        <v>409</v>
      </c>
      <c r="B411" s="91">
        <v>34</v>
      </c>
      <c r="C411" s="90" t="s">
        <v>262</v>
      </c>
      <c r="D411" s="90" t="s">
        <v>263</v>
      </c>
      <c r="E411" s="86">
        <v>-97.222609000000006</v>
      </c>
      <c r="F411" s="86">
        <v>49.920405000000002</v>
      </c>
      <c r="G411" s="92">
        <v>24.466666666666669</v>
      </c>
      <c r="H411" s="86">
        <v>0.91249999999999987</v>
      </c>
      <c r="I411" s="90" t="s">
        <v>224</v>
      </c>
      <c r="J411" s="90"/>
    </row>
    <row r="412" spans="1:10" x14ac:dyDescent="0.3">
      <c r="A412" s="90">
        <v>410</v>
      </c>
      <c r="B412" s="91">
        <v>35</v>
      </c>
      <c r="C412" s="90" t="s">
        <v>264</v>
      </c>
      <c r="D412" s="90" t="s">
        <v>263</v>
      </c>
      <c r="E412" s="86">
        <v>-100</v>
      </c>
      <c r="F412" s="86">
        <v>50.3333333333333</v>
      </c>
      <c r="G412" s="92">
        <v>24.5</v>
      </c>
      <c r="H412" s="86">
        <v>1.9</v>
      </c>
      <c r="I412" s="90" t="s">
        <v>224</v>
      </c>
      <c r="J412" s="90"/>
    </row>
    <row r="413" spans="1:10" x14ac:dyDescent="0.3">
      <c r="A413" s="90">
        <v>411</v>
      </c>
      <c r="B413" s="91">
        <v>35</v>
      </c>
      <c r="C413" s="90" t="s">
        <v>264</v>
      </c>
      <c r="D413" s="90" t="s">
        <v>263</v>
      </c>
      <c r="E413" s="86">
        <v>-100</v>
      </c>
      <c r="F413" s="86">
        <v>50.3333333333333</v>
      </c>
      <c r="G413" s="92">
        <v>19.399999999999999</v>
      </c>
      <c r="H413" s="86">
        <v>1.9</v>
      </c>
      <c r="I413" s="90" t="s">
        <v>224</v>
      </c>
      <c r="J413" s="90"/>
    </row>
    <row r="414" spans="1:10" x14ac:dyDescent="0.3">
      <c r="A414" s="90">
        <v>412</v>
      </c>
      <c r="B414" s="91">
        <v>35</v>
      </c>
      <c r="C414" s="90" t="s">
        <v>264</v>
      </c>
      <c r="D414" s="90" t="s">
        <v>263</v>
      </c>
      <c r="E414" s="86">
        <v>-100</v>
      </c>
      <c r="F414" s="86">
        <v>50.3333333333333</v>
      </c>
      <c r="G414" s="92">
        <v>20.399999999999999</v>
      </c>
      <c r="H414" s="86">
        <v>1.9</v>
      </c>
      <c r="I414" s="90" t="s">
        <v>224</v>
      </c>
      <c r="J414" s="90"/>
    </row>
    <row r="415" spans="1:10" x14ac:dyDescent="0.3">
      <c r="A415" s="90">
        <v>413</v>
      </c>
      <c r="B415" s="91">
        <v>35</v>
      </c>
      <c r="C415" s="90" t="s">
        <v>264</v>
      </c>
      <c r="D415" s="90" t="s">
        <v>263</v>
      </c>
      <c r="E415" s="86">
        <v>-100</v>
      </c>
      <c r="F415" s="86">
        <v>50.3333333333333</v>
      </c>
      <c r="G415" s="92">
        <v>19.7</v>
      </c>
      <c r="H415" s="86">
        <v>1.9</v>
      </c>
      <c r="I415" s="90" t="s">
        <v>224</v>
      </c>
      <c r="J415" s="90"/>
    </row>
    <row r="416" spans="1:10" x14ac:dyDescent="0.3">
      <c r="A416" s="90">
        <v>414</v>
      </c>
      <c r="B416" s="91">
        <v>35</v>
      </c>
      <c r="C416" s="90" t="s">
        <v>264</v>
      </c>
      <c r="D416" s="90" t="s">
        <v>263</v>
      </c>
      <c r="E416" s="86">
        <v>-100</v>
      </c>
      <c r="F416" s="86">
        <v>50.3333333333333</v>
      </c>
      <c r="G416" s="92">
        <v>19.8</v>
      </c>
      <c r="H416" s="86">
        <v>1.9</v>
      </c>
      <c r="I416" s="90" t="s">
        <v>224</v>
      </c>
      <c r="J416" s="90"/>
    </row>
    <row r="417" spans="1:10" x14ac:dyDescent="0.3">
      <c r="A417" s="90">
        <v>415</v>
      </c>
      <c r="B417" s="91">
        <v>35</v>
      </c>
      <c r="C417" s="90" t="s">
        <v>264</v>
      </c>
      <c r="D417" s="90" t="s">
        <v>263</v>
      </c>
      <c r="E417" s="86">
        <v>-100</v>
      </c>
      <c r="F417" s="86">
        <v>50.3333333333333</v>
      </c>
      <c r="G417" s="92">
        <v>30</v>
      </c>
      <c r="H417" s="86">
        <v>1.9</v>
      </c>
      <c r="I417" s="90" t="s">
        <v>224</v>
      </c>
      <c r="J417" s="90"/>
    </row>
    <row r="418" spans="1:10" x14ac:dyDescent="0.3">
      <c r="A418" s="90">
        <v>416</v>
      </c>
      <c r="B418" s="91">
        <v>35</v>
      </c>
      <c r="C418" s="90" t="s">
        <v>264</v>
      </c>
      <c r="D418" s="90" t="s">
        <v>263</v>
      </c>
      <c r="E418" s="86">
        <v>-100</v>
      </c>
      <c r="F418" s="86">
        <v>50.3333333333333</v>
      </c>
      <c r="G418" s="92">
        <v>25.7</v>
      </c>
      <c r="H418" s="86">
        <v>1.9</v>
      </c>
      <c r="I418" s="90" t="s">
        <v>224</v>
      </c>
      <c r="J418" s="90"/>
    </row>
    <row r="419" spans="1:10" x14ac:dyDescent="0.3">
      <c r="A419" s="90">
        <v>417</v>
      </c>
      <c r="B419" s="91">
        <v>35</v>
      </c>
      <c r="C419" s="90" t="s">
        <v>264</v>
      </c>
      <c r="D419" s="90" t="s">
        <v>263</v>
      </c>
      <c r="E419" s="86">
        <v>-100</v>
      </c>
      <c r="F419" s="86">
        <v>50.3333333333333</v>
      </c>
      <c r="G419" s="92">
        <v>25.2</v>
      </c>
      <c r="H419" s="86">
        <v>1.9</v>
      </c>
      <c r="I419" s="90" t="s">
        <v>224</v>
      </c>
      <c r="J419" s="90"/>
    </row>
    <row r="420" spans="1:10" x14ac:dyDescent="0.3">
      <c r="A420" s="90">
        <v>418</v>
      </c>
      <c r="B420" s="91">
        <v>35</v>
      </c>
      <c r="C420" s="90" t="s">
        <v>264</v>
      </c>
      <c r="D420" s="90" t="s">
        <v>263</v>
      </c>
      <c r="E420" s="86">
        <v>-100</v>
      </c>
      <c r="F420" s="86">
        <v>50.3333333333333</v>
      </c>
      <c r="G420" s="92">
        <v>24.6</v>
      </c>
      <c r="H420" s="86">
        <v>1.9</v>
      </c>
      <c r="I420" s="90" t="s">
        <v>224</v>
      </c>
      <c r="J420" s="90"/>
    </row>
    <row r="421" spans="1:10" x14ac:dyDescent="0.3">
      <c r="A421" s="90">
        <v>419</v>
      </c>
      <c r="B421" s="91">
        <v>35</v>
      </c>
      <c r="C421" s="90" t="s">
        <v>264</v>
      </c>
      <c r="D421" s="90" t="s">
        <v>263</v>
      </c>
      <c r="E421" s="86">
        <v>-100</v>
      </c>
      <c r="F421" s="86">
        <v>50.3333333333333</v>
      </c>
      <c r="G421" s="92">
        <v>27.6</v>
      </c>
      <c r="H421" s="86">
        <v>1.9</v>
      </c>
      <c r="I421" s="90" t="s">
        <v>224</v>
      </c>
      <c r="J421" s="90"/>
    </row>
    <row r="422" spans="1:10" x14ac:dyDescent="0.3">
      <c r="A422" s="90">
        <v>420</v>
      </c>
      <c r="B422" s="91">
        <v>35</v>
      </c>
      <c r="C422" s="90" t="s">
        <v>264</v>
      </c>
      <c r="D422" s="90" t="s">
        <v>263</v>
      </c>
      <c r="E422" s="86">
        <v>-100</v>
      </c>
      <c r="F422" s="86">
        <v>50.3333333333333</v>
      </c>
      <c r="G422" s="92">
        <v>28.3</v>
      </c>
      <c r="H422" s="86">
        <v>1.9</v>
      </c>
      <c r="I422" s="90" t="s">
        <v>224</v>
      </c>
      <c r="J422" s="90"/>
    </row>
    <row r="423" spans="1:10" x14ac:dyDescent="0.3">
      <c r="A423" s="90">
        <v>421</v>
      </c>
      <c r="B423" s="91">
        <v>35</v>
      </c>
      <c r="C423" s="90" t="s">
        <v>264</v>
      </c>
      <c r="D423" s="90" t="s">
        <v>263</v>
      </c>
      <c r="E423" s="86">
        <v>-100</v>
      </c>
      <c r="F423" s="86">
        <v>50.3333333333333</v>
      </c>
      <c r="G423" s="92">
        <v>25.4</v>
      </c>
      <c r="H423" s="86">
        <v>1.9</v>
      </c>
      <c r="I423" s="90" t="s">
        <v>224</v>
      </c>
      <c r="J423" s="90"/>
    </row>
    <row r="424" spans="1:10" x14ac:dyDescent="0.3">
      <c r="A424" s="90">
        <v>422</v>
      </c>
      <c r="B424" s="91">
        <v>35</v>
      </c>
      <c r="C424" s="90" t="s">
        <v>264</v>
      </c>
      <c r="D424" s="90" t="s">
        <v>263</v>
      </c>
      <c r="E424" s="86">
        <v>-100</v>
      </c>
      <c r="F424" s="86">
        <v>50.3333333333333</v>
      </c>
      <c r="G424" s="92">
        <v>21.5</v>
      </c>
      <c r="H424" s="86">
        <v>1.9</v>
      </c>
      <c r="I424" s="90" t="s">
        <v>224</v>
      </c>
      <c r="J424" s="90"/>
    </row>
    <row r="425" spans="1:10" x14ac:dyDescent="0.3">
      <c r="A425" s="90">
        <v>423</v>
      </c>
      <c r="B425" s="91">
        <v>35</v>
      </c>
      <c r="C425" s="90" t="s">
        <v>264</v>
      </c>
      <c r="D425" s="90" t="s">
        <v>263</v>
      </c>
      <c r="E425" s="86">
        <v>-100</v>
      </c>
      <c r="F425" s="86">
        <v>50.3333333333333</v>
      </c>
      <c r="G425" s="92">
        <v>22.9</v>
      </c>
      <c r="H425" s="86">
        <v>1.9</v>
      </c>
      <c r="I425" s="90" t="s">
        <v>224</v>
      </c>
      <c r="J425" s="90"/>
    </row>
    <row r="426" spans="1:10" x14ac:dyDescent="0.3">
      <c r="A426" s="90">
        <v>424</v>
      </c>
      <c r="B426" s="91">
        <v>35</v>
      </c>
      <c r="C426" s="90" t="s">
        <v>264</v>
      </c>
      <c r="D426" s="90" t="s">
        <v>263</v>
      </c>
      <c r="E426" s="86">
        <v>-100</v>
      </c>
      <c r="F426" s="86">
        <v>50.3333333333333</v>
      </c>
      <c r="G426" s="92">
        <v>26.6</v>
      </c>
      <c r="H426" s="86">
        <v>1.9</v>
      </c>
      <c r="I426" s="90" t="s">
        <v>224</v>
      </c>
      <c r="J426" s="90"/>
    </row>
    <row r="427" spans="1:10" x14ac:dyDescent="0.3">
      <c r="A427" s="90">
        <v>425</v>
      </c>
      <c r="B427" s="91">
        <v>35</v>
      </c>
      <c r="C427" s="90" t="s">
        <v>264</v>
      </c>
      <c r="D427" s="90" t="s">
        <v>263</v>
      </c>
      <c r="E427" s="86">
        <v>-100</v>
      </c>
      <c r="F427" s="86">
        <v>50.3333333333333</v>
      </c>
      <c r="G427" s="92">
        <v>19.899999999999999</v>
      </c>
      <c r="H427" s="86">
        <v>1</v>
      </c>
      <c r="I427" s="90" t="s">
        <v>224</v>
      </c>
      <c r="J427" s="90"/>
    </row>
    <row r="428" spans="1:10" x14ac:dyDescent="0.3">
      <c r="A428" s="90">
        <v>426</v>
      </c>
      <c r="B428" s="91">
        <v>35</v>
      </c>
      <c r="C428" s="90" t="s">
        <v>264</v>
      </c>
      <c r="D428" s="90" t="s">
        <v>263</v>
      </c>
      <c r="E428" s="86">
        <v>-100</v>
      </c>
      <c r="F428" s="86">
        <v>50.3333333333333</v>
      </c>
      <c r="G428" s="92">
        <v>18.7</v>
      </c>
      <c r="H428" s="86">
        <v>1</v>
      </c>
      <c r="I428" s="90" t="s">
        <v>224</v>
      </c>
      <c r="J428" s="90"/>
    </row>
    <row r="429" spans="1:10" x14ac:dyDescent="0.3">
      <c r="A429" s="90">
        <v>427</v>
      </c>
      <c r="B429" s="91">
        <v>35</v>
      </c>
      <c r="C429" s="90" t="s">
        <v>264</v>
      </c>
      <c r="D429" s="90" t="s">
        <v>263</v>
      </c>
      <c r="E429" s="86">
        <v>-100</v>
      </c>
      <c r="F429" s="86">
        <v>50.3333333333333</v>
      </c>
      <c r="G429" s="92">
        <v>18.5</v>
      </c>
      <c r="H429" s="86">
        <v>1</v>
      </c>
      <c r="I429" s="90" t="s">
        <v>224</v>
      </c>
      <c r="J429" s="90"/>
    </row>
    <row r="430" spans="1:10" x14ac:dyDescent="0.3">
      <c r="A430" s="90">
        <v>428</v>
      </c>
      <c r="B430" s="91">
        <v>35</v>
      </c>
      <c r="C430" s="90" t="s">
        <v>264</v>
      </c>
      <c r="D430" s="90" t="s">
        <v>263</v>
      </c>
      <c r="E430" s="86">
        <v>-100</v>
      </c>
      <c r="F430" s="86">
        <v>50.3333333333333</v>
      </c>
      <c r="G430" s="92">
        <v>18.5</v>
      </c>
      <c r="H430" s="86">
        <v>1</v>
      </c>
      <c r="I430" s="90" t="s">
        <v>224</v>
      </c>
      <c r="J430" s="90"/>
    </row>
    <row r="431" spans="1:10" x14ac:dyDescent="0.3">
      <c r="A431" s="90">
        <v>429</v>
      </c>
      <c r="B431" s="91">
        <v>35</v>
      </c>
      <c r="C431" s="90" t="s">
        <v>264</v>
      </c>
      <c r="D431" s="90" t="s">
        <v>263</v>
      </c>
      <c r="E431" s="86">
        <v>-100</v>
      </c>
      <c r="F431" s="86">
        <v>50.3333333333333</v>
      </c>
      <c r="G431" s="92">
        <v>18.5</v>
      </c>
      <c r="H431" s="86">
        <v>1</v>
      </c>
      <c r="I431" s="90" t="s">
        <v>224</v>
      </c>
      <c r="J431" s="90"/>
    </row>
    <row r="432" spans="1:10" x14ac:dyDescent="0.3">
      <c r="A432" s="90">
        <v>430</v>
      </c>
      <c r="B432" s="91">
        <v>35</v>
      </c>
      <c r="C432" s="90" t="s">
        <v>264</v>
      </c>
      <c r="D432" s="90" t="s">
        <v>263</v>
      </c>
      <c r="E432" s="86">
        <v>-100</v>
      </c>
      <c r="F432" s="86">
        <v>50.3333333333333</v>
      </c>
      <c r="G432" s="92">
        <v>24.4</v>
      </c>
      <c r="H432" s="86">
        <v>1</v>
      </c>
      <c r="I432" s="90" t="s">
        <v>224</v>
      </c>
      <c r="J432" s="90"/>
    </row>
    <row r="433" spans="1:10" x14ac:dyDescent="0.3">
      <c r="A433" s="90">
        <v>431</v>
      </c>
      <c r="B433" s="91">
        <v>35</v>
      </c>
      <c r="C433" s="90" t="s">
        <v>264</v>
      </c>
      <c r="D433" s="90" t="s">
        <v>263</v>
      </c>
      <c r="E433" s="86">
        <v>-100</v>
      </c>
      <c r="F433" s="86">
        <v>50.3333333333333</v>
      </c>
      <c r="G433" s="92">
        <v>19.899999999999999</v>
      </c>
      <c r="H433" s="86">
        <v>1</v>
      </c>
      <c r="I433" s="90" t="s">
        <v>224</v>
      </c>
      <c r="J433" s="90"/>
    </row>
    <row r="434" spans="1:10" x14ac:dyDescent="0.3">
      <c r="A434" s="90">
        <v>432</v>
      </c>
      <c r="B434" s="91">
        <v>35</v>
      </c>
      <c r="C434" s="90" t="s">
        <v>264</v>
      </c>
      <c r="D434" s="90" t="s">
        <v>263</v>
      </c>
      <c r="E434" s="86">
        <v>-100</v>
      </c>
      <c r="F434" s="86">
        <v>50.3333333333333</v>
      </c>
      <c r="G434" s="92">
        <v>19.899999999999999</v>
      </c>
      <c r="H434" s="86">
        <v>1</v>
      </c>
      <c r="I434" s="90" t="s">
        <v>224</v>
      </c>
      <c r="J434" s="90"/>
    </row>
    <row r="435" spans="1:10" x14ac:dyDescent="0.3">
      <c r="A435" s="90">
        <v>433</v>
      </c>
      <c r="B435" s="91">
        <v>35</v>
      </c>
      <c r="C435" s="90" t="s">
        <v>264</v>
      </c>
      <c r="D435" s="90" t="s">
        <v>263</v>
      </c>
      <c r="E435" s="86">
        <v>-100</v>
      </c>
      <c r="F435" s="86">
        <v>50.3333333333333</v>
      </c>
      <c r="G435" s="92">
        <v>19.7</v>
      </c>
      <c r="H435" s="86">
        <v>1</v>
      </c>
      <c r="I435" s="90" t="s">
        <v>224</v>
      </c>
      <c r="J435" s="90"/>
    </row>
    <row r="436" spans="1:10" x14ac:dyDescent="0.3">
      <c r="A436" s="90">
        <v>434</v>
      </c>
      <c r="B436" s="91">
        <v>35</v>
      </c>
      <c r="C436" s="90" t="s">
        <v>264</v>
      </c>
      <c r="D436" s="90" t="s">
        <v>263</v>
      </c>
      <c r="E436" s="86">
        <v>-100</v>
      </c>
      <c r="F436" s="86">
        <v>50.3333333333333</v>
      </c>
      <c r="G436" s="92">
        <v>19.600000000000001</v>
      </c>
      <c r="H436" s="86">
        <v>1</v>
      </c>
      <c r="I436" s="90" t="s">
        <v>224</v>
      </c>
      <c r="J436" s="90"/>
    </row>
    <row r="437" spans="1:10" x14ac:dyDescent="0.3">
      <c r="A437" s="90">
        <v>435</v>
      </c>
      <c r="B437" s="91">
        <v>35</v>
      </c>
      <c r="C437" s="90" t="s">
        <v>264</v>
      </c>
      <c r="D437" s="90" t="s">
        <v>263</v>
      </c>
      <c r="E437" s="86">
        <v>-100</v>
      </c>
      <c r="F437" s="86">
        <v>50.3333333333333</v>
      </c>
      <c r="G437" s="92">
        <v>28.5</v>
      </c>
      <c r="H437" s="86">
        <v>1</v>
      </c>
      <c r="I437" s="90" t="s">
        <v>224</v>
      </c>
      <c r="J437" s="90"/>
    </row>
    <row r="438" spans="1:10" x14ac:dyDescent="0.3">
      <c r="A438" s="90">
        <v>436</v>
      </c>
      <c r="B438" s="91">
        <v>35</v>
      </c>
      <c r="C438" s="90" t="s">
        <v>264</v>
      </c>
      <c r="D438" s="90" t="s">
        <v>263</v>
      </c>
      <c r="E438" s="86">
        <v>-100</v>
      </c>
      <c r="F438" s="86">
        <v>50.3333333333333</v>
      </c>
      <c r="G438" s="92">
        <v>25.9</v>
      </c>
      <c r="H438" s="86">
        <v>1</v>
      </c>
      <c r="I438" s="90" t="s">
        <v>224</v>
      </c>
      <c r="J438" s="90"/>
    </row>
    <row r="439" spans="1:10" x14ac:dyDescent="0.3">
      <c r="A439" s="90">
        <v>437</v>
      </c>
      <c r="B439" s="91">
        <v>35</v>
      </c>
      <c r="C439" s="90" t="s">
        <v>264</v>
      </c>
      <c r="D439" s="90" t="s">
        <v>263</v>
      </c>
      <c r="E439" s="86">
        <v>-100</v>
      </c>
      <c r="F439" s="86">
        <v>50.3333333333333</v>
      </c>
      <c r="G439" s="92">
        <v>25.9</v>
      </c>
      <c r="H439" s="86">
        <v>1</v>
      </c>
      <c r="I439" s="90" t="s">
        <v>224</v>
      </c>
      <c r="J439" s="90"/>
    </row>
    <row r="440" spans="1:10" x14ac:dyDescent="0.3">
      <c r="A440" s="90">
        <v>438</v>
      </c>
      <c r="B440" s="91">
        <v>35</v>
      </c>
      <c r="C440" s="90" t="s">
        <v>264</v>
      </c>
      <c r="D440" s="90" t="s">
        <v>263</v>
      </c>
      <c r="E440" s="86">
        <v>-100</v>
      </c>
      <c r="F440" s="86">
        <v>50.3333333333333</v>
      </c>
      <c r="G440" s="92">
        <v>25.1</v>
      </c>
      <c r="H440" s="86">
        <v>1</v>
      </c>
      <c r="I440" s="90" t="s">
        <v>224</v>
      </c>
      <c r="J440" s="90"/>
    </row>
    <row r="441" spans="1:10" x14ac:dyDescent="0.3">
      <c r="A441" s="90">
        <v>439</v>
      </c>
      <c r="B441" s="91">
        <v>35</v>
      </c>
      <c r="C441" s="90" t="s">
        <v>264</v>
      </c>
      <c r="D441" s="90" t="s">
        <v>263</v>
      </c>
      <c r="E441" s="86">
        <v>-100</v>
      </c>
      <c r="F441" s="86">
        <v>50.3333333333333</v>
      </c>
      <c r="G441" s="92">
        <v>25.9</v>
      </c>
      <c r="H441" s="86">
        <v>1</v>
      </c>
      <c r="I441" s="90" t="s">
        <v>224</v>
      </c>
      <c r="J441" s="90"/>
    </row>
    <row r="442" spans="1:10" x14ac:dyDescent="0.3">
      <c r="A442" s="90">
        <v>440</v>
      </c>
      <c r="B442" s="91" t="s">
        <v>578</v>
      </c>
      <c r="C442" s="90" t="s">
        <v>574</v>
      </c>
      <c r="D442" s="90" t="s">
        <v>263</v>
      </c>
      <c r="E442" s="86">
        <v>-97.222609000000006</v>
      </c>
      <c r="F442" s="86">
        <v>49.920405000000002</v>
      </c>
      <c r="G442" s="92">
        <v>46.657499999999999</v>
      </c>
      <c r="H442" s="86">
        <v>1.0274999999999999</v>
      </c>
      <c r="I442" s="90" t="s">
        <v>224</v>
      </c>
      <c r="J442" s="90"/>
    </row>
    <row r="443" spans="1:10" x14ac:dyDescent="0.3">
      <c r="A443" s="90">
        <v>441</v>
      </c>
      <c r="B443" s="91" t="s">
        <v>578</v>
      </c>
      <c r="C443" s="90" t="s">
        <v>574</v>
      </c>
      <c r="D443" s="90" t="s">
        <v>263</v>
      </c>
      <c r="E443" s="86">
        <v>-97.222609000000006</v>
      </c>
      <c r="F443" s="86">
        <v>49.920405000000002</v>
      </c>
      <c r="G443" s="92">
        <v>38.22</v>
      </c>
      <c r="H443" s="86">
        <v>1.135</v>
      </c>
      <c r="I443" s="90" t="s">
        <v>224</v>
      </c>
      <c r="J443" s="90"/>
    </row>
    <row r="444" spans="1:10" x14ac:dyDescent="0.3">
      <c r="A444" s="90">
        <v>442</v>
      </c>
      <c r="B444" s="91" t="s">
        <v>578</v>
      </c>
      <c r="C444" s="90" t="s">
        <v>574</v>
      </c>
      <c r="D444" s="90" t="s">
        <v>263</v>
      </c>
      <c r="E444" s="86">
        <v>-97.222609000000006</v>
      </c>
      <c r="F444" s="86">
        <v>49.920405000000002</v>
      </c>
      <c r="G444" s="92">
        <v>37.272500000000001</v>
      </c>
      <c r="H444" s="86">
        <v>1.1549999999999998</v>
      </c>
      <c r="I444" s="90" t="s">
        <v>224</v>
      </c>
      <c r="J444" s="90"/>
    </row>
    <row r="445" spans="1:10" x14ac:dyDescent="0.3">
      <c r="A445" s="90">
        <v>443</v>
      </c>
      <c r="B445" s="91" t="s">
        <v>578</v>
      </c>
      <c r="C445" s="90" t="s">
        <v>574</v>
      </c>
      <c r="D445" s="90" t="s">
        <v>263</v>
      </c>
      <c r="E445" s="86">
        <v>-97.222609000000006</v>
      </c>
      <c r="F445" s="86">
        <v>49.920405000000002</v>
      </c>
      <c r="G445" s="92">
        <v>37.914999999999999</v>
      </c>
      <c r="H445" s="86">
        <v>1.2549999999999999</v>
      </c>
      <c r="I445" s="90" t="s">
        <v>224</v>
      </c>
      <c r="J445" s="90"/>
    </row>
    <row r="446" spans="1:10" x14ac:dyDescent="0.3">
      <c r="A446" s="90">
        <v>444</v>
      </c>
      <c r="B446" s="91" t="s">
        <v>578</v>
      </c>
      <c r="C446" s="90" t="s">
        <v>574</v>
      </c>
      <c r="D446" s="90" t="s">
        <v>263</v>
      </c>
      <c r="E446" s="86">
        <v>-97.222609000000006</v>
      </c>
      <c r="F446" s="86">
        <v>49.920405000000002</v>
      </c>
      <c r="G446" s="92">
        <v>37.677500000000002</v>
      </c>
      <c r="H446" s="86">
        <v>1.0024999999999999</v>
      </c>
      <c r="I446" s="90" t="s">
        <v>224</v>
      </c>
      <c r="J446" s="90"/>
    </row>
    <row r="447" spans="1:10" x14ac:dyDescent="0.3">
      <c r="A447" s="90">
        <v>445</v>
      </c>
      <c r="B447" s="91" t="s">
        <v>578</v>
      </c>
      <c r="C447" s="90" t="s">
        <v>574</v>
      </c>
      <c r="D447" s="90" t="s">
        <v>263</v>
      </c>
      <c r="E447" s="86">
        <v>-97.222609000000006</v>
      </c>
      <c r="F447" s="86">
        <v>49.920405000000002</v>
      </c>
      <c r="G447" s="92">
        <v>37.627499999999998</v>
      </c>
      <c r="H447" s="86">
        <v>1.0725</v>
      </c>
      <c r="I447" s="90" t="s">
        <v>224</v>
      </c>
      <c r="J447" s="90"/>
    </row>
    <row r="448" spans="1:10" x14ac:dyDescent="0.3">
      <c r="A448" s="90">
        <v>446</v>
      </c>
      <c r="B448" s="91" t="s">
        <v>578</v>
      </c>
      <c r="C448" s="90" t="s">
        <v>574</v>
      </c>
      <c r="D448" s="90" t="s">
        <v>263</v>
      </c>
      <c r="E448" s="86">
        <v>-97.222609000000006</v>
      </c>
      <c r="F448" s="86">
        <v>49.920405000000002</v>
      </c>
      <c r="G448" s="92">
        <v>36.795000000000002</v>
      </c>
      <c r="H448" s="86">
        <v>1.2124999999999999</v>
      </c>
      <c r="I448" s="90" t="s">
        <v>224</v>
      </c>
      <c r="J448" s="90"/>
    </row>
    <row r="449" spans="1:10" x14ac:dyDescent="0.3">
      <c r="A449" s="90">
        <v>447</v>
      </c>
      <c r="B449" s="91" t="s">
        <v>578</v>
      </c>
      <c r="C449" s="90" t="s">
        <v>574</v>
      </c>
      <c r="D449" s="90" t="s">
        <v>263</v>
      </c>
      <c r="E449" s="86">
        <v>-97.222609000000006</v>
      </c>
      <c r="F449" s="86">
        <v>49.920405000000002</v>
      </c>
      <c r="G449" s="92">
        <v>38.971249999999998</v>
      </c>
      <c r="H449" s="86">
        <v>1.2050000000000001</v>
      </c>
      <c r="I449" s="90" t="s">
        <v>224</v>
      </c>
      <c r="J449" s="90"/>
    </row>
    <row r="450" spans="1:10" x14ac:dyDescent="0.3">
      <c r="A450" s="90">
        <v>448</v>
      </c>
      <c r="B450" s="91" t="s">
        <v>578</v>
      </c>
      <c r="C450" s="90" t="s">
        <v>574</v>
      </c>
      <c r="D450" s="90" t="s">
        <v>263</v>
      </c>
      <c r="E450" s="86">
        <v>-97.222609000000006</v>
      </c>
      <c r="F450" s="86">
        <v>49.920405000000002</v>
      </c>
      <c r="G450" s="92">
        <v>35.996249999999996</v>
      </c>
      <c r="H450" s="86">
        <v>1.2124999999999999</v>
      </c>
      <c r="I450" s="90" t="s">
        <v>224</v>
      </c>
      <c r="J450" s="90"/>
    </row>
    <row r="451" spans="1:10" x14ac:dyDescent="0.3">
      <c r="A451" s="90">
        <v>449</v>
      </c>
      <c r="B451" s="91" t="s">
        <v>578</v>
      </c>
      <c r="C451" s="90" t="s">
        <v>574</v>
      </c>
      <c r="D451" s="90" t="s">
        <v>263</v>
      </c>
      <c r="E451" s="86">
        <v>-97.222609000000006</v>
      </c>
      <c r="F451" s="86">
        <v>49.920405000000002</v>
      </c>
      <c r="G451" s="92">
        <v>39.905000000000001</v>
      </c>
      <c r="H451" s="86">
        <v>1.19</v>
      </c>
      <c r="I451" s="90" t="s">
        <v>224</v>
      </c>
      <c r="J451" s="90"/>
    </row>
    <row r="452" spans="1:10" x14ac:dyDescent="0.3">
      <c r="A452" s="90">
        <v>450</v>
      </c>
      <c r="B452" s="91" t="s">
        <v>578</v>
      </c>
      <c r="C452" s="90" t="s">
        <v>574</v>
      </c>
      <c r="D452" s="90" t="s">
        <v>263</v>
      </c>
      <c r="E452" s="86">
        <v>-97.222609000000006</v>
      </c>
      <c r="F452" s="86">
        <v>49.920405000000002</v>
      </c>
      <c r="G452" s="92">
        <v>39.89</v>
      </c>
      <c r="H452" s="86">
        <v>1.2550000000000001</v>
      </c>
      <c r="I452" s="90" t="s">
        <v>224</v>
      </c>
      <c r="J452" s="90"/>
    </row>
    <row r="453" spans="1:10" x14ac:dyDescent="0.3">
      <c r="A453" s="90">
        <v>451</v>
      </c>
      <c r="B453" s="91" t="s">
        <v>578</v>
      </c>
      <c r="C453" s="90" t="s">
        <v>574</v>
      </c>
      <c r="D453" s="90" t="s">
        <v>263</v>
      </c>
      <c r="E453" s="86">
        <v>-97.222609000000006</v>
      </c>
      <c r="F453" s="86">
        <v>49.920405000000002</v>
      </c>
      <c r="G453" s="92">
        <v>27.349999999999998</v>
      </c>
      <c r="H453" s="86">
        <v>1.0049999999999999</v>
      </c>
      <c r="I453" s="90" t="s">
        <v>224</v>
      </c>
      <c r="J453" s="90"/>
    </row>
    <row r="454" spans="1:10" x14ac:dyDescent="0.3">
      <c r="A454" s="90">
        <v>452</v>
      </c>
      <c r="B454" s="91" t="s">
        <v>578</v>
      </c>
      <c r="C454" s="90" t="s">
        <v>574</v>
      </c>
      <c r="D454" s="90" t="s">
        <v>263</v>
      </c>
      <c r="E454" s="86">
        <v>-97.222609000000006</v>
      </c>
      <c r="F454" s="86">
        <v>49.920405000000002</v>
      </c>
      <c r="G454" s="92">
        <v>37.700000000000003</v>
      </c>
      <c r="H454" s="86">
        <v>1.0825</v>
      </c>
      <c r="I454" s="90" t="s">
        <v>224</v>
      </c>
      <c r="J454" s="90"/>
    </row>
    <row r="455" spans="1:10" x14ac:dyDescent="0.3">
      <c r="A455" s="90">
        <v>453</v>
      </c>
      <c r="B455" s="91" t="s">
        <v>578</v>
      </c>
      <c r="C455" s="90" t="s">
        <v>574</v>
      </c>
      <c r="D455" s="90" t="s">
        <v>263</v>
      </c>
      <c r="E455" s="86">
        <v>-97.222609000000006</v>
      </c>
      <c r="F455" s="86">
        <v>49.920405000000002</v>
      </c>
      <c r="G455" s="92">
        <v>34.525000000000006</v>
      </c>
      <c r="H455" s="86">
        <v>1.0825</v>
      </c>
      <c r="I455" s="90" t="s">
        <v>224</v>
      </c>
      <c r="J455" s="90"/>
    </row>
    <row r="456" spans="1:10" x14ac:dyDescent="0.3">
      <c r="A456" s="90">
        <v>454</v>
      </c>
      <c r="B456" s="91" t="s">
        <v>578</v>
      </c>
      <c r="C456" s="90" t="s">
        <v>574</v>
      </c>
      <c r="D456" s="90" t="s">
        <v>263</v>
      </c>
      <c r="E456" s="86">
        <v>-97.222609000000006</v>
      </c>
      <c r="F456" s="86">
        <v>49.920405000000002</v>
      </c>
      <c r="G456" s="92">
        <v>41.524999999999999</v>
      </c>
      <c r="H456" s="86">
        <v>1.1974999999999998</v>
      </c>
      <c r="I456" s="90" t="s">
        <v>224</v>
      </c>
      <c r="J456" s="90"/>
    </row>
    <row r="457" spans="1:10" x14ac:dyDescent="0.3">
      <c r="A457" s="90">
        <v>455</v>
      </c>
      <c r="B457" s="91" t="s">
        <v>578</v>
      </c>
      <c r="C457" s="90" t="s">
        <v>574</v>
      </c>
      <c r="D457" s="90" t="s">
        <v>263</v>
      </c>
      <c r="E457" s="86">
        <v>-97.222609000000006</v>
      </c>
      <c r="F457" s="86">
        <v>49.920405000000002</v>
      </c>
      <c r="G457" s="92">
        <v>33.924999999999997</v>
      </c>
      <c r="H457" s="86">
        <v>1.075</v>
      </c>
      <c r="I457" s="90" t="s">
        <v>224</v>
      </c>
      <c r="J457" s="90"/>
    </row>
    <row r="458" spans="1:10" x14ac:dyDescent="0.3">
      <c r="A458" s="90">
        <v>456</v>
      </c>
      <c r="B458" s="91" t="s">
        <v>578</v>
      </c>
      <c r="C458" s="90" t="s">
        <v>574</v>
      </c>
      <c r="D458" s="90" t="s">
        <v>263</v>
      </c>
      <c r="E458" s="86">
        <v>-97.222609000000006</v>
      </c>
      <c r="F458" s="86">
        <v>49.920405000000002</v>
      </c>
      <c r="G458" s="92">
        <v>38.549999999999997</v>
      </c>
      <c r="H458" s="86">
        <v>1.22</v>
      </c>
      <c r="I458" s="90" t="s">
        <v>224</v>
      </c>
      <c r="J458" s="90"/>
    </row>
    <row r="459" spans="1:10" x14ac:dyDescent="0.3">
      <c r="A459" s="90">
        <v>457</v>
      </c>
      <c r="B459" s="91" t="s">
        <v>578</v>
      </c>
      <c r="C459" s="90" t="s">
        <v>574</v>
      </c>
      <c r="D459" s="90" t="s">
        <v>263</v>
      </c>
      <c r="E459" s="86">
        <v>-97.222609000000006</v>
      </c>
      <c r="F459" s="86">
        <v>49.920405000000002</v>
      </c>
      <c r="G459" s="92">
        <v>36.075000000000003</v>
      </c>
      <c r="H459" s="86">
        <v>1.06</v>
      </c>
      <c r="I459" s="90" t="s">
        <v>224</v>
      </c>
      <c r="J459" s="90"/>
    </row>
    <row r="460" spans="1:10" x14ac:dyDescent="0.3">
      <c r="A460" s="90">
        <v>458</v>
      </c>
      <c r="B460" s="91" t="s">
        <v>578</v>
      </c>
      <c r="C460" s="90" t="s">
        <v>574</v>
      </c>
      <c r="D460" s="90" t="s">
        <v>263</v>
      </c>
      <c r="E460" s="86">
        <v>-97.222609000000006</v>
      </c>
      <c r="F460" s="86">
        <v>49.920405000000002</v>
      </c>
      <c r="G460" s="92">
        <v>27.425000000000001</v>
      </c>
      <c r="H460" s="86">
        <v>1.0374999999999999</v>
      </c>
      <c r="I460" s="90" t="s">
        <v>224</v>
      </c>
      <c r="J460" s="90"/>
    </row>
    <row r="461" spans="1:10" x14ac:dyDescent="0.3">
      <c r="A461" s="90">
        <v>459</v>
      </c>
      <c r="B461" s="91" t="s">
        <v>578</v>
      </c>
      <c r="C461" s="90" t="s">
        <v>574</v>
      </c>
      <c r="D461" s="90" t="s">
        <v>263</v>
      </c>
      <c r="E461" s="86">
        <v>-97.222609000000006</v>
      </c>
      <c r="F461" s="86">
        <v>49.920405000000002</v>
      </c>
      <c r="G461" s="92">
        <v>36.450000000000003</v>
      </c>
      <c r="H461" s="86">
        <v>1.1224999999999998</v>
      </c>
      <c r="I461" s="90" t="s">
        <v>224</v>
      </c>
      <c r="J461" s="90"/>
    </row>
    <row r="462" spans="1:10" x14ac:dyDescent="0.3">
      <c r="A462" s="90">
        <v>460</v>
      </c>
      <c r="B462" s="91" t="s">
        <v>578</v>
      </c>
      <c r="C462" s="90" t="s">
        <v>574</v>
      </c>
      <c r="D462" s="90" t="s">
        <v>263</v>
      </c>
      <c r="E462" s="86">
        <v>-97.222609000000006</v>
      </c>
      <c r="F462" s="86">
        <v>49.920405000000002</v>
      </c>
      <c r="G462" s="92">
        <v>33.975000000000001</v>
      </c>
      <c r="H462" s="86">
        <v>1.1200000000000001</v>
      </c>
      <c r="I462" s="90" t="s">
        <v>224</v>
      </c>
      <c r="J462" s="90"/>
    </row>
    <row r="463" spans="1:10" x14ac:dyDescent="0.3">
      <c r="A463" s="90">
        <v>461</v>
      </c>
      <c r="B463" s="91" t="s">
        <v>578</v>
      </c>
      <c r="C463" s="90" t="s">
        <v>574</v>
      </c>
      <c r="D463" s="90" t="s">
        <v>263</v>
      </c>
      <c r="E463" s="86">
        <v>-97.222609000000006</v>
      </c>
      <c r="F463" s="86">
        <v>49.920405000000002</v>
      </c>
      <c r="G463" s="92">
        <v>35.424999999999997</v>
      </c>
      <c r="H463" s="86">
        <v>1.05</v>
      </c>
      <c r="I463" s="90" t="s">
        <v>224</v>
      </c>
      <c r="J463" s="90"/>
    </row>
    <row r="464" spans="1:10" x14ac:dyDescent="0.3">
      <c r="A464" s="90">
        <v>462</v>
      </c>
      <c r="B464" s="91" t="s">
        <v>578</v>
      </c>
      <c r="C464" s="90" t="s">
        <v>574</v>
      </c>
      <c r="D464" s="90" t="s">
        <v>263</v>
      </c>
      <c r="E464" s="86">
        <v>-97.222609000000006</v>
      </c>
      <c r="F464" s="86">
        <v>49.920405000000002</v>
      </c>
      <c r="G464" s="92">
        <v>36.35</v>
      </c>
      <c r="H464" s="86">
        <v>1.1800000000000002</v>
      </c>
      <c r="I464" s="90" t="s">
        <v>224</v>
      </c>
      <c r="J464" s="90"/>
    </row>
    <row r="465" spans="1:10" x14ac:dyDescent="0.3">
      <c r="A465" s="90">
        <v>463</v>
      </c>
      <c r="B465" s="91" t="s">
        <v>578</v>
      </c>
      <c r="C465" s="90" t="s">
        <v>574</v>
      </c>
      <c r="D465" s="90" t="s">
        <v>263</v>
      </c>
      <c r="E465" s="86">
        <v>-97.222609000000006</v>
      </c>
      <c r="F465" s="86">
        <v>49.920405000000002</v>
      </c>
      <c r="G465" s="92">
        <v>38.174999999999997</v>
      </c>
      <c r="H465" s="86">
        <v>1.1200000000000001</v>
      </c>
      <c r="I465" s="90" t="s">
        <v>224</v>
      </c>
      <c r="J465" s="90"/>
    </row>
    <row r="466" spans="1:10" x14ac:dyDescent="0.3">
      <c r="A466" s="90">
        <v>464</v>
      </c>
      <c r="B466" s="91" t="s">
        <v>578</v>
      </c>
      <c r="C466" s="90" t="s">
        <v>574</v>
      </c>
      <c r="D466" s="90" t="s">
        <v>263</v>
      </c>
      <c r="E466" s="86">
        <v>-97.222609000000006</v>
      </c>
      <c r="F466" s="86">
        <v>49.920405000000002</v>
      </c>
      <c r="G466" s="92">
        <v>38.5</v>
      </c>
      <c r="H466" s="86">
        <v>1.1125</v>
      </c>
      <c r="I466" s="90" t="s">
        <v>224</v>
      </c>
      <c r="J466" s="90"/>
    </row>
    <row r="467" spans="1:10" x14ac:dyDescent="0.3">
      <c r="A467" s="90">
        <v>465</v>
      </c>
      <c r="B467" s="91" t="s">
        <v>578</v>
      </c>
      <c r="C467" s="90" t="s">
        <v>574</v>
      </c>
      <c r="D467" s="90" t="s">
        <v>263</v>
      </c>
      <c r="E467" s="86">
        <v>-97.222609000000006</v>
      </c>
      <c r="F467" s="86">
        <v>49.920405000000002</v>
      </c>
      <c r="G467" s="92">
        <v>35.1</v>
      </c>
      <c r="H467" s="86">
        <v>1.0574999999999999</v>
      </c>
      <c r="I467" s="90" t="s">
        <v>224</v>
      </c>
      <c r="J467" s="90"/>
    </row>
    <row r="468" spans="1:10" x14ac:dyDescent="0.3">
      <c r="A468" s="90">
        <v>466</v>
      </c>
      <c r="B468" s="91" t="s">
        <v>578</v>
      </c>
      <c r="C468" s="90" t="s">
        <v>574</v>
      </c>
      <c r="D468" s="90" t="s">
        <v>263</v>
      </c>
      <c r="E468" s="86">
        <v>-97.222609000000006</v>
      </c>
      <c r="F468" s="86">
        <v>49.920405000000002</v>
      </c>
      <c r="G468" s="92">
        <v>37.375</v>
      </c>
      <c r="H468" s="86">
        <v>1.21</v>
      </c>
      <c r="I468" s="90" t="s">
        <v>224</v>
      </c>
      <c r="J468" s="90"/>
    </row>
    <row r="469" spans="1:10" x14ac:dyDescent="0.3">
      <c r="A469" s="90">
        <v>467</v>
      </c>
      <c r="B469" s="91" t="s">
        <v>578</v>
      </c>
      <c r="C469" s="90" t="s">
        <v>574</v>
      </c>
      <c r="D469" s="90" t="s">
        <v>263</v>
      </c>
      <c r="E469" s="86">
        <v>-97.222609000000006</v>
      </c>
      <c r="F469" s="86">
        <v>49.920405000000002</v>
      </c>
      <c r="G469" s="92">
        <v>36.174999999999997</v>
      </c>
      <c r="H469" s="86">
        <v>1.05</v>
      </c>
      <c r="I469" s="90" t="s">
        <v>224</v>
      </c>
      <c r="J469" s="90"/>
    </row>
    <row r="470" spans="1:10" x14ac:dyDescent="0.3">
      <c r="A470" s="90">
        <v>468</v>
      </c>
      <c r="B470" s="91" t="s">
        <v>578</v>
      </c>
      <c r="C470" s="90" t="s">
        <v>574</v>
      </c>
      <c r="D470" s="90" t="s">
        <v>263</v>
      </c>
      <c r="E470" s="86">
        <v>-97.222609000000006</v>
      </c>
      <c r="F470" s="86">
        <v>49.920405000000002</v>
      </c>
      <c r="G470" s="92">
        <v>32.5</v>
      </c>
      <c r="H470" s="86">
        <v>1.0049999999999999</v>
      </c>
      <c r="I470" s="90" t="s">
        <v>224</v>
      </c>
      <c r="J470" s="90"/>
    </row>
    <row r="471" spans="1:10" x14ac:dyDescent="0.3">
      <c r="A471" s="90">
        <v>469</v>
      </c>
      <c r="B471" s="91" t="s">
        <v>578</v>
      </c>
      <c r="C471" s="90" t="s">
        <v>574</v>
      </c>
      <c r="D471" s="90" t="s">
        <v>263</v>
      </c>
      <c r="E471" s="86">
        <v>-97.222609000000006</v>
      </c>
      <c r="F471" s="86">
        <v>49.920405000000002</v>
      </c>
      <c r="G471" s="92">
        <v>34.4</v>
      </c>
      <c r="H471" s="86">
        <v>1.0350000000000001</v>
      </c>
      <c r="I471" s="90" t="s">
        <v>224</v>
      </c>
      <c r="J471" s="90"/>
    </row>
    <row r="472" spans="1:10" x14ac:dyDescent="0.3">
      <c r="A472" s="90">
        <v>470</v>
      </c>
      <c r="B472" s="91" t="s">
        <v>578</v>
      </c>
      <c r="C472" s="90" t="s">
        <v>574</v>
      </c>
      <c r="D472" s="90" t="s">
        <v>263</v>
      </c>
      <c r="E472" s="86">
        <v>-97.222609000000006</v>
      </c>
      <c r="F472" s="86">
        <v>49.920405000000002</v>
      </c>
      <c r="G472" s="92">
        <v>39.5</v>
      </c>
      <c r="H472" s="86">
        <v>1.1100000000000001</v>
      </c>
      <c r="I472" s="90" t="s">
        <v>224</v>
      </c>
      <c r="J472" s="90"/>
    </row>
    <row r="473" spans="1:10" x14ac:dyDescent="0.3">
      <c r="A473" s="90">
        <v>471</v>
      </c>
      <c r="B473" s="91" t="s">
        <v>578</v>
      </c>
      <c r="C473" s="90" t="s">
        <v>574</v>
      </c>
      <c r="D473" s="90" t="s">
        <v>263</v>
      </c>
      <c r="E473" s="86">
        <v>-97.222609000000006</v>
      </c>
      <c r="F473" s="86">
        <v>49.920405000000002</v>
      </c>
      <c r="G473" s="92">
        <v>27.3</v>
      </c>
      <c r="H473" s="86">
        <v>1.0049999999999999</v>
      </c>
      <c r="I473" s="90" t="s">
        <v>224</v>
      </c>
      <c r="J473" s="90"/>
    </row>
    <row r="474" spans="1:10" x14ac:dyDescent="0.3">
      <c r="A474" s="90">
        <v>472</v>
      </c>
      <c r="B474" s="91" t="s">
        <v>578</v>
      </c>
      <c r="C474" s="90" t="s">
        <v>574</v>
      </c>
      <c r="D474" s="90" t="s">
        <v>263</v>
      </c>
      <c r="E474" s="86">
        <v>-97.222609000000006</v>
      </c>
      <c r="F474" s="86">
        <v>49.920405000000002</v>
      </c>
      <c r="G474" s="92">
        <v>28.45</v>
      </c>
      <c r="H474" s="86">
        <v>1.0825</v>
      </c>
      <c r="I474" s="90" t="s">
        <v>224</v>
      </c>
      <c r="J474" s="90"/>
    </row>
    <row r="475" spans="1:10" x14ac:dyDescent="0.3">
      <c r="A475" s="90">
        <v>473</v>
      </c>
      <c r="B475" s="91" t="s">
        <v>578</v>
      </c>
      <c r="C475" s="90" t="s">
        <v>574</v>
      </c>
      <c r="D475" s="90" t="s">
        <v>263</v>
      </c>
      <c r="E475" s="86">
        <v>-97.222609000000006</v>
      </c>
      <c r="F475" s="86">
        <v>49.920405000000002</v>
      </c>
      <c r="G475" s="92">
        <v>25.8</v>
      </c>
      <c r="H475" s="86">
        <v>1.0825</v>
      </c>
      <c r="I475" s="90" t="s">
        <v>224</v>
      </c>
      <c r="J475" s="90"/>
    </row>
    <row r="476" spans="1:10" x14ac:dyDescent="0.3">
      <c r="A476" s="90">
        <v>474</v>
      </c>
      <c r="B476" s="91" t="s">
        <v>578</v>
      </c>
      <c r="C476" s="90" t="s">
        <v>574</v>
      </c>
      <c r="D476" s="90" t="s">
        <v>263</v>
      </c>
      <c r="E476" s="86">
        <v>-97.222609000000006</v>
      </c>
      <c r="F476" s="86">
        <v>49.920405000000002</v>
      </c>
      <c r="G476" s="92">
        <v>29.674999999999997</v>
      </c>
      <c r="H476" s="86">
        <v>1.1974999999999998</v>
      </c>
      <c r="I476" s="90" t="s">
        <v>224</v>
      </c>
      <c r="J476" s="90"/>
    </row>
    <row r="477" spans="1:10" x14ac:dyDescent="0.3">
      <c r="A477" s="90">
        <v>475</v>
      </c>
      <c r="B477" s="91" t="s">
        <v>578</v>
      </c>
      <c r="C477" s="90" t="s">
        <v>574</v>
      </c>
      <c r="D477" s="90" t="s">
        <v>263</v>
      </c>
      <c r="E477" s="86">
        <v>-97.222609000000006</v>
      </c>
      <c r="F477" s="86">
        <v>49.920405000000002</v>
      </c>
      <c r="G477" s="92">
        <v>22.3</v>
      </c>
      <c r="H477" s="86">
        <v>1.075</v>
      </c>
      <c r="I477" s="90" t="s">
        <v>224</v>
      </c>
      <c r="J477" s="90"/>
    </row>
    <row r="478" spans="1:10" x14ac:dyDescent="0.3">
      <c r="A478" s="90">
        <v>476</v>
      </c>
      <c r="B478" s="91" t="s">
        <v>578</v>
      </c>
      <c r="C478" s="90" t="s">
        <v>574</v>
      </c>
      <c r="D478" s="90" t="s">
        <v>263</v>
      </c>
      <c r="E478" s="86">
        <v>-97.222609000000006</v>
      </c>
      <c r="F478" s="86">
        <v>49.920405000000002</v>
      </c>
      <c r="G478" s="92">
        <v>27.4</v>
      </c>
      <c r="H478" s="86">
        <v>1.22</v>
      </c>
      <c r="I478" s="90" t="s">
        <v>224</v>
      </c>
      <c r="J478" s="90"/>
    </row>
    <row r="479" spans="1:10" x14ac:dyDescent="0.3">
      <c r="A479" s="90">
        <v>477</v>
      </c>
      <c r="B479" s="91" t="s">
        <v>578</v>
      </c>
      <c r="C479" s="90" t="s">
        <v>574</v>
      </c>
      <c r="D479" s="90" t="s">
        <v>263</v>
      </c>
      <c r="E479" s="86">
        <v>-97.222609000000006</v>
      </c>
      <c r="F479" s="86">
        <v>49.920405000000002</v>
      </c>
      <c r="G479" s="92">
        <v>26.825000000000003</v>
      </c>
      <c r="H479" s="86">
        <v>1.06</v>
      </c>
      <c r="I479" s="90" t="s">
        <v>224</v>
      </c>
      <c r="J479" s="90"/>
    </row>
    <row r="480" spans="1:10" x14ac:dyDescent="0.3">
      <c r="A480" s="90">
        <v>478</v>
      </c>
      <c r="B480" s="91" t="s">
        <v>578</v>
      </c>
      <c r="C480" s="90" t="s">
        <v>574</v>
      </c>
      <c r="D480" s="90" t="s">
        <v>263</v>
      </c>
      <c r="E480" s="86">
        <v>-97.222609000000006</v>
      </c>
      <c r="F480" s="86">
        <v>49.920405000000002</v>
      </c>
      <c r="G480" s="92">
        <v>25.375</v>
      </c>
      <c r="H480" s="86">
        <v>1.0374999999999999</v>
      </c>
      <c r="I480" s="90" t="s">
        <v>224</v>
      </c>
      <c r="J480" s="90"/>
    </row>
    <row r="481" spans="1:10" x14ac:dyDescent="0.3">
      <c r="A481" s="90">
        <v>479</v>
      </c>
      <c r="B481" s="91" t="s">
        <v>578</v>
      </c>
      <c r="C481" s="90" t="s">
        <v>574</v>
      </c>
      <c r="D481" s="90" t="s">
        <v>263</v>
      </c>
      <c r="E481" s="86">
        <v>-97.222609000000006</v>
      </c>
      <c r="F481" s="86">
        <v>49.920405000000002</v>
      </c>
      <c r="G481" s="92">
        <v>23.825000000000003</v>
      </c>
      <c r="H481" s="86">
        <v>1.1224999999999998</v>
      </c>
      <c r="I481" s="90" t="s">
        <v>224</v>
      </c>
      <c r="J481" s="90"/>
    </row>
    <row r="482" spans="1:10" x14ac:dyDescent="0.3">
      <c r="A482" s="90">
        <v>480</v>
      </c>
      <c r="B482" s="91" t="s">
        <v>578</v>
      </c>
      <c r="C482" s="90" t="s">
        <v>574</v>
      </c>
      <c r="D482" s="90" t="s">
        <v>263</v>
      </c>
      <c r="E482" s="86">
        <v>-97.222609000000006</v>
      </c>
      <c r="F482" s="86">
        <v>49.920405000000002</v>
      </c>
      <c r="G482" s="92">
        <v>22.924999999999997</v>
      </c>
      <c r="H482" s="86">
        <v>1.1200000000000001</v>
      </c>
      <c r="I482" s="90" t="s">
        <v>224</v>
      </c>
      <c r="J482" s="90"/>
    </row>
    <row r="483" spans="1:10" x14ac:dyDescent="0.3">
      <c r="A483" s="90">
        <v>481</v>
      </c>
      <c r="B483" s="91" t="s">
        <v>578</v>
      </c>
      <c r="C483" s="90" t="s">
        <v>574</v>
      </c>
      <c r="D483" s="90" t="s">
        <v>263</v>
      </c>
      <c r="E483" s="86">
        <v>-97.222609000000006</v>
      </c>
      <c r="F483" s="86">
        <v>49.920405000000002</v>
      </c>
      <c r="G483" s="92">
        <v>24.875</v>
      </c>
      <c r="H483" s="86">
        <v>1.05</v>
      </c>
      <c r="I483" s="90" t="s">
        <v>224</v>
      </c>
      <c r="J483" s="90"/>
    </row>
    <row r="484" spans="1:10" x14ac:dyDescent="0.3">
      <c r="A484" s="90">
        <v>482</v>
      </c>
      <c r="B484" s="91" t="s">
        <v>578</v>
      </c>
      <c r="C484" s="90" t="s">
        <v>574</v>
      </c>
      <c r="D484" s="90" t="s">
        <v>263</v>
      </c>
      <c r="E484" s="86">
        <v>-97.222609000000006</v>
      </c>
      <c r="F484" s="86">
        <v>49.920405000000002</v>
      </c>
      <c r="G484" s="92">
        <v>24.024999999999999</v>
      </c>
      <c r="H484" s="86">
        <v>1.1800000000000002</v>
      </c>
      <c r="I484" s="90" t="s">
        <v>224</v>
      </c>
      <c r="J484" s="90"/>
    </row>
    <row r="485" spans="1:10" x14ac:dyDescent="0.3">
      <c r="A485" s="90">
        <v>483</v>
      </c>
      <c r="B485" s="91" t="s">
        <v>578</v>
      </c>
      <c r="C485" s="90" t="s">
        <v>574</v>
      </c>
      <c r="D485" s="90" t="s">
        <v>263</v>
      </c>
      <c r="E485" s="86">
        <v>-97.222609000000006</v>
      </c>
      <c r="F485" s="86">
        <v>49.920405000000002</v>
      </c>
      <c r="G485" s="92">
        <v>25.700000000000003</v>
      </c>
      <c r="H485" s="86">
        <v>1.1200000000000001</v>
      </c>
      <c r="I485" s="90" t="s">
        <v>224</v>
      </c>
      <c r="J485" s="90"/>
    </row>
    <row r="486" spans="1:10" x14ac:dyDescent="0.3">
      <c r="A486" s="90">
        <v>484</v>
      </c>
      <c r="B486" s="91" t="s">
        <v>578</v>
      </c>
      <c r="C486" s="90" t="s">
        <v>574</v>
      </c>
      <c r="D486" s="90" t="s">
        <v>263</v>
      </c>
      <c r="E486" s="86">
        <v>-97.222609000000006</v>
      </c>
      <c r="F486" s="86">
        <v>49.920405000000002</v>
      </c>
      <c r="G486" s="92">
        <v>24.549999999999997</v>
      </c>
      <c r="H486" s="86">
        <v>1.1125</v>
      </c>
      <c r="I486" s="90" t="s">
        <v>224</v>
      </c>
      <c r="J486" s="90"/>
    </row>
    <row r="487" spans="1:10" x14ac:dyDescent="0.3">
      <c r="A487" s="90">
        <v>485</v>
      </c>
      <c r="B487" s="91" t="s">
        <v>578</v>
      </c>
      <c r="C487" s="90" t="s">
        <v>574</v>
      </c>
      <c r="D487" s="90" t="s">
        <v>263</v>
      </c>
      <c r="E487" s="86">
        <v>-97.222609000000006</v>
      </c>
      <c r="F487" s="86">
        <v>49.920405000000002</v>
      </c>
      <c r="G487" s="92">
        <v>23.65</v>
      </c>
      <c r="H487" s="86">
        <v>1.0574999999999999</v>
      </c>
      <c r="I487" s="90" t="s">
        <v>224</v>
      </c>
      <c r="J487" s="90"/>
    </row>
    <row r="488" spans="1:10" x14ac:dyDescent="0.3">
      <c r="A488" s="90">
        <v>486</v>
      </c>
      <c r="B488" s="91" t="s">
        <v>578</v>
      </c>
      <c r="C488" s="90" t="s">
        <v>574</v>
      </c>
      <c r="D488" s="90" t="s">
        <v>263</v>
      </c>
      <c r="E488" s="86">
        <v>-97.222609000000006</v>
      </c>
      <c r="F488" s="86">
        <v>49.920405000000002</v>
      </c>
      <c r="G488" s="92">
        <v>26.675000000000001</v>
      </c>
      <c r="H488" s="86">
        <v>1.21</v>
      </c>
      <c r="I488" s="90" t="s">
        <v>224</v>
      </c>
      <c r="J488" s="90"/>
    </row>
    <row r="489" spans="1:10" x14ac:dyDescent="0.3">
      <c r="A489" s="90">
        <v>487</v>
      </c>
      <c r="B489" s="91" t="s">
        <v>578</v>
      </c>
      <c r="C489" s="90" t="s">
        <v>574</v>
      </c>
      <c r="D489" s="90" t="s">
        <v>263</v>
      </c>
      <c r="E489" s="86">
        <v>-97.222609000000006</v>
      </c>
      <c r="F489" s="86">
        <v>49.920405000000002</v>
      </c>
      <c r="G489" s="92">
        <v>23.875</v>
      </c>
      <c r="H489" s="86">
        <v>1.05</v>
      </c>
      <c r="I489" s="90" t="s">
        <v>224</v>
      </c>
      <c r="J489" s="90"/>
    </row>
    <row r="490" spans="1:10" x14ac:dyDescent="0.3">
      <c r="A490" s="90">
        <v>488</v>
      </c>
      <c r="B490" s="91" t="s">
        <v>578</v>
      </c>
      <c r="C490" s="90" t="s">
        <v>574</v>
      </c>
      <c r="D490" s="90" t="s">
        <v>263</v>
      </c>
      <c r="E490" s="86">
        <v>-97.222609000000006</v>
      </c>
      <c r="F490" s="86">
        <v>49.920405000000002</v>
      </c>
      <c r="G490" s="92">
        <v>23.049999999999997</v>
      </c>
      <c r="H490" s="86">
        <v>1.0049999999999999</v>
      </c>
      <c r="I490" s="90" t="s">
        <v>224</v>
      </c>
      <c r="J490" s="90"/>
    </row>
    <row r="491" spans="1:10" x14ac:dyDescent="0.3">
      <c r="A491" s="90">
        <v>489</v>
      </c>
      <c r="B491" s="91" t="s">
        <v>578</v>
      </c>
      <c r="C491" s="90" t="s">
        <v>574</v>
      </c>
      <c r="D491" s="90" t="s">
        <v>263</v>
      </c>
      <c r="E491" s="86">
        <v>-97.222609000000006</v>
      </c>
      <c r="F491" s="86">
        <v>49.920405000000002</v>
      </c>
      <c r="G491" s="92">
        <v>21.25</v>
      </c>
      <c r="H491" s="86">
        <v>1.0350000000000001</v>
      </c>
      <c r="I491" s="90" t="s">
        <v>224</v>
      </c>
      <c r="J491" s="90"/>
    </row>
    <row r="492" spans="1:10" x14ac:dyDescent="0.3">
      <c r="A492" s="90">
        <v>490</v>
      </c>
      <c r="B492" s="91" t="s">
        <v>578</v>
      </c>
      <c r="C492" s="90" t="s">
        <v>574</v>
      </c>
      <c r="D492" s="90" t="s">
        <v>263</v>
      </c>
      <c r="E492" s="86">
        <v>-97.222609000000006</v>
      </c>
      <c r="F492" s="86">
        <v>49.920405000000002</v>
      </c>
      <c r="G492" s="92">
        <v>23.700000000000003</v>
      </c>
      <c r="H492" s="86">
        <v>1.1100000000000001</v>
      </c>
      <c r="I492" s="90" t="s">
        <v>224</v>
      </c>
      <c r="J492" s="90"/>
    </row>
    <row r="493" spans="1:10" x14ac:dyDescent="0.3">
      <c r="A493" s="90">
        <v>491</v>
      </c>
      <c r="B493" s="91">
        <v>37</v>
      </c>
      <c r="C493" s="90" t="s">
        <v>265</v>
      </c>
      <c r="D493" s="90" t="s">
        <v>263</v>
      </c>
      <c r="E493" s="86">
        <v>-100</v>
      </c>
      <c r="F493" s="86">
        <v>50.3333333333333</v>
      </c>
      <c r="G493" s="92">
        <v>35</v>
      </c>
      <c r="H493" s="86">
        <v>1.7</v>
      </c>
      <c r="I493" s="90" t="s">
        <v>224</v>
      </c>
      <c r="J493" s="90"/>
    </row>
    <row r="494" spans="1:10" x14ac:dyDescent="0.3">
      <c r="A494" s="90">
        <v>492</v>
      </c>
      <c r="B494" s="91">
        <v>37</v>
      </c>
      <c r="C494" s="90" t="s">
        <v>265</v>
      </c>
      <c r="D494" s="90" t="s">
        <v>263</v>
      </c>
      <c r="E494" s="86">
        <v>-99.9166666666666</v>
      </c>
      <c r="F494" s="86">
        <v>49.883333333333297</v>
      </c>
      <c r="G494" s="92">
        <v>30.2</v>
      </c>
      <c r="H494" s="86">
        <v>1.4</v>
      </c>
      <c r="I494" s="90" t="s">
        <v>224</v>
      </c>
      <c r="J494" s="90"/>
    </row>
    <row r="495" spans="1:10" x14ac:dyDescent="0.3">
      <c r="A495" s="90">
        <v>493</v>
      </c>
      <c r="B495" s="91">
        <v>37</v>
      </c>
      <c r="C495" s="90" t="s">
        <v>265</v>
      </c>
      <c r="D495" s="90" t="s">
        <v>263</v>
      </c>
      <c r="E495" s="86">
        <v>-100</v>
      </c>
      <c r="F495" s="86">
        <v>50.3333333333333</v>
      </c>
      <c r="G495" s="92">
        <v>30.5</v>
      </c>
      <c r="H495" s="86">
        <v>1.9</v>
      </c>
      <c r="I495" s="90" t="s">
        <v>224</v>
      </c>
      <c r="J495" s="90"/>
    </row>
    <row r="496" spans="1:10" x14ac:dyDescent="0.3">
      <c r="A496" s="90">
        <v>494</v>
      </c>
      <c r="B496" s="91">
        <v>37</v>
      </c>
      <c r="C496" s="90" t="s">
        <v>265</v>
      </c>
      <c r="D496" s="90" t="s">
        <v>263</v>
      </c>
      <c r="E496" s="86">
        <v>-100</v>
      </c>
      <c r="F496" s="86">
        <v>49.8333333333333</v>
      </c>
      <c r="G496" s="92">
        <v>28.5</v>
      </c>
      <c r="H496" s="86">
        <v>1</v>
      </c>
      <c r="I496" s="90" t="s">
        <v>224</v>
      </c>
      <c r="J496" s="90"/>
    </row>
    <row r="497" spans="1:10" x14ac:dyDescent="0.3">
      <c r="A497" s="90">
        <v>495</v>
      </c>
      <c r="B497" s="91">
        <v>37</v>
      </c>
      <c r="C497" s="90" t="s">
        <v>265</v>
      </c>
      <c r="D497" s="90" t="s">
        <v>263</v>
      </c>
      <c r="E497" s="86">
        <v>-99.9166666666666</v>
      </c>
      <c r="F497" s="86">
        <v>50.05</v>
      </c>
      <c r="G497" s="92">
        <v>24.6</v>
      </c>
      <c r="H497" s="86">
        <v>1.1000000000000001</v>
      </c>
      <c r="I497" s="90" t="s">
        <v>224</v>
      </c>
      <c r="J497" s="90"/>
    </row>
    <row r="498" spans="1:10" x14ac:dyDescent="0.3">
      <c r="A498" s="90">
        <v>496</v>
      </c>
      <c r="B498" s="91">
        <v>37</v>
      </c>
      <c r="C498" s="90" t="s">
        <v>265</v>
      </c>
      <c r="D498" s="90" t="s">
        <v>263</v>
      </c>
      <c r="E498" s="86">
        <v>-99.9166666666666</v>
      </c>
      <c r="F498" s="86">
        <v>49.883333333333297</v>
      </c>
      <c r="G498" s="92">
        <v>30.2</v>
      </c>
      <c r="H498" s="86">
        <v>1.1000000000000001</v>
      </c>
      <c r="I498" s="90" t="s">
        <v>224</v>
      </c>
      <c r="J498" s="90"/>
    </row>
    <row r="499" spans="1:10" x14ac:dyDescent="0.3">
      <c r="A499" s="90">
        <v>497</v>
      </c>
      <c r="B499" s="91">
        <v>38</v>
      </c>
      <c r="C499" s="90" t="s">
        <v>266</v>
      </c>
      <c r="D499" s="90" t="s">
        <v>2</v>
      </c>
      <c r="E499" s="86">
        <v>77.2</v>
      </c>
      <c r="F499" s="86">
        <v>28.6666666666666</v>
      </c>
      <c r="G499" s="92">
        <v>35.358499999999999</v>
      </c>
      <c r="H499" s="86">
        <v>0.63</v>
      </c>
      <c r="I499" s="90" t="s">
        <v>222</v>
      </c>
      <c r="J499" s="90" t="s">
        <v>229</v>
      </c>
    </row>
    <row r="500" spans="1:10" x14ac:dyDescent="0.3">
      <c r="A500" s="90">
        <v>498</v>
      </c>
      <c r="B500" s="91">
        <v>39</v>
      </c>
      <c r="C500" s="90" t="s">
        <v>267</v>
      </c>
      <c r="D500" s="90" t="s">
        <v>16</v>
      </c>
      <c r="E500" s="86">
        <v>52.1666666666666</v>
      </c>
      <c r="F500" s="86">
        <v>32.483333333333299</v>
      </c>
      <c r="G500" s="92">
        <v>17.0886</v>
      </c>
      <c r="H500" s="86">
        <v>0.21</v>
      </c>
      <c r="I500" s="90" t="s">
        <v>222</v>
      </c>
      <c r="J500" s="90" t="s">
        <v>227</v>
      </c>
    </row>
    <row r="501" spans="1:10" x14ac:dyDescent="0.3">
      <c r="A501" s="90">
        <v>499</v>
      </c>
      <c r="B501" s="91">
        <v>39</v>
      </c>
      <c r="C501" s="90" t="s">
        <v>267</v>
      </c>
      <c r="D501" s="90" t="s">
        <v>16</v>
      </c>
      <c r="E501" s="86">
        <v>52.1666666666666</v>
      </c>
      <c r="F501" s="86">
        <v>32.483333333333299</v>
      </c>
      <c r="G501" s="92">
        <v>16.9831</v>
      </c>
      <c r="H501" s="86">
        <v>0.21</v>
      </c>
      <c r="I501" s="90" t="s">
        <v>222</v>
      </c>
      <c r="J501" s="90" t="s">
        <v>227</v>
      </c>
    </row>
    <row r="502" spans="1:10" x14ac:dyDescent="0.3">
      <c r="A502" s="90">
        <v>500</v>
      </c>
      <c r="B502" s="91">
        <v>39</v>
      </c>
      <c r="C502" s="90" t="s">
        <v>267</v>
      </c>
      <c r="D502" s="90" t="s">
        <v>16</v>
      </c>
      <c r="E502" s="86">
        <v>52.1666666666666</v>
      </c>
      <c r="F502" s="86">
        <v>32.483333333333299</v>
      </c>
      <c r="G502" s="92">
        <v>12.130799999999999</v>
      </c>
      <c r="H502" s="86">
        <v>0.22</v>
      </c>
      <c r="I502" s="90" t="s">
        <v>222</v>
      </c>
      <c r="J502" s="90" t="s">
        <v>227</v>
      </c>
    </row>
    <row r="503" spans="1:10" x14ac:dyDescent="0.3">
      <c r="A503" s="90">
        <v>501</v>
      </c>
      <c r="B503" s="91">
        <v>39</v>
      </c>
      <c r="C503" s="90" t="s">
        <v>267</v>
      </c>
      <c r="D503" s="90" t="s">
        <v>16</v>
      </c>
      <c r="E503" s="86">
        <v>52.1666666666666</v>
      </c>
      <c r="F503" s="86">
        <v>32.483333333333299</v>
      </c>
      <c r="G503" s="92">
        <v>11.3924</v>
      </c>
      <c r="H503" s="86">
        <v>0.22</v>
      </c>
      <c r="I503" s="90" t="s">
        <v>222</v>
      </c>
      <c r="J503" s="90" t="s">
        <v>227</v>
      </c>
    </row>
    <row r="504" spans="1:10" x14ac:dyDescent="0.3">
      <c r="A504" s="90">
        <v>502</v>
      </c>
      <c r="B504" s="91">
        <v>40</v>
      </c>
      <c r="C504" s="90" t="s">
        <v>268</v>
      </c>
      <c r="D504" s="90" t="s">
        <v>6</v>
      </c>
      <c r="E504" s="86">
        <v>35.316666666666599</v>
      </c>
      <c r="F504" s="86">
        <v>37.033333333333303</v>
      </c>
      <c r="G504" s="92">
        <v>64</v>
      </c>
      <c r="H504" s="86">
        <v>0.49</v>
      </c>
      <c r="I504" s="90" t="s">
        <v>222</v>
      </c>
      <c r="J504" s="90" t="s">
        <v>227</v>
      </c>
    </row>
    <row r="505" spans="1:10" x14ac:dyDescent="0.3">
      <c r="A505" s="90">
        <v>503</v>
      </c>
      <c r="B505" s="91">
        <v>40</v>
      </c>
      <c r="C505" s="90" t="s">
        <v>268</v>
      </c>
      <c r="D505" s="90" t="s">
        <v>6</v>
      </c>
      <c r="E505" s="86">
        <v>36.450000000000003</v>
      </c>
      <c r="F505" s="86">
        <v>37.25</v>
      </c>
      <c r="G505" s="92">
        <v>62</v>
      </c>
      <c r="H505" s="86">
        <v>0.59</v>
      </c>
      <c r="I505" s="90" t="s">
        <v>222</v>
      </c>
      <c r="J505" s="90" t="s">
        <v>227</v>
      </c>
    </row>
    <row r="506" spans="1:10" x14ac:dyDescent="0.3">
      <c r="A506" s="90">
        <v>504</v>
      </c>
      <c r="B506" s="91">
        <v>40</v>
      </c>
      <c r="C506" s="90" t="s">
        <v>268</v>
      </c>
      <c r="D506" s="90" t="s">
        <v>6</v>
      </c>
      <c r="E506" s="86">
        <v>30.4</v>
      </c>
      <c r="F506" s="86">
        <v>40.766666666666602</v>
      </c>
      <c r="G506" s="92">
        <v>57</v>
      </c>
      <c r="H506" s="86">
        <v>0.59</v>
      </c>
      <c r="I506" s="90" t="s">
        <v>222</v>
      </c>
      <c r="J506" s="90" t="s">
        <v>227</v>
      </c>
    </row>
    <row r="507" spans="1:10" x14ac:dyDescent="0.3">
      <c r="A507" s="90">
        <v>505</v>
      </c>
      <c r="B507" s="91">
        <v>40</v>
      </c>
      <c r="C507" s="90" t="s">
        <v>268</v>
      </c>
      <c r="D507" s="90" t="s">
        <v>6</v>
      </c>
      <c r="E507" s="86">
        <v>30.4</v>
      </c>
      <c r="F507" s="86">
        <v>40.766666666666602</v>
      </c>
      <c r="G507" s="92">
        <v>56</v>
      </c>
      <c r="H507" s="86">
        <v>1.05</v>
      </c>
      <c r="I507" s="90" t="s">
        <v>222</v>
      </c>
      <c r="J507" s="90" t="s">
        <v>227</v>
      </c>
    </row>
    <row r="508" spans="1:10" x14ac:dyDescent="0.3">
      <c r="A508" s="90">
        <v>506</v>
      </c>
      <c r="B508" s="91">
        <v>41</v>
      </c>
      <c r="C508" s="90" t="s">
        <v>269</v>
      </c>
      <c r="D508" s="90" t="s">
        <v>247</v>
      </c>
      <c r="E508" s="86">
        <v>-7.0333333333333297</v>
      </c>
      <c r="F508" s="86">
        <v>38.883333333333297</v>
      </c>
      <c r="G508" s="92">
        <v>37.299999999999997</v>
      </c>
      <c r="H508" s="86">
        <v>0.28000000000000003</v>
      </c>
      <c r="I508" s="90" t="s">
        <v>237</v>
      </c>
      <c r="J508" s="90"/>
    </row>
    <row r="509" spans="1:10" x14ac:dyDescent="0.3">
      <c r="A509" s="90">
        <v>507</v>
      </c>
      <c r="B509" s="91">
        <v>41</v>
      </c>
      <c r="C509" s="90" t="s">
        <v>269</v>
      </c>
      <c r="D509" s="90" t="s">
        <v>247</v>
      </c>
      <c r="E509" s="86">
        <v>-7.0333333333333297</v>
      </c>
      <c r="F509" s="86">
        <v>38.883333333333297</v>
      </c>
      <c r="G509" s="92">
        <v>35.799999999999997</v>
      </c>
      <c r="H509" s="86">
        <v>0.28000000000000003</v>
      </c>
      <c r="I509" s="90" t="s">
        <v>237</v>
      </c>
      <c r="J509" s="90"/>
    </row>
    <row r="510" spans="1:10" x14ac:dyDescent="0.3">
      <c r="A510" s="90">
        <v>508</v>
      </c>
      <c r="B510" s="91">
        <v>41</v>
      </c>
      <c r="C510" s="90" t="s">
        <v>269</v>
      </c>
      <c r="D510" s="90" t="s">
        <v>247</v>
      </c>
      <c r="E510" s="86">
        <v>-7.0333333333333297</v>
      </c>
      <c r="F510" s="86">
        <v>38.883333333333297</v>
      </c>
      <c r="G510" s="92">
        <v>36.4</v>
      </c>
      <c r="H510" s="86">
        <v>0.28000000000000003</v>
      </c>
      <c r="I510" s="90" t="s">
        <v>237</v>
      </c>
      <c r="J510" s="90"/>
    </row>
    <row r="511" spans="1:10" x14ac:dyDescent="0.3">
      <c r="A511" s="90">
        <v>509</v>
      </c>
      <c r="B511" s="91">
        <v>41</v>
      </c>
      <c r="C511" s="90" t="s">
        <v>269</v>
      </c>
      <c r="D511" s="90" t="s">
        <v>247</v>
      </c>
      <c r="E511" s="86">
        <v>-7.0333333333333297</v>
      </c>
      <c r="F511" s="86">
        <v>38.883333333333297</v>
      </c>
      <c r="G511" s="92">
        <v>35.799999999999997</v>
      </c>
      <c r="H511" s="86">
        <v>0.28000000000000003</v>
      </c>
      <c r="I511" s="90" t="s">
        <v>237</v>
      </c>
      <c r="J511" s="90"/>
    </row>
    <row r="512" spans="1:10" x14ac:dyDescent="0.3">
      <c r="A512" s="90">
        <v>510</v>
      </c>
      <c r="B512" s="91">
        <v>41</v>
      </c>
      <c r="C512" s="90" t="s">
        <v>269</v>
      </c>
      <c r="D512" s="90" t="s">
        <v>247</v>
      </c>
      <c r="E512" s="86">
        <v>-7.0333333333333297</v>
      </c>
      <c r="F512" s="86">
        <v>38.883333333333297</v>
      </c>
      <c r="G512" s="92">
        <v>30.6</v>
      </c>
      <c r="H512" s="86">
        <v>0.28000000000000003</v>
      </c>
      <c r="I512" s="90" t="s">
        <v>237</v>
      </c>
      <c r="J512" s="90"/>
    </row>
    <row r="513" spans="1:10" x14ac:dyDescent="0.3">
      <c r="A513" s="90">
        <v>511</v>
      </c>
      <c r="B513" s="91">
        <v>41</v>
      </c>
      <c r="C513" s="90" t="s">
        <v>269</v>
      </c>
      <c r="D513" s="90" t="s">
        <v>247</v>
      </c>
      <c r="E513" s="86">
        <v>-7.0333333333333297</v>
      </c>
      <c r="F513" s="86">
        <v>38.883333333333297</v>
      </c>
      <c r="G513" s="92">
        <v>45.8</v>
      </c>
      <c r="H513" s="86">
        <v>0.28000000000000003</v>
      </c>
      <c r="I513" s="90" t="s">
        <v>237</v>
      </c>
      <c r="J513" s="90"/>
    </row>
    <row r="514" spans="1:10" x14ac:dyDescent="0.3">
      <c r="A514" s="90">
        <v>512</v>
      </c>
      <c r="B514" s="91">
        <v>41</v>
      </c>
      <c r="C514" s="90" t="s">
        <v>269</v>
      </c>
      <c r="D514" s="90" t="s">
        <v>247</v>
      </c>
      <c r="E514" s="86">
        <v>-7.0333333333333297</v>
      </c>
      <c r="F514" s="86">
        <v>38.883333333333297</v>
      </c>
      <c r="G514" s="92">
        <v>42.9</v>
      </c>
      <c r="H514" s="86">
        <v>0.28000000000000003</v>
      </c>
      <c r="I514" s="90" t="s">
        <v>237</v>
      </c>
      <c r="J514" s="90"/>
    </row>
    <row r="515" spans="1:10" x14ac:dyDescent="0.3">
      <c r="A515" s="90">
        <v>513</v>
      </c>
      <c r="B515" s="91">
        <v>41</v>
      </c>
      <c r="C515" s="90" t="s">
        <v>269</v>
      </c>
      <c r="D515" s="90" t="s">
        <v>247</v>
      </c>
      <c r="E515" s="86">
        <v>-7.0333333333333297</v>
      </c>
      <c r="F515" s="86">
        <v>38.883333333333297</v>
      </c>
      <c r="G515" s="92">
        <v>31.7</v>
      </c>
      <c r="H515" s="86">
        <v>0.28000000000000003</v>
      </c>
      <c r="I515" s="90" t="s">
        <v>237</v>
      </c>
      <c r="J515" s="90"/>
    </row>
    <row r="516" spans="1:10" x14ac:dyDescent="0.3">
      <c r="A516" s="90">
        <v>514</v>
      </c>
      <c r="B516" s="91">
        <v>41</v>
      </c>
      <c r="C516" s="90" t="s">
        <v>269</v>
      </c>
      <c r="D516" s="90" t="s">
        <v>247</v>
      </c>
      <c r="E516" s="86">
        <v>-7.0333333333333297</v>
      </c>
      <c r="F516" s="86">
        <v>38.883333333333297</v>
      </c>
      <c r="G516" s="92">
        <v>36.9</v>
      </c>
      <c r="H516" s="86">
        <v>0.28000000000000003</v>
      </c>
      <c r="I516" s="90" t="s">
        <v>237</v>
      </c>
      <c r="J516" s="90"/>
    </row>
    <row r="517" spans="1:10" x14ac:dyDescent="0.3">
      <c r="A517" s="90">
        <v>515</v>
      </c>
      <c r="B517" s="91">
        <v>41</v>
      </c>
      <c r="C517" s="90" t="s">
        <v>269</v>
      </c>
      <c r="D517" s="90" t="s">
        <v>247</v>
      </c>
      <c r="E517" s="86">
        <v>-7.0333333333333297</v>
      </c>
      <c r="F517" s="86">
        <v>38.883333333333297</v>
      </c>
      <c r="G517" s="92">
        <v>33.1</v>
      </c>
      <c r="H517" s="86">
        <v>0.28000000000000003</v>
      </c>
      <c r="I517" s="90" t="s">
        <v>237</v>
      </c>
      <c r="J517" s="90"/>
    </row>
    <row r="518" spans="1:10" x14ac:dyDescent="0.3">
      <c r="A518" s="90">
        <v>516</v>
      </c>
      <c r="B518" s="91">
        <v>41</v>
      </c>
      <c r="C518" s="90" t="s">
        <v>269</v>
      </c>
      <c r="D518" s="90" t="s">
        <v>247</v>
      </c>
      <c r="E518" s="86">
        <v>-7.0333333333333297</v>
      </c>
      <c r="F518" s="86">
        <v>38.883333333333297</v>
      </c>
      <c r="G518" s="92">
        <v>32.5</v>
      </c>
      <c r="H518" s="86">
        <v>0.28000000000000003</v>
      </c>
      <c r="I518" s="90" t="s">
        <v>237</v>
      </c>
      <c r="J518" s="90"/>
    </row>
    <row r="519" spans="1:10" x14ac:dyDescent="0.3">
      <c r="A519" s="90">
        <v>517</v>
      </c>
      <c r="B519" s="91">
        <v>41</v>
      </c>
      <c r="C519" s="90" t="s">
        <v>269</v>
      </c>
      <c r="D519" s="90" t="s">
        <v>247</v>
      </c>
      <c r="E519" s="86">
        <v>-7.0333333333333297</v>
      </c>
      <c r="F519" s="86">
        <v>38.883333333333297</v>
      </c>
      <c r="G519" s="92">
        <v>34.4</v>
      </c>
      <c r="H519" s="86">
        <v>0.28000000000000003</v>
      </c>
      <c r="I519" s="90" t="s">
        <v>237</v>
      </c>
      <c r="J519" s="90"/>
    </row>
    <row r="520" spans="1:10" x14ac:dyDescent="0.3">
      <c r="A520" s="90">
        <v>518</v>
      </c>
      <c r="B520" s="91">
        <v>41</v>
      </c>
      <c r="C520" s="90" t="s">
        <v>269</v>
      </c>
      <c r="D520" s="90" t="s">
        <v>247</v>
      </c>
      <c r="E520" s="86">
        <v>-7.0333333333333297</v>
      </c>
      <c r="F520" s="86">
        <v>38.883333333333297</v>
      </c>
      <c r="G520" s="92">
        <v>16.5</v>
      </c>
      <c r="H520" s="86">
        <v>0.31</v>
      </c>
      <c r="I520" s="90" t="s">
        <v>237</v>
      </c>
      <c r="J520" s="90"/>
    </row>
    <row r="521" spans="1:10" x14ac:dyDescent="0.3">
      <c r="A521" s="90">
        <v>519</v>
      </c>
      <c r="B521" s="91">
        <v>41</v>
      </c>
      <c r="C521" s="90" t="s">
        <v>269</v>
      </c>
      <c r="D521" s="90" t="s">
        <v>247</v>
      </c>
      <c r="E521" s="86">
        <v>-7.0333333333333297</v>
      </c>
      <c r="F521" s="86">
        <v>38.883333333333297</v>
      </c>
      <c r="G521" s="92">
        <v>19.899999999999999</v>
      </c>
      <c r="H521" s="86">
        <v>0.31</v>
      </c>
      <c r="I521" s="90" t="s">
        <v>237</v>
      </c>
      <c r="J521" s="90"/>
    </row>
    <row r="522" spans="1:10" x14ac:dyDescent="0.3">
      <c r="A522" s="90">
        <v>520</v>
      </c>
      <c r="B522" s="91">
        <v>41</v>
      </c>
      <c r="C522" s="90" t="s">
        <v>269</v>
      </c>
      <c r="D522" s="90" t="s">
        <v>247</v>
      </c>
      <c r="E522" s="86">
        <v>-7.0333333333333297</v>
      </c>
      <c r="F522" s="86">
        <v>38.883333333333297</v>
      </c>
      <c r="G522" s="92">
        <v>20.100000000000001</v>
      </c>
      <c r="H522" s="86">
        <v>0.31</v>
      </c>
      <c r="I522" s="90" t="s">
        <v>237</v>
      </c>
      <c r="J522" s="90"/>
    </row>
    <row r="523" spans="1:10" x14ac:dyDescent="0.3">
      <c r="A523" s="90">
        <v>521</v>
      </c>
      <c r="B523" s="91">
        <v>41</v>
      </c>
      <c r="C523" s="90" t="s">
        <v>269</v>
      </c>
      <c r="D523" s="90" t="s">
        <v>247</v>
      </c>
      <c r="E523" s="86">
        <v>-7.0333333333333297</v>
      </c>
      <c r="F523" s="86">
        <v>38.883333333333297</v>
      </c>
      <c r="G523" s="92">
        <v>12</v>
      </c>
      <c r="H523" s="86">
        <v>0.31</v>
      </c>
      <c r="I523" s="90" t="s">
        <v>237</v>
      </c>
      <c r="J523" s="90"/>
    </row>
    <row r="524" spans="1:10" x14ac:dyDescent="0.3">
      <c r="A524" s="90">
        <v>522</v>
      </c>
      <c r="B524" s="91">
        <v>41</v>
      </c>
      <c r="C524" s="90" t="s">
        <v>269</v>
      </c>
      <c r="D524" s="90" t="s">
        <v>247</v>
      </c>
      <c r="E524" s="86">
        <v>-7.0333333333333297</v>
      </c>
      <c r="F524" s="86">
        <v>38.883333333333297</v>
      </c>
      <c r="G524" s="92">
        <v>16.2</v>
      </c>
      <c r="H524" s="86">
        <v>0.31</v>
      </c>
      <c r="I524" s="90" t="s">
        <v>237</v>
      </c>
      <c r="J524" s="90"/>
    </row>
    <row r="525" spans="1:10" x14ac:dyDescent="0.3">
      <c r="A525" s="90">
        <v>523</v>
      </c>
      <c r="B525" s="91">
        <v>41</v>
      </c>
      <c r="C525" s="90" t="s">
        <v>269</v>
      </c>
      <c r="D525" s="90" t="s">
        <v>247</v>
      </c>
      <c r="E525" s="86">
        <v>-7.0333333333333297</v>
      </c>
      <c r="F525" s="86">
        <v>38.883333333333297</v>
      </c>
      <c r="G525" s="92">
        <v>15.6</v>
      </c>
      <c r="H525" s="86">
        <v>0.31</v>
      </c>
      <c r="I525" s="90" t="s">
        <v>237</v>
      </c>
      <c r="J525" s="90"/>
    </row>
    <row r="526" spans="1:10" x14ac:dyDescent="0.3">
      <c r="A526" s="90">
        <v>524</v>
      </c>
      <c r="B526" s="91">
        <v>41</v>
      </c>
      <c r="C526" s="90" t="s">
        <v>269</v>
      </c>
      <c r="D526" s="90" t="s">
        <v>247</v>
      </c>
      <c r="E526" s="86">
        <v>-7.0333333333333297</v>
      </c>
      <c r="F526" s="86">
        <v>38.883333333333297</v>
      </c>
      <c r="G526" s="92">
        <v>16.899999999999999</v>
      </c>
      <c r="H526" s="86">
        <v>0.31</v>
      </c>
      <c r="I526" s="90" t="s">
        <v>237</v>
      </c>
      <c r="J526" s="90"/>
    </row>
    <row r="527" spans="1:10" x14ac:dyDescent="0.3">
      <c r="A527" s="90">
        <v>525</v>
      </c>
      <c r="B527" s="91">
        <v>41</v>
      </c>
      <c r="C527" s="90" t="s">
        <v>269</v>
      </c>
      <c r="D527" s="90" t="s">
        <v>247</v>
      </c>
      <c r="E527" s="86">
        <v>-7.0333333333333297</v>
      </c>
      <c r="F527" s="86">
        <v>38.883333333333297</v>
      </c>
      <c r="G527" s="92">
        <v>18.3</v>
      </c>
      <c r="H527" s="86">
        <v>0.31</v>
      </c>
      <c r="I527" s="90" t="s">
        <v>237</v>
      </c>
      <c r="J527" s="90"/>
    </row>
    <row r="528" spans="1:10" x14ac:dyDescent="0.3">
      <c r="A528" s="90">
        <v>526</v>
      </c>
      <c r="B528" s="91">
        <v>41</v>
      </c>
      <c r="C528" s="90" t="s">
        <v>269</v>
      </c>
      <c r="D528" s="90" t="s">
        <v>247</v>
      </c>
      <c r="E528" s="86">
        <v>-7.0333333333333297</v>
      </c>
      <c r="F528" s="86">
        <v>38.883333333333297</v>
      </c>
      <c r="G528" s="92">
        <v>17.7</v>
      </c>
      <c r="H528" s="86">
        <v>0.31</v>
      </c>
      <c r="I528" s="90" t="s">
        <v>237</v>
      </c>
      <c r="J528" s="90"/>
    </row>
    <row r="529" spans="1:10" x14ac:dyDescent="0.3">
      <c r="A529" s="90">
        <v>527</v>
      </c>
      <c r="B529" s="91">
        <v>41</v>
      </c>
      <c r="C529" s="90" t="s">
        <v>269</v>
      </c>
      <c r="D529" s="90" t="s">
        <v>247</v>
      </c>
      <c r="E529" s="86">
        <v>-7.0333333333333297</v>
      </c>
      <c r="F529" s="86">
        <v>38.883333333333297</v>
      </c>
      <c r="G529" s="92">
        <v>13.9</v>
      </c>
      <c r="H529" s="86">
        <v>0.31</v>
      </c>
      <c r="I529" s="90" t="s">
        <v>237</v>
      </c>
      <c r="J529" s="90"/>
    </row>
    <row r="530" spans="1:10" x14ac:dyDescent="0.3">
      <c r="A530" s="90">
        <v>528</v>
      </c>
      <c r="B530" s="91">
        <v>41</v>
      </c>
      <c r="C530" s="90" t="s">
        <v>269</v>
      </c>
      <c r="D530" s="90" t="s">
        <v>247</v>
      </c>
      <c r="E530" s="86">
        <v>-7.0333333333333297</v>
      </c>
      <c r="F530" s="86">
        <v>38.883333333333297</v>
      </c>
      <c r="G530" s="92">
        <v>14.9</v>
      </c>
      <c r="H530" s="86">
        <v>0.31</v>
      </c>
      <c r="I530" s="90" t="s">
        <v>237</v>
      </c>
      <c r="J530" s="90"/>
    </row>
    <row r="531" spans="1:10" x14ac:dyDescent="0.3">
      <c r="A531" s="90">
        <v>529</v>
      </c>
      <c r="B531" s="91">
        <v>41</v>
      </c>
      <c r="C531" s="90" t="s">
        <v>269</v>
      </c>
      <c r="D531" s="90" t="s">
        <v>247</v>
      </c>
      <c r="E531" s="86">
        <v>-7.0333333333333297</v>
      </c>
      <c r="F531" s="86">
        <v>38.883333333333297</v>
      </c>
      <c r="G531" s="92">
        <v>16.899999999999999</v>
      </c>
      <c r="H531" s="86">
        <v>0.31</v>
      </c>
      <c r="I531" s="90" t="s">
        <v>237</v>
      </c>
      <c r="J531" s="90"/>
    </row>
    <row r="532" spans="1:10" x14ac:dyDescent="0.3">
      <c r="A532" s="90">
        <v>530</v>
      </c>
      <c r="B532" s="91">
        <v>42</v>
      </c>
      <c r="C532" s="90" t="s">
        <v>270</v>
      </c>
      <c r="D532" s="90" t="s">
        <v>14</v>
      </c>
      <c r="E532" s="86">
        <v>-7.0333333333333297</v>
      </c>
      <c r="F532" s="86">
        <v>38.883333333333297</v>
      </c>
      <c r="G532" s="92">
        <v>46</v>
      </c>
      <c r="H532" s="86"/>
      <c r="I532" s="90" t="s">
        <v>237</v>
      </c>
      <c r="J532" s="90"/>
    </row>
    <row r="533" spans="1:10" x14ac:dyDescent="0.3">
      <c r="A533" s="90">
        <v>531</v>
      </c>
      <c r="B533" s="91">
        <v>42</v>
      </c>
      <c r="C533" s="90" t="s">
        <v>270</v>
      </c>
      <c r="D533" s="90" t="s">
        <v>14</v>
      </c>
      <c r="E533" s="86">
        <v>-7.0333333333333297</v>
      </c>
      <c r="F533" s="86">
        <v>38.883333333333297</v>
      </c>
      <c r="G533" s="92">
        <v>33</v>
      </c>
      <c r="H533" s="86"/>
      <c r="I533" s="90" t="s">
        <v>237</v>
      </c>
      <c r="J533" s="90"/>
    </row>
    <row r="534" spans="1:10" x14ac:dyDescent="0.3">
      <c r="A534" s="90">
        <v>532</v>
      </c>
      <c r="B534" s="91">
        <v>42</v>
      </c>
      <c r="C534" s="90" t="s">
        <v>270</v>
      </c>
      <c r="D534" s="90" t="s">
        <v>14</v>
      </c>
      <c r="E534" s="86">
        <v>-7.0333333333333297</v>
      </c>
      <c r="F534" s="86">
        <v>38.883333333333297</v>
      </c>
      <c r="G534" s="92">
        <v>36</v>
      </c>
      <c r="H534" s="86"/>
      <c r="I534" s="90" t="s">
        <v>237</v>
      </c>
      <c r="J534" s="90"/>
    </row>
    <row r="535" spans="1:10" x14ac:dyDescent="0.3">
      <c r="A535" s="90">
        <v>533</v>
      </c>
      <c r="B535" s="91">
        <v>42</v>
      </c>
      <c r="C535" s="90" t="s">
        <v>270</v>
      </c>
      <c r="D535" s="90" t="s">
        <v>14</v>
      </c>
      <c r="E535" s="86">
        <v>-7.0333333333333297</v>
      </c>
      <c r="F535" s="86">
        <v>38.883333333333297</v>
      </c>
      <c r="G535" s="92">
        <v>35</v>
      </c>
      <c r="H535" s="86"/>
      <c r="I535" s="90" t="s">
        <v>237</v>
      </c>
      <c r="J535" s="90"/>
    </row>
    <row r="536" spans="1:10" x14ac:dyDescent="0.3">
      <c r="A536" s="90">
        <v>534</v>
      </c>
      <c r="B536" s="91">
        <v>42</v>
      </c>
      <c r="C536" s="90" t="s">
        <v>270</v>
      </c>
      <c r="D536" s="90" t="s">
        <v>14</v>
      </c>
      <c r="E536" s="86">
        <v>-7.0333333333333297</v>
      </c>
      <c r="F536" s="86">
        <v>38.883333333333297</v>
      </c>
      <c r="G536" s="92">
        <v>33</v>
      </c>
      <c r="H536" s="86"/>
      <c r="I536" s="90" t="s">
        <v>237</v>
      </c>
      <c r="J536" s="90"/>
    </row>
    <row r="537" spans="1:10" x14ac:dyDescent="0.3">
      <c r="A537" s="90">
        <v>535</v>
      </c>
      <c r="B537" s="91">
        <v>42</v>
      </c>
      <c r="C537" s="90" t="s">
        <v>270</v>
      </c>
      <c r="D537" s="90" t="s">
        <v>14</v>
      </c>
      <c r="E537" s="86">
        <v>-7.0333333333333297</v>
      </c>
      <c r="F537" s="86">
        <v>38.883333333333297</v>
      </c>
      <c r="G537" s="92">
        <v>37</v>
      </c>
      <c r="H537" s="86"/>
      <c r="I537" s="90" t="s">
        <v>237</v>
      </c>
      <c r="J537" s="90"/>
    </row>
    <row r="538" spans="1:10" x14ac:dyDescent="0.3">
      <c r="A538" s="90">
        <v>536</v>
      </c>
      <c r="B538" s="91">
        <v>42</v>
      </c>
      <c r="C538" s="90" t="s">
        <v>270</v>
      </c>
      <c r="D538" s="90" t="s">
        <v>14</v>
      </c>
      <c r="E538" s="86">
        <v>-7.0333333333333297</v>
      </c>
      <c r="F538" s="86">
        <v>38.883333333333297</v>
      </c>
      <c r="G538" s="92">
        <v>32</v>
      </c>
      <c r="H538" s="86"/>
      <c r="I538" s="90" t="s">
        <v>237</v>
      </c>
      <c r="J538" s="90"/>
    </row>
    <row r="539" spans="1:10" x14ac:dyDescent="0.3">
      <c r="A539" s="90">
        <v>537</v>
      </c>
      <c r="B539" s="91">
        <v>42</v>
      </c>
      <c r="C539" s="90" t="s">
        <v>270</v>
      </c>
      <c r="D539" s="90" t="s">
        <v>14</v>
      </c>
      <c r="E539" s="86">
        <v>-7.0333333333333297</v>
      </c>
      <c r="F539" s="86">
        <v>38.883333333333297</v>
      </c>
      <c r="G539" s="92">
        <v>31</v>
      </c>
      <c r="H539" s="86"/>
      <c r="I539" s="90" t="s">
        <v>237</v>
      </c>
      <c r="J539" s="90"/>
    </row>
    <row r="540" spans="1:10" x14ac:dyDescent="0.3">
      <c r="A540" s="90">
        <v>538</v>
      </c>
      <c r="B540" s="91">
        <v>42</v>
      </c>
      <c r="C540" s="90" t="s">
        <v>270</v>
      </c>
      <c r="D540" s="90" t="s">
        <v>14</v>
      </c>
      <c r="E540" s="86">
        <v>-7.0333333333333297</v>
      </c>
      <c r="F540" s="86">
        <v>38.883333333333297</v>
      </c>
      <c r="G540" s="92">
        <v>43</v>
      </c>
      <c r="H540" s="86"/>
      <c r="I540" s="90" t="s">
        <v>237</v>
      </c>
      <c r="J540" s="90"/>
    </row>
    <row r="541" spans="1:10" x14ac:dyDescent="0.3">
      <c r="A541" s="90">
        <v>539</v>
      </c>
      <c r="B541" s="91">
        <v>42</v>
      </c>
      <c r="C541" s="90" t="s">
        <v>270</v>
      </c>
      <c r="D541" s="90" t="s">
        <v>14</v>
      </c>
      <c r="E541" s="86">
        <v>-7.0333333333333297</v>
      </c>
      <c r="F541" s="86">
        <v>38.883333333333297</v>
      </c>
      <c r="G541" s="92">
        <v>32</v>
      </c>
      <c r="H541" s="86"/>
      <c r="I541" s="90" t="s">
        <v>237</v>
      </c>
      <c r="J541" s="90"/>
    </row>
    <row r="542" spans="1:10" x14ac:dyDescent="0.3">
      <c r="A542" s="90">
        <v>540</v>
      </c>
      <c r="B542" s="91">
        <v>42</v>
      </c>
      <c r="C542" s="90" t="s">
        <v>270</v>
      </c>
      <c r="D542" s="90" t="s">
        <v>14</v>
      </c>
      <c r="E542" s="86">
        <v>-7.0333333333333297</v>
      </c>
      <c r="F542" s="86">
        <v>38.883333333333297</v>
      </c>
      <c r="G542" s="92">
        <v>37</v>
      </c>
      <c r="H542" s="86"/>
      <c r="I542" s="90" t="s">
        <v>237</v>
      </c>
      <c r="J542" s="90"/>
    </row>
    <row r="543" spans="1:10" x14ac:dyDescent="0.3">
      <c r="A543" s="90">
        <v>541</v>
      </c>
      <c r="B543" s="91">
        <v>42</v>
      </c>
      <c r="C543" s="90" t="s">
        <v>270</v>
      </c>
      <c r="D543" s="90" t="s">
        <v>14</v>
      </c>
      <c r="E543" s="86">
        <v>-7.0333333333333297</v>
      </c>
      <c r="F543" s="86">
        <v>38.883333333333297</v>
      </c>
      <c r="G543" s="92">
        <v>36</v>
      </c>
      <c r="H543" s="86"/>
      <c r="I543" s="90" t="s">
        <v>237</v>
      </c>
      <c r="J543" s="90"/>
    </row>
    <row r="544" spans="1:10" x14ac:dyDescent="0.3">
      <c r="A544" s="90">
        <v>542</v>
      </c>
      <c r="B544" s="91">
        <v>42</v>
      </c>
      <c r="C544" s="90" t="s">
        <v>270</v>
      </c>
      <c r="D544" s="90" t="s">
        <v>14</v>
      </c>
      <c r="E544" s="86">
        <v>-7.0333333333333297</v>
      </c>
      <c r="F544" s="86">
        <v>38.883333333333297</v>
      </c>
      <c r="G544" s="92">
        <v>37</v>
      </c>
      <c r="H544" s="86"/>
      <c r="I544" s="90" t="s">
        <v>237</v>
      </c>
      <c r="J544" s="90"/>
    </row>
    <row r="545" spans="1:10" x14ac:dyDescent="0.3">
      <c r="A545" s="90">
        <v>543</v>
      </c>
      <c r="B545" s="91">
        <v>42</v>
      </c>
      <c r="C545" s="90" t="s">
        <v>270</v>
      </c>
      <c r="D545" s="90" t="s">
        <v>14</v>
      </c>
      <c r="E545" s="86">
        <v>-7.0333333333333297</v>
      </c>
      <c r="F545" s="86">
        <v>38.883333333333297</v>
      </c>
      <c r="G545" s="92">
        <v>14</v>
      </c>
      <c r="H545" s="86"/>
      <c r="I545" s="90" t="s">
        <v>237</v>
      </c>
      <c r="J545" s="90"/>
    </row>
    <row r="546" spans="1:10" x14ac:dyDescent="0.3">
      <c r="A546" s="90">
        <v>544</v>
      </c>
      <c r="B546" s="91">
        <v>42</v>
      </c>
      <c r="C546" s="90" t="s">
        <v>270</v>
      </c>
      <c r="D546" s="90" t="s">
        <v>14</v>
      </c>
      <c r="E546" s="86">
        <v>-7.0333333333333297</v>
      </c>
      <c r="F546" s="86">
        <v>38.883333333333297</v>
      </c>
      <c r="G546" s="92">
        <v>15</v>
      </c>
      <c r="H546" s="86"/>
      <c r="I546" s="90" t="s">
        <v>237</v>
      </c>
      <c r="J546" s="90"/>
    </row>
    <row r="547" spans="1:10" x14ac:dyDescent="0.3">
      <c r="A547" s="90">
        <v>545</v>
      </c>
      <c r="B547" s="91">
        <v>42</v>
      </c>
      <c r="C547" s="90" t="s">
        <v>270</v>
      </c>
      <c r="D547" s="90" t="s">
        <v>14</v>
      </c>
      <c r="E547" s="86">
        <v>-7.0333333333333297</v>
      </c>
      <c r="F547" s="86">
        <v>38.883333333333297</v>
      </c>
      <c r="G547" s="92">
        <v>12</v>
      </c>
      <c r="H547" s="86"/>
      <c r="I547" s="90" t="s">
        <v>237</v>
      </c>
      <c r="J547" s="90"/>
    </row>
    <row r="548" spans="1:10" x14ac:dyDescent="0.3">
      <c r="A548" s="90">
        <v>546</v>
      </c>
      <c r="B548" s="91">
        <v>42</v>
      </c>
      <c r="C548" s="90" t="s">
        <v>270</v>
      </c>
      <c r="D548" s="90" t="s">
        <v>14</v>
      </c>
      <c r="E548" s="86">
        <v>-7.0333333333333297</v>
      </c>
      <c r="F548" s="86">
        <v>38.883333333333297</v>
      </c>
      <c r="G548" s="92">
        <v>17</v>
      </c>
      <c r="H548" s="86"/>
      <c r="I548" s="90" t="s">
        <v>237</v>
      </c>
      <c r="J548" s="90"/>
    </row>
    <row r="549" spans="1:10" x14ac:dyDescent="0.3">
      <c r="A549" s="90">
        <v>547</v>
      </c>
      <c r="B549" s="91">
        <v>42</v>
      </c>
      <c r="C549" s="90" t="s">
        <v>270</v>
      </c>
      <c r="D549" s="90" t="s">
        <v>14</v>
      </c>
      <c r="E549" s="86">
        <v>-7.0333333333333297</v>
      </c>
      <c r="F549" s="86">
        <v>38.883333333333297</v>
      </c>
      <c r="G549" s="92">
        <v>14</v>
      </c>
      <c r="H549" s="86"/>
      <c r="I549" s="90" t="s">
        <v>237</v>
      </c>
      <c r="J549" s="90"/>
    </row>
    <row r="550" spans="1:10" x14ac:dyDescent="0.3">
      <c r="A550" s="90">
        <v>548</v>
      </c>
      <c r="B550" s="91">
        <v>42</v>
      </c>
      <c r="C550" s="90" t="s">
        <v>270</v>
      </c>
      <c r="D550" s="90" t="s">
        <v>14</v>
      </c>
      <c r="E550" s="86">
        <v>-7.0333333333333297</v>
      </c>
      <c r="F550" s="86">
        <v>38.883333333333297</v>
      </c>
      <c r="G550" s="92">
        <v>18</v>
      </c>
      <c r="H550" s="86"/>
      <c r="I550" s="90" t="s">
        <v>237</v>
      </c>
      <c r="J550" s="90"/>
    </row>
    <row r="551" spans="1:10" x14ac:dyDescent="0.3">
      <c r="A551" s="90">
        <v>549</v>
      </c>
      <c r="B551" s="91">
        <v>42</v>
      </c>
      <c r="C551" s="90" t="s">
        <v>270</v>
      </c>
      <c r="D551" s="90" t="s">
        <v>14</v>
      </c>
      <c r="E551" s="86">
        <v>-7.0333333333333297</v>
      </c>
      <c r="F551" s="86">
        <v>38.883333333333297</v>
      </c>
      <c r="G551" s="92">
        <v>18</v>
      </c>
      <c r="H551" s="86"/>
      <c r="I551" s="90" t="s">
        <v>237</v>
      </c>
      <c r="J551" s="90"/>
    </row>
    <row r="552" spans="1:10" x14ac:dyDescent="0.3">
      <c r="A552" s="90">
        <v>550</v>
      </c>
      <c r="B552" s="91">
        <v>42</v>
      </c>
      <c r="C552" s="90" t="s">
        <v>270</v>
      </c>
      <c r="D552" s="90" t="s">
        <v>14</v>
      </c>
      <c r="E552" s="86">
        <v>-7.0333333333333297</v>
      </c>
      <c r="F552" s="86">
        <v>38.883333333333297</v>
      </c>
      <c r="G552" s="92">
        <v>16</v>
      </c>
      <c r="H552" s="86"/>
      <c r="I552" s="90" t="s">
        <v>237</v>
      </c>
      <c r="J552" s="90"/>
    </row>
    <row r="553" spans="1:10" x14ac:dyDescent="0.3">
      <c r="A553" s="90">
        <v>551</v>
      </c>
      <c r="B553" s="91">
        <v>42</v>
      </c>
      <c r="C553" s="90" t="s">
        <v>270</v>
      </c>
      <c r="D553" s="90" t="s">
        <v>14</v>
      </c>
      <c r="E553" s="86">
        <v>-7.0333333333333297</v>
      </c>
      <c r="F553" s="86">
        <v>38.883333333333297</v>
      </c>
      <c r="G553" s="92">
        <v>17</v>
      </c>
      <c r="H553" s="86"/>
      <c r="I553" s="90" t="s">
        <v>237</v>
      </c>
      <c r="J553" s="90"/>
    </row>
    <row r="554" spans="1:10" x14ac:dyDescent="0.3">
      <c r="A554" s="90">
        <v>552</v>
      </c>
      <c r="B554" s="91">
        <v>42</v>
      </c>
      <c r="C554" s="90" t="s">
        <v>270</v>
      </c>
      <c r="D554" s="90" t="s">
        <v>14</v>
      </c>
      <c r="E554" s="86">
        <v>-7.0333333333333297</v>
      </c>
      <c r="F554" s="86">
        <v>38.883333333333297</v>
      </c>
      <c r="G554" s="92">
        <v>18</v>
      </c>
      <c r="H554" s="86"/>
      <c r="I554" s="90" t="s">
        <v>237</v>
      </c>
      <c r="J554" s="90"/>
    </row>
    <row r="555" spans="1:10" x14ac:dyDescent="0.3">
      <c r="A555" s="90">
        <v>553</v>
      </c>
      <c r="B555" s="91">
        <v>42</v>
      </c>
      <c r="C555" s="90" t="s">
        <v>270</v>
      </c>
      <c r="D555" s="90" t="s">
        <v>14</v>
      </c>
      <c r="E555" s="86">
        <v>-7.0333333333333297</v>
      </c>
      <c r="F555" s="86">
        <v>38.883333333333297</v>
      </c>
      <c r="G555" s="92">
        <v>16</v>
      </c>
      <c r="H555" s="86"/>
      <c r="I555" s="90" t="s">
        <v>237</v>
      </c>
      <c r="J555" s="90"/>
    </row>
    <row r="556" spans="1:10" x14ac:dyDescent="0.3">
      <c r="A556" s="90">
        <v>554</v>
      </c>
      <c r="B556" s="91">
        <v>42</v>
      </c>
      <c r="C556" s="90" t="s">
        <v>270</v>
      </c>
      <c r="D556" s="90" t="s">
        <v>14</v>
      </c>
      <c r="E556" s="86">
        <v>-7.0333333333333297</v>
      </c>
      <c r="F556" s="86">
        <v>38.883333333333297</v>
      </c>
      <c r="G556" s="92">
        <v>20</v>
      </c>
      <c r="H556" s="86"/>
      <c r="I556" s="90" t="s">
        <v>237</v>
      </c>
      <c r="J556" s="90"/>
    </row>
    <row r="557" spans="1:10" x14ac:dyDescent="0.3">
      <c r="A557" s="90">
        <v>555</v>
      </c>
      <c r="B557" s="91">
        <v>42</v>
      </c>
      <c r="C557" s="90" t="s">
        <v>270</v>
      </c>
      <c r="D557" s="90" t="s">
        <v>14</v>
      </c>
      <c r="E557" s="86">
        <v>-7.0333333333333297</v>
      </c>
      <c r="F557" s="86">
        <v>38.883333333333297</v>
      </c>
      <c r="G557" s="92">
        <v>20</v>
      </c>
      <c r="H557" s="86"/>
      <c r="I557" s="90" t="s">
        <v>237</v>
      </c>
      <c r="J557" s="90"/>
    </row>
    <row r="558" spans="1:10" x14ac:dyDescent="0.3">
      <c r="A558" s="90">
        <v>556</v>
      </c>
      <c r="B558" s="91">
        <v>43</v>
      </c>
      <c r="C558" s="90" t="s">
        <v>607</v>
      </c>
      <c r="D558" s="90" t="s">
        <v>1</v>
      </c>
      <c r="E558" s="86">
        <v>120.49</v>
      </c>
      <c r="F558" s="86">
        <v>32.44</v>
      </c>
      <c r="G558" s="92">
        <v>41.521700000000003</v>
      </c>
      <c r="H558" s="86">
        <v>1.42</v>
      </c>
      <c r="I558" s="90" t="s">
        <v>222</v>
      </c>
      <c r="J558" s="90" t="s">
        <v>244</v>
      </c>
    </row>
    <row r="559" spans="1:10" x14ac:dyDescent="0.3">
      <c r="A559" s="90">
        <v>557</v>
      </c>
      <c r="B559" s="91">
        <v>43</v>
      </c>
      <c r="C559" s="90" t="s">
        <v>607</v>
      </c>
      <c r="D559" s="90" t="s">
        <v>1</v>
      </c>
      <c r="E559" s="86">
        <v>120.49</v>
      </c>
      <c r="F559" s="86">
        <v>32.44</v>
      </c>
      <c r="G559" s="92">
        <v>52.608699999999999</v>
      </c>
      <c r="H559" s="86">
        <v>1.42</v>
      </c>
      <c r="I559" s="90" t="s">
        <v>222</v>
      </c>
      <c r="J559" s="90" t="s">
        <v>244</v>
      </c>
    </row>
    <row r="560" spans="1:10" x14ac:dyDescent="0.3">
      <c r="A560" s="90">
        <v>558</v>
      </c>
      <c r="B560" s="91">
        <v>43</v>
      </c>
      <c r="C560" s="90" t="s">
        <v>607</v>
      </c>
      <c r="D560" s="90" t="s">
        <v>1</v>
      </c>
      <c r="E560" s="86">
        <v>120.49</v>
      </c>
      <c r="F560" s="86">
        <v>32.44</v>
      </c>
      <c r="G560" s="92">
        <v>41.847799999999999</v>
      </c>
      <c r="H560" s="86">
        <v>1.42</v>
      </c>
      <c r="I560" s="90" t="s">
        <v>222</v>
      </c>
      <c r="J560" s="90" t="s">
        <v>244</v>
      </c>
    </row>
    <row r="561" spans="1:10" x14ac:dyDescent="0.3">
      <c r="A561" s="90">
        <v>559</v>
      </c>
      <c r="B561" s="91">
        <v>43</v>
      </c>
      <c r="C561" s="90" t="s">
        <v>607</v>
      </c>
      <c r="D561" s="90" t="s">
        <v>1</v>
      </c>
      <c r="E561" s="86">
        <v>120.49</v>
      </c>
      <c r="F561" s="86">
        <v>32.44</v>
      </c>
      <c r="G561" s="92">
        <v>52.717399999999998</v>
      </c>
      <c r="H561" s="86">
        <v>1.42</v>
      </c>
      <c r="I561" s="90" t="s">
        <v>222</v>
      </c>
      <c r="J561" s="90" t="s">
        <v>244</v>
      </c>
    </row>
    <row r="562" spans="1:10" x14ac:dyDescent="0.3">
      <c r="A562" s="90">
        <v>560</v>
      </c>
      <c r="B562" s="91">
        <v>44</v>
      </c>
      <c r="C562" s="90" t="s">
        <v>271</v>
      </c>
      <c r="D562" s="90" t="s">
        <v>272</v>
      </c>
      <c r="E562" s="86">
        <v>47.816666666666599</v>
      </c>
      <c r="F562" s="86">
        <v>39.65</v>
      </c>
      <c r="G562" s="92">
        <v>12.17</v>
      </c>
      <c r="H562" s="86"/>
      <c r="I562" s="90" t="s">
        <v>222</v>
      </c>
      <c r="J562" s="90" t="s">
        <v>227</v>
      </c>
    </row>
    <row r="563" spans="1:10" x14ac:dyDescent="0.3">
      <c r="A563" s="90">
        <v>561</v>
      </c>
      <c r="B563" s="93" t="s">
        <v>579</v>
      </c>
      <c r="C563" s="90" t="s">
        <v>273</v>
      </c>
      <c r="D563" s="90" t="s">
        <v>1</v>
      </c>
      <c r="E563" s="86">
        <v>115.471464</v>
      </c>
      <c r="F563" s="86">
        <v>38.879987999999997</v>
      </c>
      <c r="G563" s="92">
        <v>33.828677046167606</v>
      </c>
      <c r="H563" s="86">
        <v>0.7</v>
      </c>
      <c r="I563" s="90" t="s">
        <v>222</v>
      </c>
      <c r="J563" s="90" t="s">
        <v>244</v>
      </c>
    </row>
    <row r="564" spans="1:10" x14ac:dyDescent="0.3">
      <c r="A564" s="90">
        <v>562</v>
      </c>
      <c r="B564" s="93" t="s">
        <v>579</v>
      </c>
      <c r="C564" s="90" t="s">
        <v>273</v>
      </c>
      <c r="D564" s="90" t="s">
        <v>1</v>
      </c>
      <c r="E564" s="86">
        <v>115.471464</v>
      </c>
      <c r="F564" s="86">
        <v>38.879987999999997</v>
      </c>
      <c r="G564" s="92">
        <v>41.890267442690195</v>
      </c>
      <c r="H564" s="86">
        <v>0.7</v>
      </c>
      <c r="I564" s="90" t="s">
        <v>222</v>
      </c>
      <c r="J564" s="90" t="s">
        <v>244</v>
      </c>
    </row>
    <row r="565" spans="1:10" x14ac:dyDescent="0.3">
      <c r="A565" s="90">
        <v>563</v>
      </c>
      <c r="B565" s="91">
        <v>46</v>
      </c>
      <c r="C565" s="90" t="s">
        <v>274</v>
      </c>
      <c r="D565" s="90" t="s">
        <v>1</v>
      </c>
      <c r="E565" s="86">
        <v>107.805561</v>
      </c>
      <c r="F565" s="86">
        <v>35.211657000000002</v>
      </c>
      <c r="G565" s="92">
        <v>18.78</v>
      </c>
      <c r="H565" s="86"/>
      <c r="I565" s="90" t="s">
        <v>222</v>
      </c>
      <c r="J565" s="90" t="s">
        <v>244</v>
      </c>
    </row>
    <row r="566" spans="1:10" x14ac:dyDescent="0.3">
      <c r="A566" s="90">
        <v>564</v>
      </c>
      <c r="B566" s="91">
        <v>47</v>
      </c>
      <c r="C566" s="90" t="s">
        <v>275</v>
      </c>
      <c r="D566" s="90" t="s">
        <v>6</v>
      </c>
      <c r="E566" s="86"/>
      <c r="F566" s="86"/>
      <c r="G566" s="92">
        <v>11.7</v>
      </c>
      <c r="H566" s="86"/>
      <c r="I566" s="90" t="s">
        <v>222</v>
      </c>
      <c r="J566" s="90" t="s">
        <v>227</v>
      </c>
    </row>
    <row r="567" spans="1:10" x14ac:dyDescent="0.3">
      <c r="A567" s="90">
        <v>565</v>
      </c>
      <c r="B567" s="91">
        <v>47</v>
      </c>
      <c r="C567" s="90" t="s">
        <v>275</v>
      </c>
      <c r="D567" s="90" t="s">
        <v>6</v>
      </c>
      <c r="E567" s="86"/>
      <c r="F567" s="86"/>
      <c r="G567" s="92">
        <v>14.9</v>
      </c>
      <c r="H567" s="86"/>
      <c r="I567" s="90" t="s">
        <v>222</v>
      </c>
      <c r="J567" s="90" t="s">
        <v>227</v>
      </c>
    </row>
    <row r="568" spans="1:10" x14ac:dyDescent="0.3">
      <c r="A568" s="90">
        <v>566</v>
      </c>
      <c r="B568" s="91">
        <v>47</v>
      </c>
      <c r="C568" s="90" t="s">
        <v>275</v>
      </c>
      <c r="D568" s="90" t="s">
        <v>6</v>
      </c>
      <c r="E568" s="86"/>
      <c r="F568" s="86"/>
      <c r="G568" s="92">
        <v>18.2</v>
      </c>
      <c r="H568" s="86"/>
      <c r="I568" s="90" t="s">
        <v>222</v>
      </c>
      <c r="J568" s="90" t="s">
        <v>227</v>
      </c>
    </row>
    <row r="569" spans="1:10" x14ac:dyDescent="0.3">
      <c r="A569" s="90">
        <v>567</v>
      </c>
      <c r="B569" s="91">
        <v>47</v>
      </c>
      <c r="C569" s="90" t="s">
        <v>275</v>
      </c>
      <c r="D569" s="90" t="s">
        <v>6</v>
      </c>
      <c r="E569" s="86"/>
      <c r="F569" s="86"/>
      <c r="G569" s="92">
        <v>21</v>
      </c>
      <c r="H569" s="86"/>
      <c r="I569" s="90" t="s">
        <v>222</v>
      </c>
      <c r="J569" s="90" t="s">
        <v>227</v>
      </c>
    </row>
    <row r="570" spans="1:10" x14ac:dyDescent="0.3">
      <c r="A570" s="90">
        <v>568</v>
      </c>
      <c r="B570" s="91">
        <v>47</v>
      </c>
      <c r="C570" s="90" t="s">
        <v>275</v>
      </c>
      <c r="D570" s="90" t="s">
        <v>6</v>
      </c>
      <c r="E570" s="86"/>
      <c r="F570" s="86"/>
      <c r="G570" s="92">
        <v>29.7</v>
      </c>
      <c r="H570" s="86"/>
      <c r="I570" s="90" t="s">
        <v>222</v>
      </c>
      <c r="J570" s="90" t="s">
        <v>227</v>
      </c>
    </row>
    <row r="571" spans="1:10" x14ac:dyDescent="0.3">
      <c r="A571" s="90">
        <v>569</v>
      </c>
      <c r="B571" s="91">
        <v>47</v>
      </c>
      <c r="C571" s="90" t="s">
        <v>275</v>
      </c>
      <c r="D571" s="90" t="s">
        <v>6</v>
      </c>
      <c r="E571" s="86"/>
      <c r="F571" s="86"/>
      <c r="G571" s="92">
        <v>13.3</v>
      </c>
      <c r="H571" s="86"/>
      <c r="I571" s="90" t="s">
        <v>222</v>
      </c>
      <c r="J571" s="90" t="s">
        <v>227</v>
      </c>
    </row>
    <row r="572" spans="1:10" x14ac:dyDescent="0.3">
      <c r="A572" s="90">
        <v>570</v>
      </c>
      <c r="B572" s="91">
        <v>47</v>
      </c>
      <c r="C572" s="90" t="s">
        <v>275</v>
      </c>
      <c r="D572" s="90" t="s">
        <v>6</v>
      </c>
      <c r="E572" s="86"/>
      <c r="F572" s="86"/>
      <c r="G572" s="92">
        <v>14</v>
      </c>
      <c r="H572" s="86"/>
      <c r="I572" s="90" t="s">
        <v>222</v>
      </c>
      <c r="J572" s="90" t="s">
        <v>227</v>
      </c>
    </row>
    <row r="573" spans="1:10" x14ac:dyDescent="0.3">
      <c r="A573" s="90">
        <v>571</v>
      </c>
      <c r="B573" s="91">
        <v>47</v>
      </c>
      <c r="C573" s="90" t="s">
        <v>275</v>
      </c>
      <c r="D573" s="90" t="s">
        <v>6</v>
      </c>
      <c r="E573" s="86"/>
      <c r="F573" s="86"/>
      <c r="G573" s="92">
        <v>13</v>
      </c>
      <c r="H573" s="86"/>
      <c r="I573" s="90" t="s">
        <v>222</v>
      </c>
      <c r="J573" s="90" t="s">
        <v>227</v>
      </c>
    </row>
    <row r="574" spans="1:10" x14ac:dyDescent="0.3">
      <c r="A574" s="90">
        <v>572</v>
      </c>
      <c r="B574" s="91">
        <v>47</v>
      </c>
      <c r="C574" s="90" t="s">
        <v>275</v>
      </c>
      <c r="D574" s="90" t="s">
        <v>6</v>
      </c>
      <c r="E574" s="86"/>
      <c r="F574" s="86"/>
      <c r="G574" s="92">
        <v>14.6</v>
      </c>
      <c r="H574" s="86"/>
      <c r="I574" s="90" t="s">
        <v>222</v>
      </c>
      <c r="J574" s="90" t="s">
        <v>227</v>
      </c>
    </row>
    <row r="575" spans="1:10" x14ac:dyDescent="0.3">
      <c r="A575" s="90">
        <v>573</v>
      </c>
      <c r="B575" s="91">
        <v>47</v>
      </c>
      <c r="C575" s="90" t="s">
        <v>275</v>
      </c>
      <c r="D575" s="90" t="s">
        <v>6</v>
      </c>
      <c r="E575" s="86"/>
      <c r="F575" s="86"/>
      <c r="G575" s="92">
        <v>34.4</v>
      </c>
      <c r="H575" s="86"/>
      <c r="I575" s="90" t="s">
        <v>222</v>
      </c>
      <c r="J575" s="90" t="s">
        <v>227</v>
      </c>
    </row>
    <row r="576" spans="1:10" x14ac:dyDescent="0.3">
      <c r="A576" s="90">
        <v>574</v>
      </c>
      <c r="B576" s="91">
        <v>47</v>
      </c>
      <c r="C576" s="90" t="s">
        <v>275</v>
      </c>
      <c r="D576" s="90" t="s">
        <v>6</v>
      </c>
      <c r="E576" s="86"/>
      <c r="F576" s="86"/>
      <c r="G576" s="92">
        <v>27.5</v>
      </c>
      <c r="H576" s="86"/>
      <c r="I576" s="90" t="s">
        <v>222</v>
      </c>
      <c r="J576" s="90" t="s">
        <v>227</v>
      </c>
    </row>
    <row r="577" spans="1:10" x14ac:dyDescent="0.3">
      <c r="A577" s="90">
        <v>575</v>
      </c>
      <c r="B577" s="91">
        <v>47</v>
      </c>
      <c r="C577" s="90" t="s">
        <v>275</v>
      </c>
      <c r="D577" s="90" t="s">
        <v>6</v>
      </c>
      <c r="E577" s="86"/>
      <c r="F577" s="86"/>
      <c r="G577" s="92">
        <v>11.3</v>
      </c>
      <c r="H577" s="86"/>
      <c r="I577" s="90" t="s">
        <v>222</v>
      </c>
      <c r="J577" s="90" t="s">
        <v>227</v>
      </c>
    </row>
    <row r="578" spans="1:10" x14ac:dyDescent="0.3">
      <c r="A578" s="90">
        <v>576</v>
      </c>
      <c r="B578" s="91">
        <v>47</v>
      </c>
      <c r="C578" s="90" t="s">
        <v>275</v>
      </c>
      <c r="D578" s="90" t="s">
        <v>6</v>
      </c>
      <c r="E578" s="86"/>
      <c r="F578" s="86"/>
      <c r="G578" s="92">
        <v>10.4</v>
      </c>
      <c r="H578" s="86"/>
      <c r="I578" s="90" t="s">
        <v>222</v>
      </c>
      <c r="J578" s="90" t="s">
        <v>227</v>
      </c>
    </row>
    <row r="579" spans="1:10" x14ac:dyDescent="0.3">
      <c r="A579" s="90">
        <v>577</v>
      </c>
      <c r="B579" s="91">
        <v>47</v>
      </c>
      <c r="C579" s="90" t="s">
        <v>275</v>
      </c>
      <c r="D579" s="90" t="s">
        <v>6</v>
      </c>
      <c r="E579" s="86"/>
      <c r="F579" s="86"/>
      <c r="G579" s="92">
        <v>15.3</v>
      </c>
      <c r="H579" s="86"/>
      <c r="I579" s="90" t="s">
        <v>222</v>
      </c>
      <c r="J579" s="90" t="s">
        <v>227</v>
      </c>
    </row>
    <row r="580" spans="1:10" x14ac:dyDescent="0.3">
      <c r="A580" s="90">
        <v>578</v>
      </c>
      <c r="B580" s="91">
        <v>47</v>
      </c>
      <c r="C580" s="90" t="s">
        <v>275</v>
      </c>
      <c r="D580" s="90" t="s">
        <v>6</v>
      </c>
      <c r="E580" s="86"/>
      <c r="F580" s="86"/>
      <c r="G580" s="92">
        <v>11.6</v>
      </c>
      <c r="H580" s="86"/>
      <c r="I580" s="90" t="s">
        <v>222</v>
      </c>
      <c r="J580" s="90" t="s">
        <v>227</v>
      </c>
    </row>
    <row r="581" spans="1:10" x14ac:dyDescent="0.3">
      <c r="A581" s="90">
        <v>579</v>
      </c>
      <c r="B581" s="91">
        <v>47</v>
      </c>
      <c r="C581" s="90" t="s">
        <v>275</v>
      </c>
      <c r="D581" s="90" t="s">
        <v>6</v>
      </c>
      <c r="E581" s="86"/>
      <c r="F581" s="86"/>
      <c r="G581" s="92">
        <v>15.9</v>
      </c>
      <c r="H581" s="86"/>
      <c r="I581" s="90" t="s">
        <v>222</v>
      </c>
      <c r="J581" s="90" t="s">
        <v>227</v>
      </c>
    </row>
    <row r="582" spans="1:10" x14ac:dyDescent="0.3">
      <c r="A582" s="90">
        <v>580</v>
      </c>
      <c r="B582" s="91">
        <v>47</v>
      </c>
      <c r="C582" s="90" t="s">
        <v>275</v>
      </c>
      <c r="D582" s="90" t="s">
        <v>6</v>
      </c>
      <c r="E582" s="86"/>
      <c r="F582" s="86"/>
      <c r="G582" s="92">
        <v>14.3</v>
      </c>
      <c r="H582" s="86"/>
      <c r="I582" s="90" t="s">
        <v>222</v>
      </c>
      <c r="J582" s="90" t="s">
        <v>227</v>
      </c>
    </row>
    <row r="583" spans="1:10" x14ac:dyDescent="0.3">
      <c r="A583" s="90">
        <v>581</v>
      </c>
      <c r="B583" s="91">
        <v>47</v>
      </c>
      <c r="C583" s="90" t="s">
        <v>275</v>
      </c>
      <c r="D583" s="90" t="s">
        <v>6</v>
      </c>
      <c r="E583" s="86"/>
      <c r="F583" s="86"/>
      <c r="G583" s="92">
        <v>14.5</v>
      </c>
      <c r="H583" s="86"/>
      <c r="I583" s="90" t="s">
        <v>222</v>
      </c>
      <c r="J583" s="90" t="s">
        <v>227</v>
      </c>
    </row>
    <row r="584" spans="1:10" x14ac:dyDescent="0.3">
      <c r="A584" s="90">
        <v>582</v>
      </c>
      <c r="B584" s="91">
        <v>47</v>
      </c>
      <c r="C584" s="90" t="s">
        <v>275</v>
      </c>
      <c r="D584" s="90" t="s">
        <v>6</v>
      </c>
      <c r="E584" s="86"/>
      <c r="F584" s="86"/>
      <c r="G584" s="92">
        <v>24</v>
      </c>
      <c r="H584" s="86"/>
      <c r="I584" s="90" t="s">
        <v>222</v>
      </c>
      <c r="J584" s="90" t="s">
        <v>227</v>
      </c>
    </row>
    <row r="585" spans="1:10" x14ac:dyDescent="0.3">
      <c r="A585" s="90">
        <v>583</v>
      </c>
      <c r="B585" s="91">
        <v>47</v>
      </c>
      <c r="C585" s="90" t="s">
        <v>275</v>
      </c>
      <c r="D585" s="90" t="s">
        <v>6</v>
      </c>
      <c r="E585" s="86"/>
      <c r="F585" s="86"/>
      <c r="G585" s="92">
        <v>30.6</v>
      </c>
      <c r="H585" s="86"/>
      <c r="I585" s="90" t="s">
        <v>222</v>
      </c>
      <c r="J585" s="90" t="s">
        <v>227</v>
      </c>
    </row>
    <row r="586" spans="1:10" x14ac:dyDescent="0.3">
      <c r="A586" s="90">
        <v>584</v>
      </c>
      <c r="B586" s="91">
        <v>47</v>
      </c>
      <c r="C586" s="90" t="s">
        <v>275</v>
      </c>
      <c r="D586" s="90" t="s">
        <v>6</v>
      </c>
      <c r="E586" s="86"/>
      <c r="F586" s="86"/>
      <c r="G586" s="92">
        <v>25.4</v>
      </c>
      <c r="H586" s="86"/>
      <c r="I586" s="90" t="s">
        <v>222</v>
      </c>
      <c r="J586" s="90" t="s">
        <v>227</v>
      </c>
    </row>
    <row r="587" spans="1:10" x14ac:dyDescent="0.3">
      <c r="A587" s="90">
        <v>585</v>
      </c>
      <c r="B587" s="91">
        <v>47</v>
      </c>
      <c r="C587" s="90" t="s">
        <v>275</v>
      </c>
      <c r="D587" s="90" t="s">
        <v>6</v>
      </c>
      <c r="E587" s="86"/>
      <c r="F587" s="86"/>
      <c r="G587" s="92">
        <v>25.9</v>
      </c>
      <c r="H587" s="86"/>
      <c r="I587" s="90" t="s">
        <v>222</v>
      </c>
      <c r="J587" s="90" t="s">
        <v>227</v>
      </c>
    </row>
    <row r="588" spans="1:10" x14ac:dyDescent="0.3">
      <c r="A588" s="90">
        <v>586</v>
      </c>
      <c r="B588" s="91">
        <v>47</v>
      </c>
      <c r="C588" s="90" t="s">
        <v>275</v>
      </c>
      <c r="D588" s="90" t="s">
        <v>6</v>
      </c>
      <c r="E588" s="86"/>
      <c r="F588" s="86"/>
      <c r="G588" s="92">
        <v>31.7</v>
      </c>
      <c r="H588" s="86"/>
      <c r="I588" s="90" t="s">
        <v>222</v>
      </c>
      <c r="J588" s="90" t="s">
        <v>227</v>
      </c>
    </row>
    <row r="589" spans="1:10" x14ac:dyDescent="0.3">
      <c r="A589" s="90">
        <v>587</v>
      </c>
      <c r="B589" s="91">
        <v>47</v>
      </c>
      <c r="C589" s="90" t="s">
        <v>275</v>
      </c>
      <c r="D589" s="90" t="s">
        <v>6</v>
      </c>
      <c r="E589" s="86"/>
      <c r="F589" s="86"/>
      <c r="G589" s="92">
        <v>20.2</v>
      </c>
      <c r="H589" s="86"/>
      <c r="I589" s="90" t="s">
        <v>222</v>
      </c>
      <c r="J589" s="90" t="s">
        <v>227</v>
      </c>
    </row>
    <row r="590" spans="1:10" x14ac:dyDescent="0.3">
      <c r="A590" s="90">
        <v>588</v>
      </c>
      <c r="B590" s="91">
        <v>47</v>
      </c>
      <c r="C590" s="90" t="s">
        <v>275</v>
      </c>
      <c r="D590" s="90" t="s">
        <v>6</v>
      </c>
      <c r="E590" s="86"/>
      <c r="F590" s="86"/>
      <c r="G590" s="92">
        <v>24.6</v>
      </c>
      <c r="H590" s="86"/>
      <c r="I590" s="90" t="s">
        <v>222</v>
      </c>
      <c r="J590" s="90" t="s">
        <v>227</v>
      </c>
    </row>
    <row r="591" spans="1:10" x14ac:dyDescent="0.3">
      <c r="A591" s="90">
        <v>589</v>
      </c>
      <c r="B591" s="91">
        <v>47</v>
      </c>
      <c r="C591" s="90" t="s">
        <v>275</v>
      </c>
      <c r="D591" s="90" t="s">
        <v>6</v>
      </c>
      <c r="E591" s="86"/>
      <c r="F591" s="86"/>
      <c r="G591" s="92">
        <v>24.3</v>
      </c>
      <c r="H591" s="86"/>
      <c r="I591" s="90" t="s">
        <v>222</v>
      </c>
      <c r="J591" s="90" t="s">
        <v>227</v>
      </c>
    </row>
    <row r="592" spans="1:10" x14ac:dyDescent="0.3">
      <c r="A592" s="90">
        <v>590</v>
      </c>
      <c r="B592" s="91">
        <v>47</v>
      </c>
      <c r="C592" s="90" t="s">
        <v>275</v>
      </c>
      <c r="D592" s="90" t="s">
        <v>6</v>
      </c>
      <c r="E592" s="86"/>
      <c r="F592" s="86"/>
      <c r="G592" s="92">
        <v>27.2</v>
      </c>
      <c r="H592" s="86"/>
      <c r="I592" s="90" t="s">
        <v>222</v>
      </c>
      <c r="J592" s="90" t="s">
        <v>227</v>
      </c>
    </row>
    <row r="593" spans="1:10" x14ac:dyDescent="0.3">
      <c r="A593" s="90">
        <v>591</v>
      </c>
      <c r="B593" s="91">
        <v>47</v>
      </c>
      <c r="C593" s="90" t="s">
        <v>275</v>
      </c>
      <c r="D593" s="90" t="s">
        <v>6</v>
      </c>
      <c r="E593" s="86"/>
      <c r="F593" s="86"/>
      <c r="G593" s="92">
        <v>23.7</v>
      </c>
      <c r="H593" s="86"/>
      <c r="I593" s="90" t="s">
        <v>222</v>
      </c>
      <c r="J593" s="90" t="s">
        <v>227</v>
      </c>
    </row>
    <row r="594" spans="1:10" x14ac:dyDescent="0.3">
      <c r="A594" s="90">
        <v>592</v>
      </c>
      <c r="B594" s="91">
        <v>47</v>
      </c>
      <c r="C594" s="90" t="s">
        <v>275</v>
      </c>
      <c r="D594" s="90" t="s">
        <v>6</v>
      </c>
      <c r="E594" s="86"/>
      <c r="F594" s="86"/>
      <c r="G594" s="92">
        <v>25.1</v>
      </c>
      <c r="H594" s="86"/>
      <c r="I594" s="90" t="s">
        <v>222</v>
      </c>
      <c r="J594" s="90" t="s">
        <v>227</v>
      </c>
    </row>
    <row r="595" spans="1:10" x14ac:dyDescent="0.3">
      <c r="A595" s="90">
        <v>593</v>
      </c>
      <c r="B595" s="91">
        <v>47</v>
      </c>
      <c r="C595" s="90" t="s">
        <v>275</v>
      </c>
      <c r="D595" s="90" t="s">
        <v>6</v>
      </c>
      <c r="E595" s="86"/>
      <c r="F595" s="86"/>
      <c r="G595" s="92">
        <v>30</v>
      </c>
      <c r="H595" s="86"/>
      <c r="I595" s="90" t="s">
        <v>222</v>
      </c>
      <c r="J595" s="90" t="s">
        <v>227</v>
      </c>
    </row>
    <row r="596" spans="1:10" x14ac:dyDescent="0.3">
      <c r="A596" s="90">
        <v>594</v>
      </c>
      <c r="B596" s="91">
        <v>47</v>
      </c>
      <c r="C596" s="90" t="s">
        <v>275</v>
      </c>
      <c r="D596" s="90" t="s">
        <v>6</v>
      </c>
      <c r="E596" s="86"/>
      <c r="F596" s="86"/>
      <c r="G596" s="92">
        <v>32.6</v>
      </c>
      <c r="H596" s="86"/>
      <c r="I596" s="90" t="s">
        <v>222</v>
      </c>
      <c r="J596" s="90" t="s">
        <v>227</v>
      </c>
    </row>
    <row r="597" spans="1:10" x14ac:dyDescent="0.3">
      <c r="A597" s="90">
        <v>595</v>
      </c>
      <c r="B597" s="91">
        <v>47</v>
      </c>
      <c r="C597" s="90" t="s">
        <v>275</v>
      </c>
      <c r="D597" s="90" t="s">
        <v>6</v>
      </c>
      <c r="E597" s="86"/>
      <c r="F597" s="86"/>
      <c r="G597" s="92">
        <v>27.5</v>
      </c>
      <c r="H597" s="86"/>
      <c r="I597" s="90" t="s">
        <v>222</v>
      </c>
      <c r="J597" s="90" t="s">
        <v>227</v>
      </c>
    </row>
    <row r="598" spans="1:10" x14ac:dyDescent="0.3">
      <c r="A598" s="90">
        <v>596</v>
      </c>
      <c r="B598" s="91">
        <v>47</v>
      </c>
      <c r="C598" s="90" t="s">
        <v>275</v>
      </c>
      <c r="D598" s="90" t="s">
        <v>6</v>
      </c>
      <c r="E598" s="86"/>
      <c r="F598" s="86"/>
      <c r="G598" s="92">
        <v>35.799999999999997</v>
      </c>
      <c r="H598" s="86"/>
      <c r="I598" s="90" t="s">
        <v>222</v>
      </c>
      <c r="J598" s="90" t="s">
        <v>227</v>
      </c>
    </row>
    <row r="599" spans="1:10" x14ac:dyDescent="0.3">
      <c r="A599" s="90">
        <v>597</v>
      </c>
      <c r="B599" s="91">
        <v>47</v>
      </c>
      <c r="C599" s="90" t="s">
        <v>275</v>
      </c>
      <c r="D599" s="90" t="s">
        <v>6</v>
      </c>
      <c r="E599" s="86"/>
      <c r="F599" s="86"/>
      <c r="G599" s="92">
        <v>38.200000000000003</v>
      </c>
      <c r="H599" s="86"/>
      <c r="I599" s="90" t="s">
        <v>222</v>
      </c>
      <c r="J599" s="90" t="s">
        <v>227</v>
      </c>
    </row>
    <row r="600" spans="1:10" x14ac:dyDescent="0.3">
      <c r="A600" s="90">
        <v>598</v>
      </c>
      <c r="B600" s="91">
        <v>47</v>
      </c>
      <c r="C600" s="90" t="s">
        <v>275</v>
      </c>
      <c r="D600" s="90" t="s">
        <v>6</v>
      </c>
      <c r="E600" s="86"/>
      <c r="F600" s="86"/>
      <c r="G600" s="92">
        <v>26.6</v>
      </c>
      <c r="H600" s="86"/>
      <c r="I600" s="90" t="s">
        <v>222</v>
      </c>
      <c r="J600" s="90" t="s">
        <v>227</v>
      </c>
    </row>
    <row r="601" spans="1:10" x14ac:dyDescent="0.3">
      <c r="A601" s="90">
        <v>599</v>
      </c>
      <c r="B601" s="91">
        <v>47</v>
      </c>
      <c r="C601" s="90" t="s">
        <v>275</v>
      </c>
      <c r="D601" s="90" t="s">
        <v>6</v>
      </c>
      <c r="E601" s="86"/>
      <c r="F601" s="86"/>
      <c r="G601" s="92">
        <v>15.2</v>
      </c>
      <c r="H601" s="86"/>
      <c r="I601" s="90" t="s">
        <v>222</v>
      </c>
      <c r="J601" s="90" t="s">
        <v>227</v>
      </c>
    </row>
    <row r="602" spans="1:10" x14ac:dyDescent="0.3">
      <c r="A602" s="90">
        <v>600</v>
      </c>
      <c r="B602" s="91">
        <v>47</v>
      </c>
      <c r="C602" s="90" t="s">
        <v>275</v>
      </c>
      <c r="D602" s="90" t="s">
        <v>6</v>
      </c>
      <c r="E602" s="86"/>
      <c r="F602" s="86"/>
      <c r="G602" s="92">
        <v>35.200000000000003</v>
      </c>
      <c r="H602" s="86"/>
      <c r="I602" s="90" t="s">
        <v>222</v>
      </c>
      <c r="J602" s="90" t="s">
        <v>227</v>
      </c>
    </row>
    <row r="603" spans="1:10" x14ac:dyDescent="0.3">
      <c r="A603" s="90">
        <v>601</v>
      </c>
      <c r="B603" s="91">
        <v>47</v>
      </c>
      <c r="C603" s="90" t="s">
        <v>275</v>
      </c>
      <c r="D603" s="90" t="s">
        <v>6</v>
      </c>
      <c r="E603" s="86"/>
      <c r="F603" s="86"/>
      <c r="G603" s="92">
        <v>11.8</v>
      </c>
      <c r="H603" s="86"/>
      <c r="I603" s="90" t="s">
        <v>222</v>
      </c>
      <c r="J603" s="90" t="s">
        <v>227</v>
      </c>
    </row>
    <row r="604" spans="1:10" x14ac:dyDescent="0.3">
      <c r="A604" s="90">
        <v>602</v>
      </c>
      <c r="B604" s="91">
        <v>47</v>
      </c>
      <c r="C604" s="90" t="s">
        <v>275</v>
      </c>
      <c r="D604" s="90" t="s">
        <v>6</v>
      </c>
      <c r="E604" s="86"/>
      <c r="F604" s="86"/>
      <c r="G604" s="92">
        <v>12.2</v>
      </c>
      <c r="H604" s="86"/>
      <c r="I604" s="90" t="s">
        <v>222</v>
      </c>
      <c r="J604" s="90" t="s">
        <v>227</v>
      </c>
    </row>
    <row r="605" spans="1:10" x14ac:dyDescent="0.3">
      <c r="A605" s="90">
        <v>603</v>
      </c>
      <c r="B605" s="91">
        <v>47</v>
      </c>
      <c r="C605" s="90" t="s">
        <v>275</v>
      </c>
      <c r="D605" s="90" t="s">
        <v>6</v>
      </c>
      <c r="E605" s="86"/>
      <c r="F605" s="86"/>
      <c r="G605" s="92">
        <v>13.9</v>
      </c>
      <c r="H605" s="86"/>
      <c r="I605" s="90" t="s">
        <v>222</v>
      </c>
      <c r="J605" s="90" t="s">
        <v>227</v>
      </c>
    </row>
    <row r="606" spans="1:10" x14ac:dyDescent="0.3">
      <c r="A606" s="90">
        <v>604</v>
      </c>
      <c r="B606" s="91">
        <v>47</v>
      </c>
      <c r="C606" s="90" t="s">
        <v>275</v>
      </c>
      <c r="D606" s="90" t="s">
        <v>6</v>
      </c>
      <c r="E606" s="86"/>
      <c r="F606" s="86"/>
      <c r="G606" s="92">
        <v>21</v>
      </c>
      <c r="H606" s="86"/>
      <c r="I606" s="90" t="s">
        <v>222</v>
      </c>
      <c r="J606" s="90" t="s">
        <v>227</v>
      </c>
    </row>
    <row r="607" spans="1:10" x14ac:dyDescent="0.3">
      <c r="A607" s="90">
        <v>605</v>
      </c>
      <c r="B607" s="91">
        <v>47</v>
      </c>
      <c r="C607" s="90" t="s">
        <v>275</v>
      </c>
      <c r="D607" s="90" t="s">
        <v>6</v>
      </c>
      <c r="E607" s="86"/>
      <c r="F607" s="86"/>
      <c r="G607" s="92">
        <v>16.2</v>
      </c>
      <c r="H607" s="86"/>
      <c r="I607" s="90" t="s">
        <v>222</v>
      </c>
      <c r="J607" s="90" t="s">
        <v>227</v>
      </c>
    </row>
    <row r="608" spans="1:10" x14ac:dyDescent="0.3">
      <c r="A608" s="90">
        <v>606</v>
      </c>
      <c r="B608" s="91">
        <v>47</v>
      </c>
      <c r="C608" s="90" t="s">
        <v>275</v>
      </c>
      <c r="D608" s="90" t="s">
        <v>6</v>
      </c>
      <c r="E608" s="86"/>
      <c r="F608" s="86"/>
      <c r="G608" s="92">
        <v>16.3</v>
      </c>
      <c r="H608" s="86"/>
      <c r="I608" s="90" t="s">
        <v>222</v>
      </c>
      <c r="J608" s="90" t="s">
        <v>227</v>
      </c>
    </row>
    <row r="609" spans="1:10" x14ac:dyDescent="0.3">
      <c r="A609" s="90">
        <v>607</v>
      </c>
      <c r="B609" s="91">
        <v>47</v>
      </c>
      <c r="C609" s="90" t="s">
        <v>275</v>
      </c>
      <c r="D609" s="90" t="s">
        <v>6</v>
      </c>
      <c r="E609" s="86"/>
      <c r="F609" s="86"/>
      <c r="G609" s="92">
        <v>13</v>
      </c>
      <c r="H609" s="86"/>
      <c r="I609" s="90" t="s">
        <v>222</v>
      </c>
      <c r="J609" s="90" t="s">
        <v>227</v>
      </c>
    </row>
    <row r="610" spans="1:10" x14ac:dyDescent="0.3">
      <c r="A610" s="90">
        <v>608</v>
      </c>
      <c r="B610" s="91">
        <v>47</v>
      </c>
      <c r="C610" s="90" t="s">
        <v>275</v>
      </c>
      <c r="D610" s="90" t="s">
        <v>6</v>
      </c>
      <c r="E610" s="86"/>
      <c r="F610" s="86"/>
      <c r="G610" s="92">
        <v>15.6</v>
      </c>
      <c r="H610" s="86"/>
      <c r="I610" s="90" t="s">
        <v>222</v>
      </c>
      <c r="J610" s="90" t="s">
        <v>227</v>
      </c>
    </row>
    <row r="611" spans="1:10" x14ac:dyDescent="0.3">
      <c r="A611" s="90">
        <v>609</v>
      </c>
      <c r="B611" s="91">
        <v>47</v>
      </c>
      <c r="C611" s="90" t="s">
        <v>275</v>
      </c>
      <c r="D611" s="90" t="s">
        <v>6</v>
      </c>
      <c r="E611" s="86"/>
      <c r="F611" s="86"/>
      <c r="G611" s="92">
        <v>17.5</v>
      </c>
      <c r="H611" s="86"/>
      <c r="I611" s="90" t="s">
        <v>222</v>
      </c>
      <c r="J611" s="90" t="s">
        <v>227</v>
      </c>
    </row>
    <row r="612" spans="1:10" x14ac:dyDescent="0.3">
      <c r="A612" s="90">
        <v>610</v>
      </c>
      <c r="B612" s="91">
        <v>47</v>
      </c>
      <c r="C612" s="90" t="s">
        <v>275</v>
      </c>
      <c r="D612" s="90" t="s">
        <v>6</v>
      </c>
      <c r="E612" s="86"/>
      <c r="F612" s="86"/>
      <c r="G612" s="92">
        <v>16.5</v>
      </c>
      <c r="H612" s="86"/>
      <c r="I612" s="90" t="s">
        <v>222</v>
      </c>
      <c r="J612" s="90" t="s">
        <v>227</v>
      </c>
    </row>
    <row r="613" spans="1:10" x14ac:dyDescent="0.3">
      <c r="A613" s="90">
        <v>611</v>
      </c>
      <c r="B613" s="91">
        <v>47</v>
      </c>
      <c r="C613" s="90" t="s">
        <v>275</v>
      </c>
      <c r="D613" s="90" t="s">
        <v>6</v>
      </c>
      <c r="E613" s="86"/>
      <c r="F613" s="86"/>
      <c r="G613" s="92">
        <v>16.2</v>
      </c>
      <c r="H613" s="86"/>
      <c r="I613" s="90" t="s">
        <v>222</v>
      </c>
      <c r="J613" s="90" t="s">
        <v>227</v>
      </c>
    </row>
    <row r="614" spans="1:10" x14ac:dyDescent="0.3">
      <c r="A614" s="90">
        <v>612</v>
      </c>
      <c r="B614" s="91">
        <v>47</v>
      </c>
      <c r="C614" s="90" t="s">
        <v>275</v>
      </c>
      <c r="D614" s="90" t="s">
        <v>6</v>
      </c>
      <c r="E614" s="86"/>
      <c r="F614" s="86"/>
      <c r="G614" s="92">
        <v>17.5</v>
      </c>
      <c r="H614" s="86"/>
      <c r="I614" s="90" t="s">
        <v>222</v>
      </c>
      <c r="J614" s="90" t="s">
        <v>227</v>
      </c>
    </row>
    <row r="615" spans="1:10" x14ac:dyDescent="0.3">
      <c r="A615" s="90">
        <v>613</v>
      </c>
      <c r="B615" s="91">
        <v>47</v>
      </c>
      <c r="C615" s="90" t="s">
        <v>275</v>
      </c>
      <c r="D615" s="90" t="s">
        <v>6</v>
      </c>
      <c r="E615" s="86"/>
      <c r="F615" s="86"/>
      <c r="G615" s="92">
        <v>17.5</v>
      </c>
      <c r="H615" s="86"/>
      <c r="I615" s="90" t="s">
        <v>222</v>
      </c>
      <c r="J615" s="90" t="s">
        <v>227</v>
      </c>
    </row>
    <row r="616" spans="1:10" x14ac:dyDescent="0.3">
      <c r="A616" s="90">
        <v>614</v>
      </c>
      <c r="B616" s="91">
        <v>47</v>
      </c>
      <c r="C616" s="90" t="s">
        <v>275</v>
      </c>
      <c r="D616" s="90" t="s">
        <v>6</v>
      </c>
      <c r="E616" s="86"/>
      <c r="F616" s="86"/>
      <c r="G616" s="92">
        <v>16.7</v>
      </c>
      <c r="H616" s="86"/>
      <c r="I616" s="90" t="s">
        <v>222</v>
      </c>
      <c r="J616" s="90" t="s">
        <v>227</v>
      </c>
    </row>
    <row r="617" spans="1:10" x14ac:dyDescent="0.3">
      <c r="A617" s="90">
        <v>615</v>
      </c>
      <c r="B617" s="91">
        <v>47</v>
      </c>
      <c r="C617" s="90" t="s">
        <v>275</v>
      </c>
      <c r="D617" s="90" t="s">
        <v>6</v>
      </c>
      <c r="E617" s="86"/>
      <c r="F617" s="86"/>
      <c r="G617" s="92">
        <v>24.5</v>
      </c>
      <c r="H617" s="86"/>
      <c r="I617" s="90" t="s">
        <v>222</v>
      </c>
      <c r="J617" s="90" t="s">
        <v>227</v>
      </c>
    </row>
    <row r="618" spans="1:10" x14ac:dyDescent="0.3">
      <c r="A618" s="90">
        <v>616</v>
      </c>
      <c r="B618" s="91">
        <v>47</v>
      </c>
      <c r="C618" s="90" t="s">
        <v>275</v>
      </c>
      <c r="D618" s="90" t="s">
        <v>6</v>
      </c>
      <c r="E618" s="86"/>
      <c r="F618" s="86"/>
      <c r="G618" s="92">
        <v>31</v>
      </c>
      <c r="H618" s="86"/>
      <c r="I618" s="90" t="s">
        <v>222</v>
      </c>
      <c r="J618" s="90" t="s">
        <v>227</v>
      </c>
    </row>
    <row r="619" spans="1:10" x14ac:dyDescent="0.3">
      <c r="A619" s="90">
        <v>617</v>
      </c>
      <c r="B619" s="91">
        <v>47</v>
      </c>
      <c r="C619" s="90" t="s">
        <v>275</v>
      </c>
      <c r="D619" s="90" t="s">
        <v>6</v>
      </c>
      <c r="E619" s="86"/>
      <c r="F619" s="86"/>
      <c r="G619" s="92">
        <v>27.7</v>
      </c>
      <c r="H619" s="86"/>
      <c r="I619" s="90" t="s">
        <v>222</v>
      </c>
      <c r="J619" s="90" t="s">
        <v>227</v>
      </c>
    </row>
    <row r="620" spans="1:10" x14ac:dyDescent="0.3">
      <c r="A620" s="90">
        <v>618</v>
      </c>
      <c r="B620" s="91">
        <v>47</v>
      </c>
      <c r="C620" s="90" t="s">
        <v>275</v>
      </c>
      <c r="D620" s="90" t="s">
        <v>6</v>
      </c>
      <c r="E620" s="86"/>
      <c r="F620" s="86"/>
      <c r="G620" s="92">
        <v>26.4</v>
      </c>
      <c r="H620" s="86"/>
      <c r="I620" s="90" t="s">
        <v>222</v>
      </c>
      <c r="J620" s="90" t="s">
        <v>227</v>
      </c>
    </row>
    <row r="621" spans="1:10" x14ac:dyDescent="0.3">
      <c r="A621" s="90">
        <v>619</v>
      </c>
      <c r="B621" s="91">
        <v>47</v>
      </c>
      <c r="C621" s="90" t="s">
        <v>275</v>
      </c>
      <c r="D621" s="90" t="s">
        <v>6</v>
      </c>
      <c r="E621" s="86"/>
      <c r="F621" s="86"/>
      <c r="G621" s="92">
        <v>27.9</v>
      </c>
      <c r="H621" s="86"/>
      <c r="I621" s="90" t="s">
        <v>222</v>
      </c>
      <c r="J621" s="90" t="s">
        <v>227</v>
      </c>
    </row>
    <row r="622" spans="1:10" x14ac:dyDescent="0.3">
      <c r="A622" s="90">
        <v>620</v>
      </c>
      <c r="B622" s="91">
        <v>47</v>
      </c>
      <c r="C622" s="90" t="s">
        <v>275</v>
      </c>
      <c r="D622" s="90" t="s">
        <v>6</v>
      </c>
      <c r="E622" s="86"/>
      <c r="F622" s="86"/>
      <c r="G622" s="92">
        <v>26.9</v>
      </c>
      <c r="H622" s="86"/>
      <c r="I622" s="90" t="s">
        <v>222</v>
      </c>
      <c r="J622" s="90" t="s">
        <v>227</v>
      </c>
    </row>
    <row r="623" spans="1:10" x14ac:dyDescent="0.3">
      <c r="A623" s="90">
        <v>621</v>
      </c>
      <c r="B623" s="91">
        <v>47</v>
      </c>
      <c r="C623" s="90" t="s">
        <v>275</v>
      </c>
      <c r="D623" s="90" t="s">
        <v>6</v>
      </c>
      <c r="E623" s="86"/>
      <c r="F623" s="86"/>
      <c r="G623" s="92">
        <v>32.4</v>
      </c>
      <c r="H623" s="86"/>
      <c r="I623" s="90" t="s">
        <v>222</v>
      </c>
      <c r="J623" s="90" t="s">
        <v>227</v>
      </c>
    </row>
    <row r="624" spans="1:10" x14ac:dyDescent="0.3">
      <c r="A624" s="90">
        <v>622</v>
      </c>
      <c r="B624" s="91">
        <v>47</v>
      </c>
      <c r="C624" s="90" t="s">
        <v>275</v>
      </c>
      <c r="D624" s="90" t="s">
        <v>6</v>
      </c>
      <c r="E624" s="86"/>
      <c r="F624" s="86"/>
      <c r="G624" s="92">
        <v>26</v>
      </c>
      <c r="H624" s="86"/>
      <c r="I624" s="90" t="s">
        <v>222</v>
      </c>
      <c r="J624" s="90" t="s">
        <v>227</v>
      </c>
    </row>
    <row r="625" spans="1:10" x14ac:dyDescent="0.3">
      <c r="A625" s="90">
        <v>623</v>
      </c>
      <c r="B625" s="91">
        <v>47</v>
      </c>
      <c r="C625" s="90" t="s">
        <v>275</v>
      </c>
      <c r="D625" s="90" t="s">
        <v>6</v>
      </c>
      <c r="E625" s="86"/>
      <c r="F625" s="86"/>
      <c r="G625" s="92">
        <v>31.4</v>
      </c>
      <c r="H625" s="86"/>
      <c r="I625" s="90" t="s">
        <v>222</v>
      </c>
      <c r="J625" s="90" t="s">
        <v>227</v>
      </c>
    </row>
    <row r="626" spans="1:10" x14ac:dyDescent="0.3">
      <c r="A626" s="90">
        <v>624</v>
      </c>
      <c r="B626" s="91">
        <v>47</v>
      </c>
      <c r="C626" s="90" t="s">
        <v>275</v>
      </c>
      <c r="D626" s="90" t="s">
        <v>6</v>
      </c>
      <c r="E626" s="86"/>
      <c r="F626" s="86"/>
      <c r="G626" s="92">
        <v>31.2</v>
      </c>
      <c r="H626" s="86"/>
      <c r="I626" s="90" t="s">
        <v>222</v>
      </c>
      <c r="J626" s="90" t="s">
        <v>227</v>
      </c>
    </row>
    <row r="627" spans="1:10" x14ac:dyDescent="0.3">
      <c r="A627" s="90">
        <v>625</v>
      </c>
      <c r="B627" s="91">
        <v>47</v>
      </c>
      <c r="C627" s="90" t="s">
        <v>275</v>
      </c>
      <c r="D627" s="90" t="s">
        <v>6</v>
      </c>
      <c r="E627" s="86"/>
      <c r="F627" s="86"/>
      <c r="G627" s="92">
        <v>33.9</v>
      </c>
      <c r="H627" s="86"/>
      <c r="I627" s="90" t="s">
        <v>222</v>
      </c>
      <c r="J627" s="90" t="s">
        <v>227</v>
      </c>
    </row>
    <row r="628" spans="1:10" x14ac:dyDescent="0.3">
      <c r="A628" s="90">
        <v>626</v>
      </c>
      <c r="B628" s="91">
        <v>47</v>
      </c>
      <c r="C628" s="90" t="s">
        <v>275</v>
      </c>
      <c r="D628" s="90" t="s">
        <v>6</v>
      </c>
      <c r="E628" s="86"/>
      <c r="F628" s="86"/>
      <c r="G628" s="92">
        <v>33</v>
      </c>
      <c r="H628" s="86"/>
      <c r="I628" s="90" t="s">
        <v>222</v>
      </c>
      <c r="J628" s="90" t="s">
        <v>227</v>
      </c>
    </row>
    <row r="629" spans="1:10" x14ac:dyDescent="0.3">
      <c r="A629" s="90">
        <v>627</v>
      </c>
      <c r="B629" s="91">
        <v>47</v>
      </c>
      <c r="C629" s="90" t="s">
        <v>275</v>
      </c>
      <c r="D629" s="90" t="s">
        <v>6</v>
      </c>
      <c r="E629" s="86"/>
      <c r="F629" s="86"/>
      <c r="G629" s="92">
        <v>35.5</v>
      </c>
      <c r="H629" s="86"/>
      <c r="I629" s="90" t="s">
        <v>222</v>
      </c>
      <c r="J629" s="90" t="s">
        <v>227</v>
      </c>
    </row>
    <row r="630" spans="1:10" x14ac:dyDescent="0.3">
      <c r="A630" s="90">
        <v>628</v>
      </c>
      <c r="B630" s="91">
        <v>47</v>
      </c>
      <c r="C630" s="90" t="s">
        <v>275</v>
      </c>
      <c r="D630" s="90" t="s">
        <v>6</v>
      </c>
      <c r="E630" s="86"/>
      <c r="F630" s="86"/>
      <c r="G630" s="92">
        <v>10.73</v>
      </c>
      <c r="H630" s="86"/>
      <c r="I630" s="90" t="s">
        <v>222</v>
      </c>
      <c r="J630" s="90" t="s">
        <v>227</v>
      </c>
    </row>
    <row r="631" spans="1:10" x14ac:dyDescent="0.3">
      <c r="A631" s="90">
        <v>629</v>
      </c>
      <c r="B631" s="91">
        <v>47</v>
      </c>
      <c r="C631" s="90" t="s">
        <v>275</v>
      </c>
      <c r="D631" s="90" t="s">
        <v>6</v>
      </c>
      <c r="E631" s="86"/>
      <c r="F631" s="86"/>
      <c r="G631" s="92">
        <v>17.170000000000002</v>
      </c>
      <c r="H631" s="86"/>
      <c r="I631" s="90" t="s">
        <v>222</v>
      </c>
      <c r="J631" s="90" t="s">
        <v>227</v>
      </c>
    </row>
    <row r="632" spans="1:10" x14ac:dyDescent="0.3">
      <c r="A632" s="90">
        <v>630</v>
      </c>
      <c r="B632" s="91">
        <v>47</v>
      </c>
      <c r="C632" s="90" t="s">
        <v>275</v>
      </c>
      <c r="D632" s="90" t="s">
        <v>6</v>
      </c>
      <c r="E632" s="86"/>
      <c r="F632" s="86"/>
      <c r="G632" s="92">
        <v>19.68</v>
      </c>
      <c r="H632" s="86"/>
      <c r="I632" s="90" t="s">
        <v>222</v>
      </c>
      <c r="J632" s="90" t="s">
        <v>227</v>
      </c>
    </row>
    <row r="633" spans="1:10" x14ac:dyDescent="0.3">
      <c r="A633" s="90">
        <v>631</v>
      </c>
      <c r="B633" s="91">
        <v>47</v>
      </c>
      <c r="C633" s="90" t="s">
        <v>275</v>
      </c>
      <c r="D633" s="90" t="s">
        <v>6</v>
      </c>
      <c r="E633" s="86"/>
      <c r="F633" s="86"/>
      <c r="G633" s="92">
        <v>28</v>
      </c>
      <c r="H633" s="86"/>
      <c r="I633" s="90" t="s">
        <v>222</v>
      </c>
      <c r="J633" s="90" t="s">
        <v>227</v>
      </c>
    </row>
    <row r="634" spans="1:10" x14ac:dyDescent="0.3">
      <c r="A634" s="90">
        <v>632</v>
      </c>
      <c r="B634" s="91">
        <v>47</v>
      </c>
      <c r="C634" s="90" t="s">
        <v>275</v>
      </c>
      <c r="D634" s="90" t="s">
        <v>6</v>
      </c>
      <c r="E634" s="86"/>
      <c r="F634" s="86"/>
      <c r="G634" s="92">
        <v>14.92</v>
      </c>
      <c r="H634" s="86"/>
      <c r="I634" s="90" t="s">
        <v>222</v>
      </c>
      <c r="J634" s="90" t="s">
        <v>227</v>
      </c>
    </row>
    <row r="635" spans="1:10" x14ac:dyDescent="0.3">
      <c r="A635" s="90">
        <v>633</v>
      </c>
      <c r="B635" s="91">
        <v>47</v>
      </c>
      <c r="C635" s="90" t="s">
        <v>275</v>
      </c>
      <c r="D635" s="90" t="s">
        <v>6</v>
      </c>
      <c r="E635" s="86"/>
      <c r="F635" s="86"/>
      <c r="G635" s="92">
        <v>19.03</v>
      </c>
      <c r="H635" s="86"/>
      <c r="I635" s="90" t="s">
        <v>222</v>
      </c>
      <c r="J635" s="90" t="s">
        <v>227</v>
      </c>
    </row>
    <row r="636" spans="1:10" x14ac:dyDescent="0.3">
      <c r="A636" s="90">
        <v>634</v>
      </c>
      <c r="B636" s="91">
        <v>47</v>
      </c>
      <c r="C636" s="90" t="s">
        <v>275</v>
      </c>
      <c r="D636" s="90" t="s">
        <v>6</v>
      </c>
      <c r="E636" s="86"/>
      <c r="F636" s="86"/>
      <c r="G636" s="92">
        <v>23.67</v>
      </c>
      <c r="H636" s="86"/>
      <c r="I636" s="90" t="s">
        <v>222</v>
      </c>
      <c r="J636" s="90" t="s">
        <v>227</v>
      </c>
    </row>
    <row r="637" spans="1:10" x14ac:dyDescent="0.3">
      <c r="A637" s="90">
        <v>635</v>
      </c>
      <c r="B637" s="91">
        <v>47</v>
      </c>
      <c r="C637" s="90" t="s">
        <v>275</v>
      </c>
      <c r="D637" s="90" t="s">
        <v>6</v>
      </c>
      <c r="E637" s="86"/>
      <c r="F637" s="86"/>
      <c r="G637" s="92">
        <v>34.21</v>
      </c>
      <c r="H637" s="86"/>
      <c r="I637" s="90" t="s">
        <v>222</v>
      </c>
      <c r="J637" s="90" t="s">
        <v>227</v>
      </c>
    </row>
    <row r="638" spans="1:10" x14ac:dyDescent="0.3">
      <c r="A638" s="90">
        <v>636</v>
      </c>
      <c r="B638" s="91">
        <v>47</v>
      </c>
      <c r="C638" s="90" t="s">
        <v>275</v>
      </c>
      <c r="D638" s="90" t="s">
        <v>6</v>
      </c>
      <c r="E638" s="86"/>
      <c r="F638" s="86"/>
      <c r="G638" s="92">
        <v>34.76</v>
      </c>
      <c r="H638" s="86"/>
      <c r="I638" s="90" t="s">
        <v>222</v>
      </c>
      <c r="J638" s="90" t="s">
        <v>227</v>
      </c>
    </row>
    <row r="639" spans="1:10" x14ac:dyDescent="0.3">
      <c r="A639" s="90">
        <v>637</v>
      </c>
      <c r="B639" s="91">
        <v>47</v>
      </c>
      <c r="C639" s="90" t="s">
        <v>275</v>
      </c>
      <c r="D639" s="90" t="s">
        <v>6</v>
      </c>
      <c r="E639" s="86"/>
      <c r="F639" s="86"/>
      <c r="G639" s="92">
        <v>34.590000000000003</v>
      </c>
      <c r="H639" s="86"/>
      <c r="I639" s="90" t="s">
        <v>222</v>
      </c>
      <c r="J639" s="90" t="s">
        <v>227</v>
      </c>
    </row>
    <row r="640" spans="1:10" x14ac:dyDescent="0.3">
      <c r="A640" s="90">
        <v>638</v>
      </c>
      <c r="B640" s="91">
        <v>47</v>
      </c>
      <c r="C640" s="90" t="s">
        <v>275</v>
      </c>
      <c r="D640" s="90" t="s">
        <v>6</v>
      </c>
      <c r="E640" s="86"/>
      <c r="F640" s="86"/>
      <c r="G640" s="92">
        <v>32.17</v>
      </c>
      <c r="H640" s="86"/>
      <c r="I640" s="90" t="s">
        <v>222</v>
      </c>
      <c r="J640" s="90" t="s">
        <v>227</v>
      </c>
    </row>
    <row r="641" spans="1:10" x14ac:dyDescent="0.3">
      <c r="A641" s="90">
        <v>639</v>
      </c>
      <c r="B641" s="91">
        <v>47</v>
      </c>
      <c r="C641" s="90" t="s">
        <v>275</v>
      </c>
      <c r="D641" s="90" t="s">
        <v>6</v>
      </c>
      <c r="E641" s="86"/>
      <c r="F641" s="86"/>
      <c r="G641" s="92">
        <v>23.31</v>
      </c>
      <c r="H641" s="86"/>
      <c r="I641" s="90" t="s">
        <v>222</v>
      </c>
      <c r="J641" s="90" t="s">
        <v>227</v>
      </c>
    </row>
    <row r="642" spans="1:10" x14ac:dyDescent="0.3">
      <c r="A642" s="90">
        <v>640</v>
      </c>
      <c r="B642" s="91">
        <v>47</v>
      </c>
      <c r="C642" s="90" t="s">
        <v>275</v>
      </c>
      <c r="D642" s="90" t="s">
        <v>6</v>
      </c>
      <c r="E642" s="86"/>
      <c r="F642" s="86"/>
      <c r="G642" s="92">
        <v>29.25</v>
      </c>
      <c r="H642" s="86"/>
      <c r="I642" s="90" t="s">
        <v>222</v>
      </c>
      <c r="J642" s="90" t="s">
        <v>227</v>
      </c>
    </row>
    <row r="643" spans="1:10" x14ac:dyDescent="0.3">
      <c r="A643" s="90">
        <v>641</v>
      </c>
      <c r="B643" s="91">
        <v>47</v>
      </c>
      <c r="C643" s="90" t="s">
        <v>275</v>
      </c>
      <c r="D643" s="90" t="s">
        <v>6</v>
      </c>
      <c r="E643" s="86"/>
      <c r="F643" s="86"/>
      <c r="G643" s="92">
        <v>9.5</v>
      </c>
      <c r="H643" s="86"/>
      <c r="I643" s="90" t="s">
        <v>222</v>
      </c>
      <c r="J643" s="90" t="s">
        <v>227</v>
      </c>
    </row>
    <row r="644" spans="1:10" x14ac:dyDescent="0.3">
      <c r="A644" s="90">
        <v>642</v>
      </c>
      <c r="B644" s="91">
        <v>47</v>
      </c>
      <c r="C644" s="90" t="s">
        <v>275</v>
      </c>
      <c r="D644" s="90" t="s">
        <v>6</v>
      </c>
      <c r="E644" s="86"/>
      <c r="F644" s="86"/>
      <c r="G644" s="92">
        <v>25.99</v>
      </c>
      <c r="H644" s="86"/>
      <c r="I644" s="90" t="s">
        <v>222</v>
      </c>
      <c r="J644" s="90" t="s">
        <v>227</v>
      </c>
    </row>
    <row r="645" spans="1:10" x14ac:dyDescent="0.3">
      <c r="A645" s="90">
        <v>643</v>
      </c>
      <c r="B645" s="91">
        <v>47</v>
      </c>
      <c r="C645" s="90" t="s">
        <v>275</v>
      </c>
      <c r="D645" s="90" t="s">
        <v>6</v>
      </c>
      <c r="E645" s="86"/>
      <c r="F645" s="86"/>
      <c r="G645" s="92">
        <v>14.2</v>
      </c>
      <c r="H645" s="86"/>
      <c r="I645" s="90" t="s">
        <v>222</v>
      </c>
      <c r="J645" s="90" t="s">
        <v>227</v>
      </c>
    </row>
    <row r="646" spans="1:10" x14ac:dyDescent="0.3">
      <c r="A646" s="90">
        <v>644</v>
      </c>
      <c r="B646" s="91">
        <v>47</v>
      </c>
      <c r="C646" s="90" t="s">
        <v>275</v>
      </c>
      <c r="D646" s="90" t="s">
        <v>6</v>
      </c>
      <c r="E646" s="86"/>
      <c r="F646" s="86"/>
      <c r="G646" s="92">
        <v>10.6</v>
      </c>
      <c r="H646" s="86"/>
      <c r="I646" s="90" t="s">
        <v>222</v>
      </c>
      <c r="J646" s="90" t="s">
        <v>227</v>
      </c>
    </row>
    <row r="647" spans="1:10" x14ac:dyDescent="0.3">
      <c r="A647" s="90">
        <v>645</v>
      </c>
      <c r="B647" s="91">
        <v>47</v>
      </c>
      <c r="C647" s="90" t="s">
        <v>275</v>
      </c>
      <c r="D647" s="90" t="s">
        <v>6</v>
      </c>
      <c r="E647" s="86"/>
      <c r="F647" s="86"/>
      <c r="G647" s="92">
        <v>25.64</v>
      </c>
      <c r="H647" s="86"/>
      <c r="I647" s="90" t="s">
        <v>222</v>
      </c>
      <c r="J647" s="90" t="s">
        <v>227</v>
      </c>
    </row>
    <row r="648" spans="1:10" x14ac:dyDescent="0.3">
      <c r="A648" s="90">
        <v>646</v>
      </c>
      <c r="B648" s="91">
        <v>47</v>
      </c>
      <c r="C648" s="90" t="s">
        <v>275</v>
      </c>
      <c r="D648" s="90" t="s">
        <v>6</v>
      </c>
      <c r="E648" s="86"/>
      <c r="F648" s="86"/>
      <c r="G648" s="92">
        <v>14.66</v>
      </c>
      <c r="H648" s="86"/>
      <c r="I648" s="90" t="s">
        <v>222</v>
      </c>
      <c r="J648" s="90" t="s">
        <v>227</v>
      </c>
    </row>
    <row r="649" spans="1:10" x14ac:dyDescent="0.3">
      <c r="A649" s="90">
        <v>647</v>
      </c>
      <c r="B649" s="91">
        <v>47</v>
      </c>
      <c r="C649" s="90" t="s">
        <v>275</v>
      </c>
      <c r="D649" s="90" t="s">
        <v>6</v>
      </c>
      <c r="E649" s="86"/>
      <c r="F649" s="86"/>
      <c r="G649" s="92">
        <v>12.88</v>
      </c>
      <c r="H649" s="86"/>
      <c r="I649" s="90" t="s">
        <v>222</v>
      </c>
      <c r="J649" s="90" t="s">
        <v>227</v>
      </c>
    </row>
    <row r="650" spans="1:10" x14ac:dyDescent="0.3">
      <c r="A650" s="90">
        <v>648</v>
      </c>
      <c r="B650" s="91">
        <v>47</v>
      </c>
      <c r="C650" s="90" t="s">
        <v>275</v>
      </c>
      <c r="D650" s="90" t="s">
        <v>6</v>
      </c>
      <c r="E650" s="86"/>
      <c r="F650" s="86"/>
      <c r="G650" s="92">
        <v>13.64</v>
      </c>
      <c r="H650" s="86"/>
      <c r="I650" s="90" t="s">
        <v>222</v>
      </c>
      <c r="J650" s="90" t="s">
        <v>227</v>
      </c>
    </row>
    <row r="651" spans="1:10" x14ac:dyDescent="0.3">
      <c r="A651" s="90">
        <v>649</v>
      </c>
      <c r="B651" s="91">
        <v>48</v>
      </c>
      <c r="C651" s="90" t="s">
        <v>276</v>
      </c>
      <c r="D651" s="90" t="s">
        <v>1</v>
      </c>
      <c r="E651" s="86">
        <v>116.38815200000001</v>
      </c>
      <c r="F651" s="86">
        <v>40.011566999999999</v>
      </c>
      <c r="G651" s="92">
        <v>20.6</v>
      </c>
      <c r="H651" s="86"/>
      <c r="I651" s="90" t="s">
        <v>222</v>
      </c>
      <c r="J651" s="90" t="s">
        <v>244</v>
      </c>
    </row>
    <row r="652" spans="1:10" x14ac:dyDescent="0.3">
      <c r="A652" s="90">
        <v>650</v>
      </c>
      <c r="B652" s="91">
        <v>48</v>
      </c>
      <c r="C652" s="90" t="s">
        <v>276</v>
      </c>
      <c r="D652" s="90" t="s">
        <v>1</v>
      </c>
      <c r="E652" s="86">
        <v>116.38815200000001</v>
      </c>
      <c r="F652" s="86">
        <v>40.011566999999999</v>
      </c>
      <c r="G652" s="92">
        <v>18.3</v>
      </c>
      <c r="H652" s="86"/>
      <c r="I652" s="90" t="s">
        <v>222</v>
      </c>
      <c r="J652" s="90" t="s">
        <v>244</v>
      </c>
    </row>
    <row r="653" spans="1:10" x14ac:dyDescent="0.3">
      <c r="A653" s="90">
        <v>651</v>
      </c>
      <c r="B653" s="91">
        <v>48</v>
      </c>
      <c r="C653" s="90" t="s">
        <v>276</v>
      </c>
      <c r="D653" s="90" t="s">
        <v>1</v>
      </c>
      <c r="E653" s="86">
        <v>116.38815200000001</v>
      </c>
      <c r="F653" s="86">
        <v>40.011566999999999</v>
      </c>
      <c r="G653" s="92">
        <v>17.899999999999999</v>
      </c>
      <c r="H653" s="86"/>
      <c r="I653" s="90" t="s">
        <v>222</v>
      </c>
      <c r="J653" s="90" t="s">
        <v>244</v>
      </c>
    </row>
    <row r="654" spans="1:10" x14ac:dyDescent="0.3">
      <c r="A654" s="90">
        <v>652</v>
      </c>
      <c r="B654" s="91">
        <v>48</v>
      </c>
      <c r="C654" s="90" t="s">
        <v>276</v>
      </c>
      <c r="D654" s="90" t="s">
        <v>1</v>
      </c>
      <c r="E654" s="86">
        <v>116.38815200000001</v>
      </c>
      <c r="F654" s="86">
        <v>40.011566999999999</v>
      </c>
      <c r="G654" s="92">
        <v>23</v>
      </c>
      <c r="H654" s="86"/>
      <c r="I654" s="90" t="s">
        <v>222</v>
      </c>
      <c r="J654" s="90" t="s">
        <v>244</v>
      </c>
    </row>
    <row r="655" spans="1:10" x14ac:dyDescent="0.3">
      <c r="A655" s="90">
        <v>653</v>
      </c>
      <c r="B655" s="91">
        <v>48</v>
      </c>
      <c r="C655" s="90" t="s">
        <v>276</v>
      </c>
      <c r="D655" s="90" t="s">
        <v>1</v>
      </c>
      <c r="E655" s="86">
        <v>116.38815200000001</v>
      </c>
      <c r="F655" s="86">
        <v>40.011566999999999</v>
      </c>
      <c r="G655" s="92">
        <v>22.1</v>
      </c>
      <c r="H655" s="86"/>
      <c r="I655" s="90" t="s">
        <v>222</v>
      </c>
      <c r="J655" s="90" t="s">
        <v>244</v>
      </c>
    </row>
    <row r="656" spans="1:10" x14ac:dyDescent="0.3">
      <c r="A656" s="90">
        <v>654</v>
      </c>
      <c r="B656" s="91">
        <v>48</v>
      </c>
      <c r="C656" s="90" t="s">
        <v>276</v>
      </c>
      <c r="D656" s="90" t="s">
        <v>1</v>
      </c>
      <c r="E656" s="86">
        <v>116.38815200000001</v>
      </c>
      <c r="F656" s="86">
        <v>40.011566999999999</v>
      </c>
      <c r="G656" s="92">
        <v>20</v>
      </c>
      <c r="H656" s="86"/>
      <c r="I656" s="90" t="s">
        <v>222</v>
      </c>
      <c r="J656" s="90" t="s">
        <v>244</v>
      </c>
    </row>
    <row r="657" spans="1:10" x14ac:dyDescent="0.3">
      <c r="A657" s="90">
        <v>655</v>
      </c>
      <c r="B657" s="91">
        <v>48</v>
      </c>
      <c r="C657" s="90" t="s">
        <v>276</v>
      </c>
      <c r="D657" s="90" t="s">
        <v>1</v>
      </c>
      <c r="E657" s="86">
        <v>116.38815200000001</v>
      </c>
      <c r="F657" s="86">
        <v>40.011566999999999</v>
      </c>
      <c r="G657" s="92">
        <v>18.899999999999999</v>
      </c>
      <c r="H657" s="86"/>
      <c r="I657" s="90" t="s">
        <v>222</v>
      </c>
      <c r="J657" s="90" t="s">
        <v>244</v>
      </c>
    </row>
    <row r="658" spans="1:10" x14ac:dyDescent="0.3">
      <c r="A658" s="90">
        <v>656</v>
      </c>
      <c r="B658" s="91">
        <v>48</v>
      </c>
      <c r="C658" s="90" t="s">
        <v>276</v>
      </c>
      <c r="D658" s="90" t="s">
        <v>1</v>
      </c>
      <c r="E658" s="86">
        <v>116.38815200000001</v>
      </c>
      <c r="F658" s="86">
        <v>40.011566999999999</v>
      </c>
      <c r="G658" s="92">
        <v>17</v>
      </c>
      <c r="H658" s="86"/>
      <c r="I658" s="90" t="s">
        <v>222</v>
      </c>
      <c r="J658" s="90" t="s">
        <v>244</v>
      </c>
    </row>
    <row r="659" spans="1:10" x14ac:dyDescent="0.3">
      <c r="A659" s="90">
        <v>657</v>
      </c>
      <c r="B659" s="91">
        <v>48</v>
      </c>
      <c r="C659" s="90" t="s">
        <v>276</v>
      </c>
      <c r="D659" s="90" t="s">
        <v>1</v>
      </c>
      <c r="E659" s="86">
        <v>116.38815200000001</v>
      </c>
      <c r="F659" s="86">
        <v>40.011566999999999</v>
      </c>
      <c r="G659" s="92">
        <v>19.600000000000001</v>
      </c>
      <c r="H659" s="86"/>
      <c r="I659" s="90" t="s">
        <v>222</v>
      </c>
      <c r="J659" s="90" t="s">
        <v>244</v>
      </c>
    </row>
    <row r="660" spans="1:10" x14ac:dyDescent="0.3">
      <c r="A660" s="90">
        <v>658</v>
      </c>
      <c r="B660" s="91">
        <v>48</v>
      </c>
      <c r="C660" s="90" t="s">
        <v>276</v>
      </c>
      <c r="D660" s="90" t="s">
        <v>1</v>
      </c>
      <c r="E660" s="86">
        <v>116.38815200000001</v>
      </c>
      <c r="F660" s="86">
        <v>40.011566999999999</v>
      </c>
      <c r="G660" s="92">
        <v>17.899999999999999</v>
      </c>
      <c r="H660" s="86"/>
      <c r="I660" s="90" t="s">
        <v>222</v>
      </c>
      <c r="J660" s="90" t="s">
        <v>244</v>
      </c>
    </row>
    <row r="661" spans="1:10" x14ac:dyDescent="0.3">
      <c r="A661" s="90">
        <v>659</v>
      </c>
      <c r="B661" s="91">
        <v>48</v>
      </c>
      <c r="C661" s="90" t="s">
        <v>276</v>
      </c>
      <c r="D661" s="90" t="s">
        <v>1</v>
      </c>
      <c r="E661" s="86">
        <v>116.38815200000001</v>
      </c>
      <c r="F661" s="86">
        <v>40.011566999999999</v>
      </c>
      <c r="G661" s="92">
        <v>19.899999999999999</v>
      </c>
      <c r="H661" s="86"/>
      <c r="I661" s="90" t="s">
        <v>222</v>
      </c>
      <c r="J661" s="90" t="s">
        <v>244</v>
      </c>
    </row>
    <row r="662" spans="1:10" x14ac:dyDescent="0.3">
      <c r="A662" s="90">
        <v>660</v>
      </c>
      <c r="B662" s="91">
        <v>48</v>
      </c>
      <c r="C662" s="90" t="s">
        <v>276</v>
      </c>
      <c r="D662" s="90" t="s">
        <v>1</v>
      </c>
      <c r="E662" s="86">
        <v>116.38815200000001</v>
      </c>
      <c r="F662" s="86">
        <v>40.011566999999999</v>
      </c>
      <c r="G662" s="92">
        <v>18.7</v>
      </c>
      <c r="H662" s="86"/>
      <c r="I662" s="90" t="s">
        <v>222</v>
      </c>
      <c r="J662" s="90" t="s">
        <v>244</v>
      </c>
    </row>
    <row r="663" spans="1:10" x14ac:dyDescent="0.3">
      <c r="A663" s="90">
        <v>661</v>
      </c>
      <c r="B663" s="91">
        <v>48</v>
      </c>
      <c r="C663" s="90" t="s">
        <v>276</v>
      </c>
      <c r="D663" s="90" t="s">
        <v>1</v>
      </c>
      <c r="E663" s="86">
        <v>116.38815200000001</v>
      </c>
      <c r="F663" s="86">
        <v>40.011566999999999</v>
      </c>
      <c r="G663" s="92">
        <v>19.5</v>
      </c>
      <c r="H663" s="86"/>
      <c r="I663" s="90" t="s">
        <v>222</v>
      </c>
      <c r="J663" s="90" t="s">
        <v>244</v>
      </c>
    </row>
    <row r="664" spans="1:10" x14ac:dyDescent="0.3">
      <c r="A664" s="90">
        <v>662</v>
      </c>
      <c r="B664" s="91">
        <v>48</v>
      </c>
      <c r="C664" s="90" t="s">
        <v>276</v>
      </c>
      <c r="D664" s="90" t="s">
        <v>1</v>
      </c>
      <c r="E664" s="86">
        <v>116.38815200000001</v>
      </c>
      <c r="F664" s="86">
        <v>40.011566999999999</v>
      </c>
      <c r="G664" s="92">
        <v>16.7</v>
      </c>
      <c r="H664" s="86"/>
      <c r="I664" s="90" t="s">
        <v>222</v>
      </c>
      <c r="J664" s="90" t="s">
        <v>244</v>
      </c>
    </row>
    <row r="665" spans="1:10" x14ac:dyDescent="0.3">
      <c r="A665" s="90">
        <v>663</v>
      </c>
      <c r="B665" s="91">
        <v>48</v>
      </c>
      <c r="C665" s="90" t="s">
        <v>276</v>
      </c>
      <c r="D665" s="90" t="s">
        <v>1</v>
      </c>
      <c r="E665" s="86">
        <v>116.38815200000001</v>
      </c>
      <c r="F665" s="86">
        <v>40.011566999999999</v>
      </c>
      <c r="G665" s="92">
        <v>24.5</v>
      </c>
      <c r="H665" s="86"/>
      <c r="I665" s="90" t="s">
        <v>222</v>
      </c>
      <c r="J665" s="90" t="s">
        <v>244</v>
      </c>
    </row>
    <row r="666" spans="1:10" x14ac:dyDescent="0.3">
      <c r="A666" s="90">
        <v>664</v>
      </c>
      <c r="B666" s="91">
        <v>48</v>
      </c>
      <c r="C666" s="90" t="s">
        <v>276</v>
      </c>
      <c r="D666" s="90" t="s">
        <v>1</v>
      </c>
      <c r="E666" s="86">
        <v>116.38815200000001</v>
      </c>
      <c r="F666" s="86">
        <v>40.011566999999999</v>
      </c>
      <c r="G666" s="92">
        <v>20.8</v>
      </c>
      <c r="H666" s="86"/>
      <c r="I666" s="90" t="s">
        <v>222</v>
      </c>
      <c r="J666" s="90" t="s">
        <v>244</v>
      </c>
    </row>
    <row r="667" spans="1:10" x14ac:dyDescent="0.3">
      <c r="A667" s="90">
        <v>665</v>
      </c>
      <c r="B667" s="91">
        <v>48</v>
      </c>
      <c r="C667" s="90" t="s">
        <v>276</v>
      </c>
      <c r="D667" s="90" t="s">
        <v>1</v>
      </c>
      <c r="E667" s="86">
        <v>116.38815200000001</v>
      </c>
      <c r="F667" s="86">
        <v>40.011566999999999</v>
      </c>
      <c r="G667" s="92">
        <v>17.7</v>
      </c>
      <c r="H667" s="86"/>
      <c r="I667" s="90" t="s">
        <v>222</v>
      </c>
      <c r="J667" s="90" t="s">
        <v>244</v>
      </c>
    </row>
    <row r="668" spans="1:10" x14ac:dyDescent="0.3">
      <c r="A668" s="90">
        <v>666</v>
      </c>
      <c r="B668" s="91">
        <v>48</v>
      </c>
      <c r="C668" s="90" t="s">
        <v>276</v>
      </c>
      <c r="D668" s="90" t="s">
        <v>1</v>
      </c>
      <c r="E668" s="86">
        <v>116.38815200000001</v>
      </c>
      <c r="F668" s="86">
        <v>40.011566999999999</v>
      </c>
      <c r="G668" s="92">
        <v>18</v>
      </c>
      <c r="H668" s="86"/>
      <c r="I668" s="90" t="s">
        <v>222</v>
      </c>
      <c r="J668" s="90" t="s">
        <v>244</v>
      </c>
    </row>
    <row r="669" spans="1:10" x14ac:dyDescent="0.3">
      <c r="A669" s="90">
        <v>667</v>
      </c>
      <c r="B669" s="91">
        <v>48</v>
      </c>
      <c r="C669" s="90" t="s">
        <v>276</v>
      </c>
      <c r="D669" s="90" t="s">
        <v>1</v>
      </c>
      <c r="E669" s="86">
        <v>116.38815200000001</v>
      </c>
      <c r="F669" s="86">
        <v>40.011566999999999</v>
      </c>
      <c r="G669" s="92">
        <v>18.399999999999999</v>
      </c>
      <c r="H669" s="86"/>
      <c r="I669" s="90" t="s">
        <v>222</v>
      </c>
      <c r="J669" s="90" t="s">
        <v>244</v>
      </c>
    </row>
    <row r="670" spans="1:10" x14ac:dyDescent="0.3">
      <c r="A670" s="90">
        <v>668</v>
      </c>
      <c r="B670" s="91">
        <v>48</v>
      </c>
      <c r="C670" s="90" t="s">
        <v>276</v>
      </c>
      <c r="D670" s="90" t="s">
        <v>1</v>
      </c>
      <c r="E670" s="86">
        <v>116.38815200000001</v>
      </c>
      <c r="F670" s="86">
        <v>40.011566999999999</v>
      </c>
      <c r="G670" s="92">
        <v>29.8</v>
      </c>
      <c r="H670" s="86"/>
      <c r="I670" s="90" t="s">
        <v>222</v>
      </c>
      <c r="J670" s="90" t="s">
        <v>244</v>
      </c>
    </row>
    <row r="671" spans="1:10" x14ac:dyDescent="0.3">
      <c r="A671" s="90">
        <v>669</v>
      </c>
      <c r="B671" s="91">
        <v>48</v>
      </c>
      <c r="C671" s="90" t="s">
        <v>276</v>
      </c>
      <c r="D671" s="90" t="s">
        <v>1</v>
      </c>
      <c r="E671" s="86">
        <v>116.38815200000001</v>
      </c>
      <c r="F671" s="86">
        <v>40.011566999999999</v>
      </c>
      <c r="G671" s="92">
        <v>28.6</v>
      </c>
      <c r="H671" s="86"/>
      <c r="I671" s="90" t="s">
        <v>222</v>
      </c>
      <c r="J671" s="90" t="s">
        <v>244</v>
      </c>
    </row>
    <row r="672" spans="1:10" x14ac:dyDescent="0.3">
      <c r="A672" s="90">
        <v>670</v>
      </c>
      <c r="B672" s="91">
        <v>48</v>
      </c>
      <c r="C672" s="90" t="s">
        <v>276</v>
      </c>
      <c r="D672" s="90" t="s">
        <v>1</v>
      </c>
      <c r="E672" s="86">
        <v>116.38815200000001</v>
      </c>
      <c r="F672" s="86">
        <v>40.011566999999999</v>
      </c>
      <c r="G672" s="92">
        <v>21.4</v>
      </c>
      <c r="H672" s="86"/>
      <c r="I672" s="90" t="s">
        <v>222</v>
      </c>
      <c r="J672" s="90" t="s">
        <v>244</v>
      </c>
    </row>
    <row r="673" spans="1:10" x14ac:dyDescent="0.3">
      <c r="A673" s="90">
        <v>671</v>
      </c>
      <c r="B673" s="91">
        <v>48</v>
      </c>
      <c r="C673" s="90" t="s">
        <v>276</v>
      </c>
      <c r="D673" s="90" t="s">
        <v>1</v>
      </c>
      <c r="E673" s="86">
        <v>116.38815200000001</v>
      </c>
      <c r="F673" s="86">
        <v>40.011566999999999</v>
      </c>
      <c r="G673" s="92">
        <v>27</v>
      </c>
      <c r="H673" s="86"/>
      <c r="I673" s="90" t="s">
        <v>222</v>
      </c>
      <c r="J673" s="90" t="s">
        <v>244</v>
      </c>
    </row>
    <row r="674" spans="1:10" x14ac:dyDescent="0.3">
      <c r="A674" s="90">
        <v>672</v>
      </c>
      <c r="B674" s="91">
        <v>48</v>
      </c>
      <c r="C674" s="90" t="s">
        <v>276</v>
      </c>
      <c r="D674" s="90" t="s">
        <v>1</v>
      </c>
      <c r="E674" s="86">
        <v>116.38815200000001</v>
      </c>
      <c r="F674" s="86">
        <v>40.011566999999999</v>
      </c>
      <c r="G674" s="92">
        <v>29.5</v>
      </c>
      <c r="H674" s="86"/>
      <c r="I674" s="90" t="s">
        <v>222</v>
      </c>
      <c r="J674" s="90" t="s">
        <v>244</v>
      </c>
    </row>
    <row r="675" spans="1:10" x14ac:dyDescent="0.3">
      <c r="A675" s="90">
        <v>673</v>
      </c>
      <c r="B675" s="91">
        <v>48</v>
      </c>
      <c r="C675" s="90" t="s">
        <v>276</v>
      </c>
      <c r="D675" s="90" t="s">
        <v>1</v>
      </c>
      <c r="E675" s="86">
        <v>116.38815200000001</v>
      </c>
      <c r="F675" s="86">
        <v>40.011566999999999</v>
      </c>
      <c r="G675" s="92">
        <v>32.1</v>
      </c>
      <c r="H675" s="86"/>
      <c r="I675" s="90" t="s">
        <v>222</v>
      </c>
      <c r="J675" s="90" t="s">
        <v>244</v>
      </c>
    </row>
    <row r="676" spans="1:10" x14ac:dyDescent="0.3">
      <c r="A676" s="90">
        <v>674</v>
      </c>
      <c r="B676" s="91">
        <v>48</v>
      </c>
      <c r="C676" s="90" t="s">
        <v>276</v>
      </c>
      <c r="D676" s="90" t="s">
        <v>1</v>
      </c>
      <c r="E676" s="86">
        <v>116.38815200000001</v>
      </c>
      <c r="F676" s="86">
        <v>40.011566999999999</v>
      </c>
      <c r="G676" s="92">
        <v>26.2</v>
      </c>
      <c r="H676" s="86"/>
      <c r="I676" s="90" t="s">
        <v>222</v>
      </c>
      <c r="J676" s="90" t="s">
        <v>244</v>
      </c>
    </row>
    <row r="677" spans="1:10" x14ac:dyDescent="0.3">
      <c r="A677" s="90">
        <v>675</v>
      </c>
      <c r="B677" s="91">
        <v>48</v>
      </c>
      <c r="C677" s="90" t="s">
        <v>276</v>
      </c>
      <c r="D677" s="90" t="s">
        <v>1</v>
      </c>
      <c r="E677" s="86">
        <v>116.38815200000001</v>
      </c>
      <c r="F677" s="86">
        <v>40.011566999999999</v>
      </c>
      <c r="G677" s="92">
        <v>25.3</v>
      </c>
      <c r="H677" s="86"/>
      <c r="I677" s="90" t="s">
        <v>222</v>
      </c>
      <c r="J677" s="90" t="s">
        <v>244</v>
      </c>
    </row>
    <row r="678" spans="1:10" x14ac:dyDescent="0.3">
      <c r="A678" s="90">
        <v>676</v>
      </c>
      <c r="B678" s="91">
        <v>48</v>
      </c>
      <c r="C678" s="90" t="s">
        <v>276</v>
      </c>
      <c r="D678" s="90" t="s">
        <v>1</v>
      </c>
      <c r="E678" s="86">
        <v>116.38815200000001</v>
      </c>
      <c r="F678" s="86">
        <v>40.011566999999999</v>
      </c>
      <c r="G678" s="92">
        <v>25.7</v>
      </c>
      <c r="H678" s="86"/>
      <c r="I678" s="90" t="s">
        <v>222</v>
      </c>
      <c r="J678" s="90" t="s">
        <v>244</v>
      </c>
    </row>
    <row r="679" spans="1:10" x14ac:dyDescent="0.3">
      <c r="A679" s="90">
        <v>677</v>
      </c>
      <c r="B679" s="91">
        <v>48</v>
      </c>
      <c r="C679" s="90" t="s">
        <v>276</v>
      </c>
      <c r="D679" s="90" t="s">
        <v>1</v>
      </c>
      <c r="E679" s="86">
        <v>116.38815200000001</v>
      </c>
      <c r="F679" s="86">
        <v>40.011566999999999</v>
      </c>
      <c r="G679" s="92">
        <v>24.8</v>
      </c>
      <c r="H679" s="86"/>
      <c r="I679" s="90" t="s">
        <v>222</v>
      </c>
      <c r="J679" s="90" t="s">
        <v>244</v>
      </c>
    </row>
    <row r="680" spans="1:10" x14ac:dyDescent="0.3">
      <c r="A680" s="90">
        <v>678</v>
      </c>
      <c r="B680" s="91">
        <v>48</v>
      </c>
      <c r="C680" s="90" t="s">
        <v>276</v>
      </c>
      <c r="D680" s="90" t="s">
        <v>1</v>
      </c>
      <c r="E680" s="86">
        <v>116.38815200000001</v>
      </c>
      <c r="F680" s="86">
        <v>40.011566999999999</v>
      </c>
      <c r="G680" s="92">
        <v>33.5</v>
      </c>
      <c r="H680" s="86"/>
      <c r="I680" s="90" t="s">
        <v>222</v>
      </c>
      <c r="J680" s="90" t="s">
        <v>244</v>
      </c>
    </row>
    <row r="681" spans="1:10" x14ac:dyDescent="0.3">
      <c r="A681" s="90">
        <v>679</v>
      </c>
      <c r="B681" s="91">
        <v>48</v>
      </c>
      <c r="C681" s="90" t="s">
        <v>276</v>
      </c>
      <c r="D681" s="90" t="s">
        <v>1</v>
      </c>
      <c r="E681" s="86">
        <v>116.38815200000001</v>
      </c>
      <c r="F681" s="86">
        <v>40.011566999999999</v>
      </c>
      <c r="G681" s="92">
        <v>27.9</v>
      </c>
      <c r="H681" s="86"/>
      <c r="I681" s="90" t="s">
        <v>222</v>
      </c>
      <c r="J681" s="90" t="s">
        <v>244</v>
      </c>
    </row>
    <row r="682" spans="1:10" x14ac:dyDescent="0.3">
      <c r="A682" s="90">
        <v>680</v>
      </c>
      <c r="B682" s="91">
        <v>48</v>
      </c>
      <c r="C682" s="90" t="s">
        <v>276</v>
      </c>
      <c r="D682" s="90" t="s">
        <v>1</v>
      </c>
      <c r="E682" s="86">
        <v>116.38815200000001</v>
      </c>
      <c r="F682" s="86">
        <v>40.011566999999999</v>
      </c>
      <c r="G682" s="92">
        <v>27</v>
      </c>
      <c r="H682" s="86"/>
      <c r="I682" s="90" t="s">
        <v>222</v>
      </c>
      <c r="J682" s="90" t="s">
        <v>244</v>
      </c>
    </row>
    <row r="683" spans="1:10" x14ac:dyDescent="0.3">
      <c r="A683" s="90">
        <v>681</v>
      </c>
      <c r="B683" s="91">
        <v>48</v>
      </c>
      <c r="C683" s="90" t="s">
        <v>276</v>
      </c>
      <c r="D683" s="90" t="s">
        <v>1</v>
      </c>
      <c r="E683" s="86">
        <v>116.38815200000001</v>
      </c>
      <c r="F683" s="86">
        <v>40.011566999999999</v>
      </c>
      <c r="G683" s="92">
        <v>24.8</v>
      </c>
      <c r="H683" s="86"/>
      <c r="I683" s="90" t="s">
        <v>222</v>
      </c>
      <c r="J683" s="90" t="s">
        <v>244</v>
      </c>
    </row>
    <row r="684" spans="1:10" x14ac:dyDescent="0.3">
      <c r="A684" s="90">
        <v>682</v>
      </c>
      <c r="B684" s="91">
        <v>48</v>
      </c>
      <c r="C684" s="90" t="s">
        <v>276</v>
      </c>
      <c r="D684" s="90" t="s">
        <v>1</v>
      </c>
      <c r="E684" s="86">
        <v>116.38815200000001</v>
      </c>
      <c r="F684" s="86">
        <v>40.011566999999999</v>
      </c>
      <c r="G684" s="92">
        <v>32.6</v>
      </c>
      <c r="H684" s="86"/>
      <c r="I684" s="90" t="s">
        <v>222</v>
      </c>
      <c r="J684" s="90" t="s">
        <v>244</v>
      </c>
    </row>
    <row r="685" spans="1:10" x14ac:dyDescent="0.3">
      <c r="A685" s="90">
        <v>683</v>
      </c>
      <c r="B685" s="91">
        <v>48</v>
      </c>
      <c r="C685" s="90" t="s">
        <v>276</v>
      </c>
      <c r="D685" s="90" t="s">
        <v>1</v>
      </c>
      <c r="E685" s="86">
        <v>116.38815200000001</v>
      </c>
      <c r="F685" s="86">
        <v>40.011566999999999</v>
      </c>
      <c r="G685" s="92">
        <v>28.4</v>
      </c>
      <c r="H685" s="86"/>
      <c r="I685" s="90" t="s">
        <v>222</v>
      </c>
      <c r="J685" s="90" t="s">
        <v>244</v>
      </c>
    </row>
    <row r="686" spans="1:10" x14ac:dyDescent="0.3">
      <c r="A686" s="90">
        <v>684</v>
      </c>
      <c r="B686" s="91">
        <v>48</v>
      </c>
      <c r="C686" s="90" t="s">
        <v>276</v>
      </c>
      <c r="D686" s="90" t="s">
        <v>1</v>
      </c>
      <c r="E686" s="86">
        <v>116.38815200000001</v>
      </c>
      <c r="F686" s="86">
        <v>40.011566999999999</v>
      </c>
      <c r="G686" s="92">
        <v>24.8</v>
      </c>
      <c r="H686" s="86"/>
      <c r="I686" s="90" t="s">
        <v>222</v>
      </c>
      <c r="J686" s="90" t="s">
        <v>244</v>
      </c>
    </row>
    <row r="687" spans="1:10" x14ac:dyDescent="0.3">
      <c r="A687" s="90">
        <v>685</v>
      </c>
      <c r="B687" s="91">
        <v>48</v>
      </c>
      <c r="C687" s="90" t="s">
        <v>276</v>
      </c>
      <c r="D687" s="90" t="s">
        <v>1</v>
      </c>
      <c r="E687" s="86">
        <v>116.38815200000001</v>
      </c>
      <c r="F687" s="86">
        <v>40.011566999999999</v>
      </c>
      <c r="G687" s="92">
        <v>25.9</v>
      </c>
      <c r="H687" s="86"/>
      <c r="I687" s="90" t="s">
        <v>222</v>
      </c>
      <c r="J687" s="90" t="s">
        <v>244</v>
      </c>
    </row>
    <row r="688" spans="1:10" x14ac:dyDescent="0.3">
      <c r="A688" s="90">
        <v>686</v>
      </c>
      <c r="B688" s="91">
        <v>48</v>
      </c>
      <c r="C688" s="90" t="s">
        <v>276</v>
      </c>
      <c r="D688" s="90" t="s">
        <v>1</v>
      </c>
      <c r="E688" s="86">
        <v>116.38815200000001</v>
      </c>
      <c r="F688" s="86">
        <v>40.011566999999999</v>
      </c>
      <c r="G688" s="92">
        <v>29.1</v>
      </c>
      <c r="H688" s="86"/>
      <c r="I688" s="90" t="s">
        <v>222</v>
      </c>
      <c r="J688" s="90" t="s">
        <v>244</v>
      </c>
    </row>
    <row r="689" spans="1:10" x14ac:dyDescent="0.3">
      <c r="A689" s="90">
        <v>687</v>
      </c>
      <c r="B689" s="91">
        <v>49</v>
      </c>
      <c r="C689" s="90" t="s">
        <v>277</v>
      </c>
      <c r="D689" s="90" t="s">
        <v>1</v>
      </c>
      <c r="E689" s="86">
        <v>113.597672</v>
      </c>
      <c r="F689" s="86">
        <v>34.870193999999998</v>
      </c>
      <c r="G689" s="92">
        <v>27.26</v>
      </c>
      <c r="H689" s="86"/>
      <c r="I689" s="90" t="s">
        <v>222</v>
      </c>
      <c r="J689" s="90" t="s">
        <v>244</v>
      </c>
    </row>
    <row r="690" spans="1:10" x14ac:dyDescent="0.3">
      <c r="A690" s="90">
        <v>688</v>
      </c>
      <c r="B690" s="91">
        <v>49</v>
      </c>
      <c r="C690" s="90" t="s">
        <v>277</v>
      </c>
      <c r="D690" s="90" t="s">
        <v>1</v>
      </c>
      <c r="E690" s="86">
        <v>113.597672</v>
      </c>
      <c r="F690" s="86">
        <v>34.870193999999998</v>
      </c>
      <c r="G690" s="92">
        <v>40.43</v>
      </c>
      <c r="H690" s="86"/>
      <c r="I690" s="90" t="s">
        <v>222</v>
      </c>
      <c r="J690" s="90" t="s">
        <v>244</v>
      </c>
    </row>
    <row r="691" spans="1:10" x14ac:dyDescent="0.3">
      <c r="A691" s="90">
        <v>689</v>
      </c>
      <c r="B691" s="91">
        <v>49</v>
      </c>
      <c r="C691" s="90" t="s">
        <v>277</v>
      </c>
      <c r="D691" s="90" t="s">
        <v>1</v>
      </c>
      <c r="E691" s="86">
        <v>113.597672</v>
      </c>
      <c r="F691" s="86">
        <v>34.870193999999998</v>
      </c>
      <c r="G691" s="92">
        <v>31.29</v>
      </c>
      <c r="H691" s="86"/>
      <c r="I691" s="90" t="s">
        <v>222</v>
      </c>
      <c r="J691" s="90" t="s">
        <v>244</v>
      </c>
    </row>
    <row r="692" spans="1:10" x14ac:dyDescent="0.3">
      <c r="A692" s="90">
        <v>690</v>
      </c>
      <c r="B692" s="91">
        <v>49</v>
      </c>
      <c r="C692" s="90" t="s">
        <v>277</v>
      </c>
      <c r="D692" s="90" t="s">
        <v>1</v>
      </c>
      <c r="E692" s="86">
        <v>113.597672</v>
      </c>
      <c r="F692" s="86">
        <v>34.870193999999998</v>
      </c>
      <c r="G692" s="92">
        <v>34.58</v>
      </c>
      <c r="H692" s="86"/>
      <c r="I692" s="90" t="s">
        <v>222</v>
      </c>
      <c r="J692" s="90" t="s">
        <v>244</v>
      </c>
    </row>
    <row r="693" spans="1:10" x14ac:dyDescent="0.3">
      <c r="A693" s="90">
        <v>691</v>
      </c>
      <c r="B693" s="91">
        <v>49</v>
      </c>
      <c r="C693" s="90" t="s">
        <v>277</v>
      </c>
      <c r="D693" s="90" t="s">
        <v>1</v>
      </c>
      <c r="E693" s="86">
        <v>113.597672</v>
      </c>
      <c r="F693" s="86">
        <v>34.870193999999998</v>
      </c>
      <c r="G693" s="92">
        <v>36.49</v>
      </c>
      <c r="H693" s="86"/>
      <c r="I693" s="90" t="s">
        <v>222</v>
      </c>
      <c r="J693" s="90" t="s">
        <v>244</v>
      </c>
    </row>
    <row r="694" spans="1:10" x14ac:dyDescent="0.3">
      <c r="A694" s="90">
        <v>692</v>
      </c>
      <c r="B694" s="91">
        <v>49</v>
      </c>
      <c r="C694" s="90" t="s">
        <v>277</v>
      </c>
      <c r="D694" s="90" t="s">
        <v>1</v>
      </c>
      <c r="E694" s="86">
        <v>113.597672</v>
      </c>
      <c r="F694" s="86">
        <v>34.870193999999998</v>
      </c>
      <c r="G694" s="92">
        <v>38.9</v>
      </c>
      <c r="H694" s="86"/>
      <c r="I694" s="90" t="s">
        <v>222</v>
      </c>
      <c r="J694" s="90" t="s">
        <v>244</v>
      </c>
    </row>
    <row r="695" spans="1:10" x14ac:dyDescent="0.3">
      <c r="A695" s="90">
        <v>693</v>
      </c>
      <c r="B695" s="91">
        <v>49</v>
      </c>
      <c r="C695" s="90" t="s">
        <v>277</v>
      </c>
      <c r="D695" s="90" t="s">
        <v>1</v>
      </c>
      <c r="E695" s="86">
        <v>113.597672</v>
      </c>
      <c r="F695" s="86">
        <v>34.870193999999998</v>
      </c>
      <c r="G695" s="92">
        <v>27.43</v>
      </c>
      <c r="H695" s="86"/>
      <c r="I695" s="90" t="s">
        <v>222</v>
      </c>
      <c r="J695" s="90" t="s">
        <v>244</v>
      </c>
    </row>
    <row r="696" spans="1:10" x14ac:dyDescent="0.3">
      <c r="A696" s="90">
        <v>694</v>
      </c>
      <c r="B696" s="91">
        <v>49</v>
      </c>
      <c r="C696" s="90" t="s">
        <v>277</v>
      </c>
      <c r="D696" s="90" t="s">
        <v>1</v>
      </c>
      <c r="E696" s="86">
        <v>113.597672</v>
      </c>
      <c r="F696" s="86">
        <v>34.870193999999998</v>
      </c>
      <c r="G696" s="92">
        <v>33.03</v>
      </c>
      <c r="H696" s="86"/>
      <c r="I696" s="90" t="s">
        <v>222</v>
      </c>
      <c r="J696" s="90" t="s">
        <v>244</v>
      </c>
    </row>
    <row r="697" spans="1:10" x14ac:dyDescent="0.3">
      <c r="A697" s="90">
        <v>695</v>
      </c>
      <c r="B697" s="91">
        <v>49</v>
      </c>
      <c r="C697" s="90" t="s">
        <v>277</v>
      </c>
      <c r="D697" s="90" t="s">
        <v>1</v>
      </c>
      <c r="E697" s="86">
        <v>113.597672</v>
      </c>
      <c r="F697" s="86">
        <v>34.870193999999998</v>
      </c>
      <c r="G697" s="92">
        <v>31.85</v>
      </c>
      <c r="H697" s="86"/>
      <c r="I697" s="90" t="s">
        <v>222</v>
      </c>
      <c r="J697" s="90" t="s">
        <v>244</v>
      </c>
    </row>
    <row r="698" spans="1:10" x14ac:dyDescent="0.3">
      <c r="A698" s="90">
        <v>696</v>
      </c>
      <c r="B698" s="91">
        <v>49</v>
      </c>
      <c r="C698" s="90" t="s">
        <v>277</v>
      </c>
      <c r="D698" s="90" t="s">
        <v>1</v>
      </c>
      <c r="E698" s="86">
        <v>113.597672</v>
      </c>
      <c r="F698" s="86">
        <v>34.870193999999998</v>
      </c>
      <c r="G698" s="92">
        <v>39.03</v>
      </c>
      <c r="H698" s="86"/>
      <c r="I698" s="90" t="s">
        <v>222</v>
      </c>
      <c r="J698" s="90" t="s">
        <v>244</v>
      </c>
    </row>
    <row r="699" spans="1:10" x14ac:dyDescent="0.3">
      <c r="A699" s="90">
        <v>697</v>
      </c>
      <c r="B699" s="91">
        <v>49</v>
      </c>
      <c r="C699" s="90" t="s">
        <v>277</v>
      </c>
      <c r="D699" s="90" t="s">
        <v>1</v>
      </c>
      <c r="E699" s="86">
        <v>113.597672</v>
      </c>
      <c r="F699" s="86">
        <v>34.870193999999998</v>
      </c>
      <c r="G699" s="92">
        <v>32.49</v>
      </c>
      <c r="H699" s="86"/>
      <c r="I699" s="90" t="s">
        <v>222</v>
      </c>
      <c r="J699" s="90" t="s">
        <v>244</v>
      </c>
    </row>
    <row r="700" spans="1:10" x14ac:dyDescent="0.3">
      <c r="A700" s="90">
        <v>698</v>
      </c>
      <c r="B700" s="91">
        <v>49</v>
      </c>
      <c r="C700" s="90" t="s">
        <v>277</v>
      </c>
      <c r="D700" s="90" t="s">
        <v>1</v>
      </c>
      <c r="E700" s="86">
        <v>113.597672</v>
      </c>
      <c r="F700" s="86">
        <v>34.870193999999998</v>
      </c>
      <c r="G700" s="92">
        <v>37.409999999999997</v>
      </c>
      <c r="H700" s="86"/>
      <c r="I700" s="90" t="s">
        <v>222</v>
      </c>
      <c r="J700" s="90" t="s">
        <v>244</v>
      </c>
    </row>
    <row r="701" spans="1:10" x14ac:dyDescent="0.3">
      <c r="A701" s="90">
        <v>699</v>
      </c>
      <c r="B701" s="91">
        <v>49</v>
      </c>
      <c r="C701" s="90" t="s">
        <v>277</v>
      </c>
      <c r="D701" s="90" t="s">
        <v>1</v>
      </c>
      <c r="E701" s="86">
        <v>113.597672</v>
      </c>
      <c r="F701" s="86">
        <v>34.870193999999998</v>
      </c>
      <c r="G701" s="92">
        <v>31.32</v>
      </c>
      <c r="H701" s="86"/>
      <c r="I701" s="90" t="s">
        <v>222</v>
      </c>
      <c r="J701" s="90" t="s">
        <v>244</v>
      </c>
    </row>
    <row r="702" spans="1:10" x14ac:dyDescent="0.3">
      <c r="A702" s="90">
        <v>700</v>
      </c>
      <c r="B702" s="91">
        <v>49</v>
      </c>
      <c r="C702" s="90" t="s">
        <v>277</v>
      </c>
      <c r="D702" s="90" t="s">
        <v>1</v>
      </c>
      <c r="E702" s="86">
        <v>113.597672</v>
      </c>
      <c r="F702" s="86">
        <v>34.870193999999998</v>
      </c>
      <c r="G702" s="92">
        <v>36.74</v>
      </c>
      <c r="H702" s="86"/>
      <c r="I702" s="90" t="s">
        <v>222</v>
      </c>
      <c r="J702" s="90" t="s">
        <v>244</v>
      </c>
    </row>
    <row r="703" spans="1:10" x14ac:dyDescent="0.3">
      <c r="A703" s="90">
        <v>701</v>
      </c>
      <c r="B703" s="91">
        <v>49</v>
      </c>
      <c r="C703" s="90" t="s">
        <v>277</v>
      </c>
      <c r="D703" s="90" t="s">
        <v>1</v>
      </c>
      <c r="E703" s="86">
        <v>113.597672</v>
      </c>
      <c r="F703" s="86">
        <v>34.870193999999998</v>
      </c>
      <c r="G703" s="92">
        <v>27.92</v>
      </c>
      <c r="H703" s="86"/>
      <c r="I703" s="90" t="s">
        <v>222</v>
      </c>
      <c r="J703" s="90" t="s">
        <v>244</v>
      </c>
    </row>
    <row r="704" spans="1:10" x14ac:dyDescent="0.3">
      <c r="A704" s="90">
        <v>702</v>
      </c>
      <c r="B704" s="91">
        <v>49</v>
      </c>
      <c r="C704" s="90" t="s">
        <v>277</v>
      </c>
      <c r="D704" s="90" t="s">
        <v>1</v>
      </c>
      <c r="E704" s="86">
        <v>113.597672</v>
      </c>
      <c r="F704" s="86">
        <v>34.870193999999998</v>
      </c>
      <c r="G704" s="92">
        <v>37.94</v>
      </c>
      <c r="H704" s="86"/>
      <c r="I704" s="90" t="s">
        <v>222</v>
      </c>
      <c r="J704" s="90" t="s">
        <v>244</v>
      </c>
    </row>
    <row r="705" spans="1:10" x14ac:dyDescent="0.3">
      <c r="A705" s="90">
        <v>703</v>
      </c>
      <c r="B705" s="91">
        <v>49</v>
      </c>
      <c r="C705" s="90" t="s">
        <v>277</v>
      </c>
      <c r="D705" s="90" t="s">
        <v>1</v>
      </c>
      <c r="E705" s="86">
        <v>113.597672</v>
      </c>
      <c r="F705" s="86">
        <v>34.870193999999998</v>
      </c>
      <c r="G705" s="92">
        <v>36.53</v>
      </c>
      <c r="H705" s="86"/>
      <c r="I705" s="90" t="s">
        <v>222</v>
      </c>
      <c r="J705" s="90" t="s">
        <v>244</v>
      </c>
    </row>
    <row r="706" spans="1:10" x14ac:dyDescent="0.3">
      <c r="A706" s="90">
        <v>704</v>
      </c>
      <c r="B706" s="91">
        <v>49</v>
      </c>
      <c r="C706" s="90" t="s">
        <v>277</v>
      </c>
      <c r="D706" s="90" t="s">
        <v>1</v>
      </c>
      <c r="E706" s="86">
        <v>113.597672</v>
      </c>
      <c r="F706" s="86">
        <v>34.870193999999998</v>
      </c>
      <c r="G706" s="92">
        <v>39.46</v>
      </c>
      <c r="H706" s="86"/>
      <c r="I706" s="90" t="s">
        <v>222</v>
      </c>
      <c r="J706" s="90" t="s">
        <v>244</v>
      </c>
    </row>
    <row r="707" spans="1:10" x14ac:dyDescent="0.3">
      <c r="A707" s="90">
        <v>705</v>
      </c>
      <c r="B707" s="91">
        <v>49</v>
      </c>
      <c r="C707" s="90" t="s">
        <v>277</v>
      </c>
      <c r="D707" s="90" t="s">
        <v>1</v>
      </c>
      <c r="E707" s="86">
        <v>113.597672</v>
      </c>
      <c r="F707" s="86">
        <v>34.870193999999998</v>
      </c>
      <c r="G707" s="92">
        <v>35.58</v>
      </c>
      <c r="H707" s="86"/>
      <c r="I707" s="90" t="s">
        <v>222</v>
      </c>
      <c r="J707" s="90" t="s">
        <v>244</v>
      </c>
    </row>
    <row r="708" spans="1:10" x14ac:dyDescent="0.3">
      <c r="A708" s="90">
        <v>706</v>
      </c>
      <c r="B708" s="91">
        <v>49</v>
      </c>
      <c r="C708" s="90" t="s">
        <v>277</v>
      </c>
      <c r="D708" s="90" t="s">
        <v>1</v>
      </c>
      <c r="E708" s="86">
        <v>113.597672</v>
      </c>
      <c r="F708" s="86">
        <v>34.870193999999998</v>
      </c>
      <c r="G708" s="92">
        <v>34.229999999999997</v>
      </c>
      <c r="H708" s="86"/>
      <c r="I708" s="90" t="s">
        <v>222</v>
      </c>
      <c r="J708" s="90" t="s">
        <v>244</v>
      </c>
    </row>
    <row r="709" spans="1:10" x14ac:dyDescent="0.3">
      <c r="A709" s="90">
        <v>707</v>
      </c>
      <c r="B709" s="91">
        <v>49</v>
      </c>
      <c r="C709" s="90" t="s">
        <v>277</v>
      </c>
      <c r="D709" s="90" t="s">
        <v>1</v>
      </c>
      <c r="E709" s="86">
        <v>113.597672</v>
      </c>
      <c r="F709" s="86">
        <v>34.870193999999998</v>
      </c>
      <c r="G709" s="92">
        <v>36.76</v>
      </c>
      <c r="H709" s="86"/>
      <c r="I709" s="90" t="s">
        <v>222</v>
      </c>
      <c r="J709" s="90" t="s">
        <v>244</v>
      </c>
    </row>
    <row r="710" spans="1:10" x14ac:dyDescent="0.3">
      <c r="A710" s="90">
        <v>708</v>
      </c>
      <c r="B710" s="91">
        <v>49</v>
      </c>
      <c r="C710" s="90" t="s">
        <v>277</v>
      </c>
      <c r="D710" s="90" t="s">
        <v>1</v>
      </c>
      <c r="E710" s="86">
        <v>113.597672</v>
      </c>
      <c r="F710" s="86">
        <v>34.870193999999998</v>
      </c>
      <c r="G710" s="92">
        <v>40.39</v>
      </c>
      <c r="H710" s="86"/>
      <c r="I710" s="90" t="s">
        <v>222</v>
      </c>
      <c r="J710" s="90" t="s">
        <v>244</v>
      </c>
    </row>
    <row r="711" spans="1:10" x14ac:dyDescent="0.3">
      <c r="A711" s="90">
        <v>709</v>
      </c>
      <c r="B711" s="91">
        <v>49</v>
      </c>
      <c r="C711" s="90" t="s">
        <v>277</v>
      </c>
      <c r="D711" s="90" t="s">
        <v>1</v>
      </c>
      <c r="E711" s="86">
        <v>113.597672</v>
      </c>
      <c r="F711" s="86">
        <v>34.870193999999998</v>
      </c>
      <c r="G711" s="92">
        <v>29.28</v>
      </c>
      <c r="H711" s="86"/>
      <c r="I711" s="90" t="s">
        <v>222</v>
      </c>
      <c r="J711" s="90" t="s">
        <v>244</v>
      </c>
    </row>
    <row r="712" spans="1:10" x14ac:dyDescent="0.3">
      <c r="A712" s="90">
        <v>710</v>
      </c>
      <c r="B712" s="91">
        <v>49</v>
      </c>
      <c r="C712" s="90" t="s">
        <v>277</v>
      </c>
      <c r="D712" s="90" t="s">
        <v>1</v>
      </c>
      <c r="E712" s="86">
        <v>113.597672</v>
      </c>
      <c r="F712" s="86">
        <v>34.870193999999998</v>
      </c>
      <c r="G712" s="92">
        <v>35.840000000000003</v>
      </c>
      <c r="H712" s="86"/>
      <c r="I712" s="90" t="s">
        <v>222</v>
      </c>
      <c r="J712" s="90" t="s">
        <v>244</v>
      </c>
    </row>
    <row r="713" spans="1:10" x14ac:dyDescent="0.3">
      <c r="A713" s="90">
        <v>711</v>
      </c>
      <c r="B713" s="91">
        <v>49</v>
      </c>
      <c r="C713" s="90" t="s">
        <v>277</v>
      </c>
      <c r="D713" s="90" t="s">
        <v>1</v>
      </c>
      <c r="E713" s="86">
        <v>113.597672</v>
      </c>
      <c r="F713" s="86">
        <v>34.870193999999998</v>
      </c>
      <c r="G713" s="92">
        <v>31.66</v>
      </c>
      <c r="H713" s="86"/>
      <c r="I713" s="90" t="s">
        <v>222</v>
      </c>
      <c r="J713" s="90" t="s">
        <v>244</v>
      </c>
    </row>
    <row r="714" spans="1:10" x14ac:dyDescent="0.3">
      <c r="A714" s="90">
        <v>712</v>
      </c>
      <c r="B714" s="91">
        <v>49</v>
      </c>
      <c r="C714" s="90" t="s">
        <v>277</v>
      </c>
      <c r="D714" s="90" t="s">
        <v>1</v>
      </c>
      <c r="E714" s="86">
        <v>113.597672</v>
      </c>
      <c r="F714" s="86">
        <v>34.870193999999998</v>
      </c>
      <c r="G714" s="92">
        <v>40.68</v>
      </c>
      <c r="H714" s="86"/>
      <c r="I714" s="90" t="s">
        <v>222</v>
      </c>
      <c r="J714" s="90" t="s">
        <v>244</v>
      </c>
    </row>
    <row r="715" spans="1:10" x14ac:dyDescent="0.3">
      <c r="A715" s="90">
        <v>713</v>
      </c>
      <c r="B715" s="91">
        <v>49</v>
      </c>
      <c r="C715" s="90" t="s">
        <v>277</v>
      </c>
      <c r="D715" s="90" t="s">
        <v>1</v>
      </c>
      <c r="E715" s="86">
        <v>113.597672</v>
      </c>
      <c r="F715" s="86">
        <v>34.870193999999998</v>
      </c>
      <c r="G715" s="92">
        <v>35.07</v>
      </c>
      <c r="H715" s="86"/>
      <c r="I715" s="90" t="s">
        <v>222</v>
      </c>
      <c r="J715" s="90" t="s">
        <v>244</v>
      </c>
    </row>
    <row r="716" spans="1:10" x14ac:dyDescent="0.3">
      <c r="A716" s="90">
        <v>714</v>
      </c>
      <c r="B716" s="91">
        <v>49</v>
      </c>
      <c r="C716" s="90" t="s">
        <v>277</v>
      </c>
      <c r="D716" s="90" t="s">
        <v>1</v>
      </c>
      <c r="E716" s="86">
        <v>113.597672</v>
      </c>
      <c r="F716" s="86">
        <v>34.870193999999998</v>
      </c>
      <c r="G716" s="92">
        <v>38.99</v>
      </c>
      <c r="H716" s="86"/>
      <c r="I716" s="90" t="s">
        <v>222</v>
      </c>
      <c r="J716" s="90" t="s">
        <v>244</v>
      </c>
    </row>
    <row r="717" spans="1:10" x14ac:dyDescent="0.3">
      <c r="A717" s="90">
        <v>715</v>
      </c>
      <c r="B717" s="91">
        <v>49</v>
      </c>
      <c r="C717" s="90" t="s">
        <v>277</v>
      </c>
      <c r="D717" s="90" t="s">
        <v>1</v>
      </c>
      <c r="E717" s="86">
        <v>113.597672</v>
      </c>
      <c r="F717" s="86">
        <v>34.870193999999998</v>
      </c>
      <c r="G717" s="92">
        <v>29.16</v>
      </c>
      <c r="H717" s="86"/>
      <c r="I717" s="90" t="s">
        <v>222</v>
      </c>
      <c r="J717" s="90" t="s">
        <v>244</v>
      </c>
    </row>
    <row r="718" spans="1:10" x14ac:dyDescent="0.3">
      <c r="A718" s="90">
        <v>716</v>
      </c>
      <c r="B718" s="91">
        <v>49</v>
      </c>
      <c r="C718" s="90" t="s">
        <v>277</v>
      </c>
      <c r="D718" s="90" t="s">
        <v>1</v>
      </c>
      <c r="E718" s="86">
        <v>113.597672</v>
      </c>
      <c r="F718" s="86">
        <v>34.870193999999998</v>
      </c>
      <c r="G718" s="92">
        <v>40.04</v>
      </c>
      <c r="H718" s="86"/>
      <c r="I718" s="90" t="s">
        <v>222</v>
      </c>
      <c r="J718" s="90" t="s">
        <v>244</v>
      </c>
    </row>
    <row r="719" spans="1:10" x14ac:dyDescent="0.3">
      <c r="A719" s="90">
        <v>717</v>
      </c>
      <c r="B719" s="91">
        <v>49</v>
      </c>
      <c r="C719" s="90" t="s">
        <v>277</v>
      </c>
      <c r="D719" s="90" t="s">
        <v>1</v>
      </c>
      <c r="E719" s="86">
        <v>113.597672</v>
      </c>
      <c r="F719" s="86">
        <v>34.870193999999998</v>
      </c>
      <c r="G719" s="92">
        <v>32.630000000000003</v>
      </c>
      <c r="H719" s="86"/>
      <c r="I719" s="90" t="s">
        <v>222</v>
      </c>
      <c r="J719" s="90" t="s">
        <v>244</v>
      </c>
    </row>
    <row r="720" spans="1:10" x14ac:dyDescent="0.3">
      <c r="A720" s="90">
        <v>718</v>
      </c>
      <c r="B720" s="91">
        <v>49</v>
      </c>
      <c r="C720" s="90" t="s">
        <v>277</v>
      </c>
      <c r="D720" s="90" t="s">
        <v>1</v>
      </c>
      <c r="E720" s="86">
        <v>113.597672</v>
      </c>
      <c r="F720" s="86">
        <v>34.870193999999998</v>
      </c>
      <c r="G720" s="92">
        <v>38.93</v>
      </c>
      <c r="H720" s="86"/>
      <c r="I720" s="90" t="s">
        <v>222</v>
      </c>
      <c r="J720" s="90" t="s">
        <v>244</v>
      </c>
    </row>
    <row r="721" spans="1:10" x14ac:dyDescent="0.3">
      <c r="A721" s="90">
        <v>719</v>
      </c>
      <c r="B721" s="91">
        <v>49</v>
      </c>
      <c r="C721" s="90" t="s">
        <v>277</v>
      </c>
      <c r="D721" s="90" t="s">
        <v>1</v>
      </c>
      <c r="E721" s="86">
        <v>113.597672</v>
      </c>
      <c r="F721" s="86">
        <v>34.870193999999998</v>
      </c>
      <c r="G721" s="92">
        <v>30.81</v>
      </c>
      <c r="H721" s="86"/>
      <c r="I721" s="90" t="s">
        <v>222</v>
      </c>
      <c r="J721" s="90" t="s">
        <v>244</v>
      </c>
    </row>
    <row r="722" spans="1:10" x14ac:dyDescent="0.3">
      <c r="A722" s="90">
        <v>720</v>
      </c>
      <c r="B722" s="91">
        <v>49</v>
      </c>
      <c r="C722" s="90" t="s">
        <v>277</v>
      </c>
      <c r="D722" s="90" t="s">
        <v>1</v>
      </c>
      <c r="E722" s="86">
        <v>113.597672</v>
      </c>
      <c r="F722" s="86">
        <v>34.870193999999998</v>
      </c>
      <c r="G722" s="92">
        <v>41.33</v>
      </c>
      <c r="H722" s="86"/>
      <c r="I722" s="90" t="s">
        <v>222</v>
      </c>
      <c r="J722" s="90" t="s">
        <v>244</v>
      </c>
    </row>
    <row r="723" spans="1:10" x14ac:dyDescent="0.3">
      <c r="A723" s="90">
        <v>721</v>
      </c>
      <c r="B723" s="91">
        <v>49</v>
      </c>
      <c r="C723" s="90" t="s">
        <v>277</v>
      </c>
      <c r="D723" s="90" t="s">
        <v>1</v>
      </c>
      <c r="E723" s="86">
        <v>113.597672</v>
      </c>
      <c r="F723" s="86">
        <v>34.870193999999998</v>
      </c>
      <c r="G723" s="92">
        <v>31.17</v>
      </c>
      <c r="H723" s="86"/>
      <c r="I723" s="90" t="s">
        <v>222</v>
      </c>
      <c r="J723" s="90" t="s">
        <v>244</v>
      </c>
    </row>
    <row r="724" spans="1:10" x14ac:dyDescent="0.3">
      <c r="A724" s="90">
        <v>722</v>
      </c>
      <c r="B724" s="91">
        <v>49</v>
      </c>
      <c r="C724" s="90" t="s">
        <v>277</v>
      </c>
      <c r="D724" s="90" t="s">
        <v>1</v>
      </c>
      <c r="E724" s="86">
        <v>113.597672</v>
      </c>
      <c r="F724" s="86">
        <v>34.870193999999998</v>
      </c>
      <c r="G724" s="92">
        <v>37.479999999999997</v>
      </c>
      <c r="H724" s="86"/>
      <c r="I724" s="90" t="s">
        <v>222</v>
      </c>
      <c r="J724" s="90" t="s">
        <v>244</v>
      </c>
    </row>
    <row r="725" spans="1:10" x14ac:dyDescent="0.3">
      <c r="A725" s="90">
        <v>723</v>
      </c>
      <c r="B725" s="91">
        <v>49</v>
      </c>
      <c r="C725" s="90" t="s">
        <v>277</v>
      </c>
      <c r="D725" s="90" t="s">
        <v>1</v>
      </c>
      <c r="E725" s="86">
        <v>113.597672</v>
      </c>
      <c r="F725" s="86">
        <v>34.870193999999998</v>
      </c>
      <c r="G725" s="92">
        <v>31.43</v>
      </c>
      <c r="H725" s="86"/>
      <c r="I725" s="90" t="s">
        <v>222</v>
      </c>
      <c r="J725" s="90" t="s">
        <v>244</v>
      </c>
    </row>
    <row r="726" spans="1:10" x14ac:dyDescent="0.3">
      <c r="A726" s="90">
        <v>724</v>
      </c>
      <c r="B726" s="91">
        <v>49</v>
      </c>
      <c r="C726" s="90" t="s">
        <v>277</v>
      </c>
      <c r="D726" s="90" t="s">
        <v>1</v>
      </c>
      <c r="E726" s="86">
        <v>113.597672</v>
      </c>
      <c r="F726" s="86">
        <v>34.870193999999998</v>
      </c>
      <c r="G726" s="92">
        <v>39.369999999999997</v>
      </c>
      <c r="H726" s="86"/>
      <c r="I726" s="90" t="s">
        <v>222</v>
      </c>
      <c r="J726" s="90" t="s">
        <v>244</v>
      </c>
    </row>
    <row r="727" spans="1:10" x14ac:dyDescent="0.3">
      <c r="A727" s="90">
        <v>725</v>
      </c>
      <c r="B727" s="91">
        <v>49</v>
      </c>
      <c r="C727" s="90" t="s">
        <v>277</v>
      </c>
      <c r="D727" s="90" t="s">
        <v>1</v>
      </c>
      <c r="E727" s="86">
        <v>113.597672</v>
      </c>
      <c r="F727" s="86">
        <v>34.870193999999998</v>
      </c>
      <c r="G727" s="92">
        <v>29.19</v>
      </c>
      <c r="H727" s="86"/>
      <c r="I727" s="90" t="s">
        <v>222</v>
      </c>
      <c r="J727" s="90" t="s">
        <v>244</v>
      </c>
    </row>
    <row r="728" spans="1:10" x14ac:dyDescent="0.3">
      <c r="A728" s="90">
        <v>726</v>
      </c>
      <c r="B728" s="91">
        <v>49</v>
      </c>
      <c r="C728" s="90" t="s">
        <v>277</v>
      </c>
      <c r="D728" s="90" t="s">
        <v>1</v>
      </c>
      <c r="E728" s="86">
        <v>113.597672</v>
      </c>
      <c r="F728" s="86">
        <v>34.870193999999998</v>
      </c>
      <c r="G728" s="92">
        <v>36.81</v>
      </c>
      <c r="H728" s="86"/>
      <c r="I728" s="90" t="s">
        <v>222</v>
      </c>
      <c r="J728" s="90" t="s">
        <v>244</v>
      </c>
    </row>
    <row r="729" spans="1:10" x14ac:dyDescent="0.3">
      <c r="A729" s="90">
        <v>727</v>
      </c>
      <c r="B729" s="91">
        <v>49</v>
      </c>
      <c r="C729" s="90" t="s">
        <v>277</v>
      </c>
      <c r="D729" s="90" t="s">
        <v>1</v>
      </c>
      <c r="E729" s="86">
        <v>113.597672</v>
      </c>
      <c r="F729" s="86">
        <v>34.870193999999998</v>
      </c>
      <c r="G729" s="92">
        <v>36.64</v>
      </c>
      <c r="H729" s="86"/>
      <c r="I729" s="90" t="s">
        <v>222</v>
      </c>
      <c r="J729" s="90" t="s">
        <v>244</v>
      </c>
    </row>
    <row r="730" spans="1:10" x14ac:dyDescent="0.3">
      <c r="A730" s="90">
        <v>728</v>
      </c>
      <c r="B730" s="91">
        <v>49</v>
      </c>
      <c r="C730" s="90" t="s">
        <v>277</v>
      </c>
      <c r="D730" s="90" t="s">
        <v>1</v>
      </c>
      <c r="E730" s="86">
        <v>113.597672</v>
      </c>
      <c r="F730" s="86">
        <v>34.870193999999998</v>
      </c>
      <c r="G730" s="92">
        <v>38.53</v>
      </c>
      <c r="H730" s="86"/>
      <c r="I730" s="90" t="s">
        <v>222</v>
      </c>
      <c r="J730" s="90" t="s">
        <v>244</v>
      </c>
    </row>
    <row r="731" spans="1:10" x14ac:dyDescent="0.3">
      <c r="A731" s="90">
        <v>729</v>
      </c>
      <c r="B731" s="91">
        <v>49</v>
      </c>
      <c r="C731" s="90" t="s">
        <v>277</v>
      </c>
      <c r="D731" s="90" t="s">
        <v>1</v>
      </c>
      <c r="E731" s="86">
        <v>113.597672</v>
      </c>
      <c r="F731" s="86">
        <v>34.870193999999998</v>
      </c>
      <c r="G731" s="92">
        <v>27.68</v>
      </c>
      <c r="H731" s="86"/>
      <c r="I731" s="90" t="s">
        <v>222</v>
      </c>
      <c r="J731" s="90" t="s">
        <v>244</v>
      </c>
    </row>
    <row r="732" spans="1:10" x14ac:dyDescent="0.3">
      <c r="A732" s="90">
        <v>730</v>
      </c>
      <c r="B732" s="91">
        <v>49</v>
      </c>
      <c r="C732" s="90" t="s">
        <v>277</v>
      </c>
      <c r="D732" s="90" t="s">
        <v>1</v>
      </c>
      <c r="E732" s="86">
        <v>113.597672</v>
      </c>
      <c r="F732" s="86">
        <v>34.870193999999998</v>
      </c>
      <c r="G732" s="92">
        <v>37.340000000000003</v>
      </c>
      <c r="H732" s="86"/>
      <c r="I732" s="90" t="s">
        <v>222</v>
      </c>
      <c r="J732" s="90" t="s">
        <v>244</v>
      </c>
    </row>
    <row r="733" spans="1:10" x14ac:dyDescent="0.3">
      <c r="A733" s="90">
        <v>731</v>
      </c>
      <c r="B733" s="91">
        <v>49</v>
      </c>
      <c r="C733" s="90" t="s">
        <v>277</v>
      </c>
      <c r="D733" s="90" t="s">
        <v>1</v>
      </c>
      <c r="E733" s="86">
        <v>113.597672</v>
      </c>
      <c r="F733" s="86">
        <v>34.870193999999998</v>
      </c>
      <c r="G733" s="92">
        <v>31.75</v>
      </c>
      <c r="H733" s="86"/>
      <c r="I733" s="90" t="s">
        <v>222</v>
      </c>
      <c r="J733" s="90" t="s">
        <v>244</v>
      </c>
    </row>
    <row r="734" spans="1:10" x14ac:dyDescent="0.3">
      <c r="A734" s="90">
        <v>732</v>
      </c>
      <c r="B734" s="91">
        <v>49</v>
      </c>
      <c r="C734" s="90" t="s">
        <v>277</v>
      </c>
      <c r="D734" s="90" t="s">
        <v>1</v>
      </c>
      <c r="E734" s="86">
        <v>113.597672</v>
      </c>
      <c r="F734" s="86">
        <v>34.870193999999998</v>
      </c>
      <c r="G734" s="92">
        <v>42.81</v>
      </c>
      <c r="H734" s="86"/>
      <c r="I734" s="90" t="s">
        <v>222</v>
      </c>
      <c r="J734" s="90" t="s">
        <v>244</v>
      </c>
    </row>
    <row r="735" spans="1:10" x14ac:dyDescent="0.3">
      <c r="A735" s="90">
        <v>733</v>
      </c>
      <c r="B735" s="91">
        <v>49</v>
      </c>
      <c r="C735" s="90" t="s">
        <v>277</v>
      </c>
      <c r="D735" s="90" t="s">
        <v>1</v>
      </c>
      <c r="E735" s="86">
        <v>113.597672</v>
      </c>
      <c r="F735" s="86">
        <v>34.870193999999998</v>
      </c>
      <c r="G735" s="92">
        <v>26.08</v>
      </c>
      <c r="H735" s="86"/>
      <c r="I735" s="90" t="s">
        <v>222</v>
      </c>
      <c r="J735" s="90" t="s">
        <v>244</v>
      </c>
    </row>
    <row r="736" spans="1:10" x14ac:dyDescent="0.3">
      <c r="A736" s="90">
        <v>734</v>
      </c>
      <c r="B736" s="91">
        <v>49</v>
      </c>
      <c r="C736" s="90" t="s">
        <v>277</v>
      </c>
      <c r="D736" s="90" t="s">
        <v>1</v>
      </c>
      <c r="E736" s="86">
        <v>113.597672</v>
      </c>
      <c r="F736" s="86">
        <v>34.870193999999998</v>
      </c>
      <c r="G736" s="92">
        <v>53.46</v>
      </c>
      <c r="H736" s="86"/>
      <c r="I736" s="90" t="s">
        <v>222</v>
      </c>
      <c r="J736" s="90" t="s">
        <v>244</v>
      </c>
    </row>
    <row r="737" spans="1:10" x14ac:dyDescent="0.3">
      <c r="A737" s="90">
        <v>735</v>
      </c>
      <c r="B737" s="91">
        <v>50</v>
      </c>
      <c r="C737" s="90" t="s">
        <v>580</v>
      </c>
      <c r="D737" s="90" t="s">
        <v>1</v>
      </c>
      <c r="E737" s="86">
        <v>113.65</v>
      </c>
      <c r="F737" s="86">
        <v>35.533333333333303</v>
      </c>
      <c r="G737" s="92">
        <v>26</v>
      </c>
      <c r="H737" s="86">
        <v>0.72</v>
      </c>
      <c r="I737" s="90" t="s">
        <v>222</v>
      </c>
      <c r="J737" s="90" t="s">
        <v>244</v>
      </c>
    </row>
    <row r="738" spans="1:10" x14ac:dyDescent="0.3">
      <c r="A738" s="90">
        <v>736</v>
      </c>
      <c r="B738" s="91">
        <v>50</v>
      </c>
      <c r="C738" s="90" t="s">
        <v>580</v>
      </c>
      <c r="D738" s="90" t="s">
        <v>1</v>
      </c>
      <c r="E738" s="86">
        <v>113.65</v>
      </c>
      <c r="F738" s="86">
        <v>35.533333333333303</v>
      </c>
      <c r="G738" s="92">
        <v>27.3</v>
      </c>
      <c r="H738" s="86">
        <v>0.72</v>
      </c>
      <c r="I738" s="90" t="s">
        <v>222</v>
      </c>
      <c r="J738" s="90" t="s">
        <v>244</v>
      </c>
    </row>
    <row r="739" spans="1:10" x14ac:dyDescent="0.3">
      <c r="A739" s="90">
        <v>737</v>
      </c>
      <c r="B739" s="91">
        <v>50</v>
      </c>
      <c r="C739" s="90" t="s">
        <v>580</v>
      </c>
      <c r="D739" s="90" t="s">
        <v>1</v>
      </c>
      <c r="E739" s="86">
        <v>113.65</v>
      </c>
      <c r="F739" s="86">
        <v>35.533333333333303</v>
      </c>
      <c r="G739" s="92">
        <v>28.6</v>
      </c>
      <c r="H739" s="86">
        <v>0.72</v>
      </c>
      <c r="I739" s="90" t="s">
        <v>222</v>
      </c>
      <c r="J739" s="90" t="s">
        <v>244</v>
      </c>
    </row>
    <row r="740" spans="1:10" x14ac:dyDescent="0.3">
      <c r="A740" s="90">
        <v>738</v>
      </c>
      <c r="B740" s="91">
        <v>50</v>
      </c>
      <c r="C740" s="90" t="s">
        <v>580</v>
      </c>
      <c r="D740" s="90" t="s">
        <v>1</v>
      </c>
      <c r="E740" s="86">
        <v>113.65</v>
      </c>
      <c r="F740" s="86">
        <v>35.533333333333303</v>
      </c>
      <c r="G740" s="92">
        <v>31.2</v>
      </c>
      <c r="H740" s="86">
        <v>0.72</v>
      </c>
      <c r="I740" s="90" t="s">
        <v>222</v>
      </c>
      <c r="J740" s="90" t="s">
        <v>244</v>
      </c>
    </row>
    <row r="741" spans="1:10" x14ac:dyDescent="0.3">
      <c r="A741" s="90">
        <v>739</v>
      </c>
      <c r="B741" s="91">
        <v>50</v>
      </c>
      <c r="C741" s="90" t="s">
        <v>580</v>
      </c>
      <c r="D741" s="90" t="s">
        <v>1</v>
      </c>
      <c r="E741" s="86">
        <v>113.65</v>
      </c>
      <c r="F741" s="86">
        <v>35.533333333333303</v>
      </c>
      <c r="G741" s="92">
        <v>32.200000000000003</v>
      </c>
      <c r="H741" s="86">
        <v>0.72</v>
      </c>
      <c r="I741" s="90" t="s">
        <v>222</v>
      </c>
      <c r="J741" s="90" t="s">
        <v>244</v>
      </c>
    </row>
    <row r="742" spans="1:10" x14ac:dyDescent="0.3">
      <c r="A742" s="90">
        <v>740</v>
      </c>
      <c r="B742" s="91">
        <v>50</v>
      </c>
      <c r="C742" s="90" t="s">
        <v>580</v>
      </c>
      <c r="D742" s="90" t="s">
        <v>1</v>
      </c>
      <c r="E742" s="86">
        <v>113.65</v>
      </c>
      <c r="F742" s="86">
        <v>35.533333333333303</v>
      </c>
      <c r="G742" s="92">
        <v>25.9</v>
      </c>
      <c r="H742" s="86">
        <v>0.72</v>
      </c>
      <c r="I742" s="90" t="s">
        <v>222</v>
      </c>
      <c r="J742" s="90" t="s">
        <v>244</v>
      </c>
    </row>
    <row r="743" spans="1:10" x14ac:dyDescent="0.3">
      <c r="A743" s="90">
        <v>741</v>
      </c>
      <c r="B743" s="91">
        <v>50</v>
      </c>
      <c r="C743" s="90" t="s">
        <v>580</v>
      </c>
      <c r="D743" s="90" t="s">
        <v>1</v>
      </c>
      <c r="E743" s="86">
        <v>113.65</v>
      </c>
      <c r="F743" s="86">
        <v>35.533333333333303</v>
      </c>
      <c r="G743" s="92">
        <v>25.4</v>
      </c>
      <c r="H743" s="86">
        <v>0.72</v>
      </c>
      <c r="I743" s="90" t="s">
        <v>222</v>
      </c>
      <c r="J743" s="90" t="s">
        <v>244</v>
      </c>
    </row>
    <row r="744" spans="1:10" x14ac:dyDescent="0.3">
      <c r="A744" s="90">
        <v>742</v>
      </c>
      <c r="B744" s="91">
        <v>50</v>
      </c>
      <c r="C744" s="90" t="s">
        <v>580</v>
      </c>
      <c r="D744" s="90" t="s">
        <v>1</v>
      </c>
      <c r="E744" s="86">
        <v>113.65</v>
      </c>
      <c r="F744" s="86">
        <v>35.533333333333303</v>
      </c>
      <c r="G744" s="92">
        <v>27.2</v>
      </c>
      <c r="H744" s="86">
        <v>0.72</v>
      </c>
      <c r="I744" s="90" t="s">
        <v>222</v>
      </c>
      <c r="J744" s="90" t="s">
        <v>244</v>
      </c>
    </row>
    <row r="745" spans="1:10" x14ac:dyDescent="0.3">
      <c r="A745" s="90">
        <v>743</v>
      </c>
      <c r="B745" s="91">
        <v>50</v>
      </c>
      <c r="C745" s="90" t="s">
        <v>580</v>
      </c>
      <c r="D745" s="90" t="s">
        <v>1</v>
      </c>
      <c r="E745" s="86">
        <v>113.65</v>
      </c>
      <c r="F745" s="86">
        <v>35.533333333333303</v>
      </c>
      <c r="G745" s="92">
        <v>28.4</v>
      </c>
      <c r="H745" s="86">
        <v>0.72</v>
      </c>
      <c r="I745" s="90" t="s">
        <v>222</v>
      </c>
      <c r="J745" s="90" t="s">
        <v>244</v>
      </c>
    </row>
    <row r="746" spans="1:10" x14ac:dyDescent="0.3">
      <c r="A746" s="90">
        <v>744</v>
      </c>
      <c r="B746" s="91">
        <v>50</v>
      </c>
      <c r="C746" s="90" t="s">
        <v>580</v>
      </c>
      <c r="D746" s="90" t="s">
        <v>1</v>
      </c>
      <c r="E746" s="86">
        <v>113.65</v>
      </c>
      <c r="F746" s="86">
        <v>35.533333333333303</v>
      </c>
      <c r="G746" s="92">
        <v>28.6</v>
      </c>
      <c r="H746" s="86">
        <v>0.72</v>
      </c>
      <c r="I746" s="90" t="s">
        <v>222</v>
      </c>
      <c r="J746" s="90" t="s">
        <v>244</v>
      </c>
    </row>
    <row r="747" spans="1:10" x14ac:dyDescent="0.3">
      <c r="A747" s="90">
        <v>745</v>
      </c>
      <c r="B747" s="91">
        <v>50</v>
      </c>
      <c r="C747" s="90" t="s">
        <v>580</v>
      </c>
      <c r="D747" s="90" t="s">
        <v>1</v>
      </c>
      <c r="E747" s="86">
        <v>113.65</v>
      </c>
      <c r="F747" s="86">
        <v>35.533333333333303</v>
      </c>
      <c r="G747" s="92">
        <v>23.8</v>
      </c>
      <c r="H747" s="86">
        <v>0.72</v>
      </c>
      <c r="I747" s="90" t="s">
        <v>222</v>
      </c>
      <c r="J747" s="90" t="s">
        <v>244</v>
      </c>
    </row>
    <row r="748" spans="1:10" x14ac:dyDescent="0.3">
      <c r="A748" s="90">
        <v>746</v>
      </c>
      <c r="B748" s="91">
        <v>50</v>
      </c>
      <c r="C748" s="90" t="s">
        <v>580</v>
      </c>
      <c r="D748" s="90" t="s">
        <v>1</v>
      </c>
      <c r="E748" s="86">
        <v>113.65</v>
      </c>
      <c r="F748" s="86">
        <v>35.533333333333303</v>
      </c>
      <c r="G748" s="92">
        <v>23.8</v>
      </c>
      <c r="H748" s="86">
        <v>0.72</v>
      </c>
      <c r="I748" s="90" t="s">
        <v>222</v>
      </c>
      <c r="J748" s="90" t="s">
        <v>244</v>
      </c>
    </row>
    <row r="749" spans="1:10" x14ac:dyDescent="0.3">
      <c r="A749" s="90">
        <v>747</v>
      </c>
      <c r="B749" s="91">
        <v>50</v>
      </c>
      <c r="C749" s="90" t="s">
        <v>580</v>
      </c>
      <c r="D749" s="90" t="s">
        <v>1</v>
      </c>
      <c r="E749" s="86">
        <v>113.65</v>
      </c>
      <c r="F749" s="86">
        <v>35.533333333333303</v>
      </c>
      <c r="G749" s="92">
        <v>24.6</v>
      </c>
      <c r="H749" s="86">
        <v>0.72</v>
      </c>
      <c r="I749" s="90" t="s">
        <v>222</v>
      </c>
      <c r="J749" s="90" t="s">
        <v>244</v>
      </c>
    </row>
    <row r="750" spans="1:10" x14ac:dyDescent="0.3">
      <c r="A750" s="90">
        <v>748</v>
      </c>
      <c r="B750" s="91">
        <v>50</v>
      </c>
      <c r="C750" s="90" t="s">
        <v>580</v>
      </c>
      <c r="D750" s="90" t="s">
        <v>1</v>
      </c>
      <c r="E750" s="86">
        <v>113.65</v>
      </c>
      <c r="F750" s="86">
        <v>35.533333333333303</v>
      </c>
      <c r="G750" s="92">
        <v>25.5</v>
      </c>
      <c r="H750" s="86">
        <v>0.72</v>
      </c>
      <c r="I750" s="90" t="s">
        <v>222</v>
      </c>
      <c r="J750" s="90" t="s">
        <v>244</v>
      </c>
    </row>
    <row r="751" spans="1:10" x14ac:dyDescent="0.3">
      <c r="A751" s="90">
        <v>749</v>
      </c>
      <c r="B751" s="91">
        <v>50</v>
      </c>
      <c r="C751" s="90" t="s">
        <v>580</v>
      </c>
      <c r="D751" s="90" t="s">
        <v>1</v>
      </c>
      <c r="E751" s="86">
        <v>113.65</v>
      </c>
      <c r="F751" s="86">
        <v>35.533333333333303</v>
      </c>
      <c r="G751" s="92">
        <v>25.6</v>
      </c>
      <c r="H751" s="86">
        <v>0.72</v>
      </c>
      <c r="I751" s="90" t="s">
        <v>222</v>
      </c>
      <c r="J751" s="90" t="s">
        <v>244</v>
      </c>
    </row>
    <row r="752" spans="1:10" x14ac:dyDescent="0.3">
      <c r="A752" s="90">
        <v>750</v>
      </c>
      <c r="B752" s="91">
        <v>51</v>
      </c>
      <c r="C752" s="90" t="s">
        <v>278</v>
      </c>
      <c r="D752" s="90" t="s">
        <v>1</v>
      </c>
      <c r="E752" s="86">
        <v>108.083333333333</v>
      </c>
      <c r="F752" s="86">
        <v>34.299999999999997</v>
      </c>
      <c r="G752" s="92">
        <v>49.858196113608365</v>
      </c>
      <c r="H752" s="86">
        <v>0.52</v>
      </c>
      <c r="I752" s="90" t="s">
        <v>222</v>
      </c>
      <c r="J752" s="90" t="s">
        <v>244</v>
      </c>
    </row>
    <row r="753" spans="1:10" x14ac:dyDescent="0.3">
      <c r="A753" s="90">
        <v>751</v>
      </c>
      <c r="B753" s="91">
        <v>51</v>
      </c>
      <c r="C753" s="90" t="s">
        <v>278</v>
      </c>
      <c r="D753" s="90" t="s">
        <v>1</v>
      </c>
      <c r="E753" s="86">
        <v>108.083333333333</v>
      </c>
      <c r="F753" s="86">
        <v>34.299999999999997</v>
      </c>
      <c r="G753" s="92">
        <v>40.171122275089679</v>
      </c>
      <c r="H753" s="86">
        <v>0.52</v>
      </c>
      <c r="I753" s="90" t="s">
        <v>222</v>
      </c>
      <c r="J753" s="90" t="s">
        <v>244</v>
      </c>
    </row>
    <row r="754" spans="1:10" x14ac:dyDescent="0.3">
      <c r="A754" s="90">
        <v>752</v>
      </c>
      <c r="B754" s="91">
        <v>51</v>
      </c>
      <c r="C754" s="90" t="s">
        <v>278</v>
      </c>
      <c r="D754" s="90" t="s">
        <v>1</v>
      </c>
      <c r="E754" s="86">
        <v>108.083333333333</v>
      </c>
      <c r="F754" s="86">
        <v>34.299999999999997</v>
      </c>
      <c r="G754" s="92">
        <v>33.755847299329432</v>
      </c>
      <c r="H754" s="86">
        <v>0.52</v>
      </c>
      <c r="I754" s="90" t="s">
        <v>222</v>
      </c>
      <c r="J754" s="90" t="s">
        <v>244</v>
      </c>
    </row>
    <row r="755" spans="1:10" x14ac:dyDescent="0.3">
      <c r="A755" s="90">
        <v>753</v>
      </c>
      <c r="B755" s="91">
        <v>51</v>
      </c>
      <c r="C755" s="90" t="s">
        <v>278</v>
      </c>
      <c r="D755" s="90" t="s">
        <v>1</v>
      </c>
      <c r="E755" s="86">
        <v>108.083333333333</v>
      </c>
      <c r="F755" s="86">
        <v>34.299999999999997</v>
      </c>
      <c r="G755" s="92">
        <v>26.55155153768786</v>
      </c>
      <c r="H755" s="86">
        <v>0.52</v>
      </c>
      <c r="I755" s="90" t="s">
        <v>222</v>
      </c>
      <c r="J755" s="90" t="s">
        <v>244</v>
      </c>
    </row>
    <row r="756" spans="1:10" x14ac:dyDescent="0.3">
      <c r="A756" s="90">
        <v>754</v>
      </c>
      <c r="B756" s="91">
        <v>51</v>
      </c>
      <c r="C756" s="90" t="s">
        <v>278</v>
      </c>
      <c r="D756" s="90" t="s">
        <v>1</v>
      </c>
      <c r="E756" s="86">
        <v>108.083333333333</v>
      </c>
      <c r="F756" s="86">
        <v>34.299999999999997</v>
      </c>
      <c r="G756" s="92">
        <v>24.433074623048331</v>
      </c>
      <c r="H756" s="86">
        <v>0.52</v>
      </c>
      <c r="I756" s="90" t="s">
        <v>222</v>
      </c>
      <c r="J756" s="90" t="s">
        <v>244</v>
      </c>
    </row>
    <row r="757" spans="1:10" x14ac:dyDescent="0.3">
      <c r="A757" s="90">
        <v>755</v>
      </c>
      <c r="B757" s="91">
        <v>51</v>
      </c>
      <c r="C757" s="90" t="s">
        <v>278</v>
      </c>
      <c r="D757" s="90" t="s">
        <v>1</v>
      </c>
      <c r="E757" s="86">
        <v>108.083333333333</v>
      </c>
      <c r="F757" s="86">
        <v>34.299999999999997</v>
      </c>
      <c r="G757" s="92">
        <v>37.678066867404446</v>
      </c>
      <c r="H757" s="86">
        <v>0.52</v>
      </c>
      <c r="I757" s="90" t="s">
        <v>222</v>
      </c>
      <c r="J757" s="90" t="s">
        <v>244</v>
      </c>
    </row>
    <row r="758" spans="1:10" x14ac:dyDescent="0.3">
      <c r="A758" s="90">
        <v>756</v>
      </c>
      <c r="B758" s="91">
        <v>51</v>
      </c>
      <c r="C758" s="90" t="s">
        <v>278</v>
      </c>
      <c r="D758" s="90" t="s">
        <v>1</v>
      </c>
      <c r="E758" s="86">
        <v>108.083333333333</v>
      </c>
      <c r="F758" s="86">
        <v>34.299999999999997</v>
      </c>
      <c r="G758" s="92">
        <v>29.342735272790712</v>
      </c>
      <c r="H758" s="86">
        <v>0.52</v>
      </c>
      <c r="I758" s="90" t="s">
        <v>222</v>
      </c>
      <c r="J758" s="90" t="s">
        <v>244</v>
      </c>
    </row>
    <row r="759" spans="1:10" x14ac:dyDescent="0.3">
      <c r="A759" s="90">
        <v>757</v>
      </c>
      <c r="B759" s="91">
        <v>51</v>
      </c>
      <c r="C759" s="90" t="s">
        <v>278</v>
      </c>
      <c r="D759" s="90" t="s">
        <v>1</v>
      </c>
      <c r="E759" s="86">
        <v>108.083333333333</v>
      </c>
      <c r="F759" s="86">
        <v>34.299999999999997</v>
      </c>
      <c r="G759" s="92">
        <v>25.610765615504491</v>
      </c>
      <c r="H759" s="86">
        <v>0.52</v>
      </c>
      <c r="I759" s="90" t="s">
        <v>222</v>
      </c>
      <c r="J759" s="90" t="s">
        <v>244</v>
      </c>
    </row>
    <row r="760" spans="1:10" x14ac:dyDescent="0.3">
      <c r="A760" s="90">
        <v>758</v>
      </c>
      <c r="B760" s="91">
        <v>51</v>
      </c>
      <c r="C760" s="90" t="s">
        <v>278</v>
      </c>
      <c r="D760" s="90" t="s">
        <v>1</v>
      </c>
      <c r="E760" s="86">
        <v>108.083333333333</v>
      </c>
      <c r="F760" s="86">
        <v>34.299999999999997</v>
      </c>
      <c r="G760" s="92">
        <v>21.947936004624708</v>
      </c>
      <c r="H760" s="86">
        <v>0.52</v>
      </c>
      <c r="I760" s="90" t="s">
        <v>222</v>
      </c>
      <c r="J760" s="90" t="s">
        <v>244</v>
      </c>
    </row>
    <row r="761" spans="1:10" x14ac:dyDescent="0.3">
      <c r="A761" s="90">
        <v>759</v>
      </c>
      <c r="B761" s="91">
        <v>51</v>
      </c>
      <c r="C761" s="90" t="s">
        <v>278</v>
      </c>
      <c r="D761" s="90" t="s">
        <v>1</v>
      </c>
      <c r="E761" s="86">
        <v>108.083333333333</v>
      </c>
      <c r="F761" s="86">
        <v>34.299999999999997</v>
      </c>
      <c r="G761" s="92">
        <v>20.231216229229318</v>
      </c>
      <c r="H761" s="86">
        <v>0.52</v>
      </c>
      <c r="I761" s="90" t="s">
        <v>222</v>
      </c>
      <c r="J761" s="90" t="s">
        <v>244</v>
      </c>
    </row>
    <row r="762" spans="1:10" x14ac:dyDescent="0.3">
      <c r="A762" s="90">
        <v>760</v>
      </c>
      <c r="B762" s="91">
        <v>51</v>
      </c>
      <c r="C762" s="90" t="s">
        <v>278</v>
      </c>
      <c r="D762" s="90" t="s">
        <v>1</v>
      </c>
      <c r="E762" s="86">
        <v>108.083333333333</v>
      </c>
      <c r="F762" s="86">
        <v>34.299999999999997</v>
      </c>
      <c r="G762" s="92">
        <v>37.11151525622563</v>
      </c>
      <c r="H762" s="86">
        <v>0.52</v>
      </c>
      <c r="I762" s="90" t="s">
        <v>222</v>
      </c>
      <c r="J762" s="90" t="s">
        <v>244</v>
      </c>
    </row>
    <row r="763" spans="1:10" x14ac:dyDescent="0.3">
      <c r="A763" s="90">
        <v>761</v>
      </c>
      <c r="B763" s="91">
        <v>51</v>
      </c>
      <c r="C763" s="90" t="s">
        <v>278</v>
      </c>
      <c r="D763" s="90" t="s">
        <v>1</v>
      </c>
      <c r="E763" s="86">
        <v>108.083333333333</v>
      </c>
      <c r="F763" s="86">
        <v>34.299999999999997</v>
      </c>
      <c r="G763" s="92">
        <v>27.039456286311378</v>
      </c>
      <c r="H763" s="86">
        <v>0.52</v>
      </c>
      <c r="I763" s="90" t="s">
        <v>222</v>
      </c>
      <c r="J763" s="90" t="s">
        <v>244</v>
      </c>
    </row>
    <row r="764" spans="1:10" x14ac:dyDescent="0.3">
      <c r="A764" s="90">
        <v>762</v>
      </c>
      <c r="B764" s="91">
        <v>51</v>
      </c>
      <c r="C764" s="90" t="s">
        <v>278</v>
      </c>
      <c r="D764" s="90" t="s">
        <v>1</v>
      </c>
      <c r="E764" s="86">
        <v>108.083333333333</v>
      </c>
      <c r="F764" s="86">
        <v>34.299999999999997</v>
      </c>
      <c r="G764" s="92">
        <v>22.717879836846958</v>
      </c>
      <c r="H764" s="86">
        <v>0.52</v>
      </c>
      <c r="I764" s="90" t="s">
        <v>222</v>
      </c>
      <c r="J764" s="90" t="s">
        <v>244</v>
      </c>
    </row>
    <row r="765" spans="1:10" x14ac:dyDescent="0.3">
      <c r="A765" s="90">
        <v>763</v>
      </c>
      <c r="B765" s="91">
        <v>51</v>
      </c>
      <c r="C765" s="90" t="s">
        <v>278</v>
      </c>
      <c r="D765" s="90" t="s">
        <v>1</v>
      </c>
      <c r="E765" s="86">
        <v>108.083333333333</v>
      </c>
      <c r="F765" s="86">
        <v>34.299999999999997</v>
      </c>
      <c r="G765" s="92">
        <v>17.807308390528732</v>
      </c>
      <c r="H765" s="86">
        <v>0.52</v>
      </c>
      <c r="I765" s="90" t="s">
        <v>222</v>
      </c>
      <c r="J765" s="90" t="s">
        <v>244</v>
      </c>
    </row>
    <row r="766" spans="1:10" x14ac:dyDescent="0.3">
      <c r="A766" s="90">
        <v>764</v>
      </c>
      <c r="B766" s="91">
        <v>51</v>
      </c>
      <c r="C766" s="90" t="s">
        <v>278</v>
      </c>
      <c r="D766" s="90" t="s">
        <v>1</v>
      </c>
      <c r="E766" s="86">
        <v>108.083333333333</v>
      </c>
      <c r="F766" s="86">
        <v>34.299999999999997</v>
      </c>
      <c r="G766" s="92">
        <v>18.352125519838893</v>
      </c>
      <c r="H766" s="86">
        <v>0.52</v>
      </c>
      <c r="I766" s="90" t="s">
        <v>222</v>
      </c>
      <c r="J766" s="90" t="s">
        <v>244</v>
      </c>
    </row>
    <row r="767" spans="1:10" x14ac:dyDescent="0.3">
      <c r="A767" s="90">
        <v>765</v>
      </c>
      <c r="B767" s="91">
        <v>52</v>
      </c>
      <c r="C767" s="90" t="s">
        <v>279</v>
      </c>
      <c r="D767" s="90" t="s">
        <v>1</v>
      </c>
      <c r="E767" s="86">
        <v>108.083333333333</v>
      </c>
      <c r="F767" s="86">
        <v>34.299999999999997</v>
      </c>
      <c r="G767" s="92">
        <v>22.523145663340081</v>
      </c>
      <c r="H767" s="86">
        <v>0.52</v>
      </c>
      <c r="I767" s="90" t="s">
        <v>222</v>
      </c>
      <c r="J767" s="90" t="s">
        <v>244</v>
      </c>
    </row>
    <row r="768" spans="1:10" x14ac:dyDescent="0.3">
      <c r="A768" s="90">
        <v>766</v>
      </c>
      <c r="B768" s="91">
        <v>52</v>
      </c>
      <c r="C768" s="90" t="s">
        <v>279</v>
      </c>
      <c r="D768" s="90" t="s">
        <v>1</v>
      </c>
      <c r="E768" s="86">
        <v>108.083333333333</v>
      </c>
      <c r="F768" s="86">
        <v>34.299999999999997</v>
      </c>
      <c r="G768" s="92">
        <v>31.45746768832025</v>
      </c>
      <c r="H768" s="86">
        <v>0.52</v>
      </c>
      <c r="I768" s="90" t="s">
        <v>222</v>
      </c>
      <c r="J768" s="90" t="s">
        <v>244</v>
      </c>
    </row>
    <row r="769" spans="1:10" x14ac:dyDescent="0.3">
      <c r="A769" s="90">
        <v>767</v>
      </c>
      <c r="B769" s="91">
        <v>52</v>
      </c>
      <c r="C769" s="90" t="s">
        <v>279</v>
      </c>
      <c r="D769" s="90" t="s">
        <v>1</v>
      </c>
      <c r="E769" s="86">
        <v>108.083333333333</v>
      </c>
      <c r="F769" s="86">
        <v>34.299999999999997</v>
      </c>
      <c r="G769" s="92">
        <v>34.7186050958964</v>
      </c>
      <c r="H769" s="86">
        <v>0.52</v>
      </c>
      <c r="I769" s="90" t="s">
        <v>222</v>
      </c>
      <c r="J769" s="90" t="s">
        <v>244</v>
      </c>
    </row>
    <row r="770" spans="1:10" x14ac:dyDescent="0.3">
      <c r="A770" s="90">
        <v>768</v>
      </c>
      <c r="B770" s="91">
        <v>52</v>
      </c>
      <c r="C770" s="90" t="s">
        <v>279</v>
      </c>
      <c r="D770" s="90" t="s">
        <v>1</v>
      </c>
      <c r="E770" s="86">
        <v>108.083333333333</v>
      </c>
      <c r="F770" s="86">
        <v>34.299999999999997</v>
      </c>
      <c r="G770" s="92">
        <v>35.763541278823304</v>
      </c>
      <c r="H770" s="86">
        <v>0.52</v>
      </c>
      <c r="I770" s="90" t="s">
        <v>222</v>
      </c>
      <c r="J770" s="90" t="s">
        <v>244</v>
      </c>
    </row>
    <row r="771" spans="1:10" x14ac:dyDescent="0.3">
      <c r="A771" s="90">
        <v>769</v>
      </c>
      <c r="B771" s="91">
        <v>52</v>
      </c>
      <c r="C771" s="90" t="s">
        <v>279</v>
      </c>
      <c r="D771" s="90" t="s">
        <v>1</v>
      </c>
      <c r="E771" s="86">
        <v>108.083333333333</v>
      </c>
      <c r="F771" s="86">
        <v>34.299999999999997</v>
      </c>
      <c r="G771" s="92">
        <v>20.208958901403225</v>
      </c>
      <c r="H771" s="86">
        <v>0.52</v>
      </c>
      <c r="I771" s="90" t="s">
        <v>222</v>
      </c>
      <c r="J771" s="90" t="s">
        <v>244</v>
      </c>
    </row>
    <row r="772" spans="1:10" x14ac:dyDescent="0.3">
      <c r="A772" s="90">
        <v>770</v>
      </c>
      <c r="B772" s="91">
        <v>52</v>
      </c>
      <c r="C772" s="90" t="s">
        <v>279</v>
      </c>
      <c r="D772" s="90" t="s">
        <v>1</v>
      </c>
      <c r="E772" s="86">
        <v>108.083333333333</v>
      </c>
      <c r="F772" s="86">
        <v>34.299999999999997</v>
      </c>
      <c r="G772" s="92">
        <v>21.128086362075862</v>
      </c>
      <c r="H772" s="86">
        <v>0.52</v>
      </c>
      <c r="I772" s="90" t="s">
        <v>222</v>
      </c>
      <c r="J772" s="90" t="s">
        <v>244</v>
      </c>
    </row>
    <row r="773" spans="1:10" x14ac:dyDescent="0.3">
      <c r="A773" s="90">
        <v>771</v>
      </c>
      <c r="B773" s="91">
        <v>52</v>
      </c>
      <c r="C773" s="90" t="s">
        <v>279</v>
      </c>
      <c r="D773" s="90" t="s">
        <v>1</v>
      </c>
      <c r="E773" s="86">
        <v>108.083333333333</v>
      </c>
      <c r="F773" s="86">
        <v>34.299999999999997</v>
      </c>
      <c r="G773" s="92">
        <v>28.610151259315831</v>
      </c>
      <c r="H773" s="86">
        <v>0.52</v>
      </c>
      <c r="I773" s="90" t="s">
        <v>222</v>
      </c>
      <c r="J773" s="90" t="s">
        <v>244</v>
      </c>
    </row>
    <row r="774" spans="1:10" x14ac:dyDescent="0.3">
      <c r="A774" s="90">
        <v>772</v>
      </c>
      <c r="B774" s="91">
        <v>52</v>
      </c>
      <c r="C774" s="90" t="s">
        <v>279</v>
      </c>
      <c r="D774" s="90" t="s">
        <v>1</v>
      </c>
      <c r="E774" s="86">
        <v>108.083333333333</v>
      </c>
      <c r="F774" s="86">
        <v>34.299999999999997</v>
      </c>
      <c r="G774" s="92">
        <v>30.593130796458805</v>
      </c>
      <c r="H774" s="86">
        <v>0.52</v>
      </c>
      <c r="I774" s="90" t="s">
        <v>222</v>
      </c>
      <c r="J774" s="90" t="s">
        <v>244</v>
      </c>
    </row>
    <row r="775" spans="1:10" x14ac:dyDescent="0.3">
      <c r="A775" s="90">
        <v>773</v>
      </c>
      <c r="B775" s="91">
        <v>52</v>
      </c>
      <c r="C775" s="90" t="s">
        <v>279</v>
      </c>
      <c r="D775" s="90" t="s">
        <v>1</v>
      </c>
      <c r="E775" s="86">
        <v>108.083333333333</v>
      </c>
      <c r="F775" s="86">
        <v>34.299999999999997</v>
      </c>
      <c r="G775" s="92">
        <v>17.87472825368183</v>
      </c>
      <c r="H775" s="86">
        <v>0.52</v>
      </c>
      <c r="I775" s="90" t="s">
        <v>222</v>
      </c>
      <c r="J775" s="90" t="s">
        <v>244</v>
      </c>
    </row>
    <row r="776" spans="1:10" x14ac:dyDescent="0.3">
      <c r="A776" s="90">
        <v>774</v>
      </c>
      <c r="B776" s="91">
        <v>52</v>
      </c>
      <c r="C776" s="90" t="s">
        <v>279</v>
      </c>
      <c r="D776" s="90" t="s">
        <v>1</v>
      </c>
      <c r="E776" s="86">
        <v>108.083333333333</v>
      </c>
      <c r="F776" s="86">
        <v>34.299999999999997</v>
      </c>
      <c r="G776" s="92">
        <v>18.576175727604735</v>
      </c>
      <c r="H776" s="86">
        <v>0.52</v>
      </c>
      <c r="I776" s="90" t="s">
        <v>222</v>
      </c>
      <c r="J776" s="90" t="s">
        <v>244</v>
      </c>
    </row>
    <row r="777" spans="1:10" x14ac:dyDescent="0.3">
      <c r="A777" s="90">
        <v>775</v>
      </c>
      <c r="B777" s="91">
        <v>52</v>
      </c>
      <c r="C777" s="90" t="s">
        <v>279</v>
      </c>
      <c r="D777" s="90" t="s">
        <v>1</v>
      </c>
      <c r="E777" s="86">
        <v>108.083333333333</v>
      </c>
      <c r="F777" s="86">
        <v>34.299999999999997</v>
      </c>
      <c r="G777" s="92">
        <v>26.681925333934849</v>
      </c>
      <c r="H777" s="86">
        <v>0.52</v>
      </c>
      <c r="I777" s="90" t="s">
        <v>222</v>
      </c>
      <c r="J777" s="90" t="s">
        <v>244</v>
      </c>
    </row>
    <row r="778" spans="1:10" x14ac:dyDescent="0.3">
      <c r="A778" s="90">
        <v>776</v>
      </c>
      <c r="B778" s="91">
        <v>52</v>
      </c>
      <c r="C778" s="90" t="s">
        <v>279</v>
      </c>
      <c r="D778" s="90" t="s">
        <v>1</v>
      </c>
      <c r="E778" s="86">
        <v>108.083333333333</v>
      </c>
      <c r="F778" s="86">
        <v>34.299999999999997</v>
      </c>
      <c r="G778" s="92">
        <v>26.973875107982003</v>
      </c>
      <c r="H778" s="86">
        <v>0.52</v>
      </c>
      <c r="I778" s="90" t="s">
        <v>222</v>
      </c>
      <c r="J778" s="90" t="s">
        <v>244</v>
      </c>
    </row>
    <row r="779" spans="1:10" x14ac:dyDescent="0.3">
      <c r="A779" s="90">
        <v>777</v>
      </c>
      <c r="B779" s="91">
        <v>53</v>
      </c>
      <c r="C779" s="90" t="s">
        <v>280</v>
      </c>
      <c r="D779" s="90" t="s">
        <v>281</v>
      </c>
      <c r="E779" s="86">
        <v>13.0866666666666</v>
      </c>
      <c r="F779" s="86">
        <v>55.656666666666602</v>
      </c>
      <c r="G779" s="92">
        <v>39.9</v>
      </c>
      <c r="H779" s="86"/>
      <c r="I779" s="90" t="s">
        <v>237</v>
      </c>
      <c r="J779" s="90"/>
    </row>
    <row r="780" spans="1:10" x14ac:dyDescent="0.3">
      <c r="A780" s="90">
        <v>778</v>
      </c>
      <c r="B780" s="91">
        <v>53</v>
      </c>
      <c r="C780" s="90" t="s">
        <v>280</v>
      </c>
      <c r="D780" s="90" t="s">
        <v>281</v>
      </c>
      <c r="E780" s="86">
        <v>11.58</v>
      </c>
      <c r="F780" s="86">
        <v>58.5266666666666</v>
      </c>
      <c r="G780" s="92">
        <v>35.799999999999997</v>
      </c>
      <c r="H780" s="86"/>
      <c r="I780" s="90" t="s">
        <v>237</v>
      </c>
      <c r="J780" s="90"/>
    </row>
    <row r="781" spans="1:10" x14ac:dyDescent="0.3">
      <c r="A781" s="90">
        <v>779</v>
      </c>
      <c r="B781" s="91">
        <v>53</v>
      </c>
      <c r="C781" s="90" t="s">
        <v>280</v>
      </c>
      <c r="D781" s="90" t="s">
        <v>281</v>
      </c>
      <c r="E781" s="86">
        <v>18.465</v>
      </c>
      <c r="F781" s="86">
        <v>57.61</v>
      </c>
      <c r="G781" s="92">
        <v>36.200000000000003</v>
      </c>
      <c r="H781" s="86"/>
      <c r="I781" s="90" t="s">
        <v>237</v>
      </c>
      <c r="J781" s="90"/>
    </row>
    <row r="782" spans="1:10" x14ac:dyDescent="0.3">
      <c r="A782" s="90">
        <v>780</v>
      </c>
      <c r="B782" s="91">
        <v>53</v>
      </c>
      <c r="C782" s="90" t="s">
        <v>280</v>
      </c>
      <c r="D782" s="90" t="s">
        <v>281</v>
      </c>
      <c r="E782" s="86">
        <v>17.7766666666666</v>
      </c>
      <c r="F782" s="86">
        <v>59.816666666666599</v>
      </c>
      <c r="G782" s="92">
        <v>43.4</v>
      </c>
      <c r="H782" s="86"/>
      <c r="I782" s="90" t="s">
        <v>237</v>
      </c>
      <c r="J782" s="90"/>
    </row>
    <row r="783" spans="1:10" x14ac:dyDescent="0.3">
      <c r="A783" s="90">
        <v>781</v>
      </c>
      <c r="B783" s="91">
        <v>54</v>
      </c>
      <c r="C783" s="90" t="s">
        <v>282</v>
      </c>
      <c r="D783" s="90" t="s">
        <v>5</v>
      </c>
      <c r="E783" s="86">
        <v>71.515000000000001</v>
      </c>
      <c r="F783" s="86">
        <v>30.257999999999999</v>
      </c>
      <c r="G783" s="92">
        <v>17.673300000000001</v>
      </c>
      <c r="H783" s="86"/>
      <c r="I783" s="90" t="s">
        <v>222</v>
      </c>
      <c r="J783" s="90" t="s">
        <v>229</v>
      </c>
    </row>
    <row r="784" spans="1:10" x14ac:dyDescent="0.3">
      <c r="A784" s="90">
        <v>782</v>
      </c>
      <c r="B784" s="91">
        <v>55</v>
      </c>
      <c r="C784" s="90" t="s">
        <v>283</v>
      </c>
      <c r="D784" s="90" t="s">
        <v>284</v>
      </c>
      <c r="E784" s="86"/>
      <c r="F784" s="86"/>
      <c r="G784" s="92">
        <v>24.7</v>
      </c>
      <c r="H784" s="86">
        <v>0.72</v>
      </c>
      <c r="I784" s="90" t="s">
        <v>222</v>
      </c>
      <c r="J784" s="90" t="s">
        <v>229</v>
      </c>
    </row>
    <row r="785" spans="1:10" x14ac:dyDescent="0.3">
      <c r="A785" s="90">
        <v>783</v>
      </c>
      <c r="B785" s="91">
        <v>55</v>
      </c>
      <c r="C785" s="90" t="s">
        <v>283</v>
      </c>
      <c r="D785" s="90" t="s">
        <v>284</v>
      </c>
      <c r="E785" s="86"/>
      <c r="F785" s="86"/>
      <c r="G785" s="92">
        <v>28.5</v>
      </c>
      <c r="H785" s="86">
        <v>0.72</v>
      </c>
      <c r="I785" s="90" t="s">
        <v>222</v>
      </c>
      <c r="J785" s="90" t="s">
        <v>229</v>
      </c>
    </row>
    <row r="786" spans="1:10" x14ac:dyDescent="0.3">
      <c r="A786" s="90">
        <v>784</v>
      </c>
      <c r="B786" s="91">
        <v>55</v>
      </c>
      <c r="C786" s="90" t="s">
        <v>283</v>
      </c>
      <c r="D786" s="90" t="s">
        <v>284</v>
      </c>
      <c r="E786" s="86"/>
      <c r="F786" s="86"/>
      <c r="G786" s="92">
        <v>25.3</v>
      </c>
      <c r="H786" s="86">
        <v>0.72</v>
      </c>
      <c r="I786" s="90" t="s">
        <v>222</v>
      </c>
      <c r="J786" s="90" t="s">
        <v>229</v>
      </c>
    </row>
    <row r="787" spans="1:10" x14ac:dyDescent="0.3">
      <c r="A787" s="90">
        <v>785</v>
      </c>
      <c r="B787" s="91">
        <v>55</v>
      </c>
      <c r="C787" s="90" t="s">
        <v>283</v>
      </c>
      <c r="D787" s="90" t="s">
        <v>284</v>
      </c>
      <c r="E787" s="86"/>
      <c r="F787" s="86"/>
      <c r="G787" s="92">
        <v>24.2</v>
      </c>
      <c r="H787" s="86">
        <v>0.72</v>
      </c>
      <c r="I787" s="90" t="s">
        <v>222</v>
      </c>
      <c r="J787" s="90" t="s">
        <v>229</v>
      </c>
    </row>
    <row r="788" spans="1:10" x14ac:dyDescent="0.3">
      <c r="A788" s="90">
        <v>786</v>
      </c>
      <c r="B788" s="91">
        <v>55</v>
      </c>
      <c r="C788" s="90" t="s">
        <v>283</v>
      </c>
      <c r="D788" s="90" t="s">
        <v>285</v>
      </c>
      <c r="E788" s="86"/>
      <c r="F788" s="86"/>
      <c r="G788" s="92">
        <v>24.9</v>
      </c>
      <c r="H788" s="86">
        <v>0.72</v>
      </c>
      <c r="I788" s="90" t="s">
        <v>224</v>
      </c>
      <c r="J788" s="90"/>
    </row>
    <row r="789" spans="1:10" x14ac:dyDescent="0.3">
      <c r="A789" s="90">
        <v>787</v>
      </c>
      <c r="B789" s="91">
        <v>55</v>
      </c>
      <c r="C789" s="90" t="s">
        <v>283</v>
      </c>
      <c r="D789" s="90" t="s">
        <v>285</v>
      </c>
      <c r="E789" s="86"/>
      <c r="F789" s="86"/>
      <c r="G789" s="92">
        <v>24.5</v>
      </c>
      <c r="H789" s="86">
        <v>0.72</v>
      </c>
      <c r="I789" s="90" t="s">
        <v>224</v>
      </c>
      <c r="J789" s="90"/>
    </row>
    <row r="790" spans="1:10" x14ac:dyDescent="0.3">
      <c r="A790" s="90">
        <v>788</v>
      </c>
      <c r="B790" s="91">
        <v>55</v>
      </c>
      <c r="C790" s="90" t="s">
        <v>283</v>
      </c>
      <c r="D790" s="90" t="s">
        <v>285</v>
      </c>
      <c r="E790" s="86"/>
      <c r="F790" s="86"/>
      <c r="G790" s="92">
        <v>29.8</v>
      </c>
      <c r="H790" s="86">
        <v>0.72</v>
      </c>
      <c r="I790" s="90" t="s">
        <v>224</v>
      </c>
      <c r="J790" s="90"/>
    </row>
    <row r="791" spans="1:10" x14ac:dyDescent="0.3">
      <c r="A791" s="90">
        <v>789</v>
      </c>
      <c r="B791" s="91">
        <v>55</v>
      </c>
      <c r="C791" s="90" t="s">
        <v>283</v>
      </c>
      <c r="D791" s="90" t="s">
        <v>285</v>
      </c>
      <c r="E791" s="86"/>
      <c r="F791" s="86"/>
      <c r="G791" s="92">
        <v>25.8</v>
      </c>
      <c r="H791" s="86">
        <v>0.72</v>
      </c>
      <c r="I791" s="90" t="s">
        <v>224</v>
      </c>
      <c r="J791" s="90"/>
    </row>
    <row r="792" spans="1:10" x14ac:dyDescent="0.3">
      <c r="A792" s="90">
        <v>790</v>
      </c>
      <c r="B792" s="91">
        <v>55</v>
      </c>
      <c r="C792" s="90" t="s">
        <v>283</v>
      </c>
      <c r="D792" s="90" t="s">
        <v>285</v>
      </c>
      <c r="E792" s="86"/>
      <c r="F792" s="86"/>
      <c r="G792" s="92">
        <v>24.2</v>
      </c>
      <c r="H792" s="86">
        <v>0.72</v>
      </c>
      <c r="I792" s="90" t="s">
        <v>224</v>
      </c>
      <c r="J792" s="90"/>
    </row>
    <row r="793" spans="1:10" x14ac:dyDescent="0.3">
      <c r="A793" s="90">
        <v>791</v>
      </c>
      <c r="B793" s="91">
        <v>55</v>
      </c>
      <c r="C793" s="90" t="s">
        <v>283</v>
      </c>
      <c r="D793" s="90" t="s">
        <v>286</v>
      </c>
      <c r="E793" s="86"/>
      <c r="F793" s="86"/>
      <c r="G793" s="92">
        <v>29.3</v>
      </c>
      <c r="H793" s="86">
        <v>0.72</v>
      </c>
      <c r="I793" s="90" t="s">
        <v>222</v>
      </c>
      <c r="J793" s="90" t="s">
        <v>227</v>
      </c>
    </row>
    <row r="794" spans="1:10" x14ac:dyDescent="0.3">
      <c r="A794" s="90">
        <v>792</v>
      </c>
      <c r="B794" s="91">
        <v>55</v>
      </c>
      <c r="C794" s="90" t="s">
        <v>283</v>
      </c>
      <c r="D794" s="90" t="s">
        <v>287</v>
      </c>
      <c r="E794" s="86"/>
      <c r="F794" s="86"/>
      <c r="G794" s="92">
        <v>29.1</v>
      </c>
      <c r="H794" s="86">
        <v>0.72</v>
      </c>
      <c r="I794" s="90" t="s">
        <v>288</v>
      </c>
      <c r="J794" s="90"/>
    </row>
    <row r="795" spans="1:10" x14ac:dyDescent="0.3">
      <c r="A795" s="90">
        <v>793</v>
      </c>
      <c r="B795" s="91">
        <v>55</v>
      </c>
      <c r="C795" s="90" t="s">
        <v>283</v>
      </c>
      <c r="D795" s="90" t="s">
        <v>250</v>
      </c>
      <c r="E795" s="86"/>
      <c r="F795" s="86"/>
      <c r="G795" s="92">
        <v>25.5</v>
      </c>
      <c r="H795" s="86">
        <v>0.72</v>
      </c>
      <c r="I795" s="90" t="s">
        <v>222</v>
      </c>
      <c r="J795" s="90" t="s">
        <v>244</v>
      </c>
    </row>
    <row r="796" spans="1:10" x14ac:dyDescent="0.3">
      <c r="A796" s="90">
        <v>794</v>
      </c>
      <c r="B796" s="91">
        <v>56</v>
      </c>
      <c r="C796" s="90" t="s">
        <v>289</v>
      </c>
      <c r="D796" s="90" t="s">
        <v>5</v>
      </c>
      <c r="E796" s="86">
        <v>73.037000000000006</v>
      </c>
      <c r="F796" s="86">
        <v>31.384</v>
      </c>
      <c r="G796" s="92">
        <v>32.200000000000003</v>
      </c>
      <c r="H796" s="86">
        <v>3.6</v>
      </c>
      <c r="I796" s="90" t="s">
        <v>222</v>
      </c>
      <c r="J796" s="90" t="s">
        <v>229</v>
      </c>
    </row>
    <row r="797" spans="1:10" x14ac:dyDescent="0.3">
      <c r="A797" s="90">
        <v>795</v>
      </c>
      <c r="B797" s="91">
        <v>56</v>
      </c>
      <c r="C797" s="90" t="s">
        <v>289</v>
      </c>
      <c r="D797" s="90" t="s">
        <v>5</v>
      </c>
      <c r="E797" s="86">
        <v>73.037000000000006</v>
      </c>
      <c r="F797" s="86">
        <v>31.384</v>
      </c>
      <c r="G797" s="92">
        <v>29.8</v>
      </c>
      <c r="H797" s="86">
        <v>3.6</v>
      </c>
      <c r="I797" s="90" t="s">
        <v>222</v>
      </c>
      <c r="J797" s="90" t="s">
        <v>229</v>
      </c>
    </row>
    <row r="798" spans="1:10" x14ac:dyDescent="0.3">
      <c r="A798" s="90">
        <v>796</v>
      </c>
      <c r="B798" s="91">
        <v>56</v>
      </c>
      <c r="C798" s="90" t="s">
        <v>289</v>
      </c>
      <c r="D798" s="90" t="s">
        <v>5</v>
      </c>
      <c r="E798" s="86">
        <v>73.037000000000006</v>
      </c>
      <c r="F798" s="86">
        <v>31.384</v>
      </c>
      <c r="G798" s="92">
        <v>27.3</v>
      </c>
      <c r="H798" s="86">
        <v>3.6</v>
      </c>
      <c r="I798" s="90" t="s">
        <v>222</v>
      </c>
      <c r="J798" s="90" t="s">
        <v>229</v>
      </c>
    </row>
    <row r="799" spans="1:10" x14ac:dyDescent="0.3">
      <c r="A799" s="90">
        <v>797</v>
      </c>
      <c r="B799" s="91">
        <v>56</v>
      </c>
      <c r="C799" s="90" t="s">
        <v>289</v>
      </c>
      <c r="D799" s="90" t="s">
        <v>5</v>
      </c>
      <c r="E799" s="86">
        <v>73.037000000000006</v>
      </c>
      <c r="F799" s="86">
        <v>31.384</v>
      </c>
      <c r="G799" s="92">
        <v>27.3</v>
      </c>
      <c r="H799" s="86">
        <v>3.6</v>
      </c>
      <c r="I799" s="90" t="s">
        <v>222</v>
      </c>
      <c r="J799" s="90" t="s">
        <v>229</v>
      </c>
    </row>
    <row r="800" spans="1:10" x14ac:dyDescent="0.3">
      <c r="A800" s="90">
        <v>798</v>
      </c>
      <c r="B800" s="91">
        <v>57</v>
      </c>
      <c r="C800" s="90" t="s">
        <v>290</v>
      </c>
      <c r="D800" s="90" t="s">
        <v>5</v>
      </c>
      <c r="E800" s="86">
        <v>71.515000000000001</v>
      </c>
      <c r="F800" s="86">
        <v>30.257999999999999</v>
      </c>
      <c r="G800" s="92">
        <v>15.902900000000001</v>
      </c>
      <c r="H800" s="86">
        <v>0.4</v>
      </c>
      <c r="I800" s="90" t="s">
        <v>222</v>
      </c>
      <c r="J800" s="90" t="s">
        <v>229</v>
      </c>
    </row>
    <row r="801" spans="1:10" x14ac:dyDescent="0.3">
      <c r="A801" s="90">
        <v>799</v>
      </c>
      <c r="B801" s="91">
        <v>57</v>
      </c>
      <c r="C801" s="90" t="s">
        <v>290</v>
      </c>
      <c r="D801" s="90" t="s">
        <v>5</v>
      </c>
      <c r="E801" s="86">
        <v>71.515000000000001</v>
      </c>
      <c r="F801" s="86">
        <v>30.257999999999999</v>
      </c>
      <c r="G801" s="92">
        <v>19.504899999999999</v>
      </c>
      <c r="H801" s="86">
        <v>0.4</v>
      </c>
      <c r="I801" s="90" t="s">
        <v>222</v>
      </c>
      <c r="J801" s="90" t="s">
        <v>229</v>
      </c>
    </row>
    <row r="802" spans="1:10" x14ac:dyDescent="0.3">
      <c r="A802" s="90">
        <v>800</v>
      </c>
      <c r="B802" s="91">
        <v>58</v>
      </c>
      <c r="C802" s="90" t="s">
        <v>291</v>
      </c>
      <c r="D802" s="90" t="s">
        <v>292</v>
      </c>
      <c r="E802" s="86">
        <v>20.533333333333299</v>
      </c>
      <c r="F802" s="86">
        <v>45.433333333333302</v>
      </c>
      <c r="G802" s="92">
        <v>18.600000000000001</v>
      </c>
      <c r="H802" s="86">
        <v>0.88</v>
      </c>
      <c r="I802" s="90" t="s">
        <v>237</v>
      </c>
      <c r="J802" s="90"/>
    </row>
    <row r="803" spans="1:10" x14ac:dyDescent="0.3">
      <c r="A803" s="90">
        <v>801</v>
      </c>
      <c r="B803" s="91">
        <v>58</v>
      </c>
      <c r="C803" s="90" t="s">
        <v>291</v>
      </c>
      <c r="D803" s="90" t="s">
        <v>292</v>
      </c>
      <c r="E803" s="86">
        <v>20.533333333333299</v>
      </c>
      <c r="F803" s="86">
        <v>45.433333333333302</v>
      </c>
      <c r="G803" s="92">
        <v>18.2</v>
      </c>
      <c r="H803" s="86">
        <v>0.88</v>
      </c>
      <c r="I803" s="90" t="s">
        <v>237</v>
      </c>
      <c r="J803" s="90"/>
    </row>
    <row r="804" spans="1:10" x14ac:dyDescent="0.3">
      <c r="A804" s="90">
        <v>802</v>
      </c>
      <c r="B804" s="91">
        <v>58</v>
      </c>
      <c r="C804" s="90" t="s">
        <v>291</v>
      </c>
      <c r="D804" s="90" t="s">
        <v>292</v>
      </c>
      <c r="E804" s="86">
        <v>20.533333333333299</v>
      </c>
      <c r="F804" s="86">
        <v>45.433333333333302</v>
      </c>
      <c r="G804" s="92">
        <v>14</v>
      </c>
      <c r="H804" s="86">
        <v>0.88</v>
      </c>
      <c r="I804" s="90" t="s">
        <v>237</v>
      </c>
      <c r="J804" s="90"/>
    </row>
    <row r="805" spans="1:10" x14ac:dyDescent="0.3">
      <c r="A805" s="90">
        <v>803</v>
      </c>
      <c r="B805" s="91">
        <v>58</v>
      </c>
      <c r="C805" s="90" t="s">
        <v>291</v>
      </c>
      <c r="D805" s="90" t="s">
        <v>292</v>
      </c>
      <c r="E805" s="86">
        <v>20.533333333333299</v>
      </c>
      <c r="F805" s="86">
        <v>45.433333333333302</v>
      </c>
      <c r="G805" s="92">
        <v>16.5</v>
      </c>
      <c r="H805" s="86">
        <v>0.88</v>
      </c>
      <c r="I805" s="90" t="s">
        <v>237</v>
      </c>
      <c r="J805" s="90"/>
    </row>
    <row r="806" spans="1:10" x14ac:dyDescent="0.3">
      <c r="A806" s="90">
        <v>804</v>
      </c>
      <c r="B806" s="91">
        <v>58</v>
      </c>
      <c r="C806" s="90" t="s">
        <v>291</v>
      </c>
      <c r="D806" s="90" t="s">
        <v>292</v>
      </c>
      <c r="E806" s="86">
        <v>20.533333333333299</v>
      </c>
      <c r="F806" s="86">
        <v>45.433333333333302</v>
      </c>
      <c r="G806" s="92">
        <v>15.1</v>
      </c>
      <c r="H806" s="86">
        <v>0.88</v>
      </c>
      <c r="I806" s="90" t="s">
        <v>237</v>
      </c>
      <c r="J806" s="90"/>
    </row>
    <row r="807" spans="1:10" x14ac:dyDescent="0.3">
      <c r="A807" s="90">
        <v>805</v>
      </c>
      <c r="B807" s="91">
        <v>58</v>
      </c>
      <c r="C807" s="90" t="s">
        <v>291</v>
      </c>
      <c r="D807" s="90" t="s">
        <v>292</v>
      </c>
      <c r="E807" s="86">
        <v>20.533333333333299</v>
      </c>
      <c r="F807" s="86">
        <v>45.433333333333302</v>
      </c>
      <c r="G807" s="92">
        <v>14.7</v>
      </c>
      <c r="H807" s="86">
        <v>0.88</v>
      </c>
      <c r="I807" s="90" t="s">
        <v>237</v>
      </c>
      <c r="J807" s="90"/>
    </row>
    <row r="808" spans="1:10" x14ac:dyDescent="0.3">
      <c r="A808" s="90">
        <v>806</v>
      </c>
      <c r="B808" s="91">
        <v>58</v>
      </c>
      <c r="C808" s="90" t="s">
        <v>291</v>
      </c>
      <c r="D808" s="90" t="s">
        <v>292</v>
      </c>
      <c r="E808" s="86">
        <v>20.533333333333299</v>
      </c>
      <c r="F808" s="86">
        <v>45.433333333333302</v>
      </c>
      <c r="G808" s="92">
        <v>15.5</v>
      </c>
      <c r="H808" s="86">
        <v>0.88</v>
      </c>
      <c r="I808" s="90" t="s">
        <v>237</v>
      </c>
      <c r="J808" s="90"/>
    </row>
    <row r="809" spans="1:10" x14ac:dyDescent="0.3">
      <c r="A809" s="90">
        <v>807</v>
      </c>
      <c r="B809" s="91">
        <v>58</v>
      </c>
      <c r="C809" s="90" t="s">
        <v>291</v>
      </c>
      <c r="D809" s="90" t="s">
        <v>292</v>
      </c>
      <c r="E809" s="86">
        <v>20.533333333333299</v>
      </c>
      <c r="F809" s="86">
        <v>45.433333333333302</v>
      </c>
      <c r="G809" s="92">
        <v>15</v>
      </c>
      <c r="H809" s="86">
        <v>0.88</v>
      </c>
      <c r="I809" s="90" t="s">
        <v>237</v>
      </c>
      <c r="J809" s="90"/>
    </row>
    <row r="810" spans="1:10" x14ac:dyDescent="0.3">
      <c r="A810" s="90">
        <v>808</v>
      </c>
      <c r="B810" s="91">
        <v>58</v>
      </c>
      <c r="C810" s="90" t="s">
        <v>291</v>
      </c>
      <c r="D810" s="90" t="s">
        <v>292</v>
      </c>
      <c r="E810" s="86">
        <v>20.533333333333299</v>
      </c>
      <c r="F810" s="86">
        <v>45.433333333333302</v>
      </c>
      <c r="G810" s="92">
        <v>17.899999999999999</v>
      </c>
      <c r="H810" s="86">
        <v>0.88</v>
      </c>
      <c r="I810" s="90" t="s">
        <v>237</v>
      </c>
      <c r="J810" s="90"/>
    </row>
    <row r="811" spans="1:10" x14ac:dyDescent="0.3">
      <c r="A811" s="90">
        <v>809</v>
      </c>
      <c r="B811" s="91">
        <v>58</v>
      </c>
      <c r="C811" s="90" t="s">
        <v>291</v>
      </c>
      <c r="D811" s="90" t="s">
        <v>292</v>
      </c>
      <c r="E811" s="86">
        <v>20.533333333333299</v>
      </c>
      <c r="F811" s="86">
        <v>45.433333333333302</v>
      </c>
      <c r="G811" s="92">
        <v>13.1</v>
      </c>
      <c r="H811" s="86">
        <v>0.88</v>
      </c>
      <c r="I811" s="90" t="s">
        <v>237</v>
      </c>
      <c r="J811" s="90"/>
    </row>
    <row r="812" spans="1:10" x14ac:dyDescent="0.3">
      <c r="A812" s="90">
        <v>810</v>
      </c>
      <c r="B812" s="91">
        <v>58</v>
      </c>
      <c r="C812" s="90" t="s">
        <v>291</v>
      </c>
      <c r="D812" s="90" t="s">
        <v>292</v>
      </c>
      <c r="E812" s="86">
        <v>20.7</v>
      </c>
      <c r="F812" s="86">
        <v>45.6</v>
      </c>
      <c r="G812" s="92">
        <v>25</v>
      </c>
      <c r="H812" s="86">
        <v>1.28</v>
      </c>
      <c r="I812" s="90" t="s">
        <v>237</v>
      </c>
      <c r="J812" s="90"/>
    </row>
    <row r="813" spans="1:10" x14ac:dyDescent="0.3">
      <c r="A813" s="90">
        <v>811</v>
      </c>
      <c r="B813" s="91">
        <v>58</v>
      </c>
      <c r="C813" s="90" t="s">
        <v>291</v>
      </c>
      <c r="D813" s="90" t="s">
        <v>292</v>
      </c>
      <c r="E813" s="86">
        <v>20.7</v>
      </c>
      <c r="F813" s="86">
        <v>45.6</v>
      </c>
      <c r="G813" s="92">
        <v>31.6</v>
      </c>
      <c r="H813" s="86">
        <v>1.28</v>
      </c>
      <c r="I813" s="90" t="s">
        <v>237</v>
      </c>
      <c r="J813" s="90"/>
    </row>
    <row r="814" spans="1:10" x14ac:dyDescent="0.3">
      <c r="A814" s="90">
        <v>812</v>
      </c>
      <c r="B814" s="91">
        <v>58</v>
      </c>
      <c r="C814" s="90" t="s">
        <v>291</v>
      </c>
      <c r="D814" s="90" t="s">
        <v>292</v>
      </c>
      <c r="E814" s="86">
        <v>20.7</v>
      </c>
      <c r="F814" s="86">
        <v>45.6</v>
      </c>
      <c r="G814" s="92">
        <v>27.3</v>
      </c>
      <c r="H814" s="86">
        <v>1.28</v>
      </c>
      <c r="I814" s="90" t="s">
        <v>237</v>
      </c>
      <c r="J814" s="90"/>
    </row>
    <row r="815" spans="1:10" x14ac:dyDescent="0.3">
      <c r="A815" s="90">
        <v>813</v>
      </c>
      <c r="B815" s="91">
        <v>58</v>
      </c>
      <c r="C815" s="90" t="s">
        <v>291</v>
      </c>
      <c r="D815" s="90" t="s">
        <v>292</v>
      </c>
      <c r="E815" s="86">
        <v>20.7</v>
      </c>
      <c r="F815" s="86">
        <v>45.6</v>
      </c>
      <c r="G815" s="92">
        <v>26.9</v>
      </c>
      <c r="H815" s="86">
        <v>1.28</v>
      </c>
      <c r="I815" s="90" t="s">
        <v>237</v>
      </c>
      <c r="J815" s="90"/>
    </row>
    <row r="816" spans="1:10" x14ac:dyDescent="0.3">
      <c r="A816" s="90">
        <v>814</v>
      </c>
      <c r="B816" s="91">
        <v>58</v>
      </c>
      <c r="C816" s="90" t="s">
        <v>291</v>
      </c>
      <c r="D816" s="90" t="s">
        <v>292</v>
      </c>
      <c r="E816" s="86">
        <v>20.7</v>
      </c>
      <c r="F816" s="86">
        <v>45.6</v>
      </c>
      <c r="G816" s="92">
        <v>27.8</v>
      </c>
      <c r="H816" s="86">
        <v>1.28</v>
      </c>
      <c r="I816" s="90" t="s">
        <v>237</v>
      </c>
      <c r="J816" s="90"/>
    </row>
    <row r="817" spans="1:10" x14ac:dyDescent="0.3">
      <c r="A817" s="90">
        <v>815</v>
      </c>
      <c r="B817" s="91">
        <v>58</v>
      </c>
      <c r="C817" s="90" t="s">
        <v>291</v>
      </c>
      <c r="D817" s="90" t="s">
        <v>292</v>
      </c>
      <c r="E817" s="86">
        <v>20.7</v>
      </c>
      <c r="F817" s="86">
        <v>45.6</v>
      </c>
      <c r="G817" s="92">
        <v>28.9</v>
      </c>
      <c r="H817" s="86">
        <v>1.28</v>
      </c>
      <c r="I817" s="90" t="s">
        <v>237</v>
      </c>
      <c r="J817" s="90"/>
    </row>
    <row r="818" spans="1:10" x14ac:dyDescent="0.3">
      <c r="A818" s="90">
        <v>816</v>
      </c>
      <c r="B818" s="91">
        <v>58</v>
      </c>
      <c r="C818" s="90" t="s">
        <v>291</v>
      </c>
      <c r="D818" s="90" t="s">
        <v>292</v>
      </c>
      <c r="E818" s="86">
        <v>20.7</v>
      </c>
      <c r="F818" s="86">
        <v>45.6</v>
      </c>
      <c r="G818" s="92">
        <v>31.2</v>
      </c>
      <c r="H818" s="86">
        <v>1.28</v>
      </c>
      <c r="I818" s="90" t="s">
        <v>237</v>
      </c>
      <c r="J818" s="90"/>
    </row>
    <row r="819" spans="1:10" x14ac:dyDescent="0.3">
      <c r="A819" s="90">
        <v>817</v>
      </c>
      <c r="B819" s="91">
        <v>58</v>
      </c>
      <c r="C819" s="90" t="s">
        <v>291</v>
      </c>
      <c r="D819" s="90" t="s">
        <v>292</v>
      </c>
      <c r="E819" s="86">
        <v>20.7</v>
      </c>
      <c r="F819" s="86">
        <v>45.6</v>
      </c>
      <c r="G819" s="92">
        <v>20.6</v>
      </c>
      <c r="H819" s="86">
        <v>1.28</v>
      </c>
      <c r="I819" s="90" t="s">
        <v>237</v>
      </c>
      <c r="J819" s="90"/>
    </row>
    <row r="820" spans="1:10" x14ac:dyDescent="0.3">
      <c r="A820" s="90">
        <v>818</v>
      </c>
      <c r="B820" s="91">
        <v>58</v>
      </c>
      <c r="C820" s="90" t="s">
        <v>291</v>
      </c>
      <c r="D820" s="90" t="s">
        <v>292</v>
      </c>
      <c r="E820" s="86">
        <v>20.7</v>
      </c>
      <c r="F820" s="86">
        <v>45.6</v>
      </c>
      <c r="G820" s="92">
        <v>21.1</v>
      </c>
      <c r="H820" s="86">
        <v>1.28</v>
      </c>
      <c r="I820" s="90" t="s">
        <v>237</v>
      </c>
      <c r="J820" s="90"/>
    </row>
    <row r="821" spans="1:10" x14ac:dyDescent="0.3">
      <c r="A821" s="90">
        <v>819</v>
      </c>
      <c r="B821" s="91">
        <v>58</v>
      </c>
      <c r="C821" s="90" t="s">
        <v>291</v>
      </c>
      <c r="D821" s="90" t="s">
        <v>292</v>
      </c>
      <c r="E821" s="86">
        <v>20.7</v>
      </c>
      <c r="F821" s="86">
        <v>45.6</v>
      </c>
      <c r="G821" s="92">
        <v>21</v>
      </c>
      <c r="H821" s="86">
        <v>1.28</v>
      </c>
      <c r="I821" s="90" t="s">
        <v>237</v>
      </c>
      <c r="J821" s="90"/>
    </row>
    <row r="822" spans="1:10" x14ac:dyDescent="0.3">
      <c r="A822" s="90">
        <v>820</v>
      </c>
      <c r="B822" s="91">
        <v>59</v>
      </c>
      <c r="C822" s="90" t="s">
        <v>293</v>
      </c>
      <c r="D822" s="90" t="s">
        <v>284</v>
      </c>
      <c r="E822" s="86">
        <v>75.466666666666598</v>
      </c>
      <c r="F822" s="86">
        <v>26.0833333333333</v>
      </c>
      <c r="G822" s="92">
        <v>21.417004048582996</v>
      </c>
      <c r="H822" s="86">
        <v>4.2</v>
      </c>
      <c r="I822" s="90" t="s">
        <v>222</v>
      </c>
      <c r="J822" s="90" t="s">
        <v>229</v>
      </c>
    </row>
    <row r="823" spans="1:10" x14ac:dyDescent="0.3">
      <c r="A823" s="90">
        <v>821</v>
      </c>
      <c r="B823" s="91">
        <v>60</v>
      </c>
      <c r="C823" s="90" t="s">
        <v>294</v>
      </c>
      <c r="D823" s="90" t="s">
        <v>1</v>
      </c>
      <c r="E823" s="86">
        <v>116.44370000000001</v>
      </c>
      <c r="F823" s="86">
        <v>37.630001999999998</v>
      </c>
      <c r="G823" s="92">
        <v>32.938000000000002</v>
      </c>
      <c r="H823" s="86"/>
      <c r="I823" s="90" t="s">
        <v>222</v>
      </c>
      <c r="J823" s="90" t="s">
        <v>244</v>
      </c>
    </row>
    <row r="824" spans="1:10" x14ac:dyDescent="0.3">
      <c r="A824" s="90">
        <v>822</v>
      </c>
      <c r="B824" s="91">
        <v>60</v>
      </c>
      <c r="C824" s="90" t="s">
        <v>294</v>
      </c>
      <c r="D824" s="90" t="s">
        <v>1</v>
      </c>
      <c r="E824" s="86">
        <v>116.44370000000001</v>
      </c>
      <c r="F824" s="86">
        <v>37.630001999999998</v>
      </c>
      <c r="G824" s="92">
        <v>24.263000000000002</v>
      </c>
      <c r="H824" s="86"/>
      <c r="I824" s="90" t="s">
        <v>222</v>
      </c>
      <c r="J824" s="90" t="s">
        <v>244</v>
      </c>
    </row>
    <row r="825" spans="1:10" x14ac:dyDescent="0.3">
      <c r="A825" s="90">
        <v>823</v>
      </c>
      <c r="B825" s="91">
        <v>60</v>
      </c>
      <c r="C825" s="90" t="s">
        <v>294</v>
      </c>
      <c r="D825" s="90" t="s">
        <v>1</v>
      </c>
      <c r="E825" s="86">
        <v>116.44370000000001</v>
      </c>
      <c r="F825" s="86">
        <v>37.630001999999998</v>
      </c>
      <c r="G825" s="92">
        <v>37.871000000000002</v>
      </c>
      <c r="H825" s="86"/>
      <c r="I825" s="90" t="s">
        <v>222</v>
      </c>
      <c r="J825" s="90" t="s">
        <v>244</v>
      </c>
    </row>
    <row r="826" spans="1:10" x14ac:dyDescent="0.3">
      <c r="A826" s="90">
        <v>824</v>
      </c>
      <c r="B826" s="91">
        <v>60</v>
      </c>
      <c r="C826" s="90" t="s">
        <v>294</v>
      </c>
      <c r="D826" s="90" t="s">
        <v>1</v>
      </c>
      <c r="E826" s="86">
        <v>116.44370000000001</v>
      </c>
      <c r="F826" s="86">
        <v>37.630001999999998</v>
      </c>
      <c r="G826" s="92">
        <v>37.750999999999998</v>
      </c>
      <c r="H826" s="86"/>
      <c r="I826" s="90" t="s">
        <v>222</v>
      </c>
      <c r="J826" s="90" t="s">
        <v>244</v>
      </c>
    </row>
    <row r="827" spans="1:10" x14ac:dyDescent="0.3">
      <c r="A827" s="90">
        <v>825</v>
      </c>
      <c r="B827" s="91">
        <v>60</v>
      </c>
      <c r="C827" s="90" t="s">
        <v>294</v>
      </c>
      <c r="D827" s="90" t="s">
        <v>1</v>
      </c>
      <c r="E827" s="86">
        <v>116.44370000000001</v>
      </c>
      <c r="F827" s="86">
        <v>37.630001999999998</v>
      </c>
      <c r="G827" s="92">
        <v>37.676000000000002</v>
      </c>
      <c r="H827" s="86"/>
      <c r="I827" s="90" t="s">
        <v>222</v>
      </c>
      <c r="J827" s="90" t="s">
        <v>244</v>
      </c>
    </row>
    <row r="828" spans="1:10" x14ac:dyDescent="0.3">
      <c r="A828" s="90">
        <v>826</v>
      </c>
      <c r="B828" s="91">
        <v>60</v>
      </c>
      <c r="C828" s="90" t="s">
        <v>294</v>
      </c>
      <c r="D828" s="90" t="s">
        <v>1</v>
      </c>
      <c r="E828" s="86">
        <v>116.44370000000001</v>
      </c>
      <c r="F828" s="86">
        <v>37.630001999999998</v>
      </c>
      <c r="G828" s="92">
        <v>25.506</v>
      </c>
      <c r="H828" s="86"/>
      <c r="I828" s="90" t="s">
        <v>222</v>
      </c>
      <c r="J828" s="90" t="s">
        <v>244</v>
      </c>
    </row>
    <row r="829" spans="1:10" x14ac:dyDescent="0.3">
      <c r="A829" s="90">
        <v>827</v>
      </c>
      <c r="B829" s="91">
        <v>60</v>
      </c>
      <c r="C829" s="90" t="s">
        <v>294</v>
      </c>
      <c r="D829" s="90" t="s">
        <v>1</v>
      </c>
      <c r="E829" s="86">
        <v>116.44370000000001</v>
      </c>
      <c r="F829" s="86">
        <v>37.630001999999998</v>
      </c>
      <c r="G829" s="92">
        <v>31.905000000000001</v>
      </c>
      <c r="H829" s="86"/>
      <c r="I829" s="90" t="s">
        <v>222</v>
      </c>
      <c r="J829" s="90" t="s">
        <v>244</v>
      </c>
    </row>
    <row r="830" spans="1:10" x14ac:dyDescent="0.3">
      <c r="A830" s="90">
        <v>828</v>
      </c>
      <c r="B830" s="91">
        <v>60</v>
      </c>
      <c r="C830" s="90" t="s">
        <v>294</v>
      </c>
      <c r="D830" s="90" t="s">
        <v>1</v>
      </c>
      <c r="E830" s="86">
        <v>116.44370000000001</v>
      </c>
      <c r="F830" s="86">
        <v>37.630001999999998</v>
      </c>
      <c r="G830" s="92">
        <v>26.654</v>
      </c>
      <c r="H830" s="86"/>
      <c r="I830" s="90" t="s">
        <v>222</v>
      </c>
      <c r="J830" s="90" t="s">
        <v>244</v>
      </c>
    </row>
    <row r="831" spans="1:10" x14ac:dyDescent="0.3">
      <c r="A831" s="90">
        <v>829</v>
      </c>
      <c r="B831" s="91">
        <v>60</v>
      </c>
      <c r="C831" s="90" t="s">
        <v>294</v>
      </c>
      <c r="D831" s="90" t="s">
        <v>1</v>
      </c>
      <c r="E831" s="86">
        <v>116.44370000000001</v>
      </c>
      <c r="F831" s="86">
        <v>37.630001999999998</v>
      </c>
      <c r="G831" s="92">
        <v>30.175000000000001</v>
      </c>
      <c r="H831" s="86"/>
      <c r="I831" s="90" t="s">
        <v>222</v>
      </c>
      <c r="J831" s="90" t="s">
        <v>244</v>
      </c>
    </row>
    <row r="832" spans="1:10" x14ac:dyDescent="0.3">
      <c r="A832" s="90">
        <v>830</v>
      </c>
      <c r="B832" s="91">
        <v>60</v>
      </c>
      <c r="C832" s="90" t="s">
        <v>294</v>
      </c>
      <c r="D832" s="90" t="s">
        <v>1</v>
      </c>
      <c r="E832" s="86">
        <v>116.44370000000001</v>
      </c>
      <c r="F832" s="86">
        <v>37.630001999999998</v>
      </c>
      <c r="G832" s="92">
        <v>24.643000000000001</v>
      </c>
      <c r="H832" s="86"/>
      <c r="I832" s="90" t="s">
        <v>222</v>
      </c>
      <c r="J832" s="90" t="s">
        <v>244</v>
      </c>
    </row>
    <row r="833" spans="1:10" x14ac:dyDescent="0.3">
      <c r="A833" s="90">
        <v>831</v>
      </c>
      <c r="B833" s="91">
        <v>60</v>
      </c>
      <c r="C833" s="90" t="s">
        <v>294</v>
      </c>
      <c r="D833" s="90" t="s">
        <v>1</v>
      </c>
      <c r="E833" s="86">
        <v>116.44370000000001</v>
      </c>
      <c r="F833" s="86">
        <v>37.630001999999998</v>
      </c>
      <c r="G833" s="92">
        <v>34.69</v>
      </c>
      <c r="H833" s="86"/>
      <c r="I833" s="90" t="s">
        <v>222</v>
      </c>
      <c r="J833" s="90" t="s">
        <v>244</v>
      </c>
    </row>
    <row r="834" spans="1:10" x14ac:dyDescent="0.3">
      <c r="A834" s="90">
        <v>832</v>
      </c>
      <c r="B834" s="91">
        <v>60</v>
      </c>
      <c r="C834" s="90" t="s">
        <v>294</v>
      </c>
      <c r="D834" s="90" t="s">
        <v>1</v>
      </c>
      <c r="E834" s="86">
        <v>116.44370000000001</v>
      </c>
      <c r="F834" s="86">
        <v>37.630001999999998</v>
      </c>
      <c r="G834" s="92">
        <v>26.295999999999999</v>
      </c>
      <c r="H834" s="86"/>
      <c r="I834" s="90" t="s">
        <v>222</v>
      </c>
      <c r="J834" s="90" t="s">
        <v>244</v>
      </c>
    </row>
    <row r="835" spans="1:10" x14ac:dyDescent="0.3">
      <c r="A835" s="90">
        <v>833</v>
      </c>
      <c r="B835" s="91">
        <v>60</v>
      </c>
      <c r="C835" s="90" t="s">
        <v>294</v>
      </c>
      <c r="D835" s="90" t="s">
        <v>1</v>
      </c>
      <c r="E835" s="86">
        <v>116.44370000000001</v>
      </c>
      <c r="F835" s="86">
        <v>37.630001999999998</v>
      </c>
      <c r="G835" s="92">
        <v>38.121000000000002</v>
      </c>
      <c r="H835" s="86"/>
      <c r="I835" s="90" t="s">
        <v>222</v>
      </c>
      <c r="J835" s="90" t="s">
        <v>244</v>
      </c>
    </row>
    <row r="836" spans="1:10" x14ac:dyDescent="0.3">
      <c r="A836" s="90">
        <v>834</v>
      </c>
      <c r="B836" s="91">
        <v>60</v>
      </c>
      <c r="C836" s="90" t="s">
        <v>294</v>
      </c>
      <c r="D836" s="90" t="s">
        <v>1</v>
      </c>
      <c r="E836" s="86">
        <v>116.44370000000001</v>
      </c>
      <c r="F836" s="86">
        <v>37.630001999999998</v>
      </c>
      <c r="G836" s="92">
        <v>35.658999999999999</v>
      </c>
      <c r="H836" s="86"/>
      <c r="I836" s="90" t="s">
        <v>222</v>
      </c>
      <c r="J836" s="90" t="s">
        <v>244</v>
      </c>
    </row>
    <row r="837" spans="1:10" x14ac:dyDescent="0.3">
      <c r="A837" s="90">
        <v>835</v>
      </c>
      <c r="B837" s="91">
        <v>60</v>
      </c>
      <c r="C837" s="90" t="s">
        <v>294</v>
      </c>
      <c r="D837" s="90" t="s">
        <v>1</v>
      </c>
      <c r="E837" s="86">
        <v>116.44370000000001</v>
      </c>
      <c r="F837" s="86">
        <v>37.630001999999998</v>
      </c>
      <c r="G837" s="92">
        <v>33.497</v>
      </c>
      <c r="H837" s="86"/>
      <c r="I837" s="90" t="s">
        <v>222</v>
      </c>
      <c r="J837" s="90" t="s">
        <v>244</v>
      </c>
    </row>
    <row r="838" spans="1:10" x14ac:dyDescent="0.3">
      <c r="A838" s="90">
        <v>836</v>
      </c>
      <c r="B838" s="91">
        <v>60</v>
      </c>
      <c r="C838" s="90" t="s">
        <v>294</v>
      </c>
      <c r="D838" s="90" t="s">
        <v>1</v>
      </c>
      <c r="E838" s="86">
        <v>116.44370000000001</v>
      </c>
      <c r="F838" s="86">
        <v>37.630001999999998</v>
      </c>
      <c r="G838" s="92">
        <v>30.138999999999999</v>
      </c>
      <c r="H838" s="86"/>
      <c r="I838" s="90" t="s">
        <v>222</v>
      </c>
      <c r="J838" s="90" t="s">
        <v>244</v>
      </c>
    </row>
    <row r="839" spans="1:10" x14ac:dyDescent="0.3">
      <c r="A839" s="90">
        <v>837</v>
      </c>
      <c r="B839" s="91">
        <v>60</v>
      </c>
      <c r="C839" s="90" t="s">
        <v>294</v>
      </c>
      <c r="D839" s="90" t="s">
        <v>1</v>
      </c>
      <c r="E839" s="86">
        <v>116.44370000000001</v>
      </c>
      <c r="F839" s="86">
        <v>37.630001999999998</v>
      </c>
      <c r="G839" s="92">
        <v>36.593000000000004</v>
      </c>
      <c r="H839" s="86"/>
      <c r="I839" s="90" t="s">
        <v>222</v>
      </c>
      <c r="J839" s="90" t="s">
        <v>244</v>
      </c>
    </row>
    <row r="840" spans="1:10" x14ac:dyDescent="0.3">
      <c r="A840" s="90">
        <v>838</v>
      </c>
      <c r="B840" s="91">
        <v>60</v>
      </c>
      <c r="C840" s="90" t="s">
        <v>294</v>
      </c>
      <c r="D840" s="90" t="s">
        <v>1</v>
      </c>
      <c r="E840" s="86">
        <v>116.44370000000001</v>
      </c>
      <c r="F840" s="86">
        <v>37.630001999999998</v>
      </c>
      <c r="G840" s="92">
        <v>29.789000000000001</v>
      </c>
      <c r="H840" s="86"/>
      <c r="I840" s="90" t="s">
        <v>222</v>
      </c>
      <c r="J840" s="90" t="s">
        <v>244</v>
      </c>
    </row>
    <row r="841" spans="1:10" x14ac:dyDescent="0.3">
      <c r="A841" s="90">
        <v>839</v>
      </c>
      <c r="B841" s="91">
        <v>60</v>
      </c>
      <c r="C841" s="90" t="s">
        <v>294</v>
      </c>
      <c r="D841" s="90" t="s">
        <v>1</v>
      </c>
      <c r="E841" s="86">
        <v>116.44370000000001</v>
      </c>
      <c r="F841" s="86">
        <v>37.630001999999998</v>
      </c>
      <c r="G841" s="92">
        <v>37.573</v>
      </c>
      <c r="H841" s="86"/>
      <c r="I841" s="90" t="s">
        <v>222</v>
      </c>
      <c r="J841" s="90" t="s">
        <v>244</v>
      </c>
    </row>
    <row r="842" spans="1:10" x14ac:dyDescent="0.3">
      <c r="A842" s="90">
        <v>840</v>
      </c>
      <c r="B842" s="91">
        <v>60</v>
      </c>
      <c r="C842" s="90" t="s">
        <v>294</v>
      </c>
      <c r="D842" s="90" t="s">
        <v>1</v>
      </c>
      <c r="E842" s="86">
        <v>116.44370000000001</v>
      </c>
      <c r="F842" s="86">
        <v>37.630001999999998</v>
      </c>
      <c r="G842" s="92">
        <v>29.241</v>
      </c>
      <c r="H842" s="86"/>
      <c r="I842" s="90" t="s">
        <v>222</v>
      </c>
      <c r="J842" s="90" t="s">
        <v>244</v>
      </c>
    </row>
    <row r="843" spans="1:10" x14ac:dyDescent="0.3">
      <c r="A843" s="90">
        <v>841</v>
      </c>
      <c r="B843" s="91">
        <v>60</v>
      </c>
      <c r="C843" s="90" t="s">
        <v>294</v>
      </c>
      <c r="D843" s="90" t="s">
        <v>1</v>
      </c>
      <c r="E843" s="86">
        <v>116.44370000000001</v>
      </c>
      <c r="F843" s="86">
        <v>37.630001999999998</v>
      </c>
      <c r="G843" s="92">
        <v>36.173000000000002</v>
      </c>
      <c r="H843" s="86"/>
      <c r="I843" s="90" t="s">
        <v>222</v>
      </c>
      <c r="J843" s="90" t="s">
        <v>244</v>
      </c>
    </row>
    <row r="844" spans="1:10" x14ac:dyDescent="0.3">
      <c r="A844" s="90">
        <v>842</v>
      </c>
      <c r="B844" s="91">
        <v>60</v>
      </c>
      <c r="C844" s="90" t="s">
        <v>294</v>
      </c>
      <c r="D844" s="90" t="s">
        <v>1</v>
      </c>
      <c r="E844" s="86">
        <v>116.44370000000001</v>
      </c>
      <c r="F844" s="86">
        <v>37.630001999999998</v>
      </c>
      <c r="G844" s="92">
        <v>22.073</v>
      </c>
      <c r="H844" s="86"/>
      <c r="I844" s="90" t="s">
        <v>222</v>
      </c>
      <c r="J844" s="90" t="s">
        <v>244</v>
      </c>
    </row>
    <row r="845" spans="1:10" x14ac:dyDescent="0.3">
      <c r="A845" s="90">
        <v>843</v>
      </c>
      <c r="B845" s="91">
        <v>60</v>
      </c>
      <c r="C845" s="90" t="s">
        <v>294</v>
      </c>
      <c r="D845" s="90" t="s">
        <v>1</v>
      </c>
      <c r="E845" s="86">
        <v>116.44370000000001</v>
      </c>
      <c r="F845" s="86">
        <v>37.630001999999998</v>
      </c>
      <c r="G845" s="92">
        <v>44.881999999999998</v>
      </c>
      <c r="H845" s="86"/>
      <c r="I845" s="90" t="s">
        <v>222</v>
      </c>
      <c r="J845" s="90" t="s">
        <v>244</v>
      </c>
    </row>
    <row r="846" spans="1:10" x14ac:dyDescent="0.3">
      <c r="A846" s="90">
        <v>844</v>
      </c>
      <c r="B846" s="91">
        <v>60</v>
      </c>
      <c r="C846" s="90" t="s">
        <v>294</v>
      </c>
      <c r="D846" s="90" t="s">
        <v>1</v>
      </c>
      <c r="E846" s="86">
        <v>116.44370000000001</v>
      </c>
      <c r="F846" s="86">
        <v>37.630001999999998</v>
      </c>
      <c r="G846" s="92">
        <v>31.963000000000001</v>
      </c>
      <c r="H846" s="86"/>
      <c r="I846" s="90" t="s">
        <v>222</v>
      </c>
      <c r="J846" s="90" t="s">
        <v>244</v>
      </c>
    </row>
    <row r="847" spans="1:10" x14ac:dyDescent="0.3">
      <c r="A847" s="90">
        <v>845</v>
      </c>
      <c r="B847" s="91">
        <v>60</v>
      </c>
      <c r="C847" s="90" t="s">
        <v>294</v>
      </c>
      <c r="D847" s="90" t="s">
        <v>1</v>
      </c>
      <c r="E847" s="86">
        <v>116.44370000000001</v>
      </c>
      <c r="F847" s="86">
        <v>37.630001999999998</v>
      </c>
      <c r="G847" s="92">
        <v>31.077000000000002</v>
      </c>
      <c r="H847" s="86"/>
      <c r="I847" s="90" t="s">
        <v>222</v>
      </c>
      <c r="J847" s="90" t="s">
        <v>244</v>
      </c>
    </row>
    <row r="848" spans="1:10" x14ac:dyDescent="0.3">
      <c r="A848" s="90">
        <v>846</v>
      </c>
      <c r="B848" s="91">
        <v>60</v>
      </c>
      <c r="C848" s="90" t="s">
        <v>294</v>
      </c>
      <c r="D848" s="90" t="s">
        <v>1</v>
      </c>
      <c r="E848" s="86">
        <v>116.44370000000001</v>
      </c>
      <c r="F848" s="86">
        <v>37.630001999999998</v>
      </c>
      <c r="G848" s="92">
        <v>35.009</v>
      </c>
      <c r="H848" s="86"/>
      <c r="I848" s="90" t="s">
        <v>222</v>
      </c>
      <c r="J848" s="90" t="s">
        <v>244</v>
      </c>
    </row>
    <row r="849" spans="1:10" x14ac:dyDescent="0.3">
      <c r="A849" s="90">
        <v>847</v>
      </c>
      <c r="B849" s="91">
        <v>60</v>
      </c>
      <c r="C849" s="90" t="s">
        <v>294</v>
      </c>
      <c r="D849" s="90" t="s">
        <v>1</v>
      </c>
      <c r="E849" s="86">
        <v>116.44370000000001</v>
      </c>
      <c r="F849" s="86">
        <v>37.630001999999998</v>
      </c>
      <c r="G849" s="92">
        <v>34.685000000000002</v>
      </c>
      <c r="H849" s="86"/>
      <c r="I849" s="90" t="s">
        <v>222</v>
      </c>
      <c r="J849" s="90" t="s">
        <v>244</v>
      </c>
    </row>
    <row r="850" spans="1:10" x14ac:dyDescent="0.3">
      <c r="A850" s="90">
        <v>848</v>
      </c>
      <c r="B850" s="91">
        <v>60</v>
      </c>
      <c r="C850" s="90" t="s">
        <v>294</v>
      </c>
      <c r="D850" s="90" t="s">
        <v>1</v>
      </c>
      <c r="E850" s="86">
        <v>116.44370000000001</v>
      </c>
      <c r="F850" s="86">
        <v>37.630001999999998</v>
      </c>
      <c r="G850" s="92">
        <v>33.209000000000003</v>
      </c>
      <c r="H850" s="86"/>
      <c r="I850" s="90" t="s">
        <v>222</v>
      </c>
      <c r="J850" s="90" t="s">
        <v>244</v>
      </c>
    </row>
    <row r="851" spans="1:10" x14ac:dyDescent="0.3">
      <c r="A851" s="90">
        <v>849</v>
      </c>
      <c r="B851" s="91">
        <v>60</v>
      </c>
      <c r="C851" s="90" t="s">
        <v>294</v>
      </c>
      <c r="D851" s="90" t="s">
        <v>1</v>
      </c>
      <c r="E851" s="86">
        <v>116.44370000000001</v>
      </c>
      <c r="F851" s="86">
        <v>37.630001999999998</v>
      </c>
      <c r="G851" s="92">
        <v>39.381</v>
      </c>
      <c r="H851" s="86"/>
      <c r="I851" s="90" t="s">
        <v>222</v>
      </c>
      <c r="J851" s="90" t="s">
        <v>244</v>
      </c>
    </row>
    <row r="852" spans="1:10" x14ac:dyDescent="0.3">
      <c r="A852" s="90">
        <v>850</v>
      </c>
      <c r="B852" s="91">
        <v>60</v>
      </c>
      <c r="C852" s="90" t="s">
        <v>294</v>
      </c>
      <c r="D852" s="90" t="s">
        <v>1</v>
      </c>
      <c r="E852" s="86">
        <v>116.44370000000001</v>
      </c>
      <c r="F852" s="86">
        <v>37.630001999999998</v>
      </c>
      <c r="G852" s="92">
        <v>26.335000000000001</v>
      </c>
      <c r="H852" s="86"/>
      <c r="I852" s="90" t="s">
        <v>222</v>
      </c>
      <c r="J852" s="90" t="s">
        <v>244</v>
      </c>
    </row>
    <row r="853" spans="1:10" x14ac:dyDescent="0.3">
      <c r="A853" s="90">
        <v>851</v>
      </c>
      <c r="B853" s="91">
        <v>60</v>
      </c>
      <c r="C853" s="90" t="s">
        <v>294</v>
      </c>
      <c r="D853" s="90" t="s">
        <v>1</v>
      </c>
      <c r="E853" s="86">
        <v>116.44370000000001</v>
      </c>
      <c r="F853" s="86">
        <v>37.630001999999998</v>
      </c>
      <c r="G853" s="92">
        <v>32.777000000000001</v>
      </c>
      <c r="H853" s="86"/>
      <c r="I853" s="90" t="s">
        <v>222</v>
      </c>
      <c r="J853" s="90" t="s">
        <v>244</v>
      </c>
    </row>
    <row r="854" spans="1:10" x14ac:dyDescent="0.3">
      <c r="A854" s="90">
        <v>852</v>
      </c>
      <c r="B854" s="91">
        <v>60</v>
      </c>
      <c r="C854" s="90" t="s">
        <v>294</v>
      </c>
      <c r="D854" s="90" t="s">
        <v>1</v>
      </c>
      <c r="E854" s="86">
        <v>116.44370000000001</v>
      </c>
      <c r="F854" s="86">
        <v>37.630001999999998</v>
      </c>
      <c r="G854" s="92">
        <v>29.431000000000001</v>
      </c>
      <c r="H854" s="86"/>
      <c r="I854" s="90" t="s">
        <v>222</v>
      </c>
      <c r="J854" s="90" t="s">
        <v>244</v>
      </c>
    </row>
    <row r="855" spans="1:10" x14ac:dyDescent="0.3">
      <c r="A855" s="90">
        <v>853</v>
      </c>
      <c r="B855" s="91">
        <v>60</v>
      </c>
      <c r="C855" s="90" t="s">
        <v>294</v>
      </c>
      <c r="D855" s="90" t="s">
        <v>1</v>
      </c>
      <c r="E855" s="86">
        <v>116.44370000000001</v>
      </c>
      <c r="F855" s="86">
        <v>37.630001999999998</v>
      </c>
      <c r="G855" s="92">
        <v>42.079000000000001</v>
      </c>
      <c r="H855" s="86"/>
      <c r="I855" s="90" t="s">
        <v>222</v>
      </c>
      <c r="J855" s="90" t="s">
        <v>244</v>
      </c>
    </row>
    <row r="856" spans="1:10" x14ac:dyDescent="0.3">
      <c r="A856" s="90">
        <v>854</v>
      </c>
      <c r="B856" s="91">
        <v>60</v>
      </c>
      <c r="C856" s="90" t="s">
        <v>294</v>
      </c>
      <c r="D856" s="90" t="s">
        <v>1</v>
      </c>
      <c r="E856" s="86">
        <v>116.44370000000001</v>
      </c>
      <c r="F856" s="86">
        <v>37.630001999999998</v>
      </c>
      <c r="G856" s="92">
        <v>32.209000000000003</v>
      </c>
      <c r="H856" s="86"/>
      <c r="I856" s="90" t="s">
        <v>222</v>
      </c>
      <c r="J856" s="90" t="s">
        <v>244</v>
      </c>
    </row>
    <row r="857" spans="1:10" x14ac:dyDescent="0.3">
      <c r="A857" s="90">
        <v>855</v>
      </c>
      <c r="B857" s="91">
        <v>60</v>
      </c>
      <c r="C857" s="90" t="s">
        <v>294</v>
      </c>
      <c r="D857" s="90" t="s">
        <v>1</v>
      </c>
      <c r="E857" s="86">
        <v>116.44370000000001</v>
      </c>
      <c r="F857" s="86">
        <v>37.630001999999998</v>
      </c>
      <c r="G857" s="92">
        <v>31.14</v>
      </c>
      <c r="H857" s="86"/>
      <c r="I857" s="90" t="s">
        <v>222</v>
      </c>
      <c r="J857" s="90" t="s">
        <v>244</v>
      </c>
    </row>
    <row r="858" spans="1:10" x14ac:dyDescent="0.3">
      <c r="A858" s="90">
        <v>856</v>
      </c>
      <c r="B858" s="91">
        <v>60</v>
      </c>
      <c r="C858" s="90" t="s">
        <v>294</v>
      </c>
      <c r="D858" s="90" t="s">
        <v>1</v>
      </c>
      <c r="E858" s="86">
        <v>116.44370000000001</v>
      </c>
      <c r="F858" s="86">
        <v>37.630001999999998</v>
      </c>
      <c r="G858" s="92">
        <v>29.085999999999999</v>
      </c>
      <c r="H858" s="86"/>
      <c r="I858" s="90" t="s">
        <v>222</v>
      </c>
      <c r="J858" s="90" t="s">
        <v>244</v>
      </c>
    </row>
    <row r="859" spans="1:10" x14ac:dyDescent="0.3">
      <c r="A859" s="90">
        <v>857</v>
      </c>
      <c r="B859" s="91">
        <v>60</v>
      </c>
      <c r="C859" s="90" t="s">
        <v>294</v>
      </c>
      <c r="D859" s="90" t="s">
        <v>1</v>
      </c>
      <c r="E859" s="86">
        <v>116.44370000000001</v>
      </c>
      <c r="F859" s="86">
        <v>37.630001999999998</v>
      </c>
      <c r="G859" s="92">
        <v>36.098999999999997</v>
      </c>
      <c r="H859" s="86"/>
      <c r="I859" s="90" t="s">
        <v>222</v>
      </c>
      <c r="J859" s="90" t="s">
        <v>244</v>
      </c>
    </row>
    <row r="860" spans="1:10" x14ac:dyDescent="0.3">
      <c r="A860" s="90">
        <v>858</v>
      </c>
      <c r="B860" s="91">
        <v>60</v>
      </c>
      <c r="C860" s="90" t="s">
        <v>294</v>
      </c>
      <c r="D860" s="90" t="s">
        <v>1</v>
      </c>
      <c r="E860" s="86">
        <v>116.44370000000001</v>
      </c>
      <c r="F860" s="86">
        <v>37.630001999999998</v>
      </c>
      <c r="G860" s="92">
        <v>25.09</v>
      </c>
      <c r="H860" s="86"/>
      <c r="I860" s="90" t="s">
        <v>222</v>
      </c>
      <c r="J860" s="90" t="s">
        <v>244</v>
      </c>
    </row>
    <row r="861" spans="1:10" x14ac:dyDescent="0.3">
      <c r="A861" s="90">
        <v>859</v>
      </c>
      <c r="B861" s="91">
        <v>60</v>
      </c>
      <c r="C861" s="90" t="s">
        <v>294</v>
      </c>
      <c r="D861" s="90" t="s">
        <v>1</v>
      </c>
      <c r="E861" s="86">
        <v>116.44370000000001</v>
      </c>
      <c r="F861" s="86">
        <v>37.630001999999998</v>
      </c>
      <c r="G861" s="92">
        <v>35.374000000000002</v>
      </c>
      <c r="H861" s="86"/>
      <c r="I861" s="90" t="s">
        <v>222</v>
      </c>
      <c r="J861" s="90" t="s">
        <v>244</v>
      </c>
    </row>
    <row r="862" spans="1:10" x14ac:dyDescent="0.3">
      <c r="A862" s="90">
        <v>860</v>
      </c>
      <c r="B862" s="91">
        <v>60</v>
      </c>
      <c r="C862" s="90" t="s">
        <v>294</v>
      </c>
      <c r="D862" s="90" t="s">
        <v>1</v>
      </c>
      <c r="E862" s="86">
        <v>116.44370000000001</v>
      </c>
      <c r="F862" s="86">
        <v>37.630001999999998</v>
      </c>
      <c r="G862" s="92">
        <v>31.344999999999999</v>
      </c>
      <c r="H862" s="86"/>
      <c r="I862" s="90" t="s">
        <v>222</v>
      </c>
      <c r="J862" s="90" t="s">
        <v>244</v>
      </c>
    </row>
    <row r="863" spans="1:10" x14ac:dyDescent="0.3">
      <c r="A863" s="90">
        <v>861</v>
      </c>
      <c r="B863" s="91">
        <v>60</v>
      </c>
      <c r="C863" s="90" t="s">
        <v>294</v>
      </c>
      <c r="D863" s="90" t="s">
        <v>1</v>
      </c>
      <c r="E863" s="86">
        <v>116.44370000000001</v>
      </c>
      <c r="F863" s="86">
        <v>37.630001999999998</v>
      </c>
      <c r="G863" s="92">
        <v>34.289000000000001</v>
      </c>
      <c r="H863" s="86"/>
      <c r="I863" s="90" t="s">
        <v>222</v>
      </c>
      <c r="J863" s="90" t="s">
        <v>244</v>
      </c>
    </row>
    <row r="864" spans="1:10" x14ac:dyDescent="0.3">
      <c r="A864" s="90">
        <v>862</v>
      </c>
      <c r="B864" s="91">
        <v>60</v>
      </c>
      <c r="C864" s="90" t="s">
        <v>294</v>
      </c>
      <c r="D864" s="90" t="s">
        <v>1</v>
      </c>
      <c r="E864" s="86">
        <v>116.44370000000001</v>
      </c>
      <c r="F864" s="86">
        <v>37.630001999999998</v>
      </c>
      <c r="G864" s="92">
        <v>28.648</v>
      </c>
      <c r="H864" s="86"/>
      <c r="I864" s="90" t="s">
        <v>222</v>
      </c>
      <c r="J864" s="90" t="s">
        <v>244</v>
      </c>
    </row>
    <row r="865" spans="1:10" x14ac:dyDescent="0.3">
      <c r="A865" s="90">
        <v>863</v>
      </c>
      <c r="B865" s="91">
        <v>60</v>
      </c>
      <c r="C865" s="90" t="s">
        <v>294</v>
      </c>
      <c r="D865" s="90" t="s">
        <v>1</v>
      </c>
      <c r="E865" s="86">
        <v>116.44370000000001</v>
      </c>
      <c r="F865" s="86">
        <v>37.630001999999998</v>
      </c>
      <c r="G865" s="92">
        <v>33.869999999999997</v>
      </c>
      <c r="H865" s="86"/>
      <c r="I865" s="90" t="s">
        <v>222</v>
      </c>
      <c r="J865" s="90" t="s">
        <v>244</v>
      </c>
    </row>
    <row r="866" spans="1:10" x14ac:dyDescent="0.3">
      <c r="A866" s="90">
        <v>864</v>
      </c>
      <c r="B866" s="91">
        <v>60</v>
      </c>
      <c r="C866" s="90" t="s">
        <v>294</v>
      </c>
      <c r="D866" s="90" t="s">
        <v>1</v>
      </c>
      <c r="E866" s="86">
        <v>116.44370000000001</v>
      </c>
      <c r="F866" s="86">
        <v>37.630001999999998</v>
      </c>
      <c r="G866" s="92">
        <v>29.878</v>
      </c>
      <c r="H866" s="86"/>
      <c r="I866" s="90" t="s">
        <v>222</v>
      </c>
      <c r="J866" s="90" t="s">
        <v>244</v>
      </c>
    </row>
    <row r="867" spans="1:10" x14ac:dyDescent="0.3">
      <c r="A867" s="90">
        <v>865</v>
      </c>
      <c r="B867" s="91">
        <v>61</v>
      </c>
      <c r="C867" s="90" t="s">
        <v>295</v>
      </c>
      <c r="D867" s="90" t="s">
        <v>1</v>
      </c>
      <c r="E867" s="86">
        <v>108.083333333333</v>
      </c>
      <c r="F867" s="86">
        <v>34.299999999999997</v>
      </c>
      <c r="G867" s="92">
        <v>25.19</v>
      </c>
      <c r="H867" s="86">
        <v>0.52</v>
      </c>
      <c r="I867" s="90" t="s">
        <v>222</v>
      </c>
      <c r="J867" s="90" t="s">
        <v>244</v>
      </c>
    </row>
    <row r="868" spans="1:10" x14ac:dyDescent="0.3">
      <c r="A868" s="90">
        <v>866</v>
      </c>
      <c r="B868" s="91">
        <v>61</v>
      </c>
      <c r="C868" s="90" t="s">
        <v>295</v>
      </c>
      <c r="D868" s="90" t="s">
        <v>1</v>
      </c>
      <c r="E868" s="86">
        <v>108.083333333333</v>
      </c>
      <c r="F868" s="86">
        <v>34.299999999999997</v>
      </c>
      <c r="G868" s="92">
        <v>27.25</v>
      </c>
      <c r="H868" s="86">
        <v>0.52</v>
      </c>
      <c r="I868" s="90" t="s">
        <v>222</v>
      </c>
      <c r="J868" s="90" t="s">
        <v>244</v>
      </c>
    </row>
    <row r="869" spans="1:10" x14ac:dyDescent="0.3">
      <c r="A869" s="90">
        <v>867</v>
      </c>
      <c r="B869" s="91">
        <v>61</v>
      </c>
      <c r="C869" s="90" t="s">
        <v>295</v>
      </c>
      <c r="D869" s="90" t="s">
        <v>1</v>
      </c>
      <c r="E869" s="86">
        <v>108.083333333333</v>
      </c>
      <c r="F869" s="86">
        <v>34.299999999999997</v>
      </c>
      <c r="G869" s="92">
        <v>29.93</v>
      </c>
      <c r="H869" s="86">
        <v>0.52</v>
      </c>
      <c r="I869" s="90" t="s">
        <v>222</v>
      </c>
      <c r="J869" s="90" t="s">
        <v>244</v>
      </c>
    </row>
    <row r="870" spans="1:10" x14ac:dyDescent="0.3">
      <c r="A870" s="90">
        <v>868</v>
      </c>
      <c r="B870" s="91">
        <v>61</v>
      </c>
      <c r="C870" s="90" t="s">
        <v>295</v>
      </c>
      <c r="D870" s="90" t="s">
        <v>1</v>
      </c>
      <c r="E870" s="86">
        <v>108.083333333333</v>
      </c>
      <c r="F870" s="86">
        <v>34.299999999999997</v>
      </c>
      <c r="G870" s="92">
        <v>32.72</v>
      </c>
      <c r="H870" s="86">
        <v>0.52</v>
      </c>
      <c r="I870" s="90" t="s">
        <v>222</v>
      </c>
      <c r="J870" s="90" t="s">
        <v>244</v>
      </c>
    </row>
    <row r="871" spans="1:10" x14ac:dyDescent="0.3">
      <c r="A871" s="90">
        <v>869</v>
      </c>
      <c r="B871" s="91">
        <v>61</v>
      </c>
      <c r="C871" s="90" t="s">
        <v>295</v>
      </c>
      <c r="D871" s="90" t="s">
        <v>1</v>
      </c>
      <c r="E871" s="86">
        <v>108.083333333333</v>
      </c>
      <c r="F871" s="86">
        <v>34.299999999999997</v>
      </c>
      <c r="G871" s="92">
        <v>38.369999999999997</v>
      </c>
      <c r="H871" s="86">
        <v>0.52</v>
      </c>
      <c r="I871" s="90" t="s">
        <v>222</v>
      </c>
      <c r="J871" s="90" t="s">
        <v>244</v>
      </c>
    </row>
    <row r="872" spans="1:10" x14ac:dyDescent="0.3">
      <c r="A872" s="90">
        <v>870</v>
      </c>
      <c r="B872" s="91">
        <v>61</v>
      </c>
      <c r="C872" s="90" t="s">
        <v>295</v>
      </c>
      <c r="D872" s="90" t="s">
        <v>1</v>
      </c>
      <c r="E872" s="86">
        <v>108.083333333333</v>
      </c>
      <c r="F872" s="86">
        <v>34.299999999999997</v>
      </c>
      <c r="G872" s="92">
        <v>22.9</v>
      </c>
      <c r="H872" s="86">
        <v>0.52</v>
      </c>
      <c r="I872" s="90" t="s">
        <v>222</v>
      </c>
      <c r="J872" s="90" t="s">
        <v>244</v>
      </c>
    </row>
    <row r="873" spans="1:10" x14ac:dyDescent="0.3">
      <c r="A873" s="90">
        <v>871</v>
      </c>
      <c r="B873" s="91">
        <v>61</v>
      </c>
      <c r="C873" s="90" t="s">
        <v>295</v>
      </c>
      <c r="D873" s="90" t="s">
        <v>1</v>
      </c>
      <c r="E873" s="86">
        <v>108.083333333333</v>
      </c>
      <c r="F873" s="86">
        <v>34.299999999999997</v>
      </c>
      <c r="G873" s="92">
        <v>18.579999999999998</v>
      </c>
      <c r="H873" s="86">
        <v>0.52</v>
      </c>
      <c r="I873" s="90" t="s">
        <v>222</v>
      </c>
      <c r="J873" s="90" t="s">
        <v>244</v>
      </c>
    </row>
    <row r="874" spans="1:10" x14ac:dyDescent="0.3">
      <c r="A874" s="90">
        <v>872</v>
      </c>
      <c r="B874" s="91">
        <v>61</v>
      </c>
      <c r="C874" s="90" t="s">
        <v>295</v>
      </c>
      <c r="D874" s="90" t="s">
        <v>1</v>
      </c>
      <c r="E874" s="86">
        <v>108.083333333333</v>
      </c>
      <c r="F874" s="86">
        <v>34.299999999999997</v>
      </c>
      <c r="G874" s="92">
        <v>23.56</v>
      </c>
      <c r="H874" s="86">
        <v>0.52</v>
      </c>
      <c r="I874" s="90" t="s">
        <v>222</v>
      </c>
      <c r="J874" s="90" t="s">
        <v>244</v>
      </c>
    </row>
    <row r="875" spans="1:10" x14ac:dyDescent="0.3">
      <c r="A875" s="90">
        <v>873</v>
      </c>
      <c r="B875" s="91">
        <v>61</v>
      </c>
      <c r="C875" s="90" t="s">
        <v>295</v>
      </c>
      <c r="D875" s="90" t="s">
        <v>1</v>
      </c>
      <c r="E875" s="86">
        <v>108.083333333333</v>
      </c>
      <c r="F875" s="86">
        <v>34.299999999999997</v>
      </c>
      <c r="G875" s="92">
        <v>24.87</v>
      </c>
      <c r="H875" s="86">
        <v>0.52</v>
      </c>
      <c r="I875" s="90" t="s">
        <v>222</v>
      </c>
      <c r="J875" s="90" t="s">
        <v>244</v>
      </c>
    </row>
    <row r="876" spans="1:10" x14ac:dyDescent="0.3">
      <c r="A876" s="90">
        <v>874</v>
      </c>
      <c r="B876" s="91">
        <v>61</v>
      </c>
      <c r="C876" s="90" t="s">
        <v>295</v>
      </c>
      <c r="D876" s="90" t="s">
        <v>1</v>
      </c>
      <c r="E876" s="86">
        <v>108.083333333333</v>
      </c>
      <c r="F876" s="86">
        <v>34.299999999999997</v>
      </c>
      <c r="G876" s="92">
        <v>26.25</v>
      </c>
      <c r="H876" s="86">
        <v>0.52</v>
      </c>
      <c r="I876" s="90" t="s">
        <v>222</v>
      </c>
      <c r="J876" s="90" t="s">
        <v>244</v>
      </c>
    </row>
    <row r="877" spans="1:10" x14ac:dyDescent="0.3">
      <c r="A877" s="90">
        <v>875</v>
      </c>
      <c r="B877" s="91">
        <v>61</v>
      </c>
      <c r="C877" s="90" t="s">
        <v>295</v>
      </c>
      <c r="D877" s="90" t="s">
        <v>1</v>
      </c>
      <c r="E877" s="86">
        <v>108.083333333333</v>
      </c>
      <c r="F877" s="86">
        <v>34.283333333333303</v>
      </c>
      <c r="G877" s="92">
        <v>41.17</v>
      </c>
      <c r="H877" s="86">
        <v>0.52</v>
      </c>
      <c r="I877" s="90" t="s">
        <v>222</v>
      </c>
      <c r="J877" s="90" t="s">
        <v>244</v>
      </c>
    </row>
    <row r="878" spans="1:10" x14ac:dyDescent="0.3">
      <c r="A878" s="90">
        <v>876</v>
      </c>
      <c r="B878" s="91">
        <v>61</v>
      </c>
      <c r="C878" s="90" t="s">
        <v>295</v>
      </c>
      <c r="D878" s="90" t="s">
        <v>1</v>
      </c>
      <c r="E878" s="86">
        <v>108.083333333333</v>
      </c>
      <c r="F878" s="86">
        <v>34.283333333333303</v>
      </c>
      <c r="G878" s="92">
        <v>33.15</v>
      </c>
      <c r="H878" s="86">
        <v>0.52</v>
      </c>
      <c r="I878" s="90" t="s">
        <v>222</v>
      </c>
      <c r="J878" s="90" t="s">
        <v>244</v>
      </c>
    </row>
    <row r="879" spans="1:10" x14ac:dyDescent="0.3">
      <c r="A879" s="90">
        <v>877</v>
      </c>
      <c r="B879" s="91">
        <v>61</v>
      </c>
      <c r="C879" s="90" t="s">
        <v>295</v>
      </c>
      <c r="D879" s="90" t="s">
        <v>1</v>
      </c>
      <c r="E879" s="86">
        <v>108.083333333333</v>
      </c>
      <c r="F879" s="86">
        <v>34.283333333333303</v>
      </c>
      <c r="G879" s="92">
        <v>26.92</v>
      </c>
      <c r="H879" s="86">
        <v>0.52</v>
      </c>
      <c r="I879" s="90" t="s">
        <v>222</v>
      </c>
      <c r="J879" s="90" t="s">
        <v>244</v>
      </c>
    </row>
    <row r="880" spans="1:10" x14ac:dyDescent="0.3">
      <c r="A880" s="90">
        <v>878</v>
      </c>
      <c r="B880" s="91">
        <v>61</v>
      </c>
      <c r="C880" s="90" t="s">
        <v>295</v>
      </c>
      <c r="D880" s="90" t="s">
        <v>1</v>
      </c>
      <c r="E880" s="86">
        <v>108.083333333333</v>
      </c>
      <c r="F880" s="86">
        <v>34.283333333333303</v>
      </c>
      <c r="G880" s="92">
        <v>24.42</v>
      </c>
      <c r="H880" s="86">
        <v>0.52</v>
      </c>
      <c r="I880" s="90" t="s">
        <v>222</v>
      </c>
      <c r="J880" s="90" t="s">
        <v>244</v>
      </c>
    </row>
    <row r="881" spans="1:10" x14ac:dyDescent="0.3">
      <c r="A881" s="90">
        <v>879</v>
      </c>
      <c r="B881" s="91">
        <v>61</v>
      </c>
      <c r="C881" s="90" t="s">
        <v>295</v>
      </c>
      <c r="D881" s="90" t="s">
        <v>1</v>
      </c>
      <c r="E881" s="86">
        <v>108.083333333333</v>
      </c>
      <c r="F881" s="86">
        <v>34.283333333333303</v>
      </c>
      <c r="G881" s="92">
        <v>39.35</v>
      </c>
      <c r="H881" s="86">
        <v>0.52</v>
      </c>
      <c r="I881" s="90" t="s">
        <v>222</v>
      </c>
      <c r="J881" s="90" t="s">
        <v>244</v>
      </c>
    </row>
    <row r="882" spans="1:10" x14ac:dyDescent="0.3">
      <c r="A882" s="90">
        <v>880</v>
      </c>
      <c r="B882" s="91">
        <v>61</v>
      </c>
      <c r="C882" s="90" t="s">
        <v>295</v>
      </c>
      <c r="D882" s="90" t="s">
        <v>1</v>
      </c>
      <c r="E882" s="86">
        <v>108.083333333333</v>
      </c>
      <c r="F882" s="86">
        <v>34.283333333333303</v>
      </c>
      <c r="G882" s="92">
        <v>28.02</v>
      </c>
      <c r="H882" s="86">
        <v>0.52</v>
      </c>
      <c r="I882" s="90" t="s">
        <v>222</v>
      </c>
      <c r="J882" s="90" t="s">
        <v>244</v>
      </c>
    </row>
    <row r="883" spans="1:10" x14ac:dyDescent="0.3">
      <c r="A883" s="90">
        <v>881</v>
      </c>
      <c r="B883" s="91">
        <v>61</v>
      </c>
      <c r="C883" s="90" t="s">
        <v>295</v>
      </c>
      <c r="D883" s="90" t="s">
        <v>1</v>
      </c>
      <c r="E883" s="86">
        <v>108.083333333333</v>
      </c>
      <c r="F883" s="86">
        <v>34.283333333333303</v>
      </c>
      <c r="G883" s="92">
        <v>21.91</v>
      </c>
      <c r="H883" s="86">
        <v>0.52</v>
      </c>
      <c r="I883" s="90" t="s">
        <v>222</v>
      </c>
      <c r="J883" s="90" t="s">
        <v>244</v>
      </c>
    </row>
    <row r="884" spans="1:10" x14ac:dyDescent="0.3">
      <c r="A884" s="90">
        <v>882</v>
      </c>
      <c r="B884" s="91">
        <v>61</v>
      </c>
      <c r="C884" s="90" t="s">
        <v>295</v>
      </c>
      <c r="D884" s="90" t="s">
        <v>1</v>
      </c>
      <c r="E884" s="86">
        <v>108.083333333333</v>
      </c>
      <c r="F884" s="86">
        <v>34.283333333333303</v>
      </c>
      <c r="G884" s="92">
        <v>17.82</v>
      </c>
      <c r="H884" s="86">
        <v>0.52</v>
      </c>
      <c r="I884" s="90" t="s">
        <v>222</v>
      </c>
      <c r="J884" s="90" t="s">
        <v>244</v>
      </c>
    </row>
    <row r="885" spans="1:10" x14ac:dyDescent="0.3">
      <c r="A885" s="90">
        <v>883</v>
      </c>
      <c r="B885" s="91">
        <v>62</v>
      </c>
      <c r="C885" s="90" t="s">
        <v>296</v>
      </c>
      <c r="D885" s="90" t="s">
        <v>1</v>
      </c>
      <c r="E885" s="86">
        <v>108.083333333333</v>
      </c>
      <c r="F885" s="86">
        <v>34.299999999999997</v>
      </c>
      <c r="G885" s="92">
        <v>25.49</v>
      </c>
      <c r="H885" s="86">
        <v>0.52</v>
      </c>
      <c r="I885" s="90" t="s">
        <v>222</v>
      </c>
      <c r="J885" s="90" t="s">
        <v>244</v>
      </c>
    </row>
    <row r="886" spans="1:10" x14ac:dyDescent="0.3">
      <c r="A886" s="90">
        <v>884</v>
      </c>
      <c r="B886" s="91">
        <v>62</v>
      </c>
      <c r="C886" s="90" t="s">
        <v>296</v>
      </c>
      <c r="D886" s="90" t="s">
        <v>1</v>
      </c>
      <c r="E886" s="86">
        <v>108.083333333333</v>
      </c>
      <c r="F886" s="86">
        <v>34.299999999999997</v>
      </c>
      <c r="G886" s="92">
        <v>25.32</v>
      </c>
      <c r="H886" s="86">
        <v>0.52</v>
      </c>
      <c r="I886" s="90" t="s">
        <v>222</v>
      </c>
      <c r="J886" s="90" t="s">
        <v>244</v>
      </c>
    </row>
    <row r="887" spans="1:10" x14ac:dyDescent="0.3">
      <c r="A887" s="90">
        <v>885</v>
      </c>
      <c r="B887" s="91">
        <v>62</v>
      </c>
      <c r="C887" s="90" t="s">
        <v>296</v>
      </c>
      <c r="D887" s="90" t="s">
        <v>1</v>
      </c>
      <c r="E887" s="86">
        <v>108.083333333333</v>
      </c>
      <c r="F887" s="86">
        <v>34.299999999999997</v>
      </c>
      <c r="G887" s="92">
        <v>30.13</v>
      </c>
      <c r="H887" s="86">
        <v>0.52</v>
      </c>
      <c r="I887" s="90" t="s">
        <v>222</v>
      </c>
      <c r="J887" s="90" t="s">
        <v>244</v>
      </c>
    </row>
    <row r="888" spans="1:10" x14ac:dyDescent="0.3">
      <c r="A888" s="90">
        <v>886</v>
      </c>
      <c r="B888" s="91">
        <v>62</v>
      </c>
      <c r="C888" s="90" t="s">
        <v>296</v>
      </c>
      <c r="D888" s="90" t="s">
        <v>1</v>
      </c>
      <c r="E888" s="86">
        <v>108.083333333333</v>
      </c>
      <c r="F888" s="86">
        <v>34.299999999999997</v>
      </c>
      <c r="G888" s="92">
        <v>33.229999999999997</v>
      </c>
      <c r="H888" s="86">
        <v>0.52</v>
      </c>
      <c r="I888" s="90" t="s">
        <v>222</v>
      </c>
      <c r="J888" s="90" t="s">
        <v>244</v>
      </c>
    </row>
    <row r="889" spans="1:10" x14ac:dyDescent="0.3">
      <c r="A889" s="90">
        <v>887</v>
      </c>
      <c r="B889" s="91">
        <v>62</v>
      </c>
      <c r="C889" s="90" t="s">
        <v>296</v>
      </c>
      <c r="D889" s="90" t="s">
        <v>1</v>
      </c>
      <c r="E889" s="86">
        <v>108.083333333333</v>
      </c>
      <c r="F889" s="86">
        <v>34.299999999999997</v>
      </c>
      <c r="G889" s="92">
        <v>36.880000000000003</v>
      </c>
      <c r="H889" s="86">
        <v>0.52</v>
      </c>
      <c r="I889" s="90" t="s">
        <v>222</v>
      </c>
      <c r="J889" s="90" t="s">
        <v>244</v>
      </c>
    </row>
    <row r="890" spans="1:10" x14ac:dyDescent="0.3">
      <c r="A890" s="90">
        <v>888</v>
      </c>
      <c r="B890" s="91">
        <v>62</v>
      </c>
      <c r="C890" s="90" t="s">
        <v>296</v>
      </c>
      <c r="D890" s="90" t="s">
        <v>1</v>
      </c>
      <c r="E890" s="86">
        <v>108.083333333333</v>
      </c>
      <c r="F890" s="86">
        <v>34.299999999999997</v>
      </c>
      <c r="G890" s="92">
        <v>20.96</v>
      </c>
      <c r="H890" s="86">
        <v>0.52</v>
      </c>
      <c r="I890" s="90" t="s">
        <v>222</v>
      </c>
      <c r="J890" s="90" t="s">
        <v>244</v>
      </c>
    </row>
    <row r="891" spans="1:10" x14ac:dyDescent="0.3">
      <c r="A891" s="90">
        <v>889</v>
      </c>
      <c r="B891" s="91">
        <v>62</v>
      </c>
      <c r="C891" s="90" t="s">
        <v>296</v>
      </c>
      <c r="D891" s="90" t="s">
        <v>1</v>
      </c>
      <c r="E891" s="86">
        <v>108.083333333333</v>
      </c>
      <c r="F891" s="86">
        <v>34.299999999999997</v>
      </c>
      <c r="G891" s="92">
        <v>23.27</v>
      </c>
      <c r="H891" s="86">
        <v>0.52</v>
      </c>
      <c r="I891" s="90" t="s">
        <v>222</v>
      </c>
      <c r="J891" s="90" t="s">
        <v>244</v>
      </c>
    </row>
    <row r="892" spans="1:10" x14ac:dyDescent="0.3">
      <c r="A892" s="90">
        <v>890</v>
      </c>
      <c r="B892" s="91">
        <v>62</v>
      </c>
      <c r="C892" s="90" t="s">
        <v>296</v>
      </c>
      <c r="D892" s="90" t="s">
        <v>1</v>
      </c>
      <c r="E892" s="86">
        <v>108.083333333333</v>
      </c>
      <c r="F892" s="86">
        <v>34.299999999999997</v>
      </c>
      <c r="G892" s="92">
        <v>25.57</v>
      </c>
      <c r="H892" s="86">
        <v>0.52</v>
      </c>
      <c r="I892" s="90" t="s">
        <v>222</v>
      </c>
      <c r="J892" s="90" t="s">
        <v>244</v>
      </c>
    </row>
    <row r="893" spans="1:10" x14ac:dyDescent="0.3">
      <c r="A893" s="90">
        <v>891</v>
      </c>
      <c r="B893" s="91">
        <v>62</v>
      </c>
      <c r="C893" s="90" t="s">
        <v>296</v>
      </c>
      <c r="D893" s="90" t="s">
        <v>1</v>
      </c>
      <c r="E893" s="86">
        <v>108.083333333333</v>
      </c>
      <c r="F893" s="86">
        <v>34.299999999999997</v>
      </c>
      <c r="G893" s="92">
        <v>31.74</v>
      </c>
      <c r="H893" s="86">
        <v>0.52</v>
      </c>
      <c r="I893" s="90" t="s">
        <v>222</v>
      </c>
      <c r="J893" s="90" t="s">
        <v>244</v>
      </c>
    </row>
    <row r="894" spans="1:10" x14ac:dyDescent="0.3">
      <c r="A894" s="90">
        <v>892</v>
      </c>
      <c r="B894" s="91">
        <v>62</v>
      </c>
      <c r="C894" s="90" t="s">
        <v>296</v>
      </c>
      <c r="D894" s="90" t="s">
        <v>1</v>
      </c>
      <c r="E894" s="86">
        <v>108.083333333333</v>
      </c>
      <c r="F894" s="86">
        <v>34.299999999999997</v>
      </c>
      <c r="G894" s="92">
        <v>33.21</v>
      </c>
      <c r="H894" s="86">
        <v>0.52</v>
      </c>
      <c r="I894" s="90" t="s">
        <v>222</v>
      </c>
      <c r="J894" s="90" t="s">
        <v>244</v>
      </c>
    </row>
    <row r="895" spans="1:10" x14ac:dyDescent="0.3">
      <c r="A895" s="90">
        <v>893</v>
      </c>
      <c r="B895" s="91">
        <v>62</v>
      </c>
      <c r="C895" s="90" t="s">
        <v>296</v>
      </c>
      <c r="D895" s="90" t="s">
        <v>1</v>
      </c>
      <c r="E895" s="86">
        <v>108.083333333333</v>
      </c>
      <c r="F895" s="86">
        <v>34.283333333333303</v>
      </c>
      <c r="G895" s="92">
        <v>41.42</v>
      </c>
      <c r="H895" s="86">
        <v>0.52</v>
      </c>
      <c r="I895" s="90" t="s">
        <v>222</v>
      </c>
      <c r="J895" s="90" t="s">
        <v>244</v>
      </c>
    </row>
    <row r="896" spans="1:10" x14ac:dyDescent="0.3">
      <c r="A896" s="90">
        <v>894</v>
      </c>
      <c r="B896" s="91">
        <v>62</v>
      </c>
      <c r="C896" s="90" t="s">
        <v>296</v>
      </c>
      <c r="D896" s="90" t="s">
        <v>1</v>
      </c>
      <c r="E896" s="86">
        <v>108.083333333333</v>
      </c>
      <c r="F896" s="86">
        <v>34.283333333333303</v>
      </c>
      <c r="G896" s="92">
        <v>33.880000000000003</v>
      </c>
      <c r="H896" s="86">
        <v>0.52</v>
      </c>
      <c r="I896" s="90" t="s">
        <v>222</v>
      </c>
      <c r="J896" s="90" t="s">
        <v>244</v>
      </c>
    </row>
    <row r="897" spans="1:10" x14ac:dyDescent="0.3">
      <c r="A897" s="90">
        <v>895</v>
      </c>
      <c r="B897" s="91">
        <v>62</v>
      </c>
      <c r="C897" s="90" t="s">
        <v>296</v>
      </c>
      <c r="D897" s="90" t="s">
        <v>1</v>
      </c>
      <c r="E897" s="86">
        <v>108.083333333333</v>
      </c>
      <c r="F897" s="86">
        <v>34.283333333333303</v>
      </c>
      <c r="G897" s="92">
        <v>26.11</v>
      </c>
      <c r="H897" s="86">
        <v>0.52</v>
      </c>
      <c r="I897" s="90" t="s">
        <v>222</v>
      </c>
      <c r="J897" s="90" t="s">
        <v>244</v>
      </c>
    </row>
    <row r="898" spans="1:10" x14ac:dyDescent="0.3">
      <c r="A898" s="90">
        <v>896</v>
      </c>
      <c r="B898" s="91">
        <v>62</v>
      </c>
      <c r="C898" s="90" t="s">
        <v>296</v>
      </c>
      <c r="D898" s="90" t="s">
        <v>1</v>
      </c>
      <c r="E898" s="86">
        <v>108.083333333333</v>
      </c>
      <c r="F898" s="86">
        <v>34.283333333333303</v>
      </c>
      <c r="G898" s="92">
        <v>28.22</v>
      </c>
      <c r="H898" s="86">
        <v>0.52</v>
      </c>
      <c r="I898" s="90" t="s">
        <v>222</v>
      </c>
      <c r="J898" s="90" t="s">
        <v>244</v>
      </c>
    </row>
    <row r="899" spans="1:10" x14ac:dyDescent="0.3">
      <c r="A899" s="90">
        <v>897</v>
      </c>
      <c r="B899" s="91">
        <v>62</v>
      </c>
      <c r="C899" s="90" t="s">
        <v>296</v>
      </c>
      <c r="D899" s="90" t="s">
        <v>1</v>
      </c>
      <c r="E899" s="86">
        <v>108.083333333333</v>
      </c>
      <c r="F899" s="86">
        <v>34.283333333333303</v>
      </c>
      <c r="G899" s="92">
        <v>46.527500000000003</v>
      </c>
      <c r="H899" s="86">
        <v>0.52</v>
      </c>
      <c r="I899" s="90" t="s">
        <v>222</v>
      </c>
      <c r="J899" s="90" t="s">
        <v>244</v>
      </c>
    </row>
    <row r="900" spans="1:10" x14ac:dyDescent="0.3">
      <c r="A900" s="90">
        <v>898</v>
      </c>
      <c r="B900" s="91">
        <v>62</v>
      </c>
      <c r="C900" s="90" t="s">
        <v>296</v>
      </c>
      <c r="D900" s="90" t="s">
        <v>1</v>
      </c>
      <c r="E900" s="86">
        <v>108.083333333333</v>
      </c>
      <c r="F900" s="86">
        <v>34.283333333333303</v>
      </c>
      <c r="G900" s="92">
        <v>33.017499999999998</v>
      </c>
      <c r="H900" s="86">
        <v>0.52</v>
      </c>
      <c r="I900" s="90" t="s">
        <v>222</v>
      </c>
      <c r="J900" s="90" t="s">
        <v>244</v>
      </c>
    </row>
    <row r="901" spans="1:10" x14ac:dyDescent="0.3">
      <c r="A901" s="90">
        <v>899</v>
      </c>
      <c r="B901" s="91">
        <v>62</v>
      </c>
      <c r="C901" s="90" t="s">
        <v>296</v>
      </c>
      <c r="D901" s="90" t="s">
        <v>1</v>
      </c>
      <c r="E901" s="86">
        <v>108.083333333333</v>
      </c>
      <c r="F901" s="86">
        <v>34.283333333333303</v>
      </c>
      <c r="G901" s="92">
        <v>23.69</v>
      </c>
      <c r="H901" s="86">
        <v>0.52</v>
      </c>
      <c r="I901" s="90" t="s">
        <v>222</v>
      </c>
      <c r="J901" s="90" t="s">
        <v>244</v>
      </c>
    </row>
    <row r="902" spans="1:10" x14ac:dyDescent="0.3">
      <c r="A902" s="90">
        <v>900</v>
      </c>
      <c r="B902" s="91">
        <v>62</v>
      </c>
      <c r="C902" s="90" t="s">
        <v>296</v>
      </c>
      <c r="D902" s="90" t="s">
        <v>1</v>
      </c>
      <c r="E902" s="86">
        <v>108.083333333333</v>
      </c>
      <c r="F902" s="86">
        <v>34.283333333333303</v>
      </c>
      <c r="G902" s="92">
        <v>22.477499999999999</v>
      </c>
      <c r="H902" s="86">
        <v>0.52</v>
      </c>
      <c r="I902" s="90" t="s">
        <v>222</v>
      </c>
      <c r="J902" s="90" t="s">
        <v>244</v>
      </c>
    </row>
    <row r="903" spans="1:10" x14ac:dyDescent="0.3">
      <c r="A903" s="90">
        <v>901</v>
      </c>
      <c r="B903" s="91">
        <v>63</v>
      </c>
      <c r="C903" s="90" t="s">
        <v>297</v>
      </c>
      <c r="D903" s="90" t="s">
        <v>284</v>
      </c>
      <c r="E903" s="86">
        <v>82.991258000000002</v>
      </c>
      <c r="F903" s="86">
        <v>25.267720000000001</v>
      </c>
      <c r="G903" s="92">
        <v>33.82</v>
      </c>
      <c r="H903" s="86">
        <v>0.44999999999999996</v>
      </c>
      <c r="I903" s="90" t="s">
        <v>222</v>
      </c>
      <c r="J903" s="90" t="s">
        <v>229</v>
      </c>
    </row>
    <row r="904" spans="1:10" x14ac:dyDescent="0.3">
      <c r="A904" s="90">
        <v>902</v>
      </c>
      <c r="B904" s="91">
        <v>63</v>
      </c>
      <c r="C904" s="90" t="s">
        <v>297</v>
      </c>
      <c r="D904" s="90" t="s">
        <v>284</v>
      </c>
      <c r="E904" s="86">
        <v>82.991258000000002</v>
      </c>
      <c r="F904" s="86">
        <v>25.267720000000001</v>
      </c>
      <c r="G904" s="92">
        <v>33.380000000000003</v>
      </c>
      <c r="H904" s="86">
        <v>0.44999999999999996</v>
      </c>
      <c r="I904" s="90" t="s">
        <v>222</v>
      </c>
      <c r="J904" s="90" t="s">
        <v>229</v>
      </c>
    </row>
    <row r="905" spans="1:10" x14ac:dyDescent="0.3">
      <c r="A905" s="90">
        <v>903</v>
      </c>
      <c r="B905" s="91">
        <v>63</v>
      </c>
      <c r="C905" s="90" t="s">
        <v>297</v>
      </c>
      <c r="D905" s="90" t="s">
        <v>284</v>
      </c>
      <c r="E905" s="86">
        <v>82.991258000000002</v>
      </c>
      <c r="F905" s="86">
        <v>25.267720000000001</v>
      </c>
      <c r="G905" s="92">
        <v>34.520000000000003</v>
      </c>
      <c r="H905" s="86">
        <v>0.44999999999999996</v>
      </c>
      <c r="I905" s="90" t="s">
        <v>222</v>
      </c>
      <c r="J905" s="90" t="s">
        <v>229</v>
      </c>
    </row>
    <row r="906" spans="1:10" x14ac:dyDescent="0.3">
      <c r="A906" s="90">
        <v>904</v>
      </c>
      <c r="B906" s="91">
        <v>63</v>
      </c>
      <c r="C906" s="90" t="s">
        <v>297</v>
      </c>
      <c r="D906" s="90" t="s">
        <v>284</v>
      </c>
      <c r="E906" s="86">
        <v>82.991258000000002</v>
      </c>
      <c r="F906" s="86">
        <v>25.267720000000001</v>
      </c>
      <c r="G906" s="92">
        <v>34.47</v>
      </c>
      <c r="H906" s="86">
        <v>0.44999999999999996</v>
      </c>
      <c r="I906" s="90" t="s">
        <v>222</v>
      </c>
      <c r="J906" s="90" t="s">
        <v>229</v>
      </c>
    </row>
    <row r="907" spans="1:10" x14ac:dyDescent="0.3">
      <c r="A907" s="90">
        <v>905</v>
      </c>
      <c r="B907" s="91">
        <v>63</v>
      </c>
      <c r="C907" s="90" t="s">
        <v>297</v>
      </c>
      <c r="D907" s="90" t="s">
        <v>284</v>
      </c>
      <c r="E907" s="86">
        <v>82.991258000000002</v>
      </c>
      <c r="F907" s="86">
        <v>25.267720000000001</v>
      </c>
      <c r="G907" s="92">
        <v>34.19</v>
      </c>
      <c r="H907" s="86">
        <v>0.44999999999999996</v>
      </c>
      <c r="I907" s="90" t="s">
        <v>222</v>
      </c>
      <c r="J907" s="90" t="s">
        <v>229</v>
      </c>
    </row>
    <row r="908" spans="1:10" x14ac:dyDescent="0.3">
      <c r="A908" s="90">
        <v>906</v>
      </c>
      <c r="B908" s="91">
        <v>63</v>
      </c>
      <c r="C908" s="90" t="s">
        <v>297</v>
      </c>
      <c r="D908" s="90" t="s">
        <v>284</v>
      </c>
      <c r="E908" s="86">
        <v>82.991258000000002</v>
      </c>
      <c r="F908" s="86">
        <v>25.267720000000001</v>
      </c>
      <c r="G908" s="92">
        <v>32.6</v>
      </c>
      <c r="H908" s="86">
        <v>0.44999999999999996</v>
      </c>
      <c r="I908" s="90" t="s">
        <v>222</v>
      </c>
      <c r="J908" s="90" t="s">
        <v>229</v>
      </c>
    </row>
    <row r="909" spans="1:10" x14ac:dyDescent="0.3">
      <c r="A909" s="90">
        <v>907</v>
      </c>
      <c r="B909" s="91">
        <v>63</v>
      </c>
      <c r="C909" s="90" t="s">
        <v>297</v>
      </c>
      <c r="D909" s="90" t="s">
        <v>284</v>
      </c>
      <c r="E909" s="86">
        <v>82.991258000000002</v>
      </c>
      <c r="F909" s="86">
        <v>25.267720000000001</v>
      </c>
      <c r="G909" s="92">
        <v>34.79</v>
      </c>
      <c r="H909" s="86">
        <v>0.44999999999999996</v>
      </c>
      <c r="I909" s="90" t="s">
        <v>222</v>
      </c>
      <c r="J909" s="90" t="s">
        <v>229</v>
      </c>
    </row>
    <row r="910" spans="1:10" x14ac:dyDescent="0.3">
      <c r="A910" s="90">
        <v>908</v>
      </c>
      <c r="B910" s="91">
        <v>63</v>
      </c>
      <c r="C910" s="90" t="s">
        <v>297</v>
      </c>
      <c r="D910" s="90" t="s">
        <v>284</v>
      </c>
      <c r="E910" s="86">
        <v>82.991258000000002</v>
      </c>
      <c r="F910" s="86">
        <v>25.267720000000001</v>
      </c>
      <c r="G910" s="92">
        <v>34.380000000000003</v>
      </c>
      <c r="H910" s="86">
        <v>0.44999999999999996</v>
      </c>
      <c r="I910" s="90" t="s">
        <v>222</v>
      </c>
      <c r="J910" s="90" t="s">
        <v>229</v>
      </c>
    </row>
    <row r="911" spans="1:10" x14ac:dyDescent="0.3">
      <c r="A911" s="90">
        <v>909</v>
      </c>
      <c r="B911" s="91">
        <v>63</v>
      </c>
      <c r="C911" s="90" t="s">
        <v>297</v>
      </c>
      <c r="D911" s="90" t="s">
        <v>284</v>
      </c>
      <c r="E911" s="86">
        <v>82.991258000000002</v>
      </c>
      <c r="F911" s="86">
        <v>25.267720000000001</v>
      </c>
      <c r="G911" s="92">
        <v>33.71</v>
      </c>
      <c r="H911" s="86">
        <v>0.44999999999999996</v>
      </c>
      <c r="I911" s="90" t="s">
        <v>222</v>
      </c>
      <c r="J911" s="90" t="s">
        <v>229</v>
      </c>
    </row>
    <row r="912" spans="1:10" x14ac:dyDescent="0.3">
      <c r="A912" s="90">
        <v>910</v>
      </c>
      <c r="B912" s="91">
        <v>63</v>
      </c>
      <c r="C912" s="90" t="s">
        <v>297</v>
      </c>
      <c r="D912" s="90" t="s">
        <v>284</v>
      </c>
      <c r="E912" s="86">
        <v>82.991258000000002</v>
      </c>
      <c r="F912" s="86">
        <v>25.267720000000001</v>
      </c>
      <c r="G912" s="92">
        <v>33.950000000000003</v>
      </c>
      <c r="H912" s="86">
        <v>0.44999999999999996</v>
      </c>
      <c r="I912" s="90" t="s">
        <v>222</v>
      </c>
      <c r="J912" s="90" t="s">
        <v>229</v>
      </c>
    </row>
    <row r="913" spans="1:10" x14ac:dyDescent="0.3">
      <c r="A913" s="90">
        <v>911</v>
      </c>
      <c r="B913" s="91">
        <v>63</v>
      </c>
      <c r="C913" s="90" t="s">
        <v>297</v>
      </c>
      <c r="D913" s="90" t="s">
        <v>284</v>
      </c>
      <c r="E913" s="86">
        <v>82.991258000000002</v>
      </c>
      <c r="F913" s="86">
        <v>25.267720000000001</v>
      </c>
      <c r="G913" s="92">
        <v>34.5</v>
      </c>
      <c r="H913" s="86">
        <v>0.44999999999999996</v>
      </c>
      <c r="I913" s="90" t="s">
        <v>222</v>
      </c>
      <c r="J913" s="90" t="s">
        <v>229</v>
      </c>
    </row>
    <row r="914" spans="1:10" x14ac:dyDescent="0.3">
      <c r="A914" s="90">
        <v>912</v>
      </c>
      <c r="B914" s="91">
        <v>63</v>
      </c>
      <c r="C914" s="90" t="s">
        <v>297</v>
      </c>
      <c r="D914" s="90" t="s">
        <v>284</v>
      </c>
      <c r="E914" s="86">
        <v>82.991258000000002</v>
      </c>
      <c r="F914" s="86">
        <v>25.267720000000001</v>
      </c>
      <c r="G914" s="92">
        <v>33.68</v>
      </c>
      <c r="H914" s="86">
        <v>0.44999999999999996</v>
      </c>
      <c r="I914" s="90" t="s">
        <v>222</v>
      </c>
      <c r="J914" s="90" t="s">
        <v>229</v>
      </c>
    </row>
    <row r="915" spans="1:10" x14ac:dyDescent="0.3">
      <c r="A915" s="90">
        <v>913</v>
      </c>
      <c r="B915" s="91">
        <v>63</v>
      </c>
      <c r="C915" s="90" t="s">
        <v>297</v>
      </c>
      <c r="D915" s="90" t="s">
        <v>284</v>
      </c>
      <c r="E915" s="86">
        <v>82.991258000000002</v>
      </c>
      <c r="F915" s="86">
        <v>25.267720000000001</v>
      </c>
      <c r="G915" s="92">
        <v>32.69</v>
      </c>
      <c r="H915" s="86">
        <v>0.44999999999999996</v>
      </c>
      <c r="I915" s="90" t="s">
        <v>222</v>
      </c>
      <c r="J915" s="90" t="s">
        <v>229</v>
      </c>
    </row>
    <row r="916" spans="1:10" x14ac:dyDescent="0.3">
      <c r="A916" s="90">
        <v>914</v>
      </c>
      <c r="B916" s="91">
        <v>63</v>
      </c>
      <c r="C916" s="90" t="s">
        <v>297</v>
      </c>
      <c r="D916" s="90" t="s">
        <v>284</v>
      </c>
      <c r="E916" s="86">
        <v>82.991258000000002</v>
      </c>
      <c r="F916" s="86">
        <v>25.267720000000001</v>
      </c>
      <c r="G916" s="92">
        <v>32.700000000000003</v>
      </c>
      <c r="H916" s="86">
        <v>0.44999999999999996</v>
      </c>
      <c r="I916" s="90" t="s">
        <v>222</v>
      </c>
      <c r="J916" s="90" t="s">
        <v>229</v>
      </c>
    </row>
    <row r="917" spans="1:10" x14ac:dyDescent="0.3">
      <c r="A917" s="90">
        <v>915</v>
      </c>
      <c r="B917" s="91">
        <v>63</v>
      </c>
      <c r="C917" s="90" t="s">
        <v>297</v>
      </c>
      <c r="D917" s="90" t="s">
        <v>284</v>
      </c>
      <c r="E917" s="86">
        <v>82.991258000000002</v>
      </c>
      <c r="F917" s="86">
        <v>25.267720000000001</v>
      </c>
      <c r="G917" s="92">
        <v>33.19</v>
      </c>
      <c r="H917" s="86">
        <v>0.44999999999999996</v>
      </c>
      <c r="I917" s="90" t="s">
        <v>222</v>
      </c>
      <c r="J917" s="90" t="s">
        <v>229</v>
      </c>
    </row>
    <row r="918" spans="1:10" x14ac:dyDescent="0.3">
      <c r="A918" s="90">
        <v>916</v>
      </c>
      <c r="B918" s="91">
        <v>63</v>
      </c>
      <c r="C918" s="90" t="s">
        <v>297</v>
      </c>
      <c r="D918" s="90" t="s">
        <v>284</v>
      </c>
      <c r="E918" s="86">
        <v>82.991258000000002</v>
      </c>
      <c r="F918" s="86">
        <v>25.267720000000001</v>
      </c>
      <c r="G918" s="92">
        <v>33.15</v>
      </c>
      <c r="H918" s="86">
        <v>0.44999999999999996</v>
      </c>
      <c r="I918" s="90" t="s">
        <v>222</v>
      </c>
      <c r="J918" s="90" t="s">
        <v>229</v>
      </c>
    </row>
    <row r="919" spans="1:10" x14ac:dyDescent="0.3">
      <c r="A919" s="90">
        <v>917</v>
      </c>
      <c r="B919" s="91">
        <v>63</v>
      </c>
      <c r="C919" s="90" t="s">
        <v>297</v>
      </c>
      <c r="D919" s="90" t="s">
        <v>284</v>
      </c>
      <c r="E919" s="86">
        <v>82.991258000000002</v>
      </c>
      <c r="F919" s="86">
        <v>25.267720000000001</v>
      </c>
      <c r="G919" s="92">
        <v>34.119999999999997</v>
      </c>
      <c r="H919" s="86">
        <v>0.44999999999999996</v>
      </c>
      <c r="I919" s="90" t="s">
        <v>222</v>
      </c>
      <c r="J919" s="90" t="s">
        <v>229</v>
      </c>
    </row>
    <row r="920" spans="1:10" x14ac:dyDescent="0.3">
      <c r="A920" s="90">
        <v>918</v>
      </c>
      <c r="B920" s="91">
        <v>63</v>
      </c>
      <c r="C920" s="90" t="s">
        <v>297</v>
      </c>
      <c r="D920" s="90" t="s">
        <v>284</v>
      </c>
      <c r="E920" s="86">
        <v>82.991258000000002</v>
      </c>
      <c r="F920" s="86">
        <v>25.267720000000001</v>
      </c>
      <c r="G920" s="92">
        <v>32.58</v>
      </c>
      <c r="H920" s="86">
        <v>0.44999999999999996</v>
      </c>
      <c r="I920" s="90" t="s">
        <v>222</v>
      </c>
      <c r="J920" s="90" t="s">
        <v>229</v>
      </c>
    </row>
    <row r="921" spans="1:10" x14ac:dyDescent="0.3">
      <c r="A921" s="90">
        <v>919</v>
      </c>
      <c r="B921" s="91">
        <v>63</v>
      </c>
      <c r="C921" s="90" t="s">
        <v>297</v>
      </c>
      <c r="D921" s="90" t="s">
        <v>284</v>
      </c>
      <c r="E921" s="86">
        <v>82.991258000000002</v>
      </c>
      <c r="F921" s="86">
        <v>25.267720000000001</v>
      </c>
      <c r="G921" s="92">
        <v>32.96</v>
      </c>
      <c r="H921" s="86">
        <v>0.44999999999999996</v>
      </c>
      <c r="I921" s="90" t="s">
        <v>222</v>
      </c>
      <c r="J921" s="90" t="s">
        <v>229</v>
      </c>
    </row>
    <row r="922" spans="1:10" x14ac:dyDescent="0.3">
      <c r="A922" s="90">
        <v>920</v>
      </c>
      <c r="B922" s="91">
        <v>63</v>
      </c>
      <c r="C922" s="90" t="s">
        <v>297</v>
      </c>
      <c r="D922" s="90" t="s">
        <v>284</v>
      </c>
      <c r="E922" s="86">
        <v>82.991258000000002</v>
      </c>
      <c r="F922" s="86">
        <v>25.267720000000001</v>
      </c>
      <c r="G922" s="92">
        <v>33.24</v>
      </c>
      <c r="H922" s="86">
        <v>0.44999999999999996</v>
      </c>
      <c r="I922" s="90" t="s">
        <v>222</v>
      </c>
      <c r="J922" s="90" t="s">
        <v>229</v>
      </c>
    </row>
    <row r="923" spans="1:10" x14ac:dyDescent="0.3">
      <c r="A923" s="90">
        <v>921</v>
      </c>
      <c r="B923" s="91">
        <v>64</v>
      </c>
      <c r="C923" s="90" t="s">
        <v>298</v>
      </c>
      <c r="D923" s="90" t="s">
        <v>6</v>
      </c>
      <c r="E923" s="86">
        <v>30.524625</v>
      </c>
      <c r="F923" s="86">
        <v>39.767592999999998</v>
      </c>
      <c r="G923" s="92">
        <v>8</v>
      </c>
      <c r="H923" s="86">
        <v>0.1</v>
      </c>
      <c r="I923" s="90" t="s">
        <v>222</v>
      </c>
      <c r="J923" s="90" t="s">
        <v>227</v>
      </c>
    </row>
    <row r="924" spans="1:10" x14ac:dyDescent="0.3">
      <c r="A924" s="90">
        <v>922</v>
      </c>
      <c r="B924" s="91">
        <v>64</v>
      </c>
      <c r="C924" s="90" t="s">
        <v>298</v>
      </c>
      <c r="D924" s="90" t="s">
        <v>6</v>
      </c>
      <c r="E924" s="86">
        <v>30.524625</v>
      </c>
      <c r="F924" s="86">
        <v>39.767592999999998</v>
      </c>
      <c r="G924" s="92">
        <v>8</v>
      </c>
      <c r="H924" s="86">
        <v>0.1</v>
      </c>
      <c r="I924" s="90" t="s">
        <v>222</v>
      </c>
      <c r="J924" s="90" t="s">
        <v>227</v>
      </c>
    </row>
    <row r="925" spans="1:10" x14ac:dyDescent="0.3">
      <c r="A925" s="90">
        <v>923</v>
      </c>
      <c r="B925" s="91">
        <v>64</v>
      </c>
      <c r="C925" s="90" t="s">
        <v>298</v>
      </c>
      <c r="D925" s="90" t="s">
        <v>6</v>
      </c>
      <c r="E925" s="86">
        <v>30.524625</v>
      </c>
      <c r="F925" s="86">
        <v>39.767592999999998</v>
      </c>
      <c r="G925" s="92">
        <v>6</v>
      </c>
      <c r="H925" s="86">
        <v>0.1</v>
      </c>
      <c r="I925" s="90" t="s">
        <v>222</v>
      </c>
      <c r="J925" s="90" t="s">
        <v>227</v>
      </c>
    </row>
    <row r="926" spans="1:10" x14ac:dyDescent="0.3">
      <c r="A926" s="90">
        <v>924</v>
      </c>
      <c r="B926" s="91">
        <v>64</v>
      </c>
      <c r="C926" s="90" t="s">
        <v>298</v>
      </c>
      <c r="D926" s="90" t="s">
        <v>6</v>
      </c>
      <c r="E926" s="86">
        <v>30.524625</v>
      </c>
      <c r="F926" s="86">
        <v>39.767592999999998</v>
      </c>
      <c r="G926" s="92">
        <v>7</v>
      </c>
      <c r="H926" s="86">
        <v>0.1</v>
      </c>
      <c r="I926" s="90" t="s">
        <v>222</v>
      </c>
      <c r="J926" s="90" t="s">
        <v>227</v>
      </c>
    </row>
    <row r="927" spans="1:10" x14ac:dyDescent="0.3">
      <c r="A927" s="90">
        <v>925</v>
      </c>
      <c r="B927" s="91">
        <v>64</v>
      </c>
      <c r="C927" s="90" t="s">
        <v>298</v>
      </c>
      <c r="D927" s="90" t="s">
        <v>6</v>
      </c>
      <c r="E927" s="86">
        <v>30.524625</v>
      </c>
      <c r="F927" s="86">
        <v>39.767592999999998</v>
      </c>
      <c r="G927" s="92">
        <v>6</v>
      </c>
      <c r="H927" s="86">
        <v>0.1</v>
      </c>
      <c r="I927" s="90" t="s">
        <v>222</v>
      </c>
      <c r="J927" s="90" t="s">
        <v>227</v>
      </c>
    </row>
    <row r="928" spans="1:10" x14ac:dyDescent="0.3">
      <c r="A928" s="90">
        <v>926</v>
      </c>
      <c r="B928" s="91">
        <v>64</v>
      </c>
      <c r="C928" s="90" t="s">
        <v>298</v>
      </c>
      <c r="D928" s="90" t="s">
        <v>6</v>
      </c>
      <c r="E928" s="86">
        <v>30.524625</v>
      </c>
      <c r="F928" s="86">
        <v>39.767592999999998</v>
      </c>
      <c r="G928" s="92">
        <v>7</v>
      </c>
      <c r="H928" s="86">
        <v>0.1</v>
      </c>
      <c r="I928" s="90" t="s">
        <v>222</v>
      </c>
      <c r="J928" s="90" t="s">
        <v>227</v>
      </c>
    </row>
    <row r="929" spans="1:10" x14ac:dyDescent="0.3">
      <c r="A929" s="90">
        <v>927</v>
      </c>
      <c r="B929" s="91">
        <v>64</v>
      </c>
      <c r="C929" s="90" t="s">
        <v>298</v>
      </c>
      <c r="D929" s="90" t="s">
        <v>6</v>
      </c>
      <c r="E929" s="86">
        <v>30.524625</v>
      </c>
      <c r="F929" s="86">
        <v>39.767592999999998</v>
      </c>
      <c r="G929" s="92">
        <v>6</v>
      </c>
      <c r="H929" s="86">
        <v>0.1</v>
      </c>
      <c r="I929" s="90" t="s">
        <v>222</v>
      </c>
      <c r="J929" s="90" t="s">
        <v>227</v>
      </c>
    </row>
    <row r="930" spans="1:10" x14ac:dyDescent="0.3">
      <c r="A930" s="90">
        <v>928</v>
      </c>
      <c r="B930" s="91">
        <v>64</v>
      </c>
      <c r="C930" s="90" t="s">
        <v>298</v>
      </c>
      <c r="D930" s="90" t="s">
        <v>6</v>
      </c>
      <c r="E930" s="86">
        <v>30.524625</v>
      </c>
      <c r="F930" s="86">
        <v>39.767592999999998</v>
      </c>
      <c r="G930" s="92">
        <v>6</v>
      </c>
      <c r="H930" s="86">
        <v>0.1</v>
      </c>
      <c r="I930" s="90" t="s">
        <v>222</v>
      </c>
      <c r="J930" s="90" t="s">
        <v>227</v>
      </c>
    </row>
    <row r="931" spans="1:10" x14ac:dyDescent="0.3">
      <c r="A931" s="90">
        <v>929</v>
      </c>
      <c r="B931" s="91">
        <v>64</v>
      </c>
      <c r="C931" s="90" t="s">
        <v>298</v>
      </c>
      <c r="D931" s="90" t="s">
        <v>6</v>
      </c>
      <c r="E931" s="86">
        <v>30.524625</v>
      </c>
      <c r="F931" s="86">
        <v>39.767592999999998</v>
      </c>
      <c r="G931" s="92">
        <v>6</v>
      </c>
      <c r="H931" s="86">
        <v>0.1</v>
      </c>
      <c r="I931" s="90" t="s">
        <v>222</v>
      </c>
      <c r="J931" s="90" t="s">
        <v>227</v>
      </c>
    </row>
    <row r="932" spans="1:10" x14ac:dyDescent="0.3">
      <c r="A932" s="90">
        <v>930</v>
      </c>
      <c r="B932" s="91">
        <v>64</v>
      </c>
      <c r="C932" s="90" t="s">
        <v>298</v>
      </c>
      <c r="D932" s="90" t="s">
        <v>6</v>
      </c>
      <c r="E932" s="86">
        <v>30.524625</v>
      </c>
      <c r="F932" s="86">
        <v>39.767592999999998</v>
      </c>
      <c r="G932" s="92">
        <v>7</v>
      </c>
      <c r="H932" s="86">
        <v>0.1</v>
      </c>
      <c r="I932" s="90" t="s">
        <v>222</v>
      </c>
      <c r="J932" s="90" t="s">
        <v>227</v>
      </c>
    </row>
    <row r="933" spans="1:10" x14ac:dyDescent="0.3">
      <c r="A933" s="90">
        <v>931</v>
      </c>
      <c r="B933" s="91">
        <v>64</v>
      </c>
      <c r="C933" s="90" t="s">
        <v>298</v>
      </c>
      <c r="D933" s="90" t="s">
        <v>6</v>
      </c>
      <c r="E933" s="86">
        <v>30.524625</v>
      </c>
      <c r="F933" s="86">
        <v>39.767592999999998</v>
      </c>
      <c r="G933" s="92">
        <v>6</v>
      </c>
      <c r="H933" s="86">
        <v>0.1</v>
      </c>
      <c r="I933" s="90" t="s">
        <v>222</v>
      </c>
      <c r="J933" s="90" t="s">
        <v>227</v>
      </c>
    </row>
    <row r="934" spans="1:10" x14ac:dyDescent="0.3">
      <c r="A934" s="90">
        <v>932</v>
      </c>
      <c r="B934" s="91">
        <v>64</v>
      </c>
      <c r="C934" s="90" t="s">
        <v>298</v>
      </c>
      <c r="D934" s="90" t="s">
        <v>6</v>
      </c>
      <c r="E934" s="86">
        <v>30.524625</v>
      </c>
      <c r="F934" s="86">
        <v>39.767592999999998</v>
      </c>
      <c r="G934" s="92">
        <v>7</v>
      </c>
      <c r="H934" s="86">
        <v>0.1</v>
      </c>
      <c r="I934" s="90" t="s">
        <v>222</v>
      </c>
      <c r="J934" s="90" t="s">
        <v>227</v>
      </c>
    </row>
    <row r="935" spans="1:10" x14ac:dyDescent="0.3">
      <c r="A935" s="90">
        <v>933</v>
      </c>
      <c r="B935" s="91">
        <v>64</v>
      </c>
      <c r="C935" s="90" t="s">
        <v>298</v>
      </c>
      <c r="D935" s="90" t="s">
        <v>6</v>
      </c>
      <c r="E935" s="86">
        <v>30.524625</v>
      </c>
      <c r="F935" s="86">
        <v>39.767592999999998</v>
      </c>
      <c r="G935" s="92">
        <v>7</v>
      </c>
      <c r="H935" s="86">
        <v>0.1</v>
      </c>
      <c r="I935" s="90" t="s">
        <v>222</v>
      </c>
      <c r="J935" s="90" t="s">
        <v>227</v>
      </c>
    </row>
    <row r="936" spans="1:10" x14ac:dyDescent="0.3">
      <c r="A936" s="90">
        <v>934</v>
      </c>
      <c r="B936" s="91">
        <v>64</v>
      </c>
      <c r="C936" s="90" t="s">
        <v>298</v>
      </c>
      <c r="D936" s="90" t="s">
        <v>6</v>
      </c>
      <c r="E936" s="86">
        <v>30.524625</v>
      </c>
      <c r="F936" s="86">
        <v>39.767592999999998</v>
      </c>
      <c r="G936" s="92">
        <v>5</v>
      </c>
      <c r="H936" s="86">
        <v>0.1</v>
      </c>
      <c r="I936" s="90" t="s">
        <v>222</v>
      </c>
      <c r="J936" s="90" t="s">
        <v>227</v>
      </c>
    </row>
    <row r="937" spans="1:10" x14ac:dyDescent="0.3">
      <c r="A937" s="90">
        <v>935</v>
      </c>
      <c r="B937" s="91">
        <v>64</v>
      </c>
      <c r="C937" s="90" t="s">
        <v>298</v>
      </c>
      <c r="D937" s="90" t="s">
        <v>6</v>
      </c>
      <c r="E937" s="86">
        <v>30.524625</v>
      </c>
      <c r="F937" s="86">
        <v>39.767592999999998</v>
      </c>
      <c r="G937" s="92">
        <v>6</v>
      </c>
      <c r="H937" s="86">
        <v>0.1</v>
      </c>
      <c r="I937" s="90" t="s">
        <v>222</v>
      </c>
      <c r="J937" s="90" t="s">
        <v>227</v>
      </c>
    </row>
    <row r="938" spans="1:10" x14ac:dyDescent="0.3">
      <c r="A938" s="90">
        <v>936</v>
      </c>
      <c r="B938" s="91">
        <v>64</v>
      </c>
      <c r="C938" s="90" t="s">
        <v>298</v>
      </c>
      <c r="D938" s="90" t="s">
        <v>6</v>
      </c>
      <c r="E938" s="86">
        <v>30.524625</v>
      </c>
      <c r="F938" s="86">
        <v>39.767592999999998</v>
      </c>
      <c r="G938" s="92">
        <v>6</v>
      </c>
      <c r="H938" s="86">
        <v>0.1</v>
      </c>
      <c r="I938" s="90" t="s">
        <v>222</v>
      </c>
      <c r="J938" s="90" t="s">
        <v>227</v>
      </c>
    </row>
    <row r="939" spans="1:10" x14ac:dyDescent="0.3">
      <c r="A939" s="90">
        <v>937</v>
      </c>
      <c r="B939" s="91">
        <v>64</v>
      </c>
      <c r="C939" s="90" t="s">
        <v>298</v>
      </c>
      <c r="D939" s="90" t="s">
        <v>6</v>
      </c>
      <c r="E939" s="86">
        <v>30.524625</v>
      </c>
      <c r="F939" s="86">
        <v>39.767592999999998</v>
      </c>
      <c r="G939" s="92">
        <v>7</v>
      </c>
      <c r="H939" s="86">
        <v>0.1</v>
      </c>
      <c r="I939" s="90" t="s">
        <v>222</v>
      </c>
      <c r="J939" s="90" t="s">
        <v>227</v>
      </c>
    </row>
    <row r="940" spans="1:10" x14ac:dyDescent="0.3">
      <c r="A940" s="90">
        <v>938</v>
      </c>
      <c r="B940" s="91">
        <v>64</v>
      </c>
      <c r="C940" s="90" t="s">
        <v>298</v>
      </c>
      <c r="D940" s="90" t="s">
        <v>6</v>
      </c>
      <c r="E940" s="86">
        <v>30.524625</v>
      </c>
      <c r="F940" s="86">
        <v>39.767592999999998</v>
      </c>
      <c r="G940" s="92">
        <v>6</v>
      </c>
      <c r="H940" s="86">
        <v>0.1</v>
      </c>
      <c r="I940" s="90" t="s">
        <v>222</v>
      </c>
      <c r="J940" s="90" t="s">
        <v>227</v>
      </c>
    </row>
    <row r="941" spans="1:10" x14ac:dyDescent="0.3">
      <c r="A941" s="90">
        <v>939</v>
      </c>
      <c r="B941" s="91">
        <v>64</v>
      </c>
      <c r="C941" s="90" t="s">
        <v>298</v>
      </c>
      <c r="D941" s="90" t="s">
        <v>6</v>
      </c>
      <c r="E941" s="86">
        <v>30.524625</v>
      </c>
      <c r="F941" s="86">
        <v>39.767592999999998</v>
      </c>
      <c r="G941" s="92">
        <v>8</v>
      </c>
      <c r="H941" s="86">
        <v>0.1</v>
      </c>
      <c r="I941" s="90" t="s">
        <v>222</v>
      </c>
      <c r="J941" s="90" t="s">
        <v>227</v>
      </c>
    </row>
    <row r="942" spans="1:10" x14ac:dyDescent="0.3">
      <c r="A942" s="90">
        <v>940</v>
      </c>
      <c r="B942" s="91">
        <v>64</v>
      </c>
      <c r="C942" s="90" t="s">
        <v>298</v>
      </c>
      <c r="D942" s="90" t="s">
        <v>6</v>
      </c>
      <c r="E942" s="86">
        <v>30.524625</v>
      </c>
      <c r="F942" s="86">
        <v>39.767592999999998</v>
      </c>
      <c r="G942" s="92">
        <v>6</v>
      </c>
      <c r="H942" s="86">
        <v>0.1</v>
      </c>
      <c r="I942" s="90" t="s">
        <v>222</v>
      </c>
      <c r="J942" s="90" t="s">
        <v>227</v>
      </c>
    </row>
    <row r="943" spans="1:10" x14ac:dyDescent="0.3">
      <c r="A943" s="90">
        <v>941</v>
      </c>
      <c r="B943" s="91">
        <v>64</v>
      </c>
      <c r="C943" s="90" t="s">
        <v>298</v>
      </c>
      <c r="D943" s="90" t="s">
        <v>6</v>
      </c>
      <c r="E943" s="86">
        <v>30.524625</v>
      </c>
      <c r="F943" s="86">
        <v>39.767592999999998</v>
      </c>
      <c r="G943" s="92">
        <v>6</v>
      </c>
      <c r="H943" s="86">
        <v>0.1</v>
      </c>
      <c r="I943" s="90" t="s">
        <v>222</v>
      </c>
      <c r="J943" s="90" t="s">
        <v>227</v>
      </c>
    </row>
    <row r="944" spans="1:10" x14ac:dyDescent="0.3">
      <c r="A944" s="90">
        <v>942</v>
      </c>
      <c r="B944" s="91">
        <v>64</v>
      </c>
      <c r="C944" s="90" t="s">
        <v>298</v>
      </c>
      <c r="D944" s="90" t="s">
        <v>6</v>
      </c>
      <c r="E944" s="86">
        <v>30.524625</v>
      </c>
      <c r="F944" s="86">
        <v>39.767592999999998</v>
      </c>
      <c r="G944" s="92">
        <v>6</v>
      </c>
      <c r="H944" s="86">
        <v>0.1</v>
      </c>
      <c r="I944" s="90" t="s">
        <v>222</v>
      </c>
      <c r="J944" s="90" t="s">
        <v>227</v>
      </c>
    </row>
    <row r="945" spans="1:10" x14ac:dyDescent="0.3">
      <c r="A945" s="90">
        <v>943</v>
      </c>
      <c r="B945" s="91">
        <v>64</v>
      </c>
      <c r="C945" s="90" t="s">
        <v>298</v>
      </c>
      <c r="D945" s="90" t="s">
        <v>6</v>
      </c>
      <c r="E945" s="86">
        <v>30.524625</v>
      </c>
      <c r="F945" s="86">
        <v>39.767592999999998</v>
      </c>
      <c r="G945" s="92">
        <v>6</v>
      </c>
      <c r="H945" s="86">
        <v>0.1</v>
      </c>
      <c r="I945" s="90" t="s">
        <v>222</v>
      </c>
      <c r="J945" s="90" t="s">
        <v>227</v>
      </c>
    </row>
    <row r="946" spans="1:10" x14ac:dyDescent="0.3">
      <c r="A946" s="90">
        <v>944</v>
      </c>
      <c r="B946" s="91">
        <v>64</v>
      </c>
      <c r="C946" s="90" t="s">
        <v>298</v>
      </c>
      <c r="D946" s="90" t="s">
        <v>6</v>
      </c>
      <c r="E946" s="86">
        <v>30.524625</v>
      </c>
      <c r="F946" s="86">
        <v>39.767592999999998</v>
      </c>
      <c r="G946" s="92">
        <v>6</v>
      </c>
      <c r="H946" s="86">
        <v>0.1</v>
      </c>
      <c r="I946" s="90" t="s">
        <v>222</v>
      </c>
      <c r="J946" s="90" t="s">
        <v>227</v>
      </c>
    </row>
    <row r="947" spans="1:10" x14ac:dyDescent="0.3">
      <c r="A947" s="90">
        <v>945</v>
      </c>
      <c r="B947" s="91">
        <v>64</v>
      </c>
      <c r="C947" s="90" t="s">
        <v>298</v>
      </c>
      <c r="D947" s="90" t="s">
        <v>6</v>
      </c>
      <c r="E947" s="86">
        <v>30.524625</v>
      </c>
      <c r="F947" s="86">
        <v>39.767592999999998</v>
      </c>
      <c r="G947" s="92">
        <v>7</v>
      </c>
      <c r="H947" s="86">
        <v>0.1</v>
      </c>
      <c r="I947" s="90" t="s">
        <v>222</v>
      </c>
      <c r="J947" s="90" t="s">
        <v>227</v>
      </c>
    </row>
    <row r="948" spans="1:10" x14ac:dyDescent="0.3">
      <c r="A948" s="90">
        <v>946</v>
      </c>
      <c r="B948" s="91">
        <v>64</v>
      </c>
      <c r="C948" s="90" t="s">
        <v>298</v>
      </c>
      <c r="D948" s="90" t="s">
        <v>6</v>
      </c>
      <c r="E948" s="86">
        <v>30.524625</v>
      </c>
      <c r="F948" s="86">
        <v>39.767592999999998</v>
      </c>
      <c r="G948" s="92">
        <v>6</v>
      </c>
      <c r="H948" s="86">
        <v>0.1</v>
      </c>
      <c r="I948" s="90" t="s">
        <v>222</v>
      </c>
      <c r="J948" s="90" t="s">
        <v>227</v>
      </c>
    </row>
    <row r="949" spans="1:10" x14ac:dyDescent="0.3">
      <c r="A949" s="90">
        <v>947</v>
      </c>
      <c r="B949" s="91">
        <v>64</v>
      </c>
      <c r="C949" s="90" t="s">
        <v>298</v>
      </c>
      <c r="D949" s="90" t="s">
        <v>6</v>
      </c>
      <c r="E949" s="86">
        <v>30.524625</v>
      </c>
      <c r="F949" s="86">
        <v>39.767592999999998</v>
      </c>
      <c r="G949" s="92">
        <v>6</v>
      </c>
      <c r="H949" s="86">
        <v>0.1</v>
      </c>
      <c r="I949" s="90" t="s">
        <v>222</v>
      </c>
      <c r="J949" s="90" t="s">
        <v>227</v>
      </c>
    </row>
    <row r="950" spans="1:10" x14ac:dyDescent="0.3">
      <c r="A950" s="90">
        <v>948</v>
      </c>
      <c r="B950" s="91">
        <v>64</v>
      </c>
      <c r="C950" s="90" t="s">
        <v>298</v>
      </c>
      <c r="D950" s="90" t="s">
        <v>6</v>
      </c>
      <c r="E950" s="86">
        <v>30.524625</v>
      </c>
      <c r="F950" s="86">
        <v>39.767592999999998</v>
      </c>
      <c r="G950" s="92">
        <v>6</v>
      </c>
      <c r="H950" s="86">
        <v>0.1</v>
      </c>
      <c r="I950" s="90" t="s">
        <v>222</v>
      </c>
      <c r="J950" s="90" t="s">
        <v>227</v>
      </c>
    </row>
    <row r="951" spans="1:10" x14ac:dyDescent="0.3">
      <c r="A951" s="90">
        <v>949</v>
      </c>
      <c r="B951" s="91">
        <v>64</v>
      </c>
      <c r="C951" s="90" t="s">
        <v>298</v>
      </c>
      <c r="D951" s="90" t="s">
        <v>6</v>
      </c>
      <c r="E951" s="86">
        <v>30.524625</v>
      </c>
      <c r="F951" s="86">
        <v>39.767592999999998</v>
      </c>
      <c r="G951" s="92">
        <v>7</v>
      </c>
      <c r="H951" s="86">
        <v>0.1</v>
      </c>
      <c r="I951" s="90" t="s">
        <v>222</v>
      </c>
      <c r="J951" s="90" t="s">
        <v>227</v>
      </c>
    </row>
    <row r="952" spans="1:10" x14ac:dyDescent="0.3">
      <c r="A952" s="90">
        <v>950</v>
      </c>
      <c r="B952" s="91">
        <v>64</v>
      </c>
      <c r="C952" s="90" t="s">
        <v>298</v>
      </c>
      <c r="D952" s="90" t="s">
        <v>6</v>
      </c>
      <c r="E952" s="86">
        <v>30.524625</v>
      </c>
      <c r="F952" s="86">
        <v>39.767592999999998</v>
      </c>
      <c r="G952" s="92">
        <v>7</v>
      </c>
      <c r="H952" s="86">
        <v>0.1</v>
      </c>
      <c r="I952" s="90" t="s">
        <v>222</v>
      </c>
      <c r="J952" s="90" t="s">
        <v>227</v>
      </c>
    </row>
    <row r="953" spans="1:10" x14ac:dyDescent="0.3">
      <c r="A953" s="90">
        <v>951</v>
      </c>
      <c r="B953" s="91">
        <v>64</v>
      </c>
      <c r="C953" s="90" t="s">
        <v>298</v>
      </c>
      <c r="D953" s="90" t="s">
        <v>6</v>
      </c>
      <c r="E953" s="86">
        <v>30.524625</v>
      </c>
      <c r="F953" s="86">
        <v>39.767592999999998</v>
      </c>
      <c r="G953" s="92">
        <v>5</v>
      </c>
      <c r="H953" s="86">
        <v>0.1</v>
      </c>
      <c r="I953" s="90" t="s">
        <v>222</v>
      </c>
      <c r="J953" s="90" t="s">
        <v>227</v>
      </c>
    </row>
    <row r="954" spans="1:10" x14ac:dyDescent="0.3">
      <c r="A954" s="90">
        <v>952</v>
      </c>
      <c r="B954" s="91">
        <v>64</v>
      </c>
      <c r="C954" s="90" t="s">
        <v>298</v>
      </c>
      <c r="D954" s="90" t="s">
        <v>6</v>
      </c>
      <c r="E954" s="86">
        <v>30.524625</v>
      </c>
      <c r="F954" s="86">
        <v>39.767592999999998</v>
      </c>
      <c r="G954" s="92">
        <v>6</v>
      </c>
      <c r="H954" s="86">
        <v>0.1</v>
      </c>
      <c r="I954" s="90" t="s">
        <v>222</v>
      </c>
      <c r="J954" s="90" t="s">
        <v>227</v>
      </c>
    </row>
    <row r="955" spans="1:10" x14ac:dyDescent="0.3">
      <c r="A955" s="90">
        <v>953</v>
      </c>
      <c r="B955" s="91">
        <v>64</v>
      </c>
      <c r="C955" s="90" t="s">
        <v>298</v>
      </c>
      <c r="D955" s="90" t="s">
        <v>6</v>
      </c>
      <c r="E955" s="86">
        <v>30.524625</v>
      </c>
      <c r="F955" s="86">
        <v>39.767592999999998</v>
      </c>
      <c r="G955" s="92">
        <v>7</v>
      </c>
      <c r="H955" s="86">
        <v>0.1</v>
      </c>
      <c r="I955" s="90" t="s">
        <v>222</v>
      </c>
      <c r="J955" s="90" t="s">
        <v>227</v>
      </c>
    </row>
    <row r="956" spans="1:10" x14ac:dyDescent="0.3">
      <c r="A956" s="90">
        <v>954</v>
      </c>
      <c r="B956" s="91">
        <v>64</v>
      </c>
      <c r="C956" s="90" t="s">
        <v>298</v>
      </c>
      <c r="D956" s="90" t="s">
        <v>6</v>
      </c>
      <c r="E956" s="86">
        <v>30.524625</v>
      </c>
      <c r="F956" s="86">
        <v>39.767592999999998</v>
      </c>
      <c r="G956" s="92">
        <v>7</v>
      </c>
      <c r="H956" s="86">
        <v>0.1</v>
      </c>
      <c r="I956" s="90" t="s">
        <v>222</v>
      </c>
      <c r="J956" s="90" t="s">
        <v>227</v>
      </c>
    </row>
    <row r="957" spans="1:10" x14ac:dyDescent="0.3">
      <c r="A957" s="90">
        <v>955</v>
      </c>
      <c r="B957" s="91">
        <v>64</v>
      </c>
      <c r="C957" s="90" t="s">
        <v>298</v>
      </c>
      <c r="D957" s="90" t="s">
        <v>6</v>
      </c>
      <c r="E957" s="86">
        <v>30.524625</v>
      </c>
      <c r="F957" s="86">
        <v>39.767592999999998</v>
      </c>
      <c r="G957" s="92">
        <v>6</v>
      </c>
      <c r="H957" s="86">
        <v>0.1</v>
      </c>
      <c r="I957" s="90" t="s">
        <v>222</v>
      </c>
      <c r="J957" s="90" t="s">
        <v>227</v>
      </c>
    </row>
    <row r="958" spans="1:10" x14ac:dyDescent="0.3">
      <c r="A958" s="90">
        <v>956</v>
      </c>
      <c r="B958" s="91">
        <v>64</v>
      </c>
      <c r="C958" s="90" t="s">
        <v>298</v>
      </c>
      <c r="D958" s="90" t="s">
        <v>6</v>
      </c>
      <c r="E958" s="86">
        <v>30.524625</v>
      </c>
      <c r="F958" s="86">
        <v>39.767592999999998</v>
      </c>
      <c r="G958" s="92">
        <v>6</v>
      </c>
      <c r="H958" s="86">
        <v>0.1</v>
      </c>
      <c r="I958" s="90" t="s">
        <v>222</v>
      </c>
      <c r="J958" s="90" t="s">
        <v>227</v>
      </c>
    </row>
    <row r="959" spans="1:10" x14ac:dyDescent="0.3">
      <c r="A959" s="90">
        <v>957</v>
      </c>
      <c r="B959" s="91">
        <v>64</v>
      </c>
      <c r="C959" s="90" t="s">
        <v>298</v>
      </c>
      <c r="D959" s="90" t="s">
        <v>6</v>
      </c>
      <c r="E959" s="86">
        <v>30.524625</v>
      </c>
      <c r="F959" s="86">
        <v>39.767592999999998</v>
      </c>
      <c r="G959" s="92">
        <v>6</v>
      </c>
      <c r="H959" s="86">
        <v>0.1</v>
      </c>
      <c r="I959" s="90" t="s">
        <v>222</v>
      </c>
      <c r="J959" s="90" t="s">
        <v>227</v>
      </c>
    </row>
    <row r="960" spans="1:10" x14ac:dyDescent="0.3">
      <c r="A960" s="90">
        <v>958</v>
      </c>
      <c r="B960" s="91">
        <v>64</v>
      </c>
      <c r="C960" s="90" t="s">
        <v>298</v>
      </c>
      <c r="D960" s="90" t="s">
        <v>6</v>
      </c>
      <c r="E960" s="86">
        <v>30.524625</v>
      </c>
      <c r="F960" s="86">
        <v>39.767592999999998</v>
      </c>
      <c r="G960" s="92">
        <v>8</v>
      </c>
      <c r="H960" s="86">
        <v>0.1</v>
      </c>
      <c r="I960" s="90" t="s">
        <v>222</v>
      </c>
      <c r="J960" s="90" t="s">
        <v>227</v>
      </c>
    </row>
    <row r="961" spans="1:10" x14ac:dyDescent="0.3">
      <c r="A961" s="90">
        <v>959</v>
      </c>
      <c r="B961" s="91">
        <v>64</v>
      </c>
      <c r="C961" s="90" t="s">
        <v>298</v>
      </c>
      <c r="D961" s="90" t="s">
        <v>6</v>
      </c>
      <c r="E961" s="86">
        <v>30.524625</v>
      </c>
      <c r="F961" s="86">
        <v>39.767592999999998</v>
      </c>
      <c r="G961" s="92">
        <v>9</v>
      </c>
      <c r="H961" s="86">
        <v>0.1</v>
      </c>
      <c r="I961" s="90" t="s">
        <v>222</v>
      </c>
      <c r="J961" s="90" t="s">
        <v>227</v>
      </c>
    </row>
    <row r="962" spans="1:10" x14ac:dyDescent="0.3">
      <c r="A962" s="90">
        <v>960</v>
      </c>
      <c r="B962" s="91">
        <v>64</v>
      </c>
      <c r="C962" s="90" t="s">
        <v>298</v>
      </c>
      <c r="D962" s="90" t="s">
        <v>6</v>
      </c>
      <c r="E962" s="86">
        <v>30.524625</v>
      </c>
      <c r="F962" s="86">
        <v>39.767592999999998</v>
      </c>
      <c r="G962" s="92">
        <v>9</v>
      </c>
      <c r="H962" s="86">
        <v>0.1</v>
      </c>
      <c r="I962" s="90" t="s">
        <v>222</v>
      </c>
      <c r="J962" s="90" t="s">
        <v>227</v>
      </c>
    </row>
    <row r="963" spans="1:10" x14ac:dyDescent="0.3">
      <c r="A963" s="90">
        <v>961</v>
      </c>
      <c r="B963" s="91">
        <v>64</v>
      </c>
      <c r="C963" s="90" t="s">
        <v>298</v>
      </c>
      <c r="D963" s="90" t="s">
        <v>6</v>
      </c>
      <c r="E963" s="86">
        <v>30.524625</v>
      </c>
      <c r="F963" s="86">
        <v>39.767592999999998</v>
      </c>
      <c r="G963" s="92">
        <v>9</v>
      </c>
      <c r="H963" s="86">
        <v>0.1</v>
      </c>
      <c r="I963" s="90" t="s">
        <v>222</v>
      </c>
      <c r="J963" s="90" t="s">
        <v>227</v>
      </c>
    </row>
    <row r="964" spans="1:10" x14ac:dyDescent="0.3">
      <c r="A964" s="90">
        <v>962</v>
      </c>
      <c r="B964" s="91">
        <v>64</v>
      </c>
      <c r="C964" s="90" t="s">
        <v>298</v>
      </c>
      <c r="D964" s="90" t="s">
        <v>6</v>
      </c>
      <c r="E964" s="86">
        <v>30.524625</v>
      </c>
      <c r="F964" s="86">
        <v>39.767592999999998</v>
      </c>
      <c r="G964" s="92">
        <v>11</v>
      </c>
      <c r="H964" s="86">
        <v>0.1</v>
      </c>
      <c r="I964" s="90" t="s">
        <v>222</v>
      </c>
      <c r="J964" s="90" t="s">
        <v>227</v>
      </c>
    </row>
    <row r="965" spans="1:10" x14ac:dyDescent="0.3">
      <c r="A965" s="90">
        <v>963</v>
      </c>
      <c r="B965" s="91">
        <v>64</v>
      </c>
      <c r="C965" s="90" t="s">
        <v>298</v>
      </c>
      <c r="D965" s="90" t="s">
        <v>6</v>
      </c>
      <c r="E965" s="86">
        <v>30.524625</v>
      </c>
      <c r="F965" s="86">
        <v>39.767592999999998</v>
      </c>
      <c r="G965" s="92">
        <v>9</v>
      </c>
      <c r="H965" s="86">
        <v>0.1</v>
      </c>
      <c r="I965" s="90" t="s">
        <v>222</v>
      </c>
      <c r="J965" s="90" t="s">
        <v>227</v>
      </c>
    </row>
    <row r="966" spans="1:10" x14ac:dyDescent="0.3">
      <c r="A966" s="90">
        <v>964</v>
      </c>
      <c r="B966" s="91">
        <v>64</v>
      </c>
      <c r="C966" s="90" t="s">
        <v>298</v>
      </c>
      <c r="D966" s="90" t="s">
        <v>6</v>
      </c>
      <c r="E966" s="86">
        <v>30.524625</v>
      </c>
      <c r="F966" s="86">
        <v>39.767592999999998</v>
      </c>
      <c r="G966" s="92">
        <v>10</v>
      </c>
      <c r="H966" s="86">
        <v>0.1</v>
      </c>
      <c r="I966" s="90" t="s">
        <v>222</v>
      </c>
      <c r="J966" s="90" t="s">
        <v>227</v>
      </c>
    </row>
    <row r="967" spans="1:10" x14ac:dyDescent="0.3">
      <c r="A967" s="90">
        <v>965</v>
      </c>
      <c r="B967" s="91">
        <v>64</v>
      </c>
      <c r="C967" s="90" t="s">
        <v>298</v>
      </c>
      <c r="D967" s="90" t="s">
        <v>6</v>
      </c>
      <c r="E967" s="86">
        <v>30.524625</v>
      </c>
      <c r="F967" s="86">
        <v>39.767592999999998</v>
      </c>
      <c r="G967" s="92">
        <v>10</v>
      </c>
      <c r="H967" s="86">
        <v>0.1</v>
      </c>
      <c r="I967" s="90" t="s">
        <v>222</v>
      </c>
      <c r="J967" s="90" t="s">
        <v>227</v>
      </c>
    </row>
    <row r="968" spans="1:10" x14ac:dyDescent="0.3">
      <c r="A968" s="90">
        <v>966</v>
      </c>
      <c r="B968" s="91">
        <v>64</v>
      </c>
      <c r="C968" s="90" t="s">
        <v>298</v>
      </c>
      <c r="D968" s="90" t="s">
        <v>6</v>
      </c>
      <c r="E968" s="86">
        <v>30.524625</v>
      </c>
      <c r="F968" s="86">
        <v>39.767592999999998</v>
      </c>
      <c r="G968" s="92">
        <v>9</v>
      </c>
      <c r="H968" s="86">
        <v>0.1</v>
      </c>
      <c r="I968" s="90" t="s">
        <v>222</v>
      </c>
      <c r="J968" s="90" t="s">
        <v>227</v>
      </c>
    </row>
    <row r="969" spans="1:10" x14ac:dyDescent="0.3">
      <c r="A969" s="90">
        <v>967</v>
      </c>
      <c r="B969" s="91">
        <v>64</v>
      </c>
      <c r="C969" s="90" t="s">
        <v>298</v>
      </c>
      <c r="D969" s="90" t="s">
        <v>6</v>
      </c>
      <c r="E969" s="86">
        <v>30.524625</v>
      </c>
      <c r="F969" s="86">
        <v>39.767592999999998</v>
      </c>
      <c r="G969" s="92">
        <v>9</v>
      </c>
      <c r="H969" s="86">
        <v>0.1</v>
      </c>
      <c r="I969" s="90" t="s">
        <v>222</v>
      </c>
      <c r="J969" s="90" t="s">
        <v>227</v>
      </c>
    </row>
    <row r="970" spans="1:10" x14ac:dyDescent="0.3">
      <c r="A970" s="90">
        <v>968</v>
      </c>
      <c r="B970" s="91">
        <v>64</v>
      </c>
      <c r="C970" s="90" t="s">
        <v>298</v>
      </c>
      <c r="D970" s="90" t="s">
        <v>6</v>
      </c>
      <c r="E970" s="86">
        <v>30.524625</v>
      </c>
      <c r="F970" s="86">
        <v>39.767592999999998</v>
      </c>
      <c r="G970" s="92">
        <v>9</v>
      </c>
      <c r="H970" s="86">
        <v>0.1</v>
      </c>
      <c r="I970" s="90" t="s">
        <v>222</v>
      </c>
      <c r="J970" s="90" t="s">
        <v>227</v>
      </c>
    </row>
    <row r="971" spans="1:10" x14ac:dyDescent="0.3">
      <c r="A971" s="90">
        <v>969</v>
      </c>
      <c r="B971" s="91">
        <v>64</v>
      </c>
      <c r="C971" s="90" t="s">
        <v>298</v>
      </c>
      <c r="D971" s="90" t="s">
        <v>6</v>
      </c>
      <c r="E971" s="86">
        <v>30.524625</v>
      </c>
      <c r="F971" s="86">
        <v>39.767592999999998</v>
      </c>
      <c r="G971" s="92">
        <v>10</v>
      </c>
      <c r="H971" s="86">
        <v>0.1</v>
      </c>
      <c r="I971" s="90" t="s">
        <v>222</v>
      </c>
      <c r="J971" s="90" t="s">
        <v>227</v>
      </c>
    </row>
    <row r="972" spans="1:10" x14ac:dyDescent="0.3">
      <c r="A972" s="90">
        <v>970</v>
      </c>
      <c r="B972" s="91">
        <v>64</v>
      </c>
      <c r="C972" s="90" t="s">
        <v>298</v>
      </c>
      <c r="D972" s="90" t="s">
        <v>6</v>
      </c>
      <c r="E972" s="86">
        <v>30.524625</v>
      </c>
      <c r="F972" s="86">
        <v>39.767592999999998</v>
      </c>
      <c r="G972" s="92">
        <v>9</v>
      </c>
      <c r="H972" s="86">
        <v>0.1</v>
      </c>
      <c r="I972" s="90" t="s">
        <v>222</v>
      </c>
      <c r="J972" s="90" t="s">
        <v>227</v>
      </c>
    </row>
    <row r="973" spans="1:10" x14ac:dyDescent="0.3">
      <c r="A973" s="90">
        <v>971</v>
      </c>
      <c r="B973" s="91">
        <v>64</v>
      </c>
      <c r="C973" s="90" t="s">
        <v>298</v>
      </c>
      <c r="D973" s="90" t="s">
        <v>6</v>
      </c>
      <c r="E973" s="86">
        <v>30.524625</v>
      </c>
      <c r="F973" s="86">
        <v>39.767592999999998</v>
      </c>
      <c r="G973" s="92">
        <v>9</v>
      </c>
      <c r="H973" s="86">
        <v>0.1</v>
      </c>
      <c r="I973" s="90" t="s">
        <v>222</v>
      </c>
      <c r="J973" s="90" t="s">
        <v>227</v>
      </c>
    </row>
    <row r="974" spans="1:10" x14ac:dyDescent="0.3">
      <c r="A974" s="90">
        <v>972</v>
      </c>
      <c r="B974" s="91">
        <v>64</v>
      </c>
      <c r="C974" s="90" t="s">
        <v>298</v>
      </c>
      <c r="D974" s="90" t="s">
        <v>6</v>
      </c>
      <c r="E974" s="86">
        <v>30.524625</v>
      </c>
      <c r="F974" s="86">
        <v>39.767592999999998</v>
      </c>
      <c r="G974" s="92">
        <v>11</v>
      </c>
      <c r="H974" s="86">
        <v>0.1</v>
      </c>
      <c r="I974" s="90" t="s">
        <v>222</v>
      </c>
      <c r="J974" s="90" t="s">
        <v>227</v>
      </c>
    </row>
    <row r="975" spans="1:10" x14ac:dyDescent="0.3">
      <c r="A975" s="90">
        <v>973</v>
      </c>
      <c r="B975" s="91">
        <v>64</v>
      </c>
      <c r="C975" s="90" t="s">
        <v>298</v>
      </c>
      <c r="D975" s="90" t="s">
        <v>6</v>
      </c>
      <c r="E975" s="86">
        <v>30.524625</v>
      </c>
      <c r="F975" s="86">
        <v>39.767592999999998</v>
      </c>
      <c r="G975" s="92">
        <v>10</v>
      </c>
      <c r="H975" s="86">
        <v>0.1</v>
      </c>
      <c r="I975" s="90" t="s">
        <v>222</v>
      </c>
      <c r="J975" s="90" t="s">
        <v>227</v>
      </c>
    </row>
    <row r="976" spans="1:10" x14ac:dyDescent="0.3">
      <c r="A976" s="90">
        <v>974</v>
      </c>
      <c r="B976" s="91">
        <v>64</v>
      </c>
      <c r="C976" s="90" t="s">
        <v>298</v>
      </c>
      <c r="D976" s="90" t="s">
        <v>6</v>
      </c>
      <c r="E976" s="86">
        <v>30.524625</v>
      </c>
      <c r="F976" s="86">
        <v>39.767592999999998</v>
      </c>
      <c r="G976" s="92">
        <v>9</v>
      </c>
      <c r="H976" s="86">
        <v>0.1</v>
      </c>
      <c r="I976" s="90" t="s">
        <v>222</v>
      </c>
      <c r="J976" s="90" t="s">
        <v>227</v>
      </c>
    </row>
    <row r="977" spans="1:10" x14ac:dyDescent="0.3">
      <c r="A977" s="90">
        <v>975</v>
      </c>
      <c r="B977" s="91">
        <v>64</v>
      </c>
      <c r="C977" s="90" t="s">
        <v>298</v>
      </c>
      <c r="D977" s="90" t="s">
        <v>6</v>
      </c>
      <c r="E977" s="86">
        <v>30.524625</v>
      </c>
      <c r="F977" s="86">
        <v>39.767592999999998</v>
      </c>
      <c r="G977" s="92">
        <v>10</v>
      </c>
      <c r="H977" s="86">
        <v>0.1</v>
      </c>
      <c r="I977" s="90" t="s">
        <v>222</v>
      </c>
      <c r="J977" s="90" t="s">
        <v>227</v>
      </c>
    </row>
    <row r="978" spans="1:10" x14ac:dyDescent="0.3">
      <c r="A978" s="90">
        <v>976</v>
      </c>
      <c r="B978" s="91">
        <v>64</v>
      </c>
      <c r="C978" s="90" t="s">
        <v>298</v>
      </c>
      <c r="D978" s="90" t="s">
        <v>6</v>
      </c>
      <c r="E978" s="86">
        <v>30.524625</v>
      </c>
      <c r="F978" s="86">
        <v>39.767592999999998</v>
      </c>
      <c r="G978" s="92">
        <v>8</v>
      </c>
      <c r="H978" s="86">
        <v>0.1</v>
      </c>
      <c r="I978" s="90" t="s">
        <v>222</v>
      </c>
      <c r="J978" s="90" t="s">
        <v>227</v>
      </c>
    </row>
    <row r="979" spans="1:10" x14ac:dyDescent="0.3">
      <c r="A979" s="90">
        <v>977</v>
      </c>
      <c r="B979" s="91">
        <v>64</v>
      </c>
      <c r="C979" s="90" t="s">
        <v>298</v>
      </c>
      <c r="D979" s="90" t="s">
        <v>6</v>
      </c>
      <c r="E979" s="86">
        <v>30.524625</v>
      </c>
      <c r="F979" s="86">
        <v>39.767592999999998</v>
      </c>
      <c r="G979" s="92">
        <v>10</v>
      </c>
      <c r="H979" s="86">
        <v>0.1</v>
      </c>
      <c r="I979" s="90" t="s">
        <v>222</v>
      </c>
      <c r="J979" s="90" t="s">
        <v>227</v>
      </c>
    </row>
    <row r="980" spans="1:10" x14ac:dyDescent="0.3">
      <c r="A980" s="90">
        <v>978</v>
      </c>
      <c r="B980" s="91">
        <v>64</v>
      </c>
      <c r="C980" s="90" t="s">
        <v>298</v>
      </c>
      <c r="D980" s="90" t="s">
        <v>6</v>
      </c>
      <c r="E980" s="86">
        <v>30.524625</v>
      </c>
      <c r="F980" s="86">
        <v>39.767592999999998</v>
      </c>
      <c r="G980" s="92">
        <v>10</v>
      </c>
      <c r="H980" s="86">
        <v>0.1</v>
      </c>
      <c r="I980" s="90" t="s">
        <v>222</v>
      </c>
      <c r="J980" s="90" t="s">
        <v>227</v>
      </c>
    </row>
    <row r="981" spans="1:10" x14ac:dyDescent="0.3">
      <c r="A981" s="90">
        <v>979</v>
      </c>
      <c r="B981" s="91">
        <v>64</v>
      </c>
      <c r="C981" s="90" t="s">
        <v>298</v>
      </c>
      <c r="D981" s="90" t="s">
        <v>6</v>
      </c>
      <c r="E981" s="86">
        <v>30.524625</v>
      </c>
      <c r="F981" s="86">
        <v>39.767592999999998</v>
      </c>
      <c r="G981" s="92">
        <v>10</v>
      </c>
      <c r="H981" s="86">
        <v>0.1</v>
      </c>
      <c r="I981" s="90" t="s">
        <v>222</v>
      </c>
      <c r="J981" s="90" t="s">
        <v>227</v>
      </c>
    </row>
    <row r="982" spans="1:10" x14ac:dyDescent="0.3">
      <c r="A982" s="90">
        <v>980</v>
      </c>
      <c r="B982" s="91">
        <v>64</v>
      </c>
      <c r="C982" s="90" t="s">
        <v>298</v>
      </c>
      <c r="D982" s="90" t="s">
        <v>6</v>
      </c>
      <c r="E982" s="86">
        <v>30.524625</v>
      </c>
      <c r="F982" s="86">
        <v>39.767592999999998</v>
      </c>
      <c r="G982" s="92">
        <v>9</v>
      </c>
      <c r="H982" s="86">
        <v>0.1</v>
      </c>
      <c r="I982" s="90" t="s">
        <v>222</v>
      </c>
      <c r="J982" s="90" t="s">
        <v>227</v>
      </c>
    </row>
    <row r="983" spans="1:10" x14ac:dyDescent="0.3">
      <c r="A983" s="90">
        <v>981</v>
      </c>
      <c r="B983" s="91">
        <v>64</v>
      </c>
      <c r="C983" s="90" t="s">
        <v>298</v>
      </c>
      <c r="D983" s="90" t="s">
        <v>6</v>
      </c>
      <c r="E983" s="86">
        <v>30.524625</v>
      </c>
      <c r="F983" s="86">
        <v>39.767592999999998</v>
      </c>
      <c r="G983" s="92">
        <v>9</v>
      </c>
      <c r="H983" s="86">
        <v>0.1</v>
      </c>
      <c r="I983" s="90" t="s">
        <v>222</v>
      </c>
      <c r="J983" s="90" t="s">
        <v>227</v>
      </c>
    </row>
    <row r="984" spans="1:10" x14ac:dyDescent="0.3">
      <c r="A984" s="90">
        <v>982</v>
      </c>
      <c r="B984" s="91">
        <v>64</v>
      </c>
      <c r="C984" s="90" t="s">
        <v>298</v>
      </c>
      <c r="D984" s="90" t="s">
        <v>6</v>
      </c>
      <c r="E984" s="86">
        <v>30.524625</v>
      </c>
      <c r="F984" s="86">
        <v>39.767592999999998</v>
      </c>
      <c r="G984" s="92">
        <v>10</v>
      </c>
      <c r="H984" s="86">
        <v>0.1</v>
      </c>
      <c r="I984" s="90" t="s">
        <v>222</v>
      </c>
      <c r="J984" s="90" t="s">
        <v>227</v>
      </c>
    </row>
    <row r="985" spans="1:10" x14ac:dyDescent="0.3">
      <c r="A985" s="90">
        <v>983</v>
      </c>
      <c r="B985" s="91">
        <v>64</v>
      </c>
      <c r="C985" s="90" t="s">
        <v>298</v>
      </c>
      <c r="D985" s="90" t="s">
        <v>6</v>
      </c>
      <c r="E985" s="86">
        <v>30.524625</v>
      </c>
      <c r="F985" s="86">
        <v>39.767592999999998</v>
      </c>
      <c r="G985" s="92">
        <v>9</v>
      </c>
      <c r="H985" s="86">
        <v>0.1</v>
      </c>
      <c r="I985" s="90" t="s">
        <v>222</v>
      </c>
      <c r="J985" s="90" t="s">
        <v>227</v>
      </c>
    </row>
    <row r="986" spans="1:10" x14ac:dyDescent="0.3">
      <c r="A986" s="90">
        <v>984</v>
      </c>
      <c r="B986" s="91">
        <v>64</v>
      </c>
      <c r="C986" s="90" t="s">
        <v>298</v>
      </c>
      <c r="D986" s="90" t="s">
        <v>6</v>
      </c>
      <c r="E986" s="86">
        <v>30.524625</v>
      </c>
      <c r="F986" s="86">
        <v>39.767592999999998</v>
      </c>
      <c r="G986" s="92">
        <v>8</v>
      </c>
      <c r="H986" s="86">
        <v>0.1</v>
      </c>
      <c r="I986" s="90" t="s">
        <v>222</v>
      </c>
      <c r="J986" s="90" t="s">
        <v>227</v>
      </c>
    </row>
    <row r="987" spans="1:10" x14ac:dyDescent="0.3">
      <c r="A987" s="90">
        <v>985</v>
      </c>
      <c r="B987" s="91">
        <v>64</v>
      </c>
      <c r="C987" s="90" t="s">
        <v>298</v>
      </c>
      <c r="D987" s="90" t="s">
        <v>6</v>
      </c>
      <c r="E987" s="86">
        <v>30.524625</v>
      </c>
      <c r="F987" s="86">
        <v>39.767592999999998</v>
      </c>
      <c r="G987" s="92">
        <v>10</v>
      </c>
      <c r="H987" s="86">
        <v>0.1</v>
      </c>
      <c r="I987" s="90" t="s">
        <v>222</v>
      </c>
      <c r="J987" s="90" t="s">
        <v>227</v>
      </c>
    </row>
    <row r="988" spans="1:10" x14ac:dyDescent="0.3">
      <c r="A988" s="90">
        <v>986</v>
      </c>
      <c r="B988" s="91">
        <v>64</v>
      </c>
      <c r="C988" s="90" t="s">
        <v>298</v>
      </c>
      <c r="D988" s="90" t="s">
        <v>6</v>
      </c>
      <c r="E988" s="86">
        <v>30.524625</v>
      </c>
      <c r="F988" s="86">
        <v>39.767592999999998</v>
      </c>
      <c r="G988" s="92">
        <v>10</v>
      </c>
      <c r="H988" s="86">
        <v>0.1</v>
      </c>
      <c r="I988" s="90" t="s">
        <v>222</v>
      </c>
      <c r="J988" s="90" t="s">
        <v>227</v>
      </c>
    </row>
    <row r="989" spans="1:10" x14ac:dyDescent="0.3">
      <c r="A989" s="90">
        <v>987</v>
      </c>
      <c r="B989" s="91">
        <v>64</v>
      </c>
      <c r="C989" s="90" t="s">
        <v>298</v>
      </c>
      <c r="D989" s="90" t="s">
        <v>6</v>
      </c>
      <c r="E989" s="86">
        <v>30.524625</v>
      </c>
      <c r="F989" s="86">
        <v>39.767592999999998</v>
      </c>
      <c r="G989" s="92">
        <v>10</v>
      </c>
      <c r="H989" s="86">
        <v>0.1</v>
      </c>
      <c r="I989" s="90" t="s">
        <v>222</v>
      </c>
      <c r="J989" s="90" t="s">
        <v>227</v>
      </c>
    </row>
    <row r="990" spans="1:10" x14ac:dyDescent="0.3">
      <c r="A990" s="90">
        <v>988</v>
      </c>
      <c r="B990" s="91">
        <v>64</v>
      </c>
      <c r="C990" s="90" t="s">
        <v>298</v>
      </c>
      <c r="D990" s="90" t="s">
        <v>6</v>
      </c>
      <c r="E990" s="86">
        <v>30.524625</v>
      </c>
      <c r="F990" s="86">
        <v>39.767592999999998</v>
      </c>
      <c r="G990" s="92">
        <v>9</v>
      </c>
      <c r="H990" s="86">
        <v>0.1</v>
      </c>
      <c r="I990" s="90" t="s">
        <v>222</v>
      </c>
      <c r="J990" s="90" t="s">
        <v>227</v>
      </c>
    </row>
    <row r="991" spans="1:10" x14ac:dyDescent="0.3">
      <c r="A991" s="90">
        <v>989</v>
      </c>
      <c r="B991" s="91">
        <v>64</v>
      </c>
      <c r="C991" s="90" t="s">
        <v>298</v>
      </c>
      <c r="D991" s="90" t="s">
        <v>6</v>
      </c>
      <c r="E991" s="86">
        <v>30.524625</v>
      </c>
      <c r="F991" s="86">
        <v>39.767592999999998</v>
      </c>
      <c r="G991" s="92">
        <v>10</v>
      </c>
      <c r="H991" s="86">
        <v>0.1</v>
      </c>
      <c r="I991" s="90" t="s">
        <v>222</v>
      </c>
      <c r="J991" s="90" t="s">
        <v>227</v>
      </c>
    </row>
    <row r="992" spans="1:10" x14ac:dyDescent="0.3">
      <c r="A992" s="90">
        <v>990</v>
      </c>
      <c r="B992" s="91">
        <v>64</v>
      </c>
      <c r="C992" s="90" t="s">
        <v>298</v>
      </c>
      <c r="D992" s="90" t="s">
        <v>6</v>
      </c>
      <c r="E992" s="86">
        <v>30.524625</v>
      </c>
      <c r="F992" s="86">
        <v>39.767592999999998</v>
      </c>
      <c r="G992" s="92">
        <v>8</v>
      </c>
      <c r="H992" s="86">
        <v>0.1</v>
      </c>
      <c r="I992" s="90" t="s">
        <v>222</v>
      </c>
      <c r="J992" s="90" t="s">
        <v>227</v>
      </c>
    </row>
    <row r="993" spans="1:10" x14ac:dyDescent="0.3">
      <c r="A993" s="90">
        <v>991</v>
      </c>
      <c r="B993" s="91">
        <v>64</v>
      </c>
      <c r="C993" s="90" t="s">
        <v>298</v>
      </c>
      <c r="D993" s="90" t="s">
        <v>6</v>
      </c>
      <c r="E993" s="86">
        <v>30.524625</v>
      </c>
      <c r="F993" s="86">
        <v>39.767592999999998</v>
      </c>
      <c r="G993" s="92">
        <v>10</v>
      </c>
      <c r="H993" s="86">
        <v>0.1</v>
      </c>
      <c r="I993" s="90" t="s">
        <v>222</v>
      </c>
      <c r="J993" s="90" t="s">
        <v>227</v>
      </c>
    </row>
    <row r="994" spans="1:10" x14ac:dyDescent="0.3">
      <c r="A994" s="90">
        <v>992</v>
      </c>
      <c r="B994" s="91">
        <v>64</v>
      </c>
      <c r="C994" s="90" t="s">
        <v>298</v>
      </c>
      <c r="D994" s="90" t="s">
        <v>6</v>
      </c>
      <c r="E994" s="86">
        <v>30.524625</v>
      </c>
      <c r="F994" s="86">
        <v>39.767592999999998</v>
      </c>
      <c r="G994" s="92">
        <v>10</v>
      </c>
      <c r="H994" s="86">
        <v>0.1</v>
      </c>
      <c r="I994" s="90" t="s">
        <v>222</v>
      </c>
      <c r="J994" s="90" t="s">
        <v>227</v>
      </c>
    </row>
    <row r="995" spans="1:10" x14ac:dyDescent="0.3">
      <c r="A995" s="90">
        <v>993</v>
      </c>
      <c r="B995" s="91">
        <v>64</v>
      </c>
      <c r="C995" s="90" t="s">
        <v>298</v>
      </c>
      <c r="D995" s="90" t="s">
        <v>6</v>
      </c>
      <c r="E995" s="86">
        <v>30.524625</v>
      </c>
      <c r="F995" s="86">
        <v>39.767592999999998</v>
      </c>
      <c r="G995" s="92">
        <v>10</v>
      </c>
      <c r="H995" s="86">
        <v>0.1</v>
      </c>
      <c r="I995" s="90" t="s">
        <v>222</v>
      </c>
      <c r="J995" s="90" t="s">
        <v>227</v>
      </c>
    </row>
    <row r="996" spans="1:10" x14ac:dyDescent="0.3">
      <c r="A996" s="90">
        <v>994</v>
      </c>
      <c r="B996" s="91">
        <v>64</v>
      </c>
      <c r="C996" s="90" t="s">
        <v>298</v>
      </c>
      <c r="D996" s="90" t="s">
        <v>6</v>
      </c>
      <c r="E996" s="86">
        <v>30.524625</v>
      </c>
      <c r="F996" s="86">
        <v>39.767592999999998</v>
      </c>
      <c r="G996" s="92">
        <v>10</v>
      </c>
      <c r="H996" s="86">
        <v>0.1</v>
      </c>
      <c r="I996" s="90" t="s">
        <v>222</v>
      </c>
      <c r="J996" s="90" t="s">
        <v>227</v>
      </c>
    </row>
    <row r="997" spans="1:10" x14ac:dyDescent="0.3">
      <c r="A997" s="90">
        <v>995</v>
      </c>
      <c r="B997" s="91">
        <v>64</v>
      </c>
      <c r="C997" s="90" t="s">
        <v>298</v>
      </c>
      <c r="D997" s="90" t="s">
        <v>6</v>
      </c>
      <c r="E997" s="86">
        <v>30.524625</v>
      </c>
      <c r="F997" s="86">
        <v>39.767592999999998</v>
      </c>
      <c r="G997" s="92">
        <v>10</v>
      </c>
      <c r="H997" s="86">
        <v>0.1</v>
      </c>
      <c r="I997" s="90" t="s">
        <v>222</v>
      </c>
      <c r="J997" s="90" t="s">
        <v>227</v>
      </c>
    </row>
    <row r="998" spans="1:10" x14ac:dyDescent="0.3">
      <c r="A998" s="90">
        <v>996</v>
      </c>
      <c r="B998" s="91">
        <v>64</v>
      </c>
      <c r="C998" s="90" t="s">
        <v>298</v>
      </c>
      <c r="D998" s="90" t="s">
        <v>6</v>
      </c>
      <c r="E998" s="86">
        <v>30.524625</v>
      </c>
      <c r="F998" s="86">
        <v>39.767592999999998</v>
      </c>
      <c r="G998" s="92">
        <v>8</v>
      </c>
      <c r="H998" s="86">
        <v>0.1</v>
      </c>
      <c r="I998" s="90" t="s">
        <v>222</v>
      </c>
      <c r="J998" s="90" t="s">
        <v>227</v>
      </c>
    </row>
    <row r="999" spans="1:10" x14ac:dyDescent="0.3">
      <c r="A999" s="90">
        <v>997</v>
      </c>
      <c r="B999" s="91">
        <v>64</v>
      </c>
      <c r="C999" s="90" t="s">
        <v>298</v>
      </c>
      <c r="D999" s="90" t="s">
        <v>6</v>
      </c>
      <c r="E999" s="86">
        <v>30.524625</v>
      </c>
      <c r="F999" s="86">
        <v>39.767592999999998</v>
      </c>
      <c r="G999" s="92">
        <v>10</v>
      </c>
      <c r="H999" s="86">
        <v>0.1</v>
      </c>
      <c r="I999" s="90" t="s">
        <v>222</v>
      </c>
      <c r="J999" s="90" t="s">
        <v>227</v>
      </c>
    </row>
    <row r="1000" spans="1:10" x14ac:dyDescent="0.3">
      <c r="A1000" s="90">
        <v>998</v>
      </c>
      <c r="B1000" s="91">
        <v>64</v>
      </c>
      <c r="C1000" s="90" t="s">
        <v>298</v>
      </c>
      <c r="D1000" s="90" t="s">
        <v>6</v>
      </c>
      <c r="E1000" s="86">
        <v>30.524625</v>
      </c>
      <c r="F1000" s="86">
        <v>39.767592999999998</v>
      </c>
      <c r="G1000" s="92">
        <v>9</v>
      </c>
      <c r="H1000" s="86">
        <v>0.1</v>
      </c>
      <c r="I1000" s="90" t="s">
        <v>222</v>
      </c>
      <c r="J1000" s="90" t="s">
        <v>227</v>
      </c>
    </row>
    <row r="1001" spans="1:10" x14ac:dyDescent="0.3">
      <c r="A1001" s="90">
        <v>999</v>
      </c>
      <c r="B1001" s="91">
        <v>65</v>
      </c>
      <c r="C1001" s="90" t="s">
        <v>299</v>
      </c>
      <c r="D1001" s="90" t="s">
        <v>1</v>
      </c>
      <c r="E1001" s="86">
        <v>115.0187</v>
      </c>
      <c r="F1001" s="86">
        <v>36.873800000000003</v>
      </c>
      <c r="G1001" s="92">
        <v>24.628399999999999</v>
      </c>
      <c r="H1001" s="86">
        <v>0.33</v>
      </c>
      <c r="I1001" s="90" t="s">
        <v>222</v>
      </c>
      <c r="J1001" s="90" t="s">
        <v>244</v>
      </c>
    </row>
    <row r="1002" spans="1:10" x14ac:dyDescent="0.3">
      <c r="A1002" s="90">
        <v>1000</v>
      </c>
      <c r="B1002" s="91">
        <v>65</v>
      </c>
      <c r="C1002" s="90" t="s">
        <v>299</v>
      </c>
      <c r="D1002" s="90" t="s">
        <v>1</v>
      </c>
      <c r="E1002" s="86">
        <v>115.0187</v>
      </c>
      <c r="F1002" s="86">
        <v>36.873800000000003</v>
      </c>
      <c r="G1002" s="92">
        <v>27.212800000000001</v>
      </c>
      <c r="H1002" s="86">
        <v>0.33</v>
      </c>
      <c r="I1002" s="90" t="s">
        <v>222</v>
      </c>
      <c r="J1002" s="90" t="s">
        <v>244</v>
      </c>
    </row>
    <row r="1003" spans="1:10" x14ac:dyDescent="0.3">
      <c r="A1003" s="90">
        <v>1001</v>
      </c>
      <c r="B1003" s="91">
        <v>65</v>
      </c>
      <c r="C1003" s="90" t="s">
        <v>299</v>
      </c>
      <c r="D1003" s="90" t="s">
        <v>1</v>
      </c>
      <c r="E1003" s="86">
        <v>115.0187</v>
      </c>
      <c r="F1003" s="86">
        <v>36.873800000000003</v>
      </c>
      <c r="G1003" s="92">
        <v>25.540500000000002</v>
      </c>
      <c r="H1003" s="86">
        <v>0.33</v>
      </c>
      <c r="I1003" s="90" t="s">
        <v>222</v>
      </c>
      <c r="J1003" s="90" t="s">
        <v>244</v>
      </c>
    </row>
    <row r="1004" spans="1:10" x14ac:dyDescent="0.3">
      <c r="A1004" s="90">
        <v>1002</v>
      </c>
      <c r="B1004" s="91">
        <v>66</v>
      </c>
      <c r="C1004" s="90" t="s">
        <v>300</v>
      </c>
      <c r="D1004" s="90" t="s">
        <v>5</v>
      </c>
      <c r="E1004" s="86">
        <v>71.516000000000005</v>
      </c>
      <c r="F1004" s="86">
        <v>30.259</v>
      </c>
      <c r="G1004" s="92">
        <v>19.073699999999999</v>
      </c>
      <c r="H1004" s="86">
        <v>0.68</v>
      </c>
      <c r="I1004" s="90" t="s">
        <v>222</v>
      </c>
      <c r="J1004" s="90" t="s">
        <v>229</v>
      </c>
    </row>
    <row r="1005" spans="1:10" x14ac:dyDescent="0.3">
      <c r="A1005" s="90">
        <v>1003</v>
      </c>
      <c r="B1005" s="91">
        <v>66</v>
      </c>
      <c r="C1005" s="90" t="s">
        <v>300</v>
      </c>
      <c r="D1005" s="90" t="s">
        <v>5</v>
      </c>
      <c r="E1005" s="86">
        <v>71.516000000000005</v>
      </c>
      <c r="F1005" s="86">
        <v>30.259</v>
      </c>
      <c r="G1005" s="92">
        <v>20.968399999999999</v>
      </c>
      <c r="H1005" s="86">
        <v>0.68</v>
      </c>
      <c r="I1005" s="90" t="s">
        <v>222</v>
      </c>
      <c r="J1005" s="90" t="s">
        <v>229</v>
      </c>
    </row>
    <row r="1006" spans="1:10" x14ac:dyDescent="0.3">
      <c r="A1006" s="90">
        <v>1004</v>
      </c>
      <c r="B1006" s="91">
        <v>66</v>
      </c>
      <c r="C1006" s="90" t="s">
        <v>300</v>
      </c>
      <c r="D1006" s="90" t="s">
        <v>5</v>
      </c>
      <c r="E1006" s="86">
        <v>71.516000000000005</v>
      </c>
      <c r="F1006" s="86">
        <v>30.259</v>
      </c>
      <c r="G1006" s="92">
        <v>20.968399999999999</v>
      </c>
      <c r="H1006" s="86">
        <v>0.68</v>
      </c>
      <c r="I1006" s="90" t="s">
        <v>222</v>
      </c>
      <c r="J1006" s="90" t="s">
        <v>229</v>
      </c>
    </row>
    <row r="1007" spans="1:10" x14ac:dyDescent="0.3">
      <c r="A1007" s="90">
        <v>1005</v>
      </c>
      <c r="B1007" s="91">
        <v>66</v>
      </c>
      <c r="C1007" s="90" t="s">
        <v>300</v>
      </c>
      <c r="D1007" s="90" t="s">
        <v>5</v>
      </c>
      <c r="E1007" s="86">
        <v>71.516000000000005</v>
      </c>
      <c r="F1007" s="86">
        <v>30.259</v>
      </c>
      <c r="G1007" s="92">
        <v>19.2</v>
      </c>
      <c r="H1007" s="86">
        <v>0.68</v>
      </c>
      <c r="I1007" s="90" t="s">
        <v>222</v>
      </c>
      <c r="J1007" s="90" t="s">
        <v>229</v>
      </c>
    </row>
    <row r="1008" spans="1:10" x14ac:dyDescent="0.3">
      <c r="A1008" s="90">
        <v>1006</v>
      </c>
      <c r="B1008" s="91">
        <v>67</v>
      </c>
      <c r="C1008" s="90" t="s">
        <v>301</v>
      </c>
      <c r="D1008" s="90" t="s">
        <v>2</v>
      </c>
      <c r="E1008" s="86">
        <v>76.989999999999995</v>
      </c>
      <c r="F1008" s="86">
        <v>29.7</v>
      </c>
      <c r="G1008" s="92">
        <v>31.235826670000002</v>
      </c>
      <c r="H1008" s="86"/>
      <c r="I1008" s="90" t="s">
        <v>222</v>
      </c>
      <c r="J1008" s="90" t="s">
        <v>229</v>
      </c>
    </row>
    <row r="1009" spans="1:10" x14ac:dyDescent="0.3">
      <c r="A1009" s="90">
        <v>1007</v>
      </c>
      <c r="B1009" s="91">
        <v>67</v>
      </c>
      <c r="C1009" s="90" t="s">
        <v>301</v>
      </c>
      <c r="D1009" s="90" t="s">
        <v>2</v>
      </c>
      <c r="E1009" s="86">
        <v>76.989999999999995</v>
      </c>
      <c r="F1009" s="86">
        <v>29.7</v>
      </c>
      <c r="G1009" s="92">
        <v>23.202806485</v>
      </c>
      <c r="H1009" s="86"/>
      <c r="I1009" s="90" t="s">
        <v>222</v>
      </c>
      <c r="J1009" s="90" t="s">
        <v>229</v>
      </c>
    </row>
    <row r="1010" spans="1:10" x14ac:dyDescent="0.3">
      <c r="A1010" s="90">
        <v>1008</v>
      </c>
      <c r="B1010" s="91">
        <v>67</v>
      </c>
      <c r="C1010" s="90" t="s">
        <v>301</v>
      </c>
      <c r="D1010" s="90" t="s">
        <v>2</v>
      </c>
      <c r="E1010" s="86">
        <v>76.989999999999995</v>
      </c>
      <c r="F1010" s="86">
        <v>29.7</v>
      </c>
      <c r="G1010" s="92">
        <v>27.3980313</v>
      </c>
      <c r="H1010" s="86"/>
      <c r="I1010" s="90" t="s">
        <v>222</v>
      </c>
      <c r="J1010" s="90" t="s">
        <v>229</v>
      </c>
    </row>
    <row r="1011" spans="1:10" x14ac:dyDescent="0.3">
      <c r="A1011" s="90">
        <v>1009</v>
      </c>
      <c r="B1011" s="91">
        <v>67</v>
      </c>
      <c r="C1011" s="90" t="s">
        <v>301</v>
      </c>
      <c r="D1011" s="90" t="s">
        <v>2</v>
      </c>
      <c r="E1011" s="86">
        <v>76.989999999999995</v>
      </c>
      <c r="F1011" s="86">
        <v>29.7</v>
      </c>
      <c r="G1011" s="92">
        <v>28.632308099999999</v>
      </c>
      <c r="H1011" s="86"/>
      <c r="I1011" s="90" t="s">
        <v>222</v>
      </c>
      <c r="J1011" s="90" t="s">
        <v>229</v>
      </c>
    </row>
    <row r="1012" spans="1:10" x14ac:dyDescent="0.3">
      <c r="A1012" s="90">
        <v>1010</v>
      </c>
      <c r="B1012" s="91">
        <v>67</v>
      </c>
      <c r="C1012" s="90" t="s">
        <v>301</v>
      </c>
      <c r="D1012" s="90" t="s">
        <v>2</v>
      </c>
      <c r="E1012" s="86">
        <v>76.989999999999995</v>
      </c>
      <c r="F1012" s="86">
        <v>29.7</v>
      </c>
      <c r="G1012" s="92">
        <v>25.86129077</v>
      </c>
      <c r="H1012" s="86"/>
      <c r="I1012" s="90" t="s">
        <v>222</v>
      </c>
      <c r="J1012" s="90" t="s">
        <v>229</v>
      </c>
    </row>
    <row r="1013" spans="1:10" x14ac:dyDescent="0.3">
      <c r="A1013" s="90">
        <v>1011</v>
      </c>
      <c r="B1013" s="91">
        <v>67</v>
      </c>
      <c r="C1013" s="90" t="s">
        <v>301</v>
      </c>
      <c r="D1013" s="90" t="s">
        <v>2</v>
      </c>
      <c r="E1013" s="86">
        <v>76.989999999999995</v>
      </c>
      <c r="F1013" s="86">
        <v>29.7</v>
      </c>
      <c r="G1013" s="92">
        <v>21.461988609999999</v>
      </c>
      <c r="H1013" s="86"/>
      <c r="I1013" s="90" t="s">
        <v>222</v>
      </c>
      <c r="J1013" s="90" t="s">
        <v>229</v>
      </c>
    </row>
    <row r="1014" spans="1:10" x14ac:dyDescent="0.3">
      <c r="A1014" s="90">
        <v>1012</v>
      </c>
      <c r="B1014" s="91">
        <v>67</v>
      </c>
      <c r="C1014" s="90" t="s">
        <v>301</v>
      </c>
      <c r="D1014" s="90" t="s">
        <v>2</v>
      </c>
      <c r="E1014" s="86">
        <v>76.989999999999995</v>
      </c>
      <c r="F1014" s="86">
        <v>29.7</v>
      </c>
      <c r="G1014" s="92">
        <v>22.356089394999998</v>
      </c>
      <c r="H1014" s="86"/>
      <c r="I1014" s="90" t="s">
        <v>222</v>
      </c>
      <c r="J1014" s="90" t="s">
        <v>229</v>
      </c>
    </row>
    <row r="1015" spans="1:10" x14ac:dyDescent="0.3">
      <c r="A1015" s="90">
        <v>1013</v>
      </c>
      <c r="B1015" s="91">
        <v>67</v>
      </c>
      <c r="C1015" s="90" t="s">
        <v>301</v>
      </c>
      <c r="D1015" s="90" t="s">
        <v>2</v>
      </c>
      <c r="E1015" s="86">
        <v>76.989999999999995</v>
      </c>
      <c r="F1015" s="86">
        <v>29.7</v>
      </c>
      <c r="G1015" s="92">
        <v>23.220363989999999</v>
      </c>
      <c r="H1015" s="86"/>
      <c r="I1015" s="90" t="s">
        <v>222</v>
      </c>
      <c r="J1015" s="90" t="s">
        <v>229</v>
      </c>
    </row>
    <row r="1016" spans="1:10" x14ac:dyDescent="0.3">
      <c r="A1016" s="90">
        <v>1014</v>
      </c>
      <c r="B1016" s="91">
        <v>67</v>
      </c>
      <c r="C1016" s="90" t="s">
        <v>301</v>
      </c>
      <c r="D1016" s="90" t="s">
        <v>2</v>
      </c>
      <c r="E1016" s="86">
        <v>76.989999999999995</v>
      </c>
      <c r="F1016" s="86">
        <v>29.7</v>
      </c>
      <c r="G1016" s="92">
        <v>21.225790079999999</v>
      </c>
      <c r="H1016" s="86"/>
      <c r="I1016" s="90" t="s">
        <v>222</v>
      </c>
      <c r="J1016" s="90" t="s">
        <v>229</v>
      </c>
    </row>
    <row r="1017" spans="1:10" x14ac:dyDescent="0.3">
      <c r="A1017" s="90">
        <v>1015</v>
      </c>
      <c r="B1017" s="91">
        <v>67</v>
      </c>
      <c r="C1017" s="90" t="s">
        <v>301</v>
      </c>
      <c r="D1017" s="90" t="s">
        <v>2</v>
      </c>
      <c r="E1017" s="86">
        <v>76.989999999999995</v>
      </c>
      <c r="F1017" s="86">
        <v>29.7</v>
      </c>
      <c r="G1017" s="92">
        <v>18.861130095</v>
      </c>
      <c r="H1017" s="86"/>
      <c r="I1017" s="90" t="s">
        <v>222</v>
      </c>
      <c r="J1017" s="90" t="s">
        <v>229</v>
      </c>
    </row>
    <row r="1018" spans="1:10" x14ac:dyDescent="0.3">
      <c r="A1018" s="90">
        <v>1016</v>
      </c>
      <c r="B1018" s="91">
        <v>67</v>
      </c>
      <c r="C1018" s="90" t="s">
        <v>301</v>
      </c>
      <c r="D1018" s="90" t="s">
        <v>2</v>
      </c>
      <c r="E1018" s="86">
        <v>76.989999999999995</v>
      </c>
      <c r="F1018" s="86">
        <v>29.7</v>
      </c>
      <c r="G1018" s="92">
        <v>23.148069634999999</v>
      </c>
      <c r="H1018" s="86"/>
      <c r="I1018" s="90" t="s">
        <v>222</v>
      </c>
      <c r="J1018" s="90" t="s">
        <v>229</v>
      </c>
    </row>
    <row r="1019" spans="1:10" x14ac:dyDescent="0.3">
      <c r="A1019" s="90">
        <v>1017</v>
      </c>
      <c r="B1019" s="91">
        <v>67</v>
      </c>
      <c r="C1019" s="90" t="s">
        <v>301</v>
      </c>
      <c r="D1019" s="90" t="s">
        <v>2</v>
      </c>
      <c r="E1019" s="86">
        <v>76.989999999999995</v>
      </c>
      <c r="F1019" s="86">
        <v>29.7</v>
      </c>
      <c r="G1019" s="92">
        <v>21.486002065000001</v>
      </c>
      <c r="H1019" s="86"/>
      <c r="I1019" s="90" t="s">
        <v>222</v>
      </c>
      <c r="J1019" s="90" t="s">
        <v>229</v>
      </c>
    </row>
    <row r="1020" spans="1:10" x14ac:dyDescent="0.3">
      <c r="A1020" s="90">
        <v>1018</v>
      </c>
      <c r="B1020" s="91">
        <v>67</v>
      </c>
      <c r="C1020" s="90" t="s">
        <v>301</v>
      </c>
      <c r="D1020" s="90" t="s">
        <v>2</v>
      </c>
      <c r="E1020" s="86">
        <v>76.989999999999995</v>
      </c>
      <c r="F1020" s="86">
        <v>29.7</v>
      </c>
      <c r="G1020" s="92">
        <v>24.916137405000001</v>
      </c>
      <c r="H1020" s="86"/>
      <c r="I1020" s="90" t="s">
        <v>222</v>
      </c>
      <c r="J1020" s="90" t="s">
        <v>229</v>
      </c>
    </row>
    <row r="1021" spans="1:10" x14ac:dyDescent="0.3">
      <c r="A1021" s="90">
        <v>1019</v>
      </c>
      <c r="B1021" s="91">
        <v>67</v>
      </c>
      <c r="C1021" s="90" t="s">
        <v>301</v>
      </c>
      <c r="D1021" s="90" t="s">
        <v>2</v>
      </c>
      <c r="E1021" s="86">
        <v>76.989999999999995</v>
      </c>
      <c r="F1021" s="86">
        <v>29.7</v>
      </c>
      <c r="G1021" s="92">
        <v>18.844659440000001</v>
      </c>
      <c r="H1021" s="86"/>
      <c r="I1021" s="90" t="s">
        <v>222</v>
      </c>
      <c r="J1021" s="90" t="s">
        <v>229</v>
      </c>
    </row>
    <row r="1022" spans="1:10" x14ac:dyDescent="0.3">
      <c r="A1022" s="90">
        <v>1020</v>
      </c>
      <c r="B1022" s="91">
        <v>67</v>
      </c>
      <c r="C1022" s="90" t="s">
        <v>301</v>
      </c>
      <c r="D1022" s="90" t="s">
        <v>2</v>
      </c>
      <c r="E1022" s="86">
        <v>76.989999999999995</v>
      </c>
      <c r="F1022" s="86">
        <v>29.7</v>
      </c>
      <c r="G1022" s="92">
        <v>20.255665145000002</v>
      </c>
      <c r="H1022" s="86"/>
      <c r="I1022" s="90" t="s">
        <v>222</v>
      </c>
      <c r="J1022" s="90" t="s">
        <v>229</v>
      </c>
    </row>
    <row r="1023" spans="1:10" x14ac:dyDescent="0.3">
      <c r="A1023" s="90">
        <v>1021</v>
      </c>
      <c r="B1023" s="91">
        <v>67</v>
      </c>
      <c r="C1023" s="90" t="s">
        <v>301</v>
      </c>
      <c r="D1023" s="90" t="s">
        <v>2</v>
      </c>
      <c r="E1023" s="86">
        <v>76.989999999999995</v>
      </c>
      <c r="F1023" s="86">
        <v>29.7</v>
      </c>
      <c r="G1023" s="92">
        <v>25.726947785</v>
      </c>
      <c r="H1023" s="86"/>
      <c r="I1023" s="90" t="s">
        <v>222</v>
      </c>
      <c r="J1023" s="90" t="s">
        <v>229</v>
      </c>
    </row>
    <row r="1024" spans="1:10" x14ac:dyDescent="0.3">
      <c r="A1024" s="90">
        <v>1022</v>
      </c>
      <c r="B1024" s="91">
        <v>67</v>
      </c>
      <c r="C1024" s="90" t="s">
        <v>301</v>
      </c>
      <c r="D1024" s="90" t="s">
        <v>2</v>
      </c>
      <c r="E1024" s="86">
        <v>76.989999999999995</v>
      </c>
      <c r="F1024" s="86">
        <v>29.7</v>
      </c>
      <c r="G1024" s="92">
        <v>26.652041895</v>
      </c>
      <c r="H1024" s="86"/>
      <c r="I1024" s="90" t="s">
        <v>222</v>
      </c>
      <c r="J1024" s="90" t="s">
        <v>229</v>
      </c>
    </row>
    <row r="1025" spans="1:10" x14ac:dyDescent="0.3">
      <c r="A1025" s="90">
        <v>1023</v>
      </c>
      <c r="B1025" s="91">
        <v>67</v>
      </c>
      <c r="C1025" s="90" t="s">
        <v>301</v>
      </c>
      <c r="D1025" s="90" t="s">
        <v>2</v>
      </c>
      <c r="E1025" s="86">
        <v>76.989999999999995</v>
      </c>
      <c r="F1025" s="86">
        <v>29.7</v>
      </c>
      <c r="G1025" s="92">
        <v>20.366281225000002</v>
      </c>
      <c r="H1025" s="86"/>
      <c r="I1025" s="90" t="s">
        <v>222</v>
      </c>
      <c r="J1025" s="90" t="s">
        <v>229</v>
      </c>
    </row>
    <row r="1026" spans="1:10" x14ac:dyDescent="0.3">
      <c r="A1026" s="90">
        <v>1024</v>
      </c>
      <c r="B1026" s="91">
        <v>67</v>
      </c>
      <c r="C1026" s="90" t="s">
        <v>301</v>
      </c>
      <c r="D1026" s="90" t="s">
        <v>2</v>
      </c>
      <c r="E1026" s="86">
        <v>76.989999999999995</v>
      </c>
      <c r="F1026" s="86">
        <v>29.7</v>
      </c>
      <c r="G1026" s="92">
        <v>23.365875174999999</v>
      </c>
      <c r="H1026" s="86"/>
      <c r="I1026" s="90" t="s">
        <v>222</v>
      </c>
      <c r="J1026" s="90" t="s">
        <v>229</v>
      </c>
    </row>
    <row r="1027" spans="1:10" x14ac:dyDescent="0.3">
      <c r="A1027" s="90">
        <v>1025</v>
      </c>
      <c r="B1027" s="91">
        <v>67</v>
      </c>
      <c r="C1027" s="90" t="s">
        <v>301</v>
      </c>
      <c r="D1027" s="90" t="s">
        <v>2</v>
      </c>
      <c r="E1027" s="86">
        <v>76.989999999999995</v>
      </c>
      <c r="F1027" s="86">
        <v>29.7</v>
      </c>
      <c r="G1027" s="92">
        <v>33.307021129999995</v>
      </c>
      <c r="H1027" s="86"/>
      <c r="I1027" s="90" t="s">
        <v>222</v>
      </c>
      <c r="J1027" s="90" t="s">
        <v>229</v>
      </c>
    </row>
    <row r="1028" spans="1:10" x14ac:dyDescent="0.3">
      <c r="A1028" s="90">
        <v>1026</v>
      </c>
      <c r="B1028" s="91">
        <v>67</v>
      </c>
      <c r="C1028" s="90" t="s">
        <v>301</v>
      </c>
      <c r="D1028" s="90" t="s">
        <v>2</v>
      </c>
      <c r="E1028" s="86">
        <v>76.989999999999995</v>
      </c>
      <c r="F1028" s="86">
        <v>29.7</v>
      </c>
      <c r="G1028" s="92">
        <v>23.352301879999999</v>
      </c>
      <c r="H1028" s="86"/>
      <c r="I1028" s="90" t="s">
        <v>222</v>
      </c>
      <c r="J1028" s="90" t="s">
        <v>229</v>
      </c>
    </row>
    <row r="1029" spans="1:10" x14ac:dyDescent="0.3">
      <c r="A1029" s="90">
        <v>1027</v>
      </c>
      <c r="B1029" s="91">
        <v>67</v>
      </c>
      <c r="C1029" s="90" t="s">
        <v>301</v>
      </c>
      <c r="D1029" s="90" t="s">
        <v>2</v>
      </c>
      <c r="E1029" s="86">
        <v>76.989999999999995</v>
      </c>
      <c r="F1029" s="86">
        <v>29.7</v>
      </c>
      <c r="G1029" s="92">
        <v>29.789731789999998</v>
      </c>
      <c r="H1029" s="86"/>
      <c r="I1029" s="90" t="s">
        <v>222</v>
      </c>
      <c r="J1029" s="90" t="s">
        <v>229</v>
      </c>
    </row>
    <row r="1030" spans="1:10" x14ac:dyDescent="0.3">
      <c r="A1030" s="90">
        <v>1028</v>
      </c>
      <c r="B1030" s="91">
        <v>67</v>
      </c>
      <c r="C1030" s="90" t="s">
        <v>301</v>
      </c>
      <c r="D1030" s="90" t="s">
        <v>2</v>
      </c>
      <c r="E1030" s="86">
        <v>76.989999999999995</v>
      </c>
      <c r="F1030" s="86">
        <v>29.7</v>
      </c>
      <c r="G1030" s="92">
        <v>25.382270089999999</v>
      </c>
      <c r="H1030" s="86"/>
      <c r="I1030" s="90" t="s">
        <v>222</v>
      </c>
      <c r="J1030" s="90" t="s">
        <v>229</v>
      </c>
    </row>
    <row r="1031" spans="1:10" x14ac:dyDescent="0.3">
      <c r="A1031" s="90">
        <v>1029</v>
      </c>
      <c r="B1031" s="91">
        <v>67</v>
      </c>
      <c r="C1031" s="90" t="s">
        <v>301</v>
      </c>
      <c r="D1031" s="90" t="s">
        <v>2</v>
      </c>
      <c r="E1031" s="86">
        <v>76.989999999999995</v>
      </c>
      <c r="F1031" s="86">
        <v>29.7</v>
      </c>
      <c r="G1031" s="92">
        <v>21.453546234999997</v>
      </c>
      <c r="H1031" s="86"/>
      <c r="I1031" s="90" t="s">
        <v>222</v>
      </c>
      <c r="J1031" s="90" t="s">
        <v>229</v>
      </c>
    </row>
    <row r="1032" spans="1:10" x14ac:dyDescent="0.3">
      <c r="A1032" s="90">
        <v>1030</v>
      </c>
      <c r="B1032" s="91">
        <v>67</v>
      </c>
      <c r="C1032" s="90" t="s">
        <v>301</v>
      </c>
      <c r="D1032" s="90" t="s">
        <v>2</v>
      </c>
      <c r="E1032" s="86">
        <v>76.989999999999995</v>
      </c>
      <c r="F1032" s="86">
        <v>29.7</v>
      </c>
      <c r="G1032" s="92">
        <v>38.534763670000004</v>
      </c>
      <c r="H1032" s="86"/>
      <c r="I1032" s="90" t="s">
        <v>222</v>
      </c>
      <c r="J1032" s="90" t="s">
        <v>229</v>
      </c>
    </row>
    <row r="1033" spans="1:10" x14ac:dyDescent="0.3">
      <c r="A1033" s="90">
        <v>1031</v>
      </c>
      <c r="B1033" s="91">
        <v>67</v>
      </c>
      <c r="C1033" s="90" t="s">
        <v>301</v>
      </c>
      <c r="D1033" s="90" t="s">
        <v>2</v>
      </c>
      <c r="E1033" s="86">
        <v>76.989999999999995</v>
      </c>
      <c r="F1033" s="86">
        <v>29.7</v>
      </c>
      <c r="G1033" s="92">
        <v>22.061648405</v>
      </c>
      <c r="H1033" s="86"/>
      <c r="I1033" s="90" t="s">
        <v>222</v>
      </c>
      <c r="J1033" s="90" t="s">
        <v>229</v>
      </c>
    </row>
    <row r="1034" spans="1:10" x14ac:dyDescent="0.3">
      <c r="A1034" s="90">
        <v>1032</v>
      </c>
      <c r="B1034" s="91">
        <v>67</v>
      </c>
      <c r="C1034" s="90" t="s">
        <v>301</v>
      </c>
      <c r="D1034" s="90" t="s">
        <v>2</v>
      </c>
      <c r="E1034" s="86">
        <v>76.989999999999995</v>
      </c>
      <c r="F1034" s="86">
        <v>29.7</v>
      </c>
      <c r="G1034" s="92">
        <v>24.655254015000001</v>
      </c>
      <c r="H1034" s="86"/>
      <c r="I1034" s="90" t="s">
        <v>222</v>
      </c>
      <c r="J1034" s="90" t="s">
        <v>229</v>
      </c>
    </row>
    <row r="1035" spans="1:10" x14ac:dyDescent="0.3">
      <c r="A1035" s="90">
        <v>1033</v>
      </c>
      <c r="B1035" s="91">
        <v>67</v>
      </c>
      <c r="C1035" s="90" t="s">
        <v>301</v>
      </c>
      <c r="D1035" s="90" t="s">
        <v>2</v>
      </c>
      <c r="E1035" s="86">
        <v>76.989999999999995</v>
      </c>
      <c r="F1035" s="86">
        <v>29.7</v>
      </c>
      <c r="G1035" s="92">
        <v>21.802305375</v>
      </c>
      <c r="H1035" s="86"/>
      <c r="I1035" s="90" t="s">
        <v>222</v>
      </c>
      <c r="J1035" s="90" t="s">
        <v>229</v>
      </c>
    </row>
    <row r="1036" spans="1:10" x14ac:dyDescent="0.3">
      <c r="A1036" s="90">
        <v>1034</v>
      </c>
      <c r="B1036" s="91">
        <v>67</v>
      </c>
      <c r="C1036" s="90" t="s">
        <v>301</v>
      </c>
      <c r="D1036" s="90" t="s">
        <v>2</v>
      </c>
      <c r="E1036" s="86">
        <v>76.989999999999995</v>
      </c>
      <c r="F1036" s="86">
        <v>29.7</v>
      </c>
      <c r="G1036" s="92">
        <v>24.796395619999998</v>
      </c>
      <c r="H1036" s="86"/>
      <c r="I1036" s="90" t="s">
        <v>222</v>
      </c>
      <c r="J1036" s="90" t="s">
        <v>229</v>
      </c>
    </row>
    <row r="1037" spans="1:10" x14ac:dyDescent="0.3">
      <c r="A1037" s="90">
        <v>1035</v>
      </c>
      <c r="B1037" s="91">
        <v>67</v>
      </c>
      <c r="C1037" s="90" t="s">
        <v>301</v>
      </c>
      <c r="D1037" s="90" t="s">
        <v>2</v>
      </c>
      <c r="E1037" s="86">
        <v>76.989999999999995</v>
      </c>
      <c r="F1037" s="86">
        <v>29.7</v>
      </c>
      <c r="G1037" s="92">
        <v>23.2252194</v>
      </c>
      <c r="H1037" s="86"/>
      <c r="I1037" s="90" t="s">
        <v>222</v>
      </c>
      <c r="J1037" s="90" t="s">
        <v>229</v>
      </c>
    </row>
    <row r="1038" spans="1:10" x14ac:dyDescent="0.3">
      <c r="A1038" s="90">
        <v>1036</v>
      </c>
      <c r="B1038" s="91">
        <v>67</v>
      </c>
      <c r="C1038" s="90" t="s">
        <v>301</v>
      </c>
      <c r="D1038" s="90" t="s">
        <v>2</v>
      </c>
      <c r="E1038" s="86">
        <v>76.989999999999995</v>
      </c>
      <c r="F1038" s="86">
        <v>29.7</v>
      </c>
      <c r="G1038" s="92">
        <v>22.042101814999999</v>
      </c>
      <c r="H1038" s="86"/>
      <c r="I1038" s="90" t="s">
        <v>222</v>
      </c>
      <c r="J1038" s="90" t="s">
        <v>229</v>
      </c>
    </row>
    <row r="1039" spans="1:10" x14ac:dyDescent="0.3">
      <c r="A1039" s="90">
        <v>1037</v>
      </c>
      <c r="B1039" s="91">
        <v>67</v>
      </c>
      <c r="C1039" s="90" t="s">
        <v>301</v>
      </c>
      <c r="D1039" s="90" t="s">
        <v>2</v>
      </c>
      <c r="E1039" s="86">
        <v>76.989999999999995</v>
      </c>
      <c r="F1039" s="86">
        <v>29.7</v>
      </c>
      <c r="G1039" s="92">
        <v>27.522647315</v>
      </c>
      <c r="H1039" s="86"/>
      <c r="I1039" s="90" t="s">
        <v>222</v>
      </c>
      <c r="J1039" s="90" t="s">
        <v>229</v>
      </c>
    </row>
    <row r="1040" spans="1:10" x14ac:dyDescent="0.3">
      <c r="A1040" s="90">
        <v>1038</v>
      </c>
      <c r="B1040" s="91">
        <v>67</v>
      </c>
      <c r="C1040" s="90" t="s">
        <v>301</v>
      </c>
      <c r="D1040" s="90" t="s">
        <v>2</v>
      </c>
      <c r="E1040" s="86">
        <v>76.989999999999995</v>
      </c>
      <c r="F1040" s="86">
        <v>29.7</v>
      </c>
      <c r="G1040" s="92">
        <v>20.296170705000002</v>
      </c>
      <c r="H1040" s="86"/>
      <c r="I1040" s="90" t="s">
        <v>222</v>
      </c>
      <c r="J1040" s="90" t="s">
        <v>229</v>
      </c>
    </row>
    <row r="1041" spans="1:10" x14ac:dyDescent="0.3">
      <c r="A1041" s="90">
        <v>1039</v>
      </c>
      <c r="B1041" s="91">
        <v>67</v>
      </c>
      <c r="C1041" s="90" t="s">
        <v>301</v>
      </c>
      <c r="D1041" s="90" t="s">
        <v>2</v>
      </c>
      <c r="E1041" s="86">
        <v>76.989999999999995</v>
      </c>
      <c r="F1041" s="86">
        <v>29.7</v>
      </c>
      <c r="G1041" s="92">
        <v>32.381156894999997</v>
      </c>
      <c r="H1041" s="86"/>
      <c r="I1041" s="90" t="s">
        <v>222</v>
      </c>
      <c r="J1041" s="90" t="s">
        <v>229</v>
      </c>
    </row>
    <row r="1042" spans="1:10" x14ac:dyDescent="0.3">
      <c r="A1042" s="90">
        <v>1040</v>
      </c>
      <c r="B1042" s="91">
        <v>67</v>
      </c>
      <c r="C1042" s="90" t="s">
        <v>301</v>
      </c>
      <c r="D1042" s="90" t="s">
        <v>2</v>
      </c>
      <c r="E1042" s="86">
        <v>76.989999999999995</v>
      </c>
      <c r="F1042" s="86">
        <v>29.7</v>
      </c>
      <c r="G1042" s="92">
        <v>23.910721985000002</v>
      </c>
      <c r="H1042" s="86"/>
      <c r="I1042" s="90" t="s">
        <v>222</v>
      </c>
      <c r="J1042" s="90" t="s">
        <v>229</v>
      </c>
    </row>
    <row r="1043" spans="1:10" x14ac:dyDescent="0.3">
      <c r="A1043" s="90">
        <v>1041</v>
      </c>
      <c r="B1043" s="91">
        <v>67</v>
      </c>
      <c r="C1043" s="90" t="s">
        <v>301</v>
      </c>
      <c r="D1043" s="90" t="s">
        <v>2</v>
      </c>
      <c r="E1043" s="86">
        <v>76.989999999999995</v>
      </c>
      <c r="F1043" s="86">
        <v>29.7</v>
      </c>
      <c r="G1043" s="92">
        <v>22.201424235000001</v>
      </c>
      <c r="H1043" s="86"/>
      <c r="I1043" s="90" t="s">
        <v>222</v>
      </c>
      <c r="J1043" s="90" t="s">
        <v>229</v>
      </c>
    </row>
    <row r="1044" spans="1:10" x14ac:dyDescent="0.3">
      <c r="A1044" s="90">
        <v>1042</v>
      </c>
      <c r="B1044" s="91">
        <v>67</v>
      </c>
      <c r="C1044" s="90" t="s">
        <v>301</v>
      </c>
      <c r="D1044" s="90" t="s">
        <v>2</v>
      </c>
      <c r="E1044" s="86">
        <v>75.7</v>
      </c>
      <c r="F1044" s="86">
        <v>29.18</v>
      </c>
      <c r="G1044" s="92">
        <v>41.510764344999998</v>
      </c>
      <c r="H1044" s="86"/>
      <c r="I1044" s="90" t="s">
        <v>222</v>
      </c>
      <c r="J1044" s="90" t="s">
        <v>229</v>
      </c>
    </row>
    <row r="1045" spans="1:10" x14ac:dyDescent="0.3">
      <c r="A1045" s="90">
        <v>1043</v>
      </c>
      <c r="B1045" s="91">
        <v>67</v>
      </c>
      <c r="C1045" s="90" t="s">
        <v>301</v>
      </c>
      <c r="D1045" s="90" t="s">
        <v>2</v>
      </c>
      <c r="E1045" s="86">
        <v>75.7</v>
      </c>
      <c r="F1045" s="86">
        <v>29.18</v>
      </c>
      <c r="G1045" s="92">
        <v>33.251328755000003</v>
      </c>
      <c r="H1045" s="86"/>
      <c r="I1045" s="90" t="s">
        <v>222</v>
      </c>
      <c r="J1045" s="90" t="s">
        <v>229</v>
      </c>
    </row>
    <row r="1046" spans="1:10" x14ac:dyDescent="0.3">
      <c r="A1046" s="90">
        <v>1044</v>
      </c>
      <c r="B1046" s="91">
        <v>67</v>
      </c>
      <c r="C1046" s="90" t="s">
        <v>301</v>
      </c>
      <c r="D1046" s="90" t="s">
        <v>2</v>
      </c>
      <c r="E1046" s="86">
        <v>75.7</v>
      </c>
      <c r="F1046" s="86">
        <v>29.18</v>
      </c>
      <c r="G1046" s="92">
        <v>46.704027949999997</v>
      </c>
      <c r="H1046" s="86"/>
      <c r="I1046" s="90" t="s">
        <v>222</v>
      </c>
      <c r="J1046" s="90" t="s">
        <v>229</v>
      </c>
    </row>
    <row r="1047" spans="1:10" x14ac:dyDescent="0.3">
      <c r="A1047" s="90">
        <v>1045</v>
      </c>
      <c r="B1047" s="91">
        <v>67</v>
      </c>
      <c r="C1047" s="90" t="s">
        <v>301</v>
      </c>
      <c r="D1047" s="90" t="s">
        <v>2</v>
      </c>
      <c r="E1047" s="86">
        <v>75.7</v>
      </c>
      <c r="F1047" s="86">
        <v>29.18</v>
      </c>
      <c r="G1047" s="92">
        <v>36.502178714999999</v>
      </c>
      <c r="H1047" s="86"/>
      <c r="I1047" s="90" t="s">
        <v>222</v>
      </c>
      <c r="J1047" s="90" t="s">
        <v>229</v>
      </c>
    </row>
    <row r="1048" spans="1:10" x14ac:dyDescent="0.3">
      <c r="A1048" s="90">
        <v>1046</v>
      </c>
      <c r="B1048" s="91">
        <v>67</v>
      </c>
      <c r="C1048" s="90" t="s">
        <v>301</v>
      </c>
      <c r="D1048" s="90" t="s">
        <v>2</v>
      </c>
      <c r="E1048" s="86">
        <v>75.7</v>
      </c>
      <c r="F1048" s="86">
        <v>29.18</v>
      </c>
      <c r="G1048" s="92">
        <v>32.125853820000003</v>
      </c>
      <c r="H1048" s="86"/>
      <c r="I1048" s="90" t="s">
        <v>222</v>
      </c>
      <c r="J1048" s="90" t="s">
        <v>229</v>
      </c>
    </row>
    <row r="1049" spans="1:10" x14ac:dyDescent="0.3">
      <c r="A1049" s="90">
        <v>1047</v>
      </c>
      <c r="B1049" s="91">
        <v>67</v>
      </c>
      <c r="C1049" s="90" t="s">
        <v>301</v>
      </c>
      <c r="D1049" s="90" t="s">
        <v>2</v>
      </c>
      <c r="E1049" s="86">
        <v>75.7</v>
      </c>
      <c r="F1049" s="86">
        <v>29.18</v>
      </c>
      <c r="G1049" s="92">
        <v>45.245820895000001</v>
      </c>
      <c r="H1049" s="86"/>
      <c r="I1049" s="90" t="s">
        <v>222</v>
      </c>
      <c r="J1049" s="90" t="s">
        <v>229</v>
      </c>
    </row>
    <row r="1050" spans="1:10" x14ac:dyDescent="0.3">
      <c r="A1050" s="90">
        <v>1048</v>
      </c>
      <c r="B1050" s="91">
        <v>67</v>
      </c>
      <c r="C1050" s="90" t="s">
        <v>301</v>
      </c>
      <c r="D1050" s="90" t="s">
        <v>2</v>
      </c>
      <c r="E1050" s="86">
        <v>75.7</v>
      </c>
      <c r="F1050" s="86">
        <v>29.18</v>
      </c>
      <c r="G1050" s="92">
        <v>30.09041959</v>
      </c>
      <c r="H1050" s="86"/>
      <c r="I1050" s="90" t="s">
        <v>222</v>
      </c>
      <c r="J1050" s="90" t="s">
        <v>229</v>
      </c>
    </row>
    <row r="1051" spans="1:10" x14ac:dyDescent="0.3">
      <c r="A1051" s="90">
        <v>1049</v>
      </c>
      <c r="B1051" s="91">
        <v>67</v>
      </c>
      <c r="C1051" s="90" t="s">
        <v>301</v>
      </c>
      <c r="D1051" s="90" t="s">
        <v>2</v>
      </c>
      <c r="E1051" s="86">
        <v>75.7</v>
      </c>
      <c r="F1051" s="86">
        <v>29.18</v>
      </c>
      <c r="G1051" s="92">
        <v>34.649756379999999</v>
      </c>
      <c r="H1051" s="86"/>
      <c r="I1051" s="90" t="s">
        <v>222</v>
      </c>
      <c r="J1051" s="90" t="s">
        <v>229</v>
      </c>
    </row>
    <row r="1052" spans="1:10" x14ac:dyDescent="0.3">
      <c r="A1052" s="90">
        <v>1050</v>
      </c>
      <c r="B1052" s="91">
        <v>67</v>
      </c>
      <c r="C1052" s="90" t="s">
        <v>301</v>
      </c>
      <c r="D1052" s="90" t="s">
        <v>2</v>
      </c>
      <c r="E1052" s="86">
        <v>75.7</v>
      </c>
      <c r="F1052" s="86">
        <v>29.18</v>
      </c>
      <c r="G1052" s="92">
        <v>40.395558919999999</v>
      </c>
      <c r="H1052" s="86"/>
      <c r="I1052" s="90" t="s">
        <v>222</v>
      </c>
      <c r="J1052" s="90" t="s">
        <v>229</v>
      </c>
    </row>
    <row r="1053" spans="1:10" x14ac:dyDescent="0.3">
      <c r="A1053" s="90">
        <v>1051</v>
      </c>
      <c r="B1053" s="91">
        <v>67</v>
      </c>
      <c r="C1053" s="90" t="s">
        <v>301</v>
      </c>
      <c r="D1053" s="90" t="s">
        <v>2</v>
      </c>
      <c r="E1053" s="86">
        <v>75.7</v>
      </c>
      <c r="F1053" s="86">
        <v>29.18</v>
      </c>
      <c r="G1053" s="92">
        <v>33.652573570000001</v>
      </c>
      <c r="H1053" s="86"/>
      <c r="I1053" s="90" t="s">
        <v>222</v>
      </c>
      <c r="J1053" s="90" t="s">
        <v>229</v>
      </c>
    </row>
    <row r="1054" spans="1:10" x14ac:dyDescent="0.3">
      <c r="A1054" s="90">
        <v>1052</v>
      </c>
      <c r="B1054" s="91">
        <v>67</v>
      </c>
      <c r="C1054" s="90" t="s">
        <v>301</v>
      </c>
      <c r="D1054" s="90" t="s">
        <v>2</v>
      </c>
      <c r="E1054" s="86">
        <v>75.7</v>
      </c>
      <c r="F1054" s="86">
        <v>29.18</v>
      </c>
      <c r="G1054" s="92">
        <v>22.361599139999999</v>
      </c>
      <c r="H1054" s="86"/>
      <c r="I1054" s="90" t="s">
        <v>222</v>
      </c>
      <c r="J1054" s="90" t="s">
        <v>229</v>
      </c>
    </row>
    <row r="1055" spans="1:10" x14ac:dyDescent="0.3">
      <c r="A1055" s="90">
        <v>1053</v>
      </c>
      <c r="B1055" s="91">
        <v>67</v>
      </c>
      <c r="C1055" s="90" t="s">
        <v>301</v>
      </c>
      <c r="D1055" s="90" t="s">
        <v>2</v>
      </c>
      <c r="E1055" s="86">
        <v>75.7</v>
      </c>
      <c r="F1055" s="86">
        <v>29.18</v>
      </c>
      <c r="G1055" s="92">
        <v>39.971808119999999</v>
      </c>
      <c r="H1055" s="86"/>
      <c r="I1055" s="90" t="s">
        <v>222</v>
      </c>
      <c r="J1055" s="90" t="s">
        <v>229</v>
      </c>
    </row>
    <row r="1056" spans="1:10" x14ac:dyDescent="0.3">
      <c r="A1056" s="90">
        <v>1054</v>
      </c>
      <c r="B1056" s="91">
        <v>67</v>
      </c>
      <c r="C1056" s="90" t="s">
        <v>301</v>
      </c>
      <c r="D1056" s="90" t="s">
        <v>2</v>
      </c>
      <c r="E1056" s="86">
        <v>75.7</v>
      </c>
      <c r="F1056" s="86">
        <v>29.18</v>
      </c>
      <c r="G1056" s="92">
        <v>38.556227759999999</v>
      </c>
      <c r="H1056" s="86"/>
      <c r="I1056" s="90" t="s">
        <v>222</v>
      </c>
      <c r="J1056" s="90" t="s">
        <v>229</v>
      </c>
    </row>
    <row r="1057" spans="1:10" x14ac:dyDescent="0.3">
      <c r="A1057" s="90">
        <v>1055</v>
      </c>
      <c r="B1057" s="91">
        <v>67</v>
      </c>
      <c r="C1057" s="90" t="s">
        <v>301</v>
      </c>
      <c r="D1057" s="90" t="s">
        <v>2</v>
      </c>
      <c r="E1057" s="86">
        <v>75.7</v>
      </c>
      <c r="F1057" s="86">
        <v>29.18</v>
      </c>
      <c r="G1057" s="92">
        <v>28.759286150000001</v>
      </c>
      <c r="H1057" s="86"/>
      <c r="I1057" s="90" t="s">
        <v>222</v>
      </c>
      <c r="J1057" s="90" t="s">
        <v>229</v>
      </c>
    </row>
    <row r="1058" spans="1:10" x14ac:dyDescent="0.3">
      <c r="A1058" s="90">
        <v>1056</v>
      </c>
      <c r="B1058" s="91">
        <v>67</v>
      </c>
      <c r="C1058" s="90" t="s">
        <v>301</v>
      </c>
      <c r="D1058" s="90" t="s">
        <v>2</v>
      </c>
      <c r="E1058" s="86">
        <v>75.7</v>
      </c>
      <c r="F1058" s="86">
        <v>29.18</v>
      </c>
      <c r="G1058" s="92">
        <v>29.952805245</v>
      </c>
      <c r="H1058" s="86"/>
      <c r="I1058" s="90" t="s">
        <v>222</v>
      </c>
      <c r="J1058" s="90" t="s">
        <v>229</v>
      </c>
    </row>
    <row r="1059" spans="1:10" x14ac:dyDescent="0.3">
      <c r="A1059" s="90">
        <v>1057</v>
      </c>
      <c r="B1059" s="91">
        <v>67</v>
      </c>
      <c r="C1059" s="90" t="s">
        <v>301</v>
      </c>
      <c r="D1059" s="90" t="s">
        <v>2</v>
      </c>
      <c r="E1059" s="86">
        <v>75.7</v>
      </c>
      <c r="F1059" s="86">
        <v>29.18</v>
      </c>
      <c r="G1059" s="92">
        <v>41.321836009999998</v>
      </c>
      <c r="H1059" s="86"/>
      <c r="I1059" s="90" t="s">
        <v>222</v>
      </c>
      <c r="J1059" s="90" t="s">
        <v>229</v>
      </c>
    </row>
    <row r="1060" spans="1:10" x14ac:dyDescent="0.3">
      <c r="A1060" s="90">
        <v>1058</v>
      </c>
      <c r="B1060" s="91">
        <v>67</v>
      </c>
      <c r="C1060" s="90" t="s">
        <v>301</v>
      </c>
      <c r="D1060" s="90" t="s">
        <v>2</v>
      </c>
      <c r="E1060" s="86">
        <v>75.7</v>
      </c>
      <c r="F1060" s="86">
        <v>29.18</v>
      </c>
      <c r="G1060" s="92">
        <v>43.649133835000001</v>
      </c>
      <c r="H1060" s="86"/>
      <c r="I1060" s="90" t="s">
        <v>222</v>
      </c>
      <c r="J1060" s="90" t="s">
        <v>229</v>
      </c>
    </row>
    <row r="1061" spans="1:10" x14ac:dyDescent="0.3">
      <c r="A1061" s="90">
        <v>1059</v>
      </c>
      <c r="B1061" s="91">
        <v>67</v>
      </c>
      <c r="C1061" s="90" t="s">
        <v>301</v>
      </c>
      <c r="D1061" s="90" t="s">
        <v>2</v>
      </c>
      <c r="E1061" s="86">
        <v>75.7</v>
      </c>
      <c r="F1061" s="86">
        <v>29.18</v>
      </c>
      <c r="G1061" s="92">
        <v>33.240157889999999</v>
      </c>
      <c r="H1061" s="86"/>
      <c r="I1061" s="90" t="s">
        <v>222</v>
      </c>
      <c r="J1061" s="90" t="s">
        <v>229</v>
      </c>
    </row>
    <row r="1062" spans="1:10" x14ac:dyDescent="0.3">
      <c r="A1062" s="90">
        <v>1060</v>
      </c>
      <c r="B1062" s="91">
        <v>67</v>
      </c>
      <c r="C1062" s="90" t="s">
        <v>301</v>
      </c>
      <c r="D1062" s="90" t="s">
        <v>2</v>
      </c>
      <c r="E1062" s="86">
        <v>75.7</v>
      </c>
      <c r="F1062" s="86">
        <v>29.18</v>
      </c>
      <c r="G1062" s="92">
        <v>41.013156144999996</v>
      </c>
      <c r="H1062" s="86"/>
      <c r="I1062" s="90" t="s">
        <v>222</v>
      </c>
      <c r="J1062" s="90" t="s">
        <v>229</v>
      </c>
    </row>
    <row r="1063" spans="1:10" x14ac:dyDescent="0.3">
      <c r="A1063" s="90">
        <v>1061</v>
      </c>
      <c r="B1063" s="91">
        <v>67</v>
      </c>
      <c r="C1063" s="90" t="s">
        <v>301</v>
      </c>
      <c r="D1063" s="90" t="s">
        <v>2</v>
      </c>
      <c r="E1063" s="86">
        <v>75.7</v>
      </c>
      <c r="F1063" s="86">
        <v>29.18</v>
      </c>
      <c r="G1063" s="92">
        <v>49.011880884999997</v>
      </c>
      <c r="H1063" s="86"/>
      <c r="I1063" s="90" t="s">
        <v>222</v>
      </c>
      <c r="J1063" s="90" t="s">
        <v>229</v>
      </c>
    </row>
    <row r="1064" spans="1:10" x14ac:dyDescent="0.3">
      <c r="A1064" s="90">
        <v>1062</v>
      </c>
      <c r="B1064" s="91">
        <v>67</v>
      </c>
      <c r="C1064" s="90" t="s">
        <v>301</v>
      </c>
      <c r="D1064" s="90" t="s">
        <v>2</v>
      </c>
      <c r="E1064" s="86">
        <v>75.7</v>
      </c>
      <c r="F1064" s="86">
        <v>29.18</v>
      </c>
      <c r="G1064" s="92">
        <v>29.184169035</v>
      </c>
      <c r="H1064" s="86"/>
      <c r="I1064" s="90" t="s">
        <v>222</v>
      </c>
      <c r="J1064" s="90" t="s">
        <v>229</v>
      </c>
    </row>
    <row r="1065" spans="1:10" x14ac:dyDescent="0.3">
      <c r="A1065" s="90">
        <v>1063</v>
      </c>
      <c r="B1065" s="91">
        <v>67</v>
      </c>
      <c r="C1065" s="90" t="s">
        <v>301</v>
      </c>
      <c r="D1065" s="90" t="s">
        <v>2</v>
      </c>
      <c r="E1065" s="86">
        <v>75.7</v>
      </c>
      <c r="F1065" s="86">
        <v>29.18</v>
      </c>
      <c r="G1065" s="92">
        <v>41.849937230000002</v>
      </c>
      <c r="H1065" s="86"/>
      <c r="I1065" s="90" t="s">
        <v>222</v>
      </c>
      <c r="J1065" s="90" t="s">
        <v>229</v>
      </c>
    </row>
    <row r="1066" spans="1:10" x14ac:dyDescent="0.3">
      <c r="A1066" s="90">
        <v>1064</v>
      </c>
      <c r="B1066" s="91">
        <v>67</v>
      </c>
      <c r="C1066" s="90" t="s">
        <v>301</v>
      </c>
      <c r="D1066" s="90" t="s">
        <v>2</v>
      </c>
      <c r="E1066" s="86">
        <v>75.7</v>
      </c>
      <c r="F1066" s="86">
        <v>29.18</v>
      </c>
      <c r="G1066" s="92">
        <v>41.966896925</v>
      </c>
      <c r="H1066" s="86"/>
      <c r="I1066" s="90" t="s">
        <v>222</v>
      </c>
      <c r="J1066" s="90" t="s">
        <v>229</v>
      </c>
    </row>
    <row r="1067" spans="1:10" x14ac:dyDescent="0.3">
      <c r="A1067" s="90">
        <v>1065</v>
      </c>
      <c r="B1067" s="91">
        <v>67</v>
      </c>
      <c r="C1067" s="90" t="s">
        <v>301</v>
      </c>
      <c r="D1067" s="90" t="s">
        <v>2</v>
      </c>
      <c r="E1067" s="86">
        <v>75.7</v>
      </c>
      <c r="F1067" s="86">
        <v>29.18</v>
      </c>
      <c r="G1067" s="92">
        <v>40.546952335</v>
      </c>
      <c r="H1067" s="86"/>
      <c r="I1067" s="90" t="s">
        <v>222</v>
      </c>
      <c r="J1067" s="90" t="s">
        <v>229</v>
      </c>
    </row>
    <row r="1068" spans="1:10" x14ac:dyDescent="0.3">
      <c r="A1068" s="90">
        <v>1066</v>
      </c>
      <c r="B1068" s="91">
        <v>67</v>
      </c>
      <c r="C1068" s="90" t="s">
        <v>301</v>
      </c>
      <c r="D1068" s="90" t="s">
        <v>2</v>
      </c>
      <c r="E1068" s="86">
        <v>75.7</v>
      </c>
      <c r="F1068" s="86">
        <v>29.18</v>
      </c>
      <c r="G1068" s="92">
        <v>31.466445929999999</v>
      </c>
      <c r="H1068" s="86"/>
      <c r="I1068" s="90" t="s">
        <v>222</v>
      </c>
      <c r="J1068" s="90" t="s">
        <v>229</v>
      </c>
    </row>
    <row r="1069" spans="1:10" x14ac:dyDescent="0.3">
      <c r="A1069" s="90">
        <v>1067</v>
      </c>
      <c r="B1069" s="91">
        <v>67</v>
      </c>
      <c r="C1069" s="90" t="s">
        <v>301</v>
      </c>
      <c r="D1069" s="90" t="s">
        <v>2</v>
      </c>
      <c r="E1069" s="86">
        <v>75.7</v>
      </c>
      <c r="F1069" s="86">
        <v>29.18</v>
      </c>
      <c r="G1069" s="92">
        <v>41.059028014999996</v>
      </c>
      <c r="H1069" s="86"/>
      <c r="I1069" s="90" t="s">
        <v>222</v>
      </c>
      <c r="J1069" s="90" t="s">
        <v>229</v>
      </c>
    </row>
    <row r="1070" spans="1:10" x14ac:dyDescent="0.3">
      <c r="A1070" s="90">
        <v>1068</v>
      </c>
      <c r="B1070" s="91">
        <v>67</v>
      </c>
      <c r="C1070" s="90" t="s">
        <v>301</v>
      </c>
      <c r="D1070" s="90" t="s">
        <v>2</v>
      </c>
      <c r="E1070" s="86">
        <v>75.7</v>
      </c>
      <c r="F1070" s="86">
        <v>29.18</v>
      </c>
      <c r="G1070" s="92">
        <v>28.021202689999999</v>
      </c>
      <c r="H1070" s="86"/>
      <c r="I1070" s="90" t="s">
        <v>222</v>
      </c>
      <c r="J1070" s="90" t="s">
        <v>229</v>
      </c>
    </row>
    <row r="1071" spans="1:10" x14ac:dyDescent="0.3">
      <c r="A1071" s="90">
        <v>1069</v>
      </c>
      <c r="B1071" s="91">
        <v>67</v>
      </c>
      <c r="C1071" s="90" t="s">
        <v>301</v>
      </c>
      <c r="D1071" s="90" t="s">
        <v>2</v>
      </c>
      <c r="E1071" s="86">
        <v>75.7</v>
      </c>
      <c r="F1071" s="86">
        <v>29.18</v>
      </c>
      <c r="G1071" s="92">
        <v>39.336081229999998</v>
      </c>
      <c r="H1071" s="86"/>
      <c r="I1071" s="90" t="s">
        <v>222</v>
      </c>
      <c r="J1071" s="90" t="s">
        <v>229</v>
      </c>
    </row>
    <row r="1072" spans="1:10" x14ac:dyDescent="0.3">
      <c r="A1072" s="90">
        <v>1070</v>
      </c>
      <c r="B1072" s="91">
        <v>67</v>
      </c>
      <c r="C1072" s="90" t="s">
        <v>301</v>
      </c>
      <c r="D1072" s="90" t="s">
        <v>2</v>
      </c>
      <c r="E1072" s="86">
        <v>75.7</v>
      </c>
      <c r="F1072" s="86">
        <v>29.18</v>
      </c>
      <c r="G1072" s="92">
        <v>26.934112535000001</v>
      </c>
      <c r="H1072" s="86"/>
      <c r="I1072" s="90" t="s">
        <v>222</v>
      </c>
      <c r="J1072" s="90" t="s">
        <v>229</v>
      </c>
    </row>
    <row r="1073" spans="1:10" x14ac:dyDescent="0.3">
      <c r="A1073" s="90">
        <v>1071</v>
      </c>
      <c r="B1073" s="91">
        <v>67</v>
      </c>
      <c r="C1073" s="90" t="s">
        <v>301</v>
      </c>
      <c r="D1073" s="90" t="s">
        <v>2</v>
      </c>
      <c r="E1073" s="86">
        <v>75.7</v>
      </c>
      <c r="F1073" s="86">
        <v>29.18</v>
      </c>
      <c r="G1073" s="92">
        <v>34.196043799999998</v>
      </c>
      <c r="H1073" s="86"/>
      <c r="I1073" s="90" t="s">
        <v>222</v>
      </c>
      <c r="J1073" s="90" t="s">
        <v>229</v>
      </c>
    </row>
    <row r="1074" spans="1:10" x14ac:dyDescent="0.3">
      <c r="A1074" s="90">
        <v>1072</v>
      </c>
      <c r="B1074" s="91">
        <v>67</v>
      </c>
      <c r="C1074" s="90" t="s">
        <v>301</v>
      </c>
      <c r="D1074" s="90" t="s">
        <v>2</v>
      </c>
      <c r="E1074" s="86">
        <v>75.7</v>
      </c>
      <c r="F1074" s="86">
        <v>29.18</v>
      </c>
      <c r="G1074" s="92">
        <v>40.581594565000003</v>
      </c>
      <c r="H1074" s="86"/>
      <c r="I1074" s="90" t="s">
        <v>222</v>
      </c>
      <c r="J1074" s="90" t="s">
        <v>229</v>
      </c>
    </row>
    <row r="1075" spans="1:10" x14ac:dyDescent="0.3">
      <c r="A1075" s="90">
        <v>1073</v>
      </c>
      <c r="B1075" s="91">
        <v>67</v>
      </c>
      <c r="C1075" s="90" t="s">
        <v>301</v>
      </c>
      <c r="D1075" s="90" t="s">
        <v>2</v>
      </c>
      <c r="E1075" s="86">
        <v>75.7</v>
      </c>
      <c r="F1075" s="86">
        <v>29.18</v>
      </c>
      <c r="G1075" s="92">
        <v>47.340562695000003</v>
      </c>
      <c r="H1075" s="86"/>
      <c r="I1075" s="90" t="s">
        <v>222</v>
      </c>
      <c r="J1075" s="90" t="s">
        <v>229</v>
      </c>
    </row>
    <row r="1076" spans="1:10" x14ac:dyDescent="0.3">
      <c r="A1076" s="90">
        <v>1074</v>
      </c>
      <c r="B1076" s="91">
        <v>67</v>
      </c>
      <c r="C1076" s="90" t="s">
        <v>301</v>
      </c>
      <c r="D1076" s="90" t="s">
        <v>2</v>
      </c>
      <c r="E1076" s="86">
        <v>75.7</v>
      </c>
      <c r="F1076" s="86">
        <v>29.18</v>
      </c>
      <c r="G1076" s="92">
        <v>33.827154039999996</v>
      </c>
      <c r="H1076" s="86"/>
      <c r="I1076" s="90" t="s">
        <v>222</v>
      </c>
      <c r="J1076" s="90" t="s">
        <v>229</v>
      </c>
    </row>
    <row r="1077" spans="1:10" x14ac:dyDescent="0.3">
      <c r="A1077" s="90">
        <v>1075</v>
      </c>
      <c r="B1077" s="91">
        <v>67</v>
      </c>
      <c r="C1077" s="90" t="s">
        <v>301</v>
      </c>
      <c r="D1077" s="90" t="s">
        <v>2</v>
      </c>
      <c r="E1077" s="86">
        <v>75.7</v>
      </c>
      <c r="F1077" s="86">
        <v>29.18</v>
      </c>
      <c r="G1077" s="92">
        <v>37.746760550000005</v>
      </c>
      <c r="H1077" s="86"/>
      <c r="I1077" s="90" t="s">
        <v>222</v>
      </c>
      <c r="J1077" s="90" t="s">
        <v>229</v>
      </c>
    </row>
    <row r="1078" spans="1:10" x14ac:dyDescent="0.3">
      <c r="A1078" s="90">
        <v>1076</v>
      </c>
      <c r="B1078" s="91">
        <v>67</v>
      </c>
      <c r="C1078" s="90" t="s">
        <v>301</v>
      </c>
      <c r="D1078" s="90" t="s">
        <v>2</v>
      </c>
      <c r="E1078" s="86">
        <v>75.7</v>
      </c>
      <c r="F1078" s="86">
        <v>29.18</v>
      </c>
      <c r="G1078" s="92">
        <v>25.558630554000001</v>
      </c>
      <c r="H1078" s="86"/>
      <c r="I1078" s="90" t="s">
        <v>222</v>
      </c>
      <c r="J1078" s="90" t="s">
        <v>229</v>
      </c>
    </row>
    <row r="1079" spans="1:10" x14ac:dyDescent="0.3">
      <c r="A1079" s="90">
        <v>1077</v>
      </c>
      <c r="B1079" s="91">
        <v>67</v>
      </c>
      <c r="C1079" s="90" t="s">
        <v>301</v>
      </c>
      <c r="D1079" s="90" t="s">
        <v>2</v>
      </c>
      <c r="E1079" s="86">
        <v>75.7</v>
      </c>
      <c r="F1079" s="86">
        <v>29.18</v>
      </c>
      <c r="G1079" s="92">
        <v>42.621767255000002</v>
      </c>
      <c r="H1079" s="86"/>
      <c r="I1079" s="90" t="s">
        <v>222</v>
      </c>
      <c r="J1079" s="90" t="s">
        <v>229</v>
      </c>
    </row>
    <row r="1080" spans="1:10" x14ac:dyDescent="0.3">
      <c r="A1080" s="90">
        <v>1078</v>
      </c>
      <c r="B1080" s="91">
        <v>67</v>
      </c>
      <c r="C1080" s="90" t="s">
        <v>301</v>
      </c>
      <c r="D1080" s="90" t="s">
        <v>2</v>
      </c>
      <c r="E1080" s="86">
        <v>82.17</v>
      </c>
      <c r="F1080" s="86">
        <v>26.43</v>
      </c>
      <c r="G1080" s="92">
        <v>21.90203009</v>
      </c>
      <c r="H1080" s="86"/>
      <c r="I1080" s="90" t="s">
        <v>222</v>
      </c>
      <c r="J1080" s="90" t="s">
        <v>229</v>
      </c>
    </row>
    <row r="1081" spans="1:10" x14ac:dyDescent="0.3">
      <c r="A1081" s="90">
        <v>1079</v>
      </c>
      <c r="B1081" s="91">
        <v>67</v>
      </c>
      <c r="C1081" s="90" t="s">
        <v>301</v>
      </c>
      <c r="D1081" s="90" t="s">
        <v>2</v>
      </c>
      <c r="E1081" s="86">
        <v>82.17</v>
      </c>
      <c r="F1081" s="86">
        <v>26.43</v>
      </c>
      <c r="G1081" s="92">
        <v>22.884954950000001</v>
      </c>
      <c r="H1081" s="86"/>
      <c r="I1081" s="90" t="s">
        <v>222</v>
      </c>
      <c r="J1081" s="90" t="s">
        <v>229</v>
      </c>
    </row>
    <row r="1082" spans="1:10" x14ac:dyDescent="0.3">
      <c r="A1082" s="90">
        <v>1080</v>
      </c>
      <c r="B1082" s="91">
        <v>67</v>
      </c>
      <c r="C1082" s="90" t="s">
        <v>301</v>
      </c>
      <c r="D1082" s="90" t="s">
        <v>2</v>
      </c>
      <c r="E1082" s="86">
        <v>82.17</v>
      </c>
      <c r="F1082" s="86">
        <v>26.43</v>
      </c>
      <c r="G1082" s="92">
        <v>26.505615890000001</v>
      </c>
      <c r="H1082" s="86"/>
      <c r="I1082" s="90" t="s">
        <v>222</v>
      </c>
      <c r="J1082" s="90" t="s">
        <v>229</v>
      </c>
    </row>
    <row r="1083" spans="1:10" x14ac:dyDescent="0.3">
      <c r="A1083" s="90">
        <v>1081</v>
      </c>
      <c r="B1083" s="91">
        <v>67</v>
      </c>
      <c r="C1083" s="90" t="s">
        <v>301</v>
      </c>
      <c r="D1083" s="90" t="s">
        <v>2</v>
      </c>
      <c r="E1083" s="86">
        <v>82.17</v>
      </c>
      <c r="F1083" s="86">
        <v>26.43</v>
      </c>
      <c r="G1083" s="92">
        <v>23.32372166</v>
      </c>
      <c r="H1083" s="86"/>
      <c r="I1083" s="90" t="s">
        <v>222</v>
      </c>
      <c r="J1083" s="90" t="s">
        <v>229</v>
      </c>
    </row>
    <row r="1084" spans="1:10" x14ac:dyDescent="0.3">
      <c r="A1084" s="90">
        <v>1082</v>
      </c>
      <c r="B1084" s="91">
        <v>67</v>
      </c>
      <c r="C1084" s="90" t="s">
        <v>301</v>
      </c>
      <c r="D1084" s="90" t="s">
        <v>2</v>
      </c>
      <c r="E1084" s="86">
        <v>82.17</v>
      </c>
      <c r="F1084" s="86">
        <v>26.43</v>
      </c>
      <c r="G1084" s="92">
        <v>32.9657488</v>
      </c>
      <c r="H1084" s="86"/>
      <c r="I1084" s="90" t="s">
        <v>222</v>
      </c>
      <c r="J1084" s="90" t="s">
        <v>229</v>
      </c>
    </row>
    <row r="1085" spans="1:10" x14ac:dyDescent="0.3">
      <c r="A1085" s="90">
        <v>1083</v>
      </c>
      <c r="B1085" s="91">
        <v>67</v>
      </c>
      <c r="C1085" s="90" t="s">
        <v>301</v>
      </c>
      <c r="D1085" s="90" t="s">
        <v>2</v>
      </c>
      <c r="E1085" s="86">
        <v>82.17</v>
      </c>
      <c r="F1085" s="86">
        <v>26.43</v>
      </c>
      <c r="G1085" s="92">
        <v>29.42062541</v>
      </c>
      <c r="H1085" s="86"/>
      <c r="I1085" s="90" t="s">
        <v>222</v>
      </c>
      <c r="J1085" s="90" t="s">
        <v>229</v>
      </c>
    </row>
    <row r="1086" spans="1:10" x14ac:dyDescent="0.3">
      <c r="A1086" s="90">
        <v>1084</v>
      </c>
      <c r="B1086" s="91">
        <v>67</v>
      </c>
      <c r="C1086" s="90" t="s">
        <v>301</v>
      </c>
      <c r="D1086" s="90" t="s">
        <v>2</v>
      </c>
      <c r="E1086" s="86">
        <v>82.17</v>
      </c>
      <c r="F1086" s="86">
        <v>26.43</v>
      </c>
      <c r="G1086" s="92">
        <v>22.968414070000001</v>
      </c>
      <c r="H1086" s="86"/>
      <c r="I1086" s="90" t="s">
        <v>222</v>
      </c>
      <c r="J1086" s="90" t="s">
        <v>229</v>
      </c>
    </row>
    <row r="1087" spans="1:10" x14ac:dyDescent="0.3">
      <c r="A1087" s="90">
        <v>1085</v>
      </c>
      <c r="B1087" s="91">
        <v>67</v>
      </c>
      <c r="C1087" s="90" t="s">
        <v>301</v>
      </c>
      <c r="D1087" s="90" t="s">
        <v>2</v>
      </c>
      <c r="E1087" s="86">
        <v>82.17</v>
      </c>
      <c r="F1087" s="86">
        <v>26.43</v>
      </c>
      <c r="G1087" s="92">
        <v>29.781133260000001</v>
      </c>
      <c r="H1087" s="86"/>
      <c r="I1087" s="90" t="s">
        <v>222</v>
      </c>
      <c r="J1087" s="90" t="s">
        <v>229</v>
      </c>
    </row>
    <row r="1088" spans="1:10" x14ac:dyDescent="0.3">
      <c r="A1088" s="90">
        <v>1086</v>
      </c>
      <c r="B1088" s="91">
        <v>67</v>
      </c>
      <c r="C1088" s="90" t="s">
        <v>301</v>
      </c>
      <c r="D1088" s="90" t="s">
        <v>2</v>
      </c>
      <c r="E1088" s="86">
        <v>82.17</v>
      </c>
      <c r="F1088" s="86">
        <v>26.43</v>
      </c>
      <c r="G1088" s="92">
        <v>30.247489980000001</v>
      </c>
      <c r="H1088" s="86"/>
      <c r="I1088" s="90" t="s">
        <v>222</v>
      </c>
      <c r="J1088" s="90" t="s">
        <v>229</v>
      </c>
    </row>
    <row r="1089" spans="1:10" x14ac:dyDescent="0.3">
      <c r="A1089" s="90">
        <v>1087</v>
      </c>
      <c r="B1089" s="91">
        <v>67</v>
      </c>
      <c r="C1089" s="90" t="s">
        <v>301</v>
      </c>
      <c r="D1089" s="90" t="s">
        <v>2</v>
      </c>
      <c r="E1089" s="86">
        <v>82.17</v>
      </c>
      <c r="F1089" s="86">
        <v>26.43</v>
      </c>
      <c r="G1089" s="92">
        <v>23.36074537</v>
      </c>
      <c r="H1089" s="86"/>
      <c r="I1089" s="90" t="s">
        <v>222</v>
      </c>
      <c r="J1089" s="90" t="s">
        <v>229</v>
      </c>
    </row>
    <row r="1090" spans="1:10" x14ac:dyDescent="0.3">
      <c r="A1090" s="90">
        <v>1088</v>
      </c>
      <c r="B1090" s="91">
        <v>67</v>
      </c>
      <c r="C1090" s="90" t="s">
        <v>301</v>
      </c>
      <c r="D1090" s="90" t="s">
        <v>2</v>
      </c>
      <c r="E1090" s="86">
        <v>82.17</v>
      </c>
      <c r="F1090" s="86">
        <v>26.43</v>
      </c>
      <c r="G1090" s="92">
        <v>21.806633439999999</v>
      </c>
      <c r="H1090" s="86"/>
      <c r="I1090" s="90" t="s">
        <v>222</v>
      </c>
      <c r="J1090" s="90" t="s">
        <v>229</v>
      </c>
    </row>
    <row r="1091" spans="1:10" x14ac:dyDescent="0.3">
      <c r="A1091" s="90">
        <v>1089</v>
      </c>
      <c r="B1091" s="91">
        <v>67</v>
      </c>
      <c r="C1091" s="90" t="s">
        <v>301</v>
      </c>
      <c r="D1091" s="90" t="s">
        <v>2</v>
      </c>
      <c r="E1091" s="86">
        <v>82.17</v>
      </c>
      <c r="F1091" s="86">
        <v>26.43</v>
      </c>
      <c r="G1091" s="92">
        <v>22.811585440000002</v>
      </c>
      <c r="H1091" s="86"/>
      <c r="I1091" s="90" t="s">
        <v>222</v>
      </c>
      <c r="J1091" s="90" t="s">
        <v>229</v>
      </c>
    </row>
    <row r="1092" spans="1:10" x14ac:dyDescent="0.3">
      <c r="A1092" s="90">
        <v>1090</v>
      </c>
      <c r="B1092" s="91">
        <v>67</v>
      </c>
      <c r="C1092" s="90" t="s">
        <v>301</v>
      </c>
      <c r="D1092" s="90" t="s">
        <v>2</v>
      </c>
      <c r="E1092" s="86">
        <v>82.17</v>
      </c>
      <c r="F1092" s="86">
        <v>26.43</v>
      </c>
      <c r="G1092" s="92">
        <v>24.982752529999999</v>
      </c>
      <c r="H1092" s="86"/>
      <c r="I1092" s="90" t="s">
        <v>222</v>
      </c>
      <c r="J1092" s="90" t="s">
        <v>229</v>
      </c>
    </row>
    <row r="1093" spans="1:10" x14ac:dyDescent="0.3">
      <c r="A1093" s="90">
        <v>1091</v>
      </c>
      <c r="B1093" s="91">
        <v>67</v>
      </c>
      <c r="C1093" s="90" t="s">
        <v>301</v>
      </c>
      <c r="D1093" s="90" t="s">
        <v>2</v>
      </c>
      <c r="E1093" s="86">
        <v>82.17</v>
      </c>
      <c r="F1093" s="86">
        <v>26.43</v>
      </c>
      <c r="G1093" s="92">
        <v>23.359891999999999</v>
      </c>
      <c r="H1093" s="86"/>
      <c r="I1093" s="90" t="s">
        <v>222</v>
      </c>
      <c r="J1093" s="90" t="s">
        <v>229</v>
      </c>
    </row>
    <row r="1094" spans="1:10" x14ac:dyDescent="0.3">
      <c r="A1094" s="90">
        <v>1092</v>
      </c>
      <c r="B1094" s="91">
        <v>67</v>
      </c>
      <c r="C1094" s="90" t="s">
        <v>301</v>
      </c>
      <c r="D1094" s="90" t="s">
        <v>2</v>
      </c>
      <c r="E1094" s="86">
        <v>82.17</v>
      </c>
      <c r="F1094" s="86">
        <v>26.43</v>
      </c>
      <c r="G1094" s="92">
        <v>22.131632809999999</v>
      </c>
      <c r="H1094" s="86"/>
      <c r="I1094" s="90" t="s">
        <v>222</v>
      </c>
      <c r="J1094" s="90" t="s">
        <v>229</v>
      </c>
    </row>
    <row r="1095" spans="1:10" x14ac:dyDescent="0.3">
      <c r="A1095" s="90">
        <v>1093</v>
      </c>
      <c r="B1095" s="91">
        <v>67</v>
      </c>
      <c r="C1095" s="90" t="s">
        <v>301</v>
      </c>
      <c r="D1095" s="90" t="s">
        <v>2</v>
      </c>
      <c r="E1095" s="86">
        <v>82.17</v>
      </c>
      <c r="F1095" s="86">
        <v>26.43</v>
      </c>
      <c r="G1095" s="92">
        <v>26.732847100000001</v>
      </c>
      <c r="H1095" s="86"/>
      <c r="I1095" s="90" t="s">
        <v>222</v>
      </c>
      <c r="J1095" s="90" t="s">
        <v>229</v>
      </c>
    </row>
    <row r="1096" spans="1:10" x14ac:dyDescent="0.3">
      <c r="A1096" s="90">
        <v>1094</v>
      </c>
      <c r="B1096" s="91">
        <v>67</v>
      </c>
      <c r="C1096" s="90" t="s">
        <v>301</v>
      </c>
      <c r="D1096" s="90" t="s">
        <v>2</v>
      </c>
      <c r="E1096" s="86">
        <v>82.17</v>
      </c>
      <c r="F1096" s="86">
        <v>26.43</v>
      </c>
      <c r="G1096" s="92">
        <v>25.286468960000001</v>
      </c>
      <c r="H1096" s="86"/>
      <c r="I1096" s="90" t="s">
        <v>222</v>
      </c>
      <c r="J1096" s="90" t="s">
        <v>229</v>
      </c>
    </row>
    <row r="1097" spans="1:10" x14ac:dyDescent="0.3">
      <c r="A1097" s="90">
        <v>1095</v>
      </c>
      <c r="B1097" s="91">
        <v>67</v>
      </c>
      <c r="C1097" s="90" t="s">
        <v>301</v>
      </c>
      <c r="D1097" s="90" t="s">
        <v>2</v>
      </c>
      <c r="E1097" s="86">
        <v>82.17</v>
      </c>
      <c r="F1097" s="86">
        <v>26.43</v>
      </c>
      <c r="G1097" s="92">
        <v>24.003880079999998</v>
      </c>
      <c r="H1097" s="86"/>
      <c r="I1097" s="90" t="s">
        <v>222</v>
      </c>
      <c r="J1097" s="90" t="s">
        <v>229</v>
      </c>
    </row>
    <row r="1098" spans="1:10" x14ac:dyDescent="0.3">
      <c r="A1098" s="90">
        <v>1096</v>
      </c>
      <c r="B1098" s="91">
        <v>67</v>
      </c>
      <c r="C1098" s="90" t="s">
        <v>301</v>
      </c>
      <c r="D1098" s="90" t="s">
        <v>2</v>
      </c>
      <c r="E1098" s="86">
        <v>82.17</v>
      </c>
      <c r="F1098" s="86">
        <v>26.43</v>
      </c>
      <c r="G1098" s="92">
        <v>23.302422799999999</v>
      </c>
      <c r="H1098" s="86"/>
      <c r="I1098" s="90" t="s">
        <v>222</v>
      </c>
      <c r="J1098" s="90" t="s">
        <v>229</v>
      </c>
    </row>
    <row r="1099" spans="1:10" x14ac:dyDescent="0.3">
      <c r="A1099" s="90">
        <v>1097</v>
      </c>
      <c r="B1099" s="91">
        <v>67</v>
      </c>
      <c r="C1099" s="90" t="s">
        <v>301</v>
      </c>
      <c r="D1099" s="90" t="s">
        <v>2</v>
      </c>
      <c r="E1099" s="86">
        <v>82.17</v>
      </c>
      <c r="F1099" s="86">
        <v>26.43</v>
      </c>
      <c r="G1099" s="92">
        <v>31.726998200000001</v>
      </c>
      <c r="H1099" s="86"/>
      <c r="I1099" s="90" t="s">
        <v>222</v>
      </c>
      <c r="J1099" s="90" t="s">
        <v>229</v>
      </c>
    </row>
    <row r="1100" spans="1:10" x14ac:dyDescent="0.3">
      <c r="A1100" s="90">
        <v>1098</v>
      </c>
      <c r="B1100" s="91">
        <v>67</v>
      </c>
      <c r="C1100" s="90" t="s">
        <v>301</v>
      </c>
      <c r="D1100" s="90" t="s">
        <v>2</v>
      </c>
      <c r="E1100" s="86">
        <v>82.17</v>
      </c>
      <c r="F1100" s="86">
        <v>26.43</v>
      </c>
      <c r="G1100" s="92">
        <v>23.70090707</v>
      </c>
      <c r="H1100" s="86"/>
      <c r="I1100" s="90" t="s">
        <v>222</v>
      </c>
      <c r="J1100" s="90" t="s">
        <v>229</v>
      </c>
    </row>
    <row r="1101" spans="1:10" x14ac:dyDescent="0.3">
      <c r="A1101" s="90">
        <v>1099</v>
      </c>
      <c r="B1101" s="91">
        <v>67</v>
      </c>
      <c r="C1101" s="90" t="s">
        <v>301</v>
      </c>
      <c r="D1101" s="90" t="s">
        <v>2</v>
      </c>
      <c r="E1101" s="86">
        <v>82.17</v>
      </c>
      <c r="F1101" s="86">
        <v>26.43</v>
      </c>
      <c r="G1101" s="92">
        <v>25.492858510000001</v>
      </c>
      <c r="H1101" s="86"/>
      <c r="I1101" s="90" t="s">
        <v>222</v>
      </c>
      <c r="J1101" s="90" t="s">
        <v>229</v>
      </c>
    </row>
    <row r="1102" spans="1:10" x14ac:dyDescent="0.3">
      <c r="A1102" s="90">
        <v>1100</v>
      </c>
      <c r="B1102" s="91">
        <v>67</v>
      </c>
      <c r="C1102" s="90" t="s">
        <v>301</v>
      </c>
      <c r="D1102" s="90" t="s">
        <v>2</v>
      </c>
      <c r="E1102" s="86">
        <v>82.17</v>
      </c>
      <c r="F1102" s="86">
        <v>26.43</v>
      </c>
      <c r="G1102" s="92">
        <v>22.032713900000001</v>
      </c>
      <c r="H1102" s="86"/>
      <c r="I1102" s="90" t="s">
        <v>222</v>
      </c>
      <c r="J1102" s="90" t="s">
        <v>229</v>
      </c>
    </row>
    <row r="1103" spans="1:10" x14ac:dyDescent="0.3">
      <c r="A1103" s="90">
        <v>1101</v>
      </c>
      <c r="B1103" s="91">
        <v>67</v>
      </c>
      <c r="C1103" s="90" t="s">
        <v>301</v>
      </c>
      <c r="D1103" s="90" t="s">
        <v>2</v>
      </c>
      <c r="E1103" s="86">
        <v>82.17</v>
      </c>
      <c r="F1103" s="86">
        <v>26.43</v>
      </c>
      <c r="G1103" s="92">
        <v>25.011958310000001</v>
      </c>
      <c r="H1103" s="86"/>
      <c r="I1103" s="90" t="s">
        <v>222</v>
      </c>
      <c r="J1103" s="90" t="s">
        <v>229</v>
      </c>
    </row>
    <row r="1104" spans="1:10" x14ac:dyDescent="0.3">
      <c r="A1104" s="90">
        <v>1102</v>
      </c>
      <c r="B1104" s="91">
        <v>67</v>
      </c>
      <c r="C1104" s="90" t="s">
        <v>301</v>
      </c>
      <c r="D1104" s="90" t="s">
        <v>2</v>
      </c>
      <c r="E1104" s="86">
        <v>82.17</v>
      </c>
      <c r="F1104" s="86">
        <v>26.43</v>
      </c>
      <c r="G1104" s="92">
        <v>30.66675476</v>
      </c>
      <c r="H1104" s="86"/>
      <c r="I1104" s="90" t="s">
        <v>222</v>
      </c>
      <c r="J1104" s="90" t="s">
        <v>229</v>
      </c>
    </row>
    <row r="1105" spans="1:10" x14ac:dyDescent="0.3">
      <c r="A1105" s="90">
        <v>1103</v>
      </c>
      <c r="B1105" s="91">
        <v>67</v>
      </c>
      <c r="C1105" s="90" t="s">
        <v>301</v>
      </c>
      <c r="D1105" s="90" t="s">
        <v>2</v>
      </c>
      <c r="E1105" s="86">
        <v>82.17</v>
      </c>
      <c r="F1105" s="86">
        <v>26.43</v>
      </c>
      <c r="G1105" s="92">
        <v>25.273921900000001</v>
      </c>
      <c r="H1105" s="86"/>
      <c r="I1105" s="90" t="s">
        <v>222</v>
      </c>
      <c r="J1105" s="90" t="s">
        <v>229</v>
      </c>
    </row>
    <row r="1106" spans="1:10" x14ac:dyDescent="0.3">
      <c r="A1106" s="90">
        <v>1104</v>
      </c>
      <c r="B1106" s="91">
        <v>67</v>
      </c>
      <c r="C1106" s="90" t="s">
        <v>301</v>
      </c>
      <c r="D1106" s="90" t="s">
        <v>2</v>
      </c>
      <c r="E1106" s="86">
        <v>82.17</v>
      </c>
      <c r="F1106" s="86">
        <v>26.43</v>
      </c>
      <c r="G1106" s="92">
        <v>27.302251330000001</v>
      </c>
      <c r="H1106" s="86"/>
      <c r="I1106" s="90" t="s">
        <v>222</v>
      </c>
      <c r="J1106" s="90" t="s">
        <v>229</v>
      </c>
    </row>
    <row r="1107" spans="1:10" x14ac:dyDescent="0.3">
      <c r="A1107" s="90">
        <v>1105</v>
      </c>
      <c r="B1107" s="91">
        <v>67</v>
      </c>
      <c r="C1107" s="90" t="s">
        <v>301</v>
      </c>
      <c r="D1107" s="90" t="s">
        <v>2</v>
      </c>
      <c r="E1107" s="86">
        <v>82.17</v>
      </c>
      <c r="F1107" s="86">
        <v>26.43</v>
      </c>
      <c r="G1107" s="92">
        <v>27.982846219999999</v>
      </c>
      <c r="H1107" s="86"/>
      <c r="I1107" s="90" t="s">
        <v>222</v>
      </c>
      <c r="J1107" s="90" t="s">
        <v>229</v>
      </c>
    </row>
    <row r="1108" spans="1:10" x14ac:dyDescent="0.3">
      <c r="A1108" s="90">
        <v>1106</v>
      </c>
      <c r="B1108" s="91">
        <v>67</v>
      </c>
      <c r="C1108" s="90" t="s">
        <v>301</v>
      </c>
      <c r="D1108" s="90" t="s">
        <v>2</v>
      </c>
      <c r="E1108" s="86">
        <v>82.17</v>
      </c>
      <c r="F1108" s="86">
        <v>26.43</v>
      </c>
      <c r="G1108" s="92">
        <v>29.612209870000001</v>
      </c>
      <c r="H1108" s="86"/>
      <c r="I1108" s="90" t="s">
        <v>222</v>
      </c>
      <c r="J1108" s="90" t="s">
        <v>229</v>
      </c>
    </row>
    <row r="1109" spans="1:10" x14ac:dyDescent="0.3">
      <c r="A1109" s="90">
        <v>1107</v>
      </c>
      <c r="B1109" s="91">
        <v>67</v>
      </c>
      <c r="C1109" s="90" t="s">
        <v>301</v>
      </c>
      <c r="D1109" s="90" t="s">
        <v>2</v>
      </c>
      <c r="E1109" s="86">
        <v>82.17</v>
      </c>
      <c r="F1109" s="86">
        <v>26.43</v>
      </c>
      <c r="G1109" s="92">
        <v>24.68320774</v>
      </c>
      <c r="H1109" s="86"/>
      <c r="I1109" s="90" t="s">
        <v>222</v>
      </c>
      <c r="J1109" s="90" t="s">
        <v>229</v>
      </c>
    </row>
    <row r="1110" spans="1:10" x14ac:dyDescent="0.3">
      <c r="A1110" s="90">
        <v>1108</v>
      </c>
      <c r="B1110" s="91">
        <v>67</v>
      </c>
      <c r="C1110" s="90" t="s">
        <v>301</v>
      </c>
      <c r="D1110" s="90" t="s">
        <v>2</v>
      </c>
      <c r="E1110" s="86">
        <v>82.17</v>
      </c>
      <c r="F1110" s="86">
        <v>26.43</v>
      </c>
      <c r="G1110" s="92">
        <v>23.573834999999999</v>
      </c>
      <c r="H1110" s="86"/>
      <c r="I1110" s="90" t="s">
        <v>222</v>
      </c>
      <c r="J1110" s="90" t="s">
        <v>229</v>
      </c>
    </row>
    <row r="1111" spans="1:10" x14ac:dyDescent="0.3">
      <c r="A1111" s="90">
        <v>1109</v>
      </c>
      <c r="B1111" s="91">
        <v>67</v>
      </c>
      <c r="C1111" s="90" t="s">
        <v>301</v>
      </c>
      <c r="D1111" s="90" t="s">
        <v>2</v>
      </c>
      <c r="E1111" s="86">
        <v>82.17</v>
      </c>
      <c r="F1111" s="86">
        <v>26.43</v>
      </c>
      <c r="G1111" s="92">
        <v>28.147468159999999</v>
      </c>
      <c r="H1111" s="86"/>
      <c r="I1111" s="90" t="s">
        <v>222</v>
      </c>
      <c r="J1111" s="90" t="s">
        <v>229</v>
      </c>
    </row>
    <row r="1112" spans="1:10" x14ac:dyDescent="0.3">
      <c r="A1112" s="90">
        <v>1110</v>
      </c>
      <c r="B1112" s="91">
        <v>67</v>
      </c>
      <c r="C1112" s="90" t="s">
        <v>301</v>
      </c>
      <c r="D1112" s="90" t="s">
        <v>2</v>
      </c>
      <c r="E1112" s="86">
        <v>82.17</v>
      </c>
      <c r="F1112" s="86">
        <v>26.43</v>
      </c>
      <c r="G1112" s="92">
        <v>22.615861750000001</v>
      </c>
      <c r="H1112" s="86"/>
      <c r="I1112" s="90" t="s">
        <v>222</v>
      </c>
      <c r="J1112" s="90" t="s">
        <v>229</v>
      </c>
    </row>
    <row r="1113" spans="1:10" x14ac:dyDescent="0.3">
      <c r="A1113" s="90">
        <v>1111</v>
      </c>
      <c r="B1113" s="91">
        <v>67</v>
      </c>
      <c r="C1113" s="90" t="s">
        <v>301</v>
      </c>
      <c r="D1113" s="90" t="s">
        <v>2</v>
      </c>
      <c r="E1113" s="86">
        <v>82.17</v>
      </c>
      <c r="F1113" s="86">
        <v>26.43</v>
      </c>
      <c r="G1113" s="92">
        <v>27.775001880000001</v>
      </c>
      <c r="H1113" s="86"/>
      <c r="I1113" s="90" t="s">
        <v>222</v>
      </c>
      <c r="J1113" s="90" t="s">
        <v>229</v>
      </c>
    </row>
    <row r="1114" spans="1:10" x14ac:dyDescent="0.3">
      <c r="A1114" s="90">
        <v>1112</v>
      </c>
      <c r="B1114" s="91">
        <v>67</v>
      </c>
      <c r="C1114" s="90" t="s">
        <v>301</v>
      </c>
      <c r="D1114" s="90" t="s">
        <v>2</v>
      </c>
      <c r="E1114" s="86">
        <v>82.17</v>
      </c>
      <c r="F1114" s="86">
        <v>26.43</v>
      </c>
      <c r="G1114" s="92">
        <v>25.233249829999998</v>
      </c>
      <c r="H1114" s="86"/>
      <c r="I1114" s="90" t="s">
        <v>222</v>
      </c>
      <c r="J1114" s="90" t="s">
        <v>229</v>
      </c>
    </row>
    <row r="1115" spans="1:10" x14ac:dyDescent="0.3">
      <c r="A1115" s="90">
        <v>1113</v>
      </c>
      <c r="B1115" s="91">
        <v>67</v>
      </c>
      <c r="C1115" s="90" t="s">
        <v>301</v>
      </c>
      <c r="D1115" s="90" t="s">
        <v>2</v>
      </c>
      <c r="E1115" s="86">
        <v>82.17</v>
      </c>
      <c r="F1115" s="86">
        <v>26.43</v>
      </c>
      <c r="G1115" s="92">
        <v>28.945735429999999</v>
      </c>
      <c r="H1115" s="86"/>
      <c r="I1115" s="90" t="s">
        <v>222</v>
      </c>
      <c r="J1115" s="90" t="s">
        <v>229</v>
      </c>
    </row>
    <row r="1116" spans="1:10" x14ac:dyDescent="0.3">
      <c r="A1116" s="90">
        <v>1114</v>
      </c>
      <c r="B1116" s="91">
        <v>67</v>
      </c>
      <c r="C1116" s="90" t="s">
        <v>301</v>
      </c>
      <c r="D1116" s="90" t="s">
        <v>2</v>
      </c>
      <c r="E1116" s="86">
        <v>82.17</v>
      </c>
      <c r="F1116" s="86">
        <v>26.43</v>
      </c>
      <c r="G1116" s="92">
        <v>24.300797459999998</v>
      </c>
      <c r="H1116" s="86"/>
      <c r="I1116" s="90" t="s">
        <v>222</v>
      </c>
      <c r="J1116" s="90" t="s">
        <v>229</v>
      </c>
    </row>
    <row r="1117" spans="1:10" x14ac:dyDescent="0.3">
      <c r="A1117" s="90">
        <v>1115</v>
      </c>
      <c r="B1117" s="91">
        <v>67</v>
      </c>
      <c r="C1117" s="90" t="s">
        <v>301</v>
      </c>
      <c r="D1117" s="90" t="s">
        <v>2</v>
      </c>
      <c r="E1117" s="86">
        <v>82.17</v>
      </c>
      <c r="F1117" s="86">
        <v>26.43</v>
      </c>
      <c r="G1117" s="92">
        <v>28.563543030000002</v>
      </c>
      <c r="H1117" s="86"/>
      <c r="I1117" s="90" t="s">
        <v>222</v>
      </c>
      <c r="J1117" s="90" t="s">
        <v>229</v>
      </c>
    </row>
    <row r="1118" spans="1:10" x14ac:dyDescent="0.3">
      <c r="A1118" s="90">
        <v>1116</v>
      </c>
      <c r="B1118" s="91">
        <v>67</v>
      </c>
      <c r="C1118" s="90" t="s">
        <v>301</v>
      </c>
      <c r="D1118" s="90" t="s">
        <v>2</v>
      </c>
      <c r="E1118" s="86">
        <v>82.17</v>
      </c>
      <c r="F1118" s="86">
        <v>26.43</v>
      </c>
      <c r="G1118" s="92">
        <v>18.042588030000001</v>
      </c>
      <c r="H1118" s="86"/>
      <c r="I1118" s="90" t="s">
        <v>222</v>
      </c>
      <c r="J1118" s="90" t="s">
        <v>229</v>
      </c>
    </row>
    <row r="1119" spans="1:10" x14ac:dyDescent="0.3">
      <c r="A1119" s="90">
        <v>1117</v>
      </c>
      <c r="B1119" s="91">
        <v>67</v>
      </c>
      <c r="C1119" s="90" t="s">
        <v>301</v>
      </c>
      <c r="D1119" s="90" t="s">
        <v>2</v>
      </c>
      <c r="E1119" s="86">
        <v>82.17</v>
      </c>
      <c r="F1119" s="86">
        <v>26.43</v>
      </c>
      <c r="G1119" s="92">
        <v>23.695216559999999</v>
      </c>
      <c r="H1119" s="86"/>
      <c r="I1119" s="90" t="s">
        <v>222</v>
      </c>
      <c r="J1119" s="90" t="s">
        <v>229</v>
      </c>
    </row>
    <row r="1120" spans="1:10" x14ac:dyDescent="0.3">
      <c r="A1120" s="90">
        <v>1118</v>
      </c>
      <c r="B1120" s="91">
        <v>67</v>
      </c>
      <c r="C1120" s="90" t="s">
        <v>301</v>
      </c>
      <c r="D1120" s="90" t="s">
        <v>2</v>
      </c>
      <c r="E1120" s="86">
        <v>82.17</v>
      </c>
      <c r="F1120" s="86">
        <v>26.43</v>
      </c>
      <c r="G1120" s="92">
        <v>30.279341200000001</v>
      </c>
      <c r="H1120" s="86"/>
      <c r="I1120" s="90" t="s">
        <v>222</v>
      </c>
      <c r="J1120" s="90" t="s">
        <v>229</v>
      </c>
    </row>
    <row r="1121" spans="1:10" x14ac:dyDescent="0.3">
      <c r="A1121" s="90">
        <v>1119</v>
      </c>
      <c r="B1121" s="91">
        <v>67</v>
      </c>
      <c r="C1121" s="90" t="s">
        <v>301</v>
      </c>
      <c r="D1121" s="90" t="s">
        <v>2</v>
      </c>
      <c r="E1121" s="86">
        <v>82.17</v>
      </c>
      <c r="F1121" s="86">
        <v>26.43</v>
      </c>
      <c r="G1121" s="92">
        <v>32.553228449999999</v>
      </c>
      <c r="H1121" s="86"/>
      <c r="I1121" s="90" t="s">
        <v>222</v>
      </c>
      <c r="J1121" s="90" t="s">
        <v>229</v>
      </c>
    </row>
    <row r="1122" spans="1:10" x14ac:dyDescent="0.3">
      <c r="A1122" s="90">
        <v>1120</v>
      </c>
      <c r="B1122" s="91">
        <v>67</v>
      </c>
      <c r="C1122" s="90" t="s">
        <v>301</v>
      </c>
      <c r="D1122" s="90" t="s">
        <v>2</v>
      </c>
      <c r="E1122" s="86">
        <v>82.17</v>
      </c>
      <c r="F1122" s="86">
        <v>26.43</v>
      </c>
      <c r="G1122" s="92">
        <v>19.517234479999999</v>
      </c>
      <c r="H1122" s="86"/>
      <c r="I1122" s="90" t="s">
        <v>222</v>
      </c>
      <c r="J1122" s="90" t="s">
        <v>229</v>
      </c>
    </row>
    <row r="1123" spans="1:10" x14ac:dyDescent="0.3">
      <c r="A1123" s="90">
        <v>1121</v>
      </c>
      <c r="B1123" s="91">
        <v>67</v>
      </c>
      <c r="C1123" s="90" t="s">
        <v>301</v>
      </c>
      <c r="D1123" s="90" t="s">
        <v>2</v>
      </c>
      <c r="E1123" s="86">
        <v>82.17</v>
      </c>
      <c r="F1123" s="86">
        <v>26.43</v>
      </c>
      <c r="G1123" s="92">
        <v>46.986208130000001</v>
      </c>
      <c r="H1123" s="86"/>
      <c r="I1123" s="90" t="s">
        <v>222</v>
      </c>
      <c r="J1123" s="90" t="s">
        <v>229</v>
      </c>
    </row>
    <row r="1124" spans="1:10" x14ac:dyDescent="0.3">
      <c r="A1124" s="90">
        <v>1122</v>
      </c>
      <c r="B1124" s="91">
        <v>67</v>
      </c>
      <c r="C1124" s="90" t="s">
        <v>301</v>
      </c>
      <c r="D1124" s="90" t="s">
        <v>2</v>
      </c>
      <c r="E1124" s="86">
        <v>82.17</v>
      </c>
      <c r="F1124" s="86">
        <v>26.43</v>
      </c>
      <c r="G1124" s="92">
        <v>34.664211199999997</v>
      </c>
      <c r="H1124" s="86"/>
      <c r="I1124" s="90" t="s">
        <v>222</v>
      </c>
      <c r="J1124" s="90" t="s">
        <v>229</v>
      </c>
    </row>
    <row r="1125" spans="1:10" x14ac:dyDescent="0.3">
      <c r="A1125" s="90">
        <v>1123</v>
      </c>
      <c r="B1125" s="91">
        <v>67</v>
      </c>
      <c r="C1125" s="90" t="s">
        <v>301</v>
      </c>
      <c r="D1125" s="90" t="s">
        <v>2</v>
      </c>
      <c r="E1125" s="86">
        <v>82.17</v>
      </c>
      <c r="F1125" s="86">
        <v>26.43</v>
      </c>
      <c r="G1125" s="92">
        <v>27.909187490000001</v>
      </c>
      <c r="H1125" s="86"/>
      <c r="I1125" s="90" t="s">
        <v>222</v>
      </c>
      <c r="J1125" s="90" t="s">
        <v>229</v>
      </c>
    </row>
    <row r="1126" spans="1:10" x14ac:dyDescent="0.3">
      <c r="A1126" s="90">
        <v>1124</v>
      </c>
      <c r="B1126" s="91">
        <v>67</v>
      </c>
      <c r="C1126" s="90" t="s">
        <v>301</v>
      </c>
      <c r="D1126" s="90" t="s">
        <v>2</v>
      </c>
      <c r="E1126" s="86">
        <v>82.17</v>
      </c>
      <c r="F1126" s="86">
        <v>26.43</v>
      </c>
      <c r="G1126" s="92">
        <v>37.83335349</v>
      </c>
      <c r="H1126" s="86"/>
      <c r="I1126" s="90" t="s">
        <v>222</v>
      </c>
      <c r="J1126" s="90" t="s">
        <v>229</v>
      </c>
    </row>
    <row r="1127" spans="1:10" x14ac:dyDescent="0.3">
      <c r="A1127" s="90">
        <v>1125</v>
      </c>
      <c r="B1127" s="91">
        <v>67</v>
      </c>
      <c r="C1127" s="90" t="s">
        <v>301</v>
      </c>
      <c r="D1127" s="90" t="s">
        <v>2</v>
      </c>
      <c r="E1127" s="86">
        <v>82.17</v>
      </c>
      <c r="F1127" s="86">
        <v>26.43</v>
      </c>
      <c r="G1127" s="92">
        <v>60.945482679999998</v>
      </c>
      <c r="H1127" s="86"/>
      <c r="I1127" s="90" t="s">
        <v>222</v>
      </c>
      <c r="J1127" s="90" t="s">
        <v>229</v>
      </c>
    </row>
    <row r="1128" spans="1:10" x14ac:dyDescent="0.3">
      <c r="A1128" s="90">
        <v>1126</v>
      </c>
      <c r="B1128" s="91">
        <v>67</v>
      </c>
      <c r="C1128" s="90" t="s">
        <v>301</v>
      </c>
      <c r="D1128" s="90" t="s">
        <v>2</v>
      </c>
      <c r="E1128" s="86">
        <v>82.17</v>
      </c>
      <c r="F1128" s="86">
        <v>26.43</v>
      </c>
      <c r="G1128" s="92">
        <v>39.494933320000001</v>
      </c>
      <c r="H1128" s="86"/>
      <c r="I1128" s="90" t="s">
        <v>222</v>
      </c>
      <c r="J1128" s="90" t="s">
        <v>229</v>
      </c>
    </row>
    <row r="1129" spans="1:10" x14ac:dyDescent="0.3">
      <c r="A1129" s="90">
        <v>1127</v>
      </c>
      <c r="B1129" s="91">
        <v>67</v>
      </c>
      <c r="C1129" s="90" t="s">
        <v>301</v>
      </c>
      <c r="D1129" s="90" t="s">
        <v>2</v>
      </c>
      <c r="E1129" s="86">
        <v>82.17</v>
      </c>
      <c r="F1129" s="86">
        <v>26.43</v>
      </c>
      <c r="G1129" s="92">
        <v>24.698049080000001</v>
      </c>
      <c r="H1129" s="86"/>
      <c r="I1129" s="90" t="s">
        <v>222</v>
      </c>
      <c r="J1129" s="90" t="s">
        <v>229</v>
      </c>
    </row>
    <row r="1130" spans="1:10" x14ac:dyDescent="0.3">
      <c r="A1130" s="90">
        <v>1128</v>
      </c>
      <c r="B1130" s="91">
        <v>67</v>
      </c>
      <c r="C1130" s="90" t="s">
        <v>301</v>
      </c>
      <c r="D1130" s="90" t="s">
        <v>2</v>
      </c>
      <c r="E1130" s="86">
        <v>82.17</v>
      </c>
      <c r="F1130" s="86">
        <v>26.43</v>
      </c>
      <c r="G1130" s="92">
        <v>17.68853876</v>
      </c>
      <c r="H1130" s="86"/>
      <c r="I1130" s="90" t="s">
        <v>222</v>
      </c>
      <c r="J1130" s="90" t="s">
        <v>229</v>
      </c>
    </row>
    <row r="1131" spans="1:10" x14ac:dyDescent="0.3">
      <c r="A1131" s="90">
        <v>1129</v>
      </c>
      <c r="B1131" s="91">
        <v>67</v>
      </c>
      <c r="C1131" s="90" t="s">
        <v>301</v>
      </c>
      <c r="D1131" s="90" t="s">
        <v>2</v>
      </c>
      <c r="E1131" s="86">
        <v>82.17</v>
      </c>
      <c r="F1131" s="86">
        <v>26.43</v>
      </c>
      <c r="G1131" s="92">
        <v>20.584924430000001</v>
      </c>
      <c r="H1131" s="86"/>
      <c r="I1131" s="90" t="s">
        <v>222</v>
      </c>
      <c r="J1131" s="90" t="s">
        <v>229</v>
      </c>
    </row>
    <row r="1132" spans="1:10" x14ac:dyDescent="0.3">
      <c r="A1132" s="90">
        <v>1130</v>
      </c>
      <c r="B1132" s="91">
        <v>67</v>
      </c>
      <c r="C1132" s="90" t="s">
        <v>301</v>
      </c>
      <c r="D1132" s="90" t="s">
        <v>2</v>
      </c>
      <c r="E1132" s="86">
        <v>82.17</v>
      </c>
      <c r="F1132" s="86">
        <v>26.43</v>
      </c>
      <c r="G1132" s="92">
        <v>24.028867049999999</v>
      </c>
      <c r="H1132" s="86"/>
      <c r="I1132" s="90" t="s">
        <v>222</v>
      </c>
      <c r="J1132" s="90" t="s">
        <v>229</v>
      </c>
    </row>
    <row r="1133" spans="1:10" x14ac:dyDescent="0.3">
      <c r="A1133" s="90">
        <v>1131</v>
      </c>
      <c r="B1133" s="91">
        <v>67</v>
      </c>
      <c r="C1133" s="90" t="s">
        <v>301</v>
      </c>
      <c r="D1133" s="90" t="s">
        <v>2</v>
      </c>
      <c r="E1133" s="86">
        <v>82.17</v>
      </c>
      <c r="F1133" s="86">
        <v>26.43</v>
      </c>
      <c r="G1133" s="92">
        <v>16.573630820000002</v>
      </c>
      <c r="H1133" s="86"/>
      <c r="I1133" s="90" t="s">
        <v>222</v>
      </c>
      <c r="J1133" s="90" t="s">
        <v>229</v>
      </c>
    </row>
    <row r="1134" spans="1:10" x14ac:dyDescent="0.3">
      <c r="A1134" s="90">
        <v>1132</v>
      </c>
      <c r="B1134" s="91">
        <v>67</v>
      </c>
      <c r="C1134" s="90" t="s">
        <v>301</v>
      </c>
      <c r="D1134" s="90" t="s">
        <v>2</v>
      </c>
      <c r="E1134" s="86">
        <v>82.17</v>
      </c>
      <c r="F1134" s="86">
        <v>26.43</v>
      </c>
      <c r="G1134" s="92">
        <v>28.25588939</v>
      </c>
      <c r="H1134" s="86"/>
      <c r="I1134" s="90" t="s">
        <v>222</v>
      </c>
      <c r="J1134" s="90" t="s">
        <v>229</v>
      </c>
    </row>
    <row r="1135" spans="1:10" x14ac:dyDescent="0.3">
      <c r="A1135" s="90">
        <v>1133</v>
      </c>
      <c r="B1135" s="91">
        <v>67</v>
      </c>
      <c r="C1135" s="90" t="s">
        <v>301</v>
      </c>
      <c r="D1135" s="90" t="s">
        <v>2</v>
      </c>
      <c r="E1135" s="86">
        <v>82.17</v>
      </c>
      <c r="F1135" s="86">
        <v>26.43</v>
      </c>
      <c r="G1135" s="92">
        <v>32.650181949999997</v>
      </c>
      <c r="H1135" s="86"/>
      <c r="I1135" s="90" t="s">
        <v>222</v>
      </c>
      <c r="J1135" s="90" t="s">
        <v>229</v>
      </c>
    </row>
    <row r="1136" spans="1:10" x14ac:dyDescent="0.3">
      <c r="A1136" s="90">
        <v>1134</v>
      </c>
      <c r="B1136" s="91">
        <v>67</v>
      </c>
      <c r="C1136" s="90" t="s">
        <v>301</v>
      </c>
      <c r="D1136" s="90" t="s">
        <v>2</v>
      </c>
      <c r="E1136" s="86">
        <v>82.17</v>
      </c>
      <c r="F1136" s="86">
        <v>26.43</v>
      </c>
      <c r="G1136" s="92">
        <v>24.023653329999998</v>
      </c>
      <c r="H1136" s="86"/>
      <c r="I1136" s="90" t="s">
        <v>222</v>
      </c>
      <c r="J1136" s="90" t="s">
        <v>229</v>
      </c>
    </row>
    <row r="1137" spans="1:10" x14ac:dyDescent="0.3">
      <c r="A1137" s="90">
        <v>1135</v>
      </c>
      <c r="B1137" s="91">
        <v>67</v>
      </c>
      <c r="C1137" s="90" t="s">
        <v>301</v>
      </c>
      <c r="D1137" s="90" t="s">
        <v>2</v>
      </c>
      <c r="E1137" s="86">
        <v>82.17</v>
      </c>
      <c r="F1137" s="86">
        <v>26.43</v>
      </c>
      <c r="G1137" s="92">
        <v>24.02752783</v>
      </c>
      <c r="H1137" s="86"/>
      <c r="I1137" s="90" t="s">
        <v>222</v>
      </c>
      <c r="J1137" s="90" t="s">
        <v>229</v>
      </c>
    </row>
    <row r="1138" spans="1:10" x14ac:dyDescent="0.3">
      <c r="A1138" s="90">
        <v>1136</v>
      </c>
      <c r="B1138" s="91">
        <v>67</v>
      </c>
      <c r="C1138" s="90" t="s">
        <v>301</v>
      </c>
      <c r="D1138" s="90" t="s">
        <v>2</v>
      </c>
      <c r="E1138" s="86">
        <v>82.17</v>
      </c>
      <c r="F1138" s="86">
        <v>26.43</v>
      </c>
      <c r="G1138" s="92">
        <v>27.627364969999999</v>
      </c>
      <c r="H1138" s="86"/>
      <c r="I1138" s="90" t="s">
        <v>222</v>
      </c>
      <c r="J1138" s="90" t="s">
        <v>229</v>
      </c>
    </row>
    <row r="1139" spans="1:10" x14ac:dyDescent="0.3">
      <c r="A1139" s="90">
        <v>1137</v>
      </c>
      <c r="B1139" s="91">
        <v>67</v>
      </c>
      <c r="C1139" s="90" t="s">
        <v>301</v>
      </c>
      <c r="D1139" s="90" t="s">
        <v>2</v>
      </c>
      <c r="E1139" s="86">
        <v>82.17</v>
      </c>
      <c r="F1139" s="86">
        <v>26.43</v>
      </c>
      <c r="G1139" s="92">
        <v>48.113014010000001</v>
      </c>
      <c r="H1139" s="86"/>
      <c r="I1139" s="90" t="s">
        <v>222</v>
      </c>
      <c r="J1139" s="90" t="s">
        <v>229</v>
      </c>
    </row>
    <row r="1140" spans="1:10" x14ac:dyDescent="0.3">
      <c r="A1140" s="90">
        <v>1138</v>
      </c>
      <c r="B1140" s="91">
        <v>67</v>
      </c>
      <c r="C1140" s="90" t="s">
        <v>301</v>
      </c>
      <c r="D1140" s="90" t="s">
        <v>2</v>
      </c>
      <c r="E1140" s="86">
        <v>82.17</v>
      </c>
      <c r="F1140" s="86">
        <v>26.43</v>
      </c>
      <c r="G1140" s="92">
        <v>24.960751930000001</v>
      </c>
      <c r="H1140" s="86"/>
      <c r="I1140" s="90" t="s">
        <v>222</v>
      </c>
      <c r="J1140" s="90" t="s">
        <v>229</v>
      </c>
    </row>
    <row r="1141" spans="1:10" x14ac:dyDescent="0.3">
      <c r="A1141" s="90">
        <v>1139</v>
      </c>
      <c r="B1141" s="91">
        <v>67</v>
      </c>
      <c r="C1141" s="90" t="s">
        <v>301</v>
      </c>
      <c r="D1141" s="90" t="s">
        <v>2</v>
      </c>
      <c r="E1141" s="86">
        <v>82.17</v>
      </c>
      <c r="F1141" s="86">
        <v>26.43</v>
      </c>
      <c r="G1141" s="92">
        <v>20.703501800000002</v>
      </c>
      <c r="H1141" s="86"/>
      <c r="I1141" s="90" t="s">
        <v>222</v>
      </c>
      <c r="J1141" s="90" t="s">
        <v>229</v>
      </c>
    </row>
    <row r="1142" spans="1:10" x14ac:dyDescent="0.3">
      <c r="A1142" s="90">
        <v>1140</v>
      </c>
      <c r="B1142" s="91">
        <v>67</v>
      </c>
      <c r="C1142" s="90" t="s">
        <v>301</v>
      </c>
      <c r="D1142" s="90" t="s">
        <v>2</v>
      </c>
      <c r="E1142" s="86">
        <v>82.17</v>
      </c>
      <c r="F1142" s="86">
        <v>26.43</v>
      </c>
      <c r="G1142" s="92">
        <v>47.13032931</v>
      </c>
      <c r="H1142" s="86"/>
      <c r="I1142" s="90" t="s">
        <v>222</v>
      </c>
      <c r="J1142" s="90" t="s">
        <v>229</v>
      </c>
    </row>
    <row r="1143" spans="1:10" x14ac:dyDescent="0.3">
      <c r="A1143" s="90">
        <v>1141</v>
      </c>
      <c r="B1143" s="91">
        <v>67</v>
      </c>
      <c r="C1143" s="90" t="s">
        <v>301</v>
      </c>
      <c r="D1143" s="90" t="s">
        <v>2</v>
      </c>
      <c r="E1143" s="86">
        <v>82.17</v>
      </c>
      <c r="F1143" s="86">
        <v>26.43</v>
      </c>
      <c r="G1143" s="92">
        <v>34.979213180000002</v>
      </c>
      <c r="H1143" s="86"/>
      <c r="I1143" s="90" t="s">
        <v>222</v>
      </c>
      <c r="J1143" s="90" t="s">
        <v>229</v>
      </c>
    </row>
    <row r="1144" spans="1:10" x14ac:dyDescent="0.3">
      <c r="A1144" s="90">
        <v>1142</v>
      </c>
      <c r="B1144" s="91">
        <v>67</v>
      </c>
      <c r="C1144" s="90" t="s">
        <v>301</v>
      </c>
      <c r="D1144" s="90" t="s">
        <v>2</v>
      </c>
      <c r="E1144" s="86">
        <v>82.17</v>
      </c>
      <c r="F1144" s="86">
        <v>26.43</v>
      </c>
      <c r="G1144" s="92">
        <v>24.947036109999999</v>
      </c>
      <c r="H1144" s="86"/>
      <c r="I1144" s="90" t="s">
        <v>222</v>
      </c>
      <c r="J1144" s="90" t="s">
        <v>229</v>
      </c>
    </row>
    <row r="1145" spans="1:10" x14ac:dyDescent="0.3">
      <c r="A1145" s="90">
        <v>1143</v>
      </c>
      <c r="B1145" s="91">
        <v>67</v>
      </c>
      <c r="C1145" s="90" t="s">
        <v>301</v>
      </c>
      <c r="D1145" s="90" t="s">
        <v>2</v>
      </c>
      <c r="E1145" s="86">
        <v>82.17</v>
      </c>
      <c r="F1145" s="86">
        <v>26.43</v>
      </c>
      <c r="G1145" s="92">
        <v>25.303753589999999</v>
      </c>
      <c r="H1145" s="86"/>
      <c r="I1145" s="90" t="s">
        <v>222</v>
      </c>
      <c r="J1145" s="90" t="s">
        <v>229</v>
      </c>
    </row>
    <row r="1146" spans="1:10" x14ac:dyDescent="0.3">
      <c r="A1146" s="90">
        <v>1144</v>
      </c>
      <c r="B1146" s="91">
        <v>67</v>
      </c>
      <c r="C1146" s="90" t="s">
        <v>301</v>
      </c>
      <c r="D1146" s="90" t="s">
        <v>2</v>
      </c>
      <c r="E1146" s="86">
        <v>82.17</v>
      </c>
      <c r="F1146" s="86">
        <v>26.43</v>
      </c>
      <c r="G1146" s="92">
        <v>28.406732590000001</v>
      </c>
      <c r="H1146" s="86"/>
      <c r="I1146" s="90" t="s">
        <v>222</v>
      </c>
      <c r="J1146" s="90" t="s">
        <v>229</v>
      </c>
    </row>
    <row r="1147" spans="1:10" x14ac:dyDescent="0.3">
      <c r="A1147" s="90">
        <v>1145</v>
      </c>
      <c r="B1147" s="91">
        <v>67</v>
      </c>
      <c r="C1147" s="90" t="s">
        <v>301</v>
      </c>
      <c r="D1147" s="90" t="s">
        <v>2</v>
      </c>
      <c r="E1147" s="86">
        <v>82.17</v>
      </c>
      <c r="F1147" s="86">
        <v>26.43</v>
      </c>
      <c r="G1147" s="92">
        <v>25.561702449999999</v>
      </c>
      <c r="H1147" s="86"/>
      <c r="I1147" s="90" t="s">
        <v>222</v>
      </c>
      <c r="J1147" s="90" t="s">
        <v>229</v>
      </c>
    </row>
    <row r="1148" spans="1:10" x14ac:dyDescent="0.3">
      <c r="A1148" s="90">
        <v>1146</v>
      </c>
      <c r="B1148" s="91">
        <v>67</v>
      </c>
      <c r="C1148" s="90" t="s">
        <v>301</v>
      </c>
      <c r="D1148" s="90" t="s">
        <v>2</v>
      </c>
      <c r="E1148" s="86">
        <v>82.17</v>
      </c>
      <c r="F1148" s="86">
        <v>26.43</v>
      </c>
      <c r="G1148" s="92">
        <v>23.699835329999999</v>
      </c>
      <c r="H1148" s="86"/>
      <c r="I1148" s="90" t="s">
        <v>222</v>
      </c>
      <c r="J1148" s="90" t="s">
        <v>229</v>
      </c>
    </row>
    <row r="1149" spans="1:10" x14ac:dyDescent="0.3">
      <c r="A1149" s="90">
        <v>1147</v>
      </c>
      <c r="B1149" s="91">
        <v>67</v>
      </c>
      <c r="C1149" s="90" t="s">
        <v>301</v>
      </c>
      <c r="D1149" s="90" t="s">
        <v>2</v>
      </c>
      <c r="E1149" s="86">
        <v>82.17</v>
      </c>
      <c r="F1149" s="86">
        <v>26.43</v>
      </c>
      <c r="G1149" s="92">
        <v>29.69462833</v>
      </c>
      <c r="H1149" s="86"/>
      <c r="I1149" s="90" t="s">
        <v>222</v>
      </c>
      <c r="J1149" s="90" t="s">
        <v>229</v>
      </c>
    </row>
    <row r="1150" spans="1:10" x14ac:dyDescent="0.3">
      <c r="A1150" s="90">
        <v>1148</v>
      </c>
      <c r="B1150" s="91">
        <v>67</v>
      </c>
      <c r="C1150" s="90" t="s">
        <v>301</v>
      </c>
      <c r="D1150" s="90" t="s">
        <v>2</v>
      </c>
      <c r="E1150" s="86">
        <v>82.17</v>
      </c>
      <c r="F1150" s="86">
        <v>26.43</v>
      </c>
      <c r="G1150" s="92">
        <v>21.87195758</v>
      </c>
      <c r="H1150" s="86"/>
      <c r="I1150" s="90" t="s">
        <v>222</v>
      </c>
      <c r="J1150" s="90" t="s">
        <v>229</v>
      </c>
    </row>
    <row r="1151" spans="1:10" x14ac:dyDescent="0.3">
      <c r="A1151" s="90">
        <v>1149</v>
      </c>
      <c r="B1151" s="91">
        <v>67</v>
      </c>
      <c r="C1151" s="90" t="s">
        <v>301</v>
      </c>
      <c r="D1151" s="90" t="s">
        <v>2</v>
      </c>
      <c r="E1151" s="86">
        <v>82.17</v>
      </c>
      <c r="F1151" s="86">
        <v>26.43</v>
      </c>
      <c r="G1151" s="92">
        <v>28.407090549999999</v>
      </c>
      <c r="H1151" s="86"/>
      <c r="I1151" s="90" t="s">
        <v>222</v>
      </c>
      <c r="J1151" s="90" t="s">
        <v>229</v>
      </c>
    </row>
    <row r="1152" spans="1:10" x14ac:dyDescent="0.3">
      <c r="A1152" s="90">
        <v>1150</v>
      </c>
      <c r="B1152" s="91">
        <v>67</v>
      </c>
      <c r="C1152" s="90" t="s">
        <v>301</v>
      </c>
      <c r="D1152" s="90" t="s">
        <v>2</v>
      </c>
      <c r="E1152" s="86">
        <v>87.1</v>
      </c>
      <c r="F1152" s="86">
        <v>25.57</v>
      </c>
      <c r="G1152" s="92">
        <v>28.196755860000003</v>
      </c>
      <c r="H1152" s="86"/>
      <c r="I1152" s="90" t="s">
        <v>222</v>
      </c>
      <c r="J1152" s="90" t="s">
        <v>229</v>
      </c>
    </row>
    <row r="1153" spans="1:10" x14ac:dyDescent="0.3">
      <c r="A1153" s="90">
        <v>1151</v>
      </c>
      <c r="B1153" s="91">
        <v>67</v>
      </c>
      <c r="C1153" s="90" t="s">
        <v>301</v>
      </c>
      <c r="D1153" s="90" t="s">
        <v>2</v>
      </c>
      <c r="E1153" s="86">
        <v>87.1</v>
      </c>
      <c r="F1153" s="86">
        <v>25.57</v>
      </c>
      <c r="G1153" s="92">
        <v>24.686078774999999</v>
      </c>
      <c r="H1153" s="86"/>
      <c r="I1153" s="90" t="s">
        <v>222</v>
      </c>
      <c r="J1153" s="90" t="s">
        <v>229</v>
      </c>
    </row>
    <row r="1154" spans="1:10" x14ac:dyDescent="0.3">
      <c r="A1154" s="90">
        <v>1152</v>
      </c>
      <c r="B1154" s="91">
        <v>67</v>
      </c>
      <c r="C1154" s="90" t="s">
        <v>301</v>
      </c>
      <c r="D1154" s="90" t="s">
        <v>2</v>
      </c>
      <c r="E1154" s="86">
        <v>87.1</v>
      </c>
      <c r="F1154" s="86">
        <v>25.57</v>
      </c>
      <c r="G1154" s="92">
        <v>23.501656814999997</v>
      </c>
      <c r="H1154" s="86"/>
      <c r="I1154" s="90" t="s">
        <v>222</v>
      </c>
      <c r="J1154" s="90" t="s">
        <v>229</v>
      </c>
    </row>
    <row r="1155" spans="1:10" x14ac:dyDescent="0.3">
      <c r="A1155" s="90">
        <v>1153</v>
      </c>
      <c r="B1155" s="91">
        <v>67</v>
      </c>
      <c r="C1155" s="90" t="s">
        <v>301</v>
      </c>
      <c r="D1155" s="90" t="s">
        <v>2</v>
      </c>
      <c r="E1155" s="86">
        <v>87.1</v>
      </c>
      <c r="F1155" s="86">
        <v>25.57</v>
      </c>
      <c r="G1155" s="92">
        <v>18.23778721</v>
      </c>
      <c r="H1155" s="86"/>
      <c r="I1155" s="90" t="s">
        <v>222</v>
      </c>
      <c r="J1155" s="90" t="s">
        <v>229</v>
      </c>
    </row>
    <row r="1156" spans="1:10" x14ac:dyDescent="0.3">
      <c r="A1156" s="90">
        <v>1154</v>
      </c>
      <c r="B1156" s="91">
        <v>67</v>
      </c>
      <c r="C1156" s="90" t="s">
        <v>301</v>
      </c>
      <c r="D1156" s="90" t="s">
        <v>2</v>
      </c>
      <c r="E1156" s="86">
        <v>87.1</v>
      </c>
      <c r="F1156" s="86">
        <v>25.57</v>
      </c>
      <c r="G1156" s="92">
        <v>36.366370025000002</v>
      </c>
      <c r="H1156" s="86"/>
      <c r="I1156" s="90" t="s">
        <v>222</v>
      </c>
      <c r="J1156" s="90" t="s">
        <v>229</v>
      </c>
    </row>
    <row r="1157" spans="1:10" x14ac:dyDescent="0.3">
      <c r="A1157" s="90">
        <v>1155</v>
      </c>
      <c r="B1157" s="91">
        <v>67</v>
      </c>
      <c r="C1157" s="90" t="s">
        <v>301</v>
      </c>
      <c r="D1157" s="90" t="s">
        <v>2</v>
      </c>
      <c r="E1157" s="86">
        <v>87.1</v>
      </c>
      <c r="F1157" s="86">
        <v>25.57</v>
      </c>
      <c r="G1157" s="92">
        <v>33.908029495000001</v>
      </c>
      <c r="H1157" s="86"/>
      <c r="I1157" s="90" t="s">
        <v>222</v>
      </c>
      <c r="J1157" s="90" t="s">
        <v>229</v>
      </c>
    </row>
    <row r="1158" spans="1:10" x14ac:dyDescent="0.3">
      <c r="A1158" s="90">
        <v>1156</v>
      </c>
      <c r="B1158" s="91">
        <v>67</v>
      </c>
      <c r="C1158" s="90" t="s">
        <v>301</v>
      </c>
      <c r="D1158" s="90" t="s">
        <v>2</v>
      </c>
      <c r="E1158" s="86">
        <v>87.1</v>
      </c>
      <c r="F1158" s="86">
        <v>25.57</v>
      </c>
      <c r="G1158" s="92">
        <v>27.458262855000001</v>
      </c>
      <c r="H1158" s="86"/>
      <c r="I1158" s="90" t="s">
        <v>222</v>
      </c>
      <c r="J1158" s="90" t="s">
        <v>229</v>
      </c>
    </row>
    <row r="1159" spans="1:10" x14ac:dyDescent="0.3">
      <c r="A1159" s="90">
        <v>1157</v>
      </c>
      <c r="B1159" s="91">
        <v>67</v>
      </c>
      <c r="C1159" s="90" t="s">
        <v>301</v>
      </c>
      <c r="D1159" s="90" t="s">
        <v>2</v>
      </c>
      <c r="E1159" s="86">
        <v>87.1</v>
      </c>
      <c r="F1159" s="86">
        <v>25.57</v>
      </c>
      <c r="G1159" s="92">
        <v>27.846038495000002</v>
      </c>
      <c r="H1159" s="86"/>
      <c r="I1159" s="90" t="s">
        <v>222</v>
      </c>
      <c r="J1159" s="90" t="s">
        <v>229</v>
      </c>
    </row>
    <row r="1160" spans="1:10" x14ac:dyDescent="0.3">
      <c r="A1160" s="90">
        <v>1158</v>
      </c>
      <c r="B1160" s="91">
        <v>67</v>
      </c>
      <c r="C1160" s="90" t="s">
        <v>301</v>
      </c>
      <c r="D1160" s="90" t="s">
        <v>2</v>
      </c>
      <c r="E1160" s="86">
        <v>87.1</v>
      </c>
      <c r="F1160" s="86">
        <v>25.57</v>
      </c>
      <c r="G1160" s="92">
        <v>25.187008194999997</v>
      </c>
      <c r="H1160" s="86"/>
      <c r="I1160" s="90" t="s">
        <v>222</v>
      </c>
      <c r="J1160" s="90" t="s">
        <v>229</v>
      </c>
    </row>
    <row r="1161" spans="1:10" x14ac:dyDescent="0.3">
      <c r="A1161" s="90">
        <v>1159</v>
      </c>
      <c r="B1161" s="91">
        <v>67</v>
      </c>
      <c r="C1161" s="90" t="s">
        <v>301</v>
      </c>
      <c r="D1161" s="90" t="s">
        <v>2</v>
      </c>
      <c r="E1161" s="86">
        <v>87.1</v>
      </c>
      <c r="F1161" s="86">
        <v>25.57</v>
      </c>
      <c r="G1161" s="92">
        <v>36.234691075000001</v>
      </c>
      <c r="H1161" s="86"/>
      <c r="I1161" s="90" t="s">
        <v>222</v>
      </c>
      <c r="J1161" s="90" t="s">
        <v>229</v>
      </c>
    </row>
    <row r="1162" spans="1:10" x14ac:dyDescent="0.3">
      <c r="A1162" s="90">
        <v>1160</v>
      </c>
      <c r="B1162" s="91">
        <v>67</v>
      </c>
      <c r="C1162" s="90" t="s">
        <v>301</v>
      </c>
      <c r="D1162" s="90" t="s">
        <v>2</v>
      </c>
      <c r="E1162" s="86">
        <v>87.1</v>
      </c>
      <c r="F1162" s="86">
        <v>25.57</v>
      </c>
      <c r="G1162" s="92">
        <v>27.407775659999999</v>
      </c>
      <c r="H1162" s="86"/>
      <c r="I1162" s="90" t="s">
        <v>222</v>
      </c>
      <c r="J1162" s="90" t="s">
        <v>229</v>
      </c>
    </row>
    <row r="1163" spans="1:10" x14ac:dyDescent="0.3">
      <c r="A1163" s="90">
        <v>1161</v>
      </c>
      <c r="B1163" s="91">
        <v>67</v>
      </c>
      <c r="C1163" s="90" t="s">
        <v>301</v>
      </c>
      <c r="D1163" s="90" t="s">
        <v>2</v>
      </c>
      <c r="E1163" s="86">
        <v>87.1</v>
      </c>
      <c r="F1163" s="86">
        <v>25.57</v>
      </c>
      <c r="G1163" s="92">
        <v>23.775398060000001</v>
      </c>
      <c r="H1163" s="86"/>
      <c r="I1163" s="90" t="s">
        <v>222</v>
      </c>
      <c r="J1163" s="90" t="s">
        <v>229</v>
      </c>
    </row>
    <row r="1164" spans="1:10" x14ac:dyDescent="0.3">
      <c r="A1164" s="90">
        <v>1162</v>
      </c>
      <c r="B1164" s="91">
        <v>67</v>
      </c>
      <c r="C1164" s="90" t="s">
        <v>301</v>
      </c>
      <c r="D1164" s="90" t="s">
        <v>2</v>
      </c>
      <c r="E1164" s="86">
        <v>87.1</v>
      </c>
      <c r="F1164" s="86">
        <v>25.57</v>
      </c>
      <c r="G1164" s="92">
        <v>31.654428530000001</v>
      </c>
      <c r="H1164" s="86"/>
      <c r="I1164" s="90" t="s">
        <v>222</v>
      </c>
      <c r="J1164" s="90" t="s">
        <v>229</v>
      </c>
    </row>
    <row r="1165" spans="1:10" x14ac:dyDescent="0.3">
      <c r="A1165" s="90">
        <v>1163</v>
      </c>
      <c r="B1165" s="91">
        <v>67</v>
      </c>
      <c r="C1165" s="90" t="s">
        <v>301</v>
      </c>
      <c r="D1165" s="90" t="s">
        <v>2</v>
      </c>
      <c r="E1165" s="86">
        <v>87.1</v>
      </c>
      <c r="F1165" s="86">
        <v>25.57</v>
      </c>
      <c r="G1165" s="92">
        <v>24.572711524999999</v>
      </c>
      <c r="H1165" s="86"/>
      <c r="I1165" s="90" t="s">
        <v>222</v>
      </c>
      <c r="J1165" s="90" t="s">
        <v>229</v>
      </c>
    </row>
    <row r="1166" spans="1:10" x14ac:dyDescent="0.3">
      <c r="A1166" s="90">
        <v>1164</v>
      </c>
      <c r="B1166" s="91">
        <v>67</v>
      </c>
      <c r="C1166" s="90" t="s">
        <v>301</v>
      </c>
      <c r="D1166" s="90" t="s">
        <v>2</v>
      </c>
      <c r="E1166" s="86">
        <v>87.1</v>
      </c>
      <c r="F1166" s="86">
        <v>25.57</v>
      </c>
      <c r="G1166" s="92">
        <v>30.399746595</v>
      </c>
      <c r="H1166" s="86"/>
      <c r="I1166" s="90" t="s">
        <v>222</v>
      </c>
      <c r="J1166" s="90" t="s">
        <v>229</v>
      </c>
    </row>
    <row r="1167" spans="1:10" x14ac:dyDescent="0.3">
      <c r="A1167" s="90">
        <v>1165</v>
      </c>
      <c r="B1167" s="91">
        <v>67</v>
      </c>
      <c r="C1167" s="90" t="s">
        <v>301</v>
      </c>
      <c r="D1167" s="90" t="s">
        <v>2</v>
      </c>
      <c r="E1167" s="86">
        <v>87.1</v>
      </c>
      <c r="F1167" s="86">
        <v>25.57</v>
      </c>
      <c r="G1167" s="92">
        <v>28.130721215000001</v>
      </c>
      <c r="H1167" s="86"/>
      <c r="I1167" s="90" t="s">
        <v>222</v>
      </c>
      <c r="J1167" s="90" t="s">
        <v>229</v>
      </c>
    </row>
    <row r="1168" spans="1:10" x14ac:dyDescent="0.3">
      <c r="A1168" s="90">
        <v>1166</v>
      </c>
      <c r="B1168" s="91">
        <v>67</v>
      </c>
      <c r="C1168" s="90" t="s">
        <v>301</v>
      </c>
      <c r="D1168" s="90" t="s">
        <v>2</v>
      </c>
      <c r="E1168" s="86">
        <v>87.1</v>
      </c>
      <c r="F1168" s="86">
        <v>25.57</v>
      </c>
      <c r="G1168" s="92">
        <v>28.760937855000002</v>
      </c>
      <c r="H1168" s="86"/>
      <c r="I1168" s="90" t="s">
        <v>222</v>
      </c>
      <c r="J1168" s="90" t="s">
        <v>229</v>
      </c>
    </row>
    <row r="1169" spans="1:10" x14ac:dyDescent="0.3">
      <c r="A1169" s="90">
        <v>1167</v>
      </c>
      <c r="B1169" s="91">
        <v>67</v>
      </c>
      <c r="C1169" s="90" t="s">
        <v>301</v>
      </c>
      <c r="D1169" s="90" t="s">
        <v>2</v>
      </c>
      <c r="E1169" s="86">
        <v>87.1</v>
      </c>
      <c r="F1169" s="86">
        <v>25.57</v>
      </c>
      <c r="G1169" s="92">
        <v>11.5506528865</v>
      </c>
      <c r="H1169" s="86"/>
      <c r="I1169" s="90" t="s">
        <v>222</v>
      </c>
      <c r="J1169" s="90" t="s">
        <v>229</v>
      </c>
    </row>
    <row r="1170" spans="1:10" x14ac:dyDescent="0.3">
      <c r="A1170" s="90">
        <v>1168</v>
      </c>
      <c r="B1170" s="91">
        <v>67</v>
      </c>
      <c r="C1170" s="90" t="s">
        <v>301</v>
      </c>
      <c r="D1170" s="90" t="s">
        <v>2</v>
      </c>
      <c r="E1170" s="86">
        <v>87.1</v>
      </c>
      <c r="F1170" s="86">
        <v>25.57</v>
      </c>
      <c r="G1170" s="92">
        <v>36.088986535000004</v>
      </c>
      <c r="H1170" s="86"/>
      <c r="I1170" s="90" t="s">
        <v>222</v>
      </c>
      <c r="J1170" s="90" t="s">
        <v>229</v>
      </c>
    </row>
    <row r="1171" spans="1:10" x14ac:dyDescent="0.3">
      <c r="A1171" s="90">
        <v>1169</v>
      </c>
      <c r="B1171" s="91">
        <v>67</v>
      </c>
      <c r="C1171" s="90" t="s">
        <v>301</v>
      </c>
      <c r="D1171" s="90" t="s">
        <v>2</v>
      </c>
      <c r="E1171" s="86">
        <v>87.1</v>
      </c>
      <c r="F1171" s="86">
        <v>25.57</v>
      </c>
      <c r="G1171" s="92">
        <v>28.058680944999999</v>
      </c>
      <c r="H1171" s="86"/>
      <c r="I1171" s="90" t="s">
        <v>222</v>
      </c>
      <c r="J1171" s="90" t="s">
        <v>229</v>
      </c>
    </row>
    <row r="1172" spans="1:10" x14ac:dyDescent="0.3">
      <c r="A1172" s="90">
        <v>1170</v>
      </c>
      <c r="B1172" s="91">
        <v>67</v>
      </c>
      <c r="C1172" s="90" t="s">
        <v>301</v>
      </c>
      <c r="D1172" s="90" t="s">
        <v>2</v>
      </c>
      <c r="E1172" s="86">
        <v>87.1</v>
      </c>
      <c r="F1172" s="86">
        <v>25.57</v>
      </c>
      <c r="G1172" s="92">
        <v>25.300225259999998</v>
      </c>
      <c r="H1172" s="86"/>
      <c r="I1172" s="90" t="s">
        <v>222</v>
      </c>
      <c r="J1172" s="90" t="s">
        <v>229</v>
      </c>
    </row>
    <row r="1173" spans="1:10" x14ac:dyDescent="0.3">
      <c r="A1173" s="90">
        <v>1171</v>
      </c>
      <c r="B1173" s="91">
        <v>67</v>
      </c>
      <c r="C1173" s="90" t="s">
        <v>301</v>
      </c>
      <c r="D1173" s="90" t="s">
        <v>2</v>
      </c>
      <c r="E1173" s="86">
        <v>87.1</v>
      </c>
      <c r="F1173" s="86">
        <v>25.57</v>
      </c>
      <c r="G1173" s="92">
        <v>28.305385205</v>
      </c>
      <c r="H1173" s="86"/>
      <c r="I1173" s="90" t="s">
        <v>222</v>
      </c>
      <c r="J1173" s="90" t="s">
        <v>229</v>
      </c>
    </row>
    <row r="1174" spans="1:10" x14ac:dyDescent="0.3">
      <c r="A1174" s="90">
        <v>1172</v>
      </c>
      <c r="B1174" s="91">
        <v>67</v>
      </c>
      <c r="C1174" s="90" t="s">
        <v>301</v>
      </c>
      <c r="D1174" s="90" t="s">
        <v>2</v>
      </c>
      <c r="E1174" s="86">
        <v>87.1</v>
      </c>
      <c r="F1174" s="86">
        <v>25.57</v>
      </c>
      <c r="G1174" s="92">
        <v>26.717935584999999</v>
      </c>
      <c r="H1174" s="86"/>
      <c r="I1174" s="90" t="s">
        <v>222</v>
      </c>
      <c r="J1174" s="90" t="s">
        <v>229</v>
      </c>
    </row>
    <row r="1175" spans="1:10" x14ac:dyDescent="0.3">
      <c r="A1175" s="90">
        <v>1173</v>
      </c>
      <c r="B1175" s="91">
        <v>67</v>
      </c>
      <c r="C1175" s="90" t="s">
        <v>301</v>
      </c>
      <c r="D1175" s="90" t="s">
        <v>2</v>
      </c>
      <c r="E1175" s="86">
        <v>87.1</v>
      </c>
      <c r="F1175" s="86">
        <v>25.57</v>
      </c>
      <c r="G1175" s="92">
        <v>23.731160805000002</v>
      </c>
      <c r="H1175" s="86"/>
      <c r="I1175" s="90" t="s">
        <v>222</v>
      </c>
      <c r="J1175" s="90" t="s">
        <v>229</v>
      </c>
    </row>
    <row r="1176" spans="1:10" x14ac:dyDescent="0.3">
      <c r="A1176" s="90">
        <v>1174</v>
      </c>
      <c r="B1176" s="91">
        <v>67</v>
      </c>
      <c r="C1176" s="90" t="s">
        <v>301</v>
      </c>
      <c r="D1176" s="90" t="s">
        <v>2</v>
      </c>
      <c r="E1176" s="86">
        <v>87.1</v>
      </c>
      <c r="F1176" s="86">
        <v>25.57</v>
      </c>
      <c r="G1176" s="92">
        <v>38.452993379999995</v>
      </c>
      <c r="H1176" s="86"/>
      <c r="I1176" s="90" t="s">
        <v>222</v>
      </c>
      <c r="J1176" s="90" t="s">
        <v>229</v>
      </c>
    </row>
    <row r="1177" spans="1:10" x14ac:dyDescent="0.3">
      <c r="A1177" s="90">
        <v>1175</v>
      </c>
      <c r="B1177" s="91">
        <v>67</v>
      </c>
      <c r="C1177" s="90" t="s">
        <v>301</v>
      </c>
      <c r="D1177" s="90" t="s">
        <v>2</v>
      </c>
      <c r="E1177" s="86">
        <v>87.1</v>
      </c>
      <c r="F1177" s="86">
        <v>25.57</v>
      </c>
      <c r="G1177" s="92">
        <v>25.215771830000001</v>
      </c>
      <c r="H1177" s="86"/>
      <c r="I1177" s="90" t="s">
        <v>222</v>
      </c>
      <c r="J1177" s="90" t="s">
        <v>229</v>
      </c>
    </row>
    <row r="1178" spans="1:10" x14ac:dyDescent="0.3">
      <c r="A1178" s="90">
        <v>1176</v>
      </c>
      <c r="B1178" s="91">
        <v>67</v>
      </c>
      <c r="C1178" s="90" t="s">
        <v>301</v>
      </c>
      <c r="D1178" s="90" t="s">
        <v>2</v>
      </c>
      <c r="E1178" s="86">
        <v>87.1</v>
      </c>
      <c r="F1178" s="86">
        <v>25.57</v>
      </c>
      <c r="G1178" s="92">
        <v>29.593339719999999</v>
      </c>
      <c r="H1178" s="86"/>
      <c r="I1178" s="90" t="s">
        <v>222</v>
      </c>
      <c r="J1178" s="90" t="s">
        <v>229</v>
      </c>
    </row>
    <row r="1179" spans="1:10" x14ac:dyDescent="0.3">
      <c r="A1179" s="90">
        <v>1177</v>
      </c>
      <c r="B1179" s="91">
        <v>67</v>
      </c>
      <c r="C1179" s="90" t="s">
        <v>301</v>
      </c>
      <c r="D1179" s="90" t="s">
        <v>2</v>
      </c>
      <c r="E1179" s="86">
        <v>87.1</v>
      </c>
      <c r="F1179" s="86">
        <v>25.57</v>
      </c>
      <c r="G1179" s="92">
        <v>27.204216429999999</v>
      </c>
      <c r="H1179" s="86"/>
      <c r="I1179" s="90" t="s">
        <v>222</v>
      </c>
      <c r="J1179" s="90" t="s">
        <v>229</v>
      </c>
    </row>
    <row r="1180" spans="1:10" x14ac:dyDescent="0.3">
      <c r="A1180" s="90">
        <v>1178</v>
      </c>
      <c r="B1180" s="91">
        <v>67</v>
      </c>
      <c r="C1180" s="90" t="s">
        <v>301</v>
      </c>
      <c r="D1180" s="90" t="s">
        <v>2</v>
      </c>
      <c r="E1180" s="86">
        <v>87.1</v>
      </c>
      <c r="F1180" s="86">
        <v>25.57</v>
      </c>
      <c r="G1180" s="92">
        <v>26.65432448</v>
      </c>
      <c r="H1180" s="86"/>
      <c r="I1180" s="90" t="s">
        <v>222</v>
      </c>
      <c r="J1180" s="90" t="s">
        <v>229</v>
      </c>
    </row>
    <row r="1181" spans="1:10" x14ac:dyDescent="0.3">
      <c r="A1181" s="90">
        <v>1179</v>
      </c>
      <c r="B1181" s="91">
        <v>67</v>
      </c>
      <c r="C1181" s="90" t="s">
        <v>301</v>
      </c>
      <c r="D1181" s="90" t="s">
        <v>2</v>
      </c>
      <c r="E1181" s="86">
        <v>87.1</v>
      </c>
      <c r="F1181" s="86">
        <v>25.57</v>
      </c>
      <c r="G1181" s="92">
        <v>24.56796881</v>
      </c>
      <c r="H1181" s="86"/>
      <c r="I1181" s="90" t="s">
        <v>222</v>
      </c>
      <c r="J1181" s="90" t="s">
        <v>229</v>
      </c>
    </row>
    <row r="1182" spans="1:10" x14ac:dyDescent="0.3">
      <c r="A1182" s="90">
        <v>1180</v>
      </c>
      <c r="B1182" s="91">
        <v>67</v>
      </c>
      <c r="C1182" s="90" t="s">
        <v>301</v>
      </c>
      <c r="D1182" s="90" t="s">
        <v>2</v>
      </c>
      <c r="E1182" s="86">
        <v>87.1</v>
      </c>
      <c r="F1182" s="86">
        <v>25.57</v>
      </c>
      <c r="G1182" s="92">
        <v>19.904053619999999</v>
      </c>
      <c r="H1182" s="86"/>
      <c r="I1182" s="90" t="s">
        <v>222</v>
      </c>
      <c r="J1182" s="90" t="s">
        <v>229</v>
      </c>
    </row>
    <row r="1183" spans="1:10" x14ac:dyDescent="0.3">
      <c r="A1183" s="90">
        <v>1181</v>
      </c>
      <c r="B1183" s="91">
        <v>67</v>
      </c>
      <c r="C1183" s="90" t="s">
        <v>301</v>
      </c>
      <c r="D1183" s="90" t="s">
        <v>2</v>
      </c>
      <c r="E1183" s="86">
        <v>87.1</v>
      </c>
      <c r="F1183" s="86">
        <v>25.57</v>
      </c>
      <c r="G1183" s="92">
        <v>26.751349035</v>
      </c>
      <c r="H1183" s="86"/>
      <c r="I1183" s="90" t="s">
        <v>222</v>
      </c>
      <c r="J1183" s="90" t="s">
        <v>229</v>
      </c>
    </row>
    <row r="1184" spans="1:10" x14ac:dyDescent="0.3">
      <c r="A1184" s="90">
        <v>1182</v>
      </c>
      <c r="B1184" s="91">
        <v>67</v>
      </c>
      <c r="C1184" s="90" t="s">
        <v>301</v>
      </c>
      <c r="D1184" s="90" t="s">
        <v>2</v>
      </c>
      <c r="E1184" s="86">
        <v>87.1</v>
      </c>
      <c r="F1184" s="86">
        <v>25.57</v>
      </c>
      <c r="G1184" s="92">
        <v>22.369598735</v>
      </c>
      <c r="H1184" s="86"/>
      <c r="I1184" s="90" t="s">
        <v>222</v>
      </c>
      <c r="J1184" s="90" t="s">
        <v>229</v>
      </c>
    </row>
    <row r="1185" spans="1:10" x14ac:dyDescent="0.3">
      <c r="A1185" s="90">
        <v>1183</v>
      </c>
      <c r="B1185" s="91">
        <v>67</v>
      </c>
      <c r="C1185" s="90" t="s">
        <v>301</v>
      </c>
      <c r="D1185" s="90" t="s">
        <v>2</v>
      </c>
      <c r="E1185" s="86">
        <v>87.1</v>
      </c>
      <c r="F1185" s="86">
        <v>25.57</v>
      </c>
      <c r="G1185" s="92">
        <v>26.657385665</v>
      </c>
      <c r="H1185" s="86"/>
      <c r="I1185" s="90" t="s">
        <v>222</v>
      </c>
      <c r="J1185" s="90" t="s">
        <v>229</v>
      </c>
    </row>
    <row r="1186" spans="1:10" x14ac:dyDescent="0.3">
      <c r="A1186" s="90">
        <v>1184</v>
      </c>
      <c r="B1186" s="91">
        <v>67</v>
      </c>
      <c r="C1186" s="90" t="s">
        <v>301</v>
      </c>
      <c r="D1186" s="90" t="s">
        <v>2</v>
      </c>
      <c r="E1186" s="86">
        <v>87.1</v>
      </c>
      <c r="F1186" s="86">
        <v>25.57</v>
      </c>
      <c r="G1186" s="92">
        <v>26.728290595000001</v>
      </c>
      <c r="H1186" s="86"/>
      <c r="I1186" s="90" t="s">
        <v>222</v>
      </c>
      <c r="J1186" s="90" t="s">
        <v>229</v>
      </c>
    </row>
    <row r="1187" spans="1:10" x14ac:dyDescent="0.3">
      <c r="A1187" s="90">
        <v>1185</v>
      </c>
      <c r="B1187" s="91">
        <v>67</v>
      </c>
      <c r="C1187" s="90" t="s">
        <v>301</v>
      </c>
      <c r="D1187" s="90" t="s">
        <v>2</v>
      </c>
      <c r="E1187" s="86">
        <v>87.1</v>
      </c>
      <c r="F1187" s="86">
        <v>25.57</v>
      </c>
      <c r="G1187" s="92">
        <v>24.116744789999998</v>
      </c>
      <c r="H1187" s="86"/>
      <c r="I1187" s="90" t="s">
        <v>222</v>
      </c>
      <c r="J1187" s="90" t="s">
        <v>229</v>
      </c>
    </row>
    <row r="1188" spans="1:10" x14ac:dyDescent="0.3">
      <c r="A1188" s="90">
        <v>1186</v>
      </c>
      <c r="B1188" s="91">
        <v>67</v>
      </c>
      <c r="C1188" s="90" t="s">
        <v>301</v>
      </c>
      <c r="D1188" s="90" t="s">
        <v>2</v>
      </c>
      <c r="E1188" s="86">
        <v>76.989999999999995</v>
      </c>
      <c r="F1188" s="86">
        <v>29.7</v>
      </c>
      <c r="G1188" s="92">
        <v>40.436878725</v>
      </c>
      <c r="H1188" s="86"/>
      <c r="I1188" s="90" t="s">
        <v>222</v>
      </c>
      <c r="J1188" s="90" t="s">
        <v>229</v>
      </c>
    </row>
    <row r="1189" spans="1:10" x14ac:dyDescent="0.3">
      <c r="A1189" s="90">
        <v>1187</v>
      </c>
      <c r="B1189" s="91">
        <v>67</v>
      </c>
      <c r="C1189" s="90" t="s">
        <v>301</v>
      </c>
      <c r="D1189" s="90" t="s">
        <v>2</v>
      </c>
      <c r="E1189" s="86">
        <v>76.989999999999995</v>
      </c>
      <c r="F1189" s="86">
        <v>29.7</v>
      </c>
      <c r="G1189" s="92">
        <v>28.4777904</v>
      </c>
      <c r="H1189" s="86"/>
      <c r="I1189" s="90" t="s">
        <v>222</v>
      </c>
      <c r="J1189" s="90" t="s">
        <v>229</v>
      </c>
    </row>
    <row r="1190" spans="1:10" x14ac:dyDescent="0.3">
      <c r="A1190" s="90">
        <v>1188</v>
      </c>
      <c r="B1190" s="91">
        <v>67</v>
      </c>
      <c r="C1190" s="90" t="s">
        <v>301</v>
      </c>
      <c r="D1190" s="90" t="s">
        <v>2</v>
      </c>
      <c r="E1190" s="86">
        <v>76.989999999999995</v>
      </c>
      <c r="F1190" s="86">
        <v>29.7</v>
      </c>
      <c r="G1190" s="92">
        <v>35.812388490000004</v>
      </c>
      <c r="H1190" s="86"/>
      <c r="I1190" s="90" t="s">
        <v>222</v>
      </c>
      <c r="J1190" s="90" t="s">
        <v>229</v>
      </c>
    </row>
    <row r="1191" spans="1:10" x14ac:dyDescent="0.3">
      <c r="A1191" s="90">
        <v>1189</v>
      </c>
      <c r="B1191" s="91">
        <v>67</v>
      </c>
      <c r="C1191" s="90" t="s">
        <v>301</v>
      </c>
      <c r="D1191" s="90" t="s">
        <v>2</v>
      </c>
      <c r="E1191" s="86">
        <v>76.989999999999995</v>
      </c>
      <c r="F1191" s="86">
        <v>29.7</v>
      </c>
      <c r="G1191" s="92">
        <v>35.092386364999996</v>
      </c>
      <c r="H1191" s="86"/>
      <c r="I1191" s="90" t="s">
        <v>222</v>
      </c>
      <c r="J1191" s="90" t="s">
        <v>229</v>
      </c>
    </row>
    <row r="1192" spans="1:10" x14ac:dyDescent="0.3">
      <c r="A1192" s="90">
        <v>1190</v>
      </c>
      <c r="B1192" s="91">
        <v>67</v>
      </c>
      <c r="C1192" s="90" t="s">
        <v>301</v>
      </c>
      <c r="D1192" s="90" t="s">
        <v>2</v>
      </c>
      <c r="E1192" s="86">
        <v>76.989999999999995</v>
      </c>
      <c r="F1192" s="86">
        <v>29.7</v>
      </c>
      <c r="G1192" s="92">
        <v>40.890555249999998</v>
      </c>
      <c r="H1192" s="86"/>
      <c r="I1192" s="90" t="s">
        <v>222</v>
      </c>
      <c r="J1192" s="90" t="s">
        <v>229</v>
      </c>
    </row>
    <row r="1193" spans="1:10" x14ac:dyDescent="0.3">
      <c r="A1193" s="90">
        <v>1191</v>
      </c>
      <c r="B1193" s="91">
        <v>67</v>
      </c>
      <c r="C1193" s="90" t="s">
        <v>301</v>
      </c>
      <c r="D1193" s="90" t="s">
        <v>2</v>
      </c>
      <c r="E1193" s="86">
        <v>76.989999999999995</v>
      </c>
      <c r="F1193" s="86">
        <v>29.7</v>
      </c>
      <c r="G1193" s="92">
        <v>35.602199905000006</v>
      </c>
      <c r="H1193" s="86"/>
      <c r="I1193" s="90" t="s">
        <v>222</v>
      </c>
      <c r="J1193" s="90" t="s">
        <v>229</v>
      </c>
    </row>
    <row r="1194" spans="1:10" x14ac:dyDescent="0.3">
      <c r="A1194" s="90">
        <v>1192</v>
      </c>
      <c r="B1194" s="91">
        <v>67</v>
      </c>
      <c r="C1194" s="90" t="s">
        <v>301</v>
      </c>
      <c r="D1194" s="90" t="s">
        <v>2</v>
      </c>
      <c r="E1194" s="86">
        <v>76.989999999999995</v>
      </c>
      <c r="F1194" s="86">
        <v>29.7</v>
      </c>
      <c r="G1194" s="92">
        <v>37.004648539999998</v>
      </c>
      <c r="H1194" s="86"/>
      <c r="I1194" s="90" t="s">
        <v>222</v>
      </c>
      <c r="J1194" s="90" t="s">
        <v>229</v>
      </c>
    </row>
    <row r="1195" spans="1:10" x14ac:dyDescent="0.3">
      <c r="A1195" s="90">
        <v>1193</v>
      </c>
      <c r="B1195" s="91">
        <v>67</v>
      </c>
      <c r="C1195" s="90" t="s">
        <v>301</v>
      </c>
      <c r="D1195" s="90" t="s">
        <v>2</v>
      </c>
      <c r="E1195" s="86">
        <v>76.989999999999995</v>
      </c>
      <c r="F1195" s="86">
        <v>29.7</v>
      </c>
      <c r="G1195" s="92">
        <v>34.648734250000004</v>
      </c>
      <c r="H1195" s="86"/>
      <c r="I1195" s="90" t="s">
        <v>222</v>
      </c>
      <c r="J1195" s="90" t="s">
        <v>229</v>
      </c>
    </row>
    <row r="1196" spans="1:10" x14ac:dyDescent="0.3">
      <c r="A1196" s="90">
        <v>1194</v>
      </c>
      <c r="B1196" s="91">
        <v>67</v>
      </c>
      <c r="C1196" s="90" t="s">
        <v>301</v>
      </c>
      <c r="D1196" s="90" t="s">
        <v>2</v>
      </c>
      <c r="E1196" s="86">
        <v>76.989999999999995</v>
      </c>
      <c r="F1196" s="86">
        <v>29.7</v>
      </c>
      <c r="G1196" s="92">
        <v>34.520591979999999</v>
      </c>
      <c r="H1196" s="86"/>
      <c r="I1196" s="90" t="s">
        <v>222</v>
      </c>
      <c r="J1196" s="90" t="s">
        <v>229</v>
      </c>
    </row>
    <row r="1197" spans="1:10" x14ac:dyDescent="0.3">
      <c r="A1197" s="90">
        <v>1195</v>
      </c>
      <c r="B1197" s="91">
        <v>67</v>
      </c>
      <c r="C1197" s="90" t="s">
        <v>301</v>
      </c>
      <c r="D1197" s="90" t="s">
        <v>2</v>
      </c>
      <c r="E1197" s="86">
        <v>76.989999999999995</v>
      </c>
      <c r="F1197" s="86">
        <v>29.7</v>
      </c>
      <c r="G1197" s="92">
        <v>29.688748029999999</v>
      </c>
      <c r="H1197" s="86"/>
      <c r="I1197" s="90" t="s">
        <v>222</v>
      </c>
      <c r="J1197" s="90" t="s">
        <v>229</v>
      </c>
    </row>
    <row r="1198" spans="1:10" x14ac:dyDescent="0.3">
      <c r="A1198" s="90">
        <v>1196</v>
      </c>
      <c r="B1198" s="91">
        <v>67</v>
      </c>
      <c r="C1198" s="90" t="s">
        <v>301</v>
      </c>
      <c r="D1198" s="90" t="s">
        <v>2</v>
      </c>
      <c r="E1198" s="86">
        <v>76.989999999999995</v>
      </c>
      <c r="F1198" s="86">
        <v>29.7</v>
      </c>
      <c r="G1198" s="92">
        <v>31.523848474999998</v>
      </c>
      <c r="H1198" s="86"/>
      <c r="I1198" s="90" t="s">
        <v>222</v>
      </c>
      <c r="J1198" s="90" t="s">
        <v>229</v>
      </c>
    </row>
    <row r="1199" spans="1:10" x14ac:dyDescent="0.3">
      <c r="A1199" s="90">
        <v>1197</v>
      </c>
      <c r="B1199" s="91">
        <v>67</v>
      </c>
      <c r="C1199" s="90" t="s">
        <v>301</v>
      </c>
      <c r="D1199" s="90" t="s">
        <v>2</v>
      </c>
      <c r="E1199" s="86">
        <v>76.989999999999995</v>
      </c>
      <c r="F1199" s="86">
        <v>29.7</v>
      </c>
      <c r="G1199" s="92">
        <v>29.226877764999998</v>
      </c>
      <c r="H1199" s="86"/>
      <c r="I1199" s="90" t="s">
        <v>222</v>
      </c>
      <c r="J1199" s="90" t="s">
        <v>229</v>
      </c>
    </row>
    <row r="1200" spans="1:10" x14ac:dyDescent="0.3">
      <c r="A1200" s="90">
        <v>1198</v>
      </c>
      <c r="B1200" s="91">
        <v>67</v>
      </c>
      <c r="C1200" s="90" t="s">
        <v>301</v>
      </c>
      <c r="D1200" s="90" t="s">
        <v>2</v>
      </c>
      <c r="E1200" s="86">
        <v>76.989999999999995</v>
      </c>
      <c r="F1200" s="86">
        <v>29.7</v>
      </c>
      <c r="G1200" s="92">
        <v>33.890691950000004</v>
      </c>
      <c r="H1200" s="86"/>
      <c r="I1200" s="90" t="s">
        <v>222</v>
      </c>
      <c r="J1200" s="90" t="s">
        <v>229</v>
      </c>
    </row>
    <row r="1201" spans="1:10" x14ac:dyDescent="0.3">
      <c r="A1201" s="90">
        <v>1199</v>
      </c>
      <c r="B1201" s="91">
        <v>67</v>
      </c>
      <c r="C1201" s="90" t="s">
        <v>301</v>
      </c>
      <c r="D1201" s="90" t="s">
        <v>2</v>
      </c>
      <c r="E1201" s="86">
        <v>76.989999999999995</v>
      </c>
      <c r="F1201" s="86">
        <v>29.7</v>
      </c>
      <c r="G1201" s="92">
        <v>28.895021289999999</v>
      </c>
      <c r="H1201" s="86"/>
      <c r="I1201" s="90" t="s">
        <v>222</v>
      </c>
      <c r="J1201" s="90" t="s">
        <v>229</v>
      </c>
    </row>
    <row r="1202" spans="1:10" x14ac:dyDescent="0.3">
      <c r="A1202" s="90">
        <v>1200</v>
      </c>
      <c r="B1202" s="91">
        <v>67</v>
      </c>
      <c r="C1202" s="90" t="s">
        <v>301</v>
      </c>
      <c r="D1202" s="90" t="s">
        <v>2</v>
      </c>
      <c r="E1202" s="86">
        <v>76.989999999999995</v>
      </c>
      <c r="F1202" s="86">
        <v>29.7</v>
      </c>
      <c r="G1202" s="92">
        <v>31.245461355</v>
      </c>
      <c r="H1202" s="86"/>
      <c r="I1202" s="90" t="s">
        <v>222</v>
      </c>
      <c r="J1202" s="90" t="s">
        <v>229</v>
      </c>
    </row>
    <row r="1203" spans="1:10" x14ac:dyDescent="0.3">
      <c r="A1203" s="90">
        <v>1201</v>
      </c>
      <c r="B1203" s="91">
        <v>67</v>
      </c>
      <c r="C1203" s="90" t="s">
        <v>301</v>
      </c>
      <c r="D1203" s="90" t="s">
        <v>2</v>
      </c>
      <c r="E1203" s="86">
        <v>76.989999999999995</v>
      </c>
      <c r="F1203" s="86">
        <v>29.7</v>
      </c>
      <c r="G1203" s="92">
        <v>40.597920524999999</v>
      </c>
      <c r="H1203" s="86"/>
      <c r="I1203" s="90" t="s">
        <v>222</v>
      </c>
      <c r="J1203" s="90" t="s">
        <v>229</v>
      </c>
    </row>
    <row r="1204" spans="1:10" x14ac:dyDescent="0.3">
      <c r="A1204" s="90">
        <v>1202</v>
      </c>
      <c r="B1204" s="91">
        <v>67</v>
      </c>
      <c r="C1204" s="90" t="s">
        <v>301</v>
      </c>
      <c r="D1204" s="90" t="s">
        <v>2</v>
      </c>
      <c r="E1204" s="86">
        <v>76.989999999999995</v>
      </c>
      <c r="F1204" s="86">
        <v>29.7</v>
      </c>
      <c r="G1204" s="92">
        <v>38.66693892</v>
      </c>
      <c r="H1204" s="86"/>
      <c r="I1204" s="90" t="s">
        <v>222</v>
      </c>
      <c r="J1204" s="90" t="s">
        <v>229</v>
      </c>
    </row>
    <row r="1205" spans="1:10" x14ac:dyDescent="0.3">
      <c r="A1205" s="90">
        <v>1203</v>
      </c>
      <c r="B1205" s="91">
        <v>67</v>
      </c>
      <c r="C1205" s="90" t="s">
        <v>301</v>
      </c>
      <c r="D1205" s="90" t="s">
        <v>2</v>
      </c>
      <c r="E1205" s="86">
        <v>76.989999999999995</v>
      </c>
      <c r="F1205" s="86">
        <v>29.7</v>
      </c>
      <c r="G1205" s="92">
        <v>38.107718875000003</v>
      </c>
      <c r="H1205" s="86"/>
      <c r="I1205" s="90" t="s">
        <v>222</v>
      </c>
      <c r="J1205" s="90" t="s">
        <v>229</v>
      </c>
    </row>
    <row r="1206" spans="1:10" x14ac:dyDescent="0.3">
      <c r="A1206" s="90">
        <v>1204</v>
      </c>
      <c r="B1206" s="91">
        <v>67</v>
      </c>
      <c r="C1206" s="90" t="s">
        <v>301</v>
      </c>
      <c r="D1206" s="90" t="s">
        <v>2</v>
      </c>
      <c r="E1206" s="86">
        <v>76.989999999999995</v>
      </c>
      <c r="F1206" s="86">
        <v>29.7</v>
      </c>
      <c r="G1206" s="92">
        <v>43.573568515000005</v>
      </c>
      <c r="H1206" s="86"/>
      <c r="I1206" s="90" t="s">
        <v>222</v>
      </c>
      <c r="J1206" s="90" t="s">
        <v>229</v>
      </c>
    </row>
    <row r="1207" spans="1:10" x14ac:dyDescent="0.3">
      <c r="A1207" s="90">
        <v>1205</v>
      </c>
      <c r="B1207" s="91">
        <v>67</v>
      </c>
      <c r="C1207" s="90" t="s">
        <v>301</v>
      </c>
      <c r="D1207" s="90" t="s">
        <v>2</v>
      </c>
      <c r="E1207" s="86">
        <v>76.989999999999995</v>
      </c>
      <c r="F1207" s="86">
        <v>29.7</v>
      </c>
      <c r="G1207" s="92">
        <v>43.112313135000001</v>
      </c>
      <c r="H1207" s="86"/>
      <c r="I1207" s="90" t="s">
        <v>222</v>
      </c>
      <c r="J1207" s="90" t="s">
        <v>229</v>
      </c>
    </row>
    <row r="1208" spans="1:10" x14ac:dyDescent="0.3">
      <c r="A1208" s="90">
        <v>1206</v>
      </c>
      <c r="B1208" s="91">
        <v>67</v>
      </c>
      <c r="C1208" s="90" t="s">
        <v>301</v>
      </c>
      <c r="D1208" s="90" t="s">
        <v>2</v>
      </c>
      <c r="E1208" s="86">
        <v>76.989999999999995</v>
      </c>
      <c r="F1208" s="86">
        <v>29.7</v>
      </c>
      <c r="G1208" s="92">
        <v>28.933676569999999</v>
      </c>
      <c r="H1208" s="86"/>
      <c r="I1208" s="90" t="s">
        <v>222</v>
      </c>
      <c r="J1208" s="90" t="s">
        <v>229</v>
      </c>
    </row>
    <row r="1209" spans="1:10" x14ac:dyDescent="0.3">
      <c r="A1209" s="90">
        <v>1207</v>
      </c>
      <c r="B1209" s="91">
        <v>67</v>
      </c>
      <c r="C1209" s="90" t="s">
        <v>301</v>
      </c>
      <c r="D1209" s="90" t="s">
        <v>2</v>
      </c>
      <c r="E1209" s="86">
        <v>76.989999999999995</v>
      </c>
      <c r="F1209" s="86">
        <v>29.7</v>
      </c>
      <c r="G1209" s="92">
        <v>38.592853454999997</v>
      </c>
      <c r="H1209" s="86"/>
      <c r="I1209" s="90" t="s">
        <v>222</v>
      </c>
      <c r="J1209" s="90" t="s">
        <v>229</v>
      </c>
    </row>
    <row r="1210" spans="1:10" x14ac:dyDescent="0.3">
      <c r="A1210" s="90">
        <v>1208</v>
      </c>
      <c r="B1210" s="91">
        <v>67</v>
      </c>
      <c r="C1210" s="90" t="s">
        <v>301</v>
      </c>
      <c r="D1210" s="90" t="s">
        <v>2</v>
      </c>
      <c r="E1210" s="86">
        <v>76.989999999999995</v>
      </c>
      <c r="F1210" s="86">
        <v>29.7</v>
      </c>
      <c r="G1210" s="92">
        <v>28.950488325000002</v>
      </c>
      <c r="H1210" s="86"/>
      <c r="I1210" s="90" t="s">
        <v>222</v>
      </c>
      <c r="J1210" s="90" t="s">
        <v>229</v>
      </c>
    </row>
    <row r="1211" spans="1:10" x14ac:dyDescent="0.3">
      <c r="A1211" s="90">
        <v>1209</v>
      </c>
      <c r="B1211" s="91">
        <v>67</v>
      </c>
      <c r="C1211" s="90" t="s">
        <v>301</v>
      </c>
      <c r="D1211" s="90" t="s">
        <v>2</v>
      </c>
      <c r="E1211" s="86">
        <v>76.989999999999995</v>
      </c>
      <c r="F1211" s="86">
        <v>29.7</v>
      </c>
      <c r="G1211" s="92">
        <v>31.418645085000001</v>
      </c>
      <c r="H1211" s="86"/>
      <c r="I1211" s="90" t="s">
        <v>222</v>
      </c>
      <c r="J1211" s="90" t="s">
        <v>229</v>
      </c>
    </row>
    <row r="1212" spans="1:10" x14ac:dyDescent="0.3">
      <c r="A1212" s="90">
        <v>1210</v>
      </c>
      <c r="B1212" s="91">
        <v>67</v>
      </c>
      <c r="C1212" s="90" t="s">
        <v>301</v>
      </c>
      <c r="D1212" s="90" t="s">
        <v>2</v>
      </c>
      <c r="E1212" s="86">
        <v>76.989999999999995</v>
      </c>
      <c r="F1212" s="86">
        <v>29.7</v>
      </c>
      <c r="G1212" s="92">
        <v>43.192664370000003</v>
      </c>
      <c r="H1212" s="86"/>
      <c r="I1212" s="90" t="s">
        <v>222</v>
      </c>
      <c r="J1212" s="90" t="s">
        <v>229</v>
      </c>
    </row>
    <row r="1213" spans="1:10" x14ac:dyDescent="0.3">
      <c r="A1213" s="90">
        <v>1211</v>
      </c>
      <c r="B1213" s="91">
        <v>67</v>
      </c>
      <c r="C1213" s="90" t="s">
        <v>301</v>
      </c>
      <c r="D1213" s="90" t="s">
        <v>2</v>
      </c>
      <c r="E1213" s="86">
        <v>76.989999999999995</v>
      </c>
      <c r="F1213" s="86">
        <v>29.7</v>
      </c>
      <c r="G1213" s="92">
        <v>33.475321155000003</v>
      </c>
      <c r="H1213" s="86"/>
      <c r="I1213" s="90" t="s">
        <v>222</v>
      </c>
      <c r="J1213" s="90" t="s">
        <v>229</v>
      </c>
    </row>
    <row r="1214" spans="1:10" x14ac:dyDescent="0.3">
      <c r="A1214" s="90">
        <v>1212</v>
      </c>
      <c r="B1214" s="91">
        <v>67</v>
      </c>
      <c r="C1214" s="90" t="s">
        <v>301</v>
      </c>
      <c r="D1214" s="90" t="s">
        <v>2</v>
      </c>
      <c r="E1214" s="86">
        <v>76.989999999999995</v>
      </c>
      <c r="F1214" s="86">
        <v>29.7</v>
      </c>
      <c r="G1214" s="92">
        <v>33.756134009999997</v>
      </c>
      <c r="H1214" s="86"/>
      <c r="I1214" s="90" t="s">
        <v>222</v>
      </c>
      <c r="J1214" s="90" t="s">
        <v>229</v>
      </c>
    </row>
    <row r="1215" spans="1:10" x14ac:dyDescent="0.3">
      <c r="A1215" s="90">
        <v>1213</v>
      </c>
      <c r="B1215" s="91">
        <v>67</v>
      </c>
      <c r="C1215" s="90" t="s">
        <v>301</v>
      </c>
      <c r="D1215" s="90" t="s">
        <v>2</v>
      </c>
      <c r="E1215" s="86">
        <v>76.989999999999995</v>
      </c>
      <c r="F1215" s="86">
        <v>29.7</v>
      </c>
      <c r="G1215" s="92">
        <v>32.669121180000005</v>
      </c>
      <c r="H1215" s="86"/>
      <c r="I1215" s="90" t="s">
        <v>222</v>
      </c>
      <c r="J1215" s="90" t="s">
        <v>229</v>
      </c>
    </row>
    <row r="1216" spans="1:10" x14ac:dyDescent="0.3">
      <c r="A1216" s="90">
        <v>1214</v>
      </c>
      <c r="B1216" s="91">
        <v>67</v>
      </c>
      <c r="C1216" s="90" t="s">
        <v>301</v>
      </c>
      <c r="D1216" s="90" t="s">
        <v>2</v>
      </c>
      <c r="E1216" s="86">
        <v>76.989999999999995</v>
      </c>
      <c r="F1216" s="86">
        <v>29.7</v>
      </c>
      <c r="G1216" s="92">
        <v>40.058899194999995</v>
      </c>
      <c r="H1216" s="86"/>
      <c r="I1216" s="90" t="s">
        <v>222</v>
      </c>
      <c r="J1216" s="90" t="s">
        <v>229</v>
      </c>
    </row>
    <row r="1217" spans="1:10" x14ac:dyDescent="0.3">
      <c r="A1217" s="90">
        <v>1215</v>
      </c>
      <c r="B1217" s="91">
        <v>67</v>
      </c>
      <c r="C1217" s="90" t="s">
        <v>301</v>
      </c>
      <c r="D1217" s="90" t="s">
        <v>2</v>
      </c>
      <c r="E1217" s="86">
        <v>76.989999999999995</v>
      </c>
      <c r="F1217" s="86">
        <v>29.7</v>
      </c>
      <c r="G1217" s="92">
        <v>33.906050980000003</v>
      </c>
      <c r="H1217" s="86"/>
      <c r="I1217" s="90" t="s">
        <v>222</v>
      </c>
      <c r="J1217" s="90" t="s">
        <v>229</v>
      </c>
    </row>
    <row r="1218" spans="1:10" x14ac:dyDescent="0.3">
      <c r="A1218" s="90">
        <v>1216</v>
      </c>
      <c r="B1218" s="91">
        <v>67</v>
      </c>
      <c r="C1218" s="90" t="s">
        <v>301</v>
      </c>
      <c r="D1218" s="90" t="s">
        <v>2</v>
      </c>
      <c r="E1218" s="86">
        <v>76.989999999999995</v>
      </c>
      <c r="F1218" s="86">
        <v>29.7</v>
      </c>
      <c r="G1218" s="92">
        <v>32.129483364999999</v>
      </c>
      <c r="H1218" s="86"/>
      <c r="I1218" s="90" t="s">
        <v>222</v>
      </c>
      <c r="J1218" s="90" t="s">
        <v>229</v>
      </c>
    </row>
    <row r="1219" spans="1:10" x14ac:dyDescent="0.3">
      <c r="A1219" s="90">
        <v>1217</v>
      </c>
      <c r="B1219" s="91">
        <v>67</v>
      </c>
      <c r="C1219" s="90" t="s">
        <v>301</v>
      </c>
      <c r="D1219" s="90" t="s">
        <v>2</v>
      </c>
      <c r="E1219" s="86">
        <v>76.989999999999995</v>
      </c>
      <c r="F1219" s="86">
        <v>29.7</v>
      </c>
      <c r="G1219" s="92">
        <v>33.884160515000005</v>
      </c>
      <c r="H1219" s="86"/>
      <c r="I1219" s="90" t="s">
        <v>222</v>
      </c>
      <c r="J1219" s="90" t="s">
        <v>229</v>
      </c>
    </row>
    <row r="1220" spans="1:10" x14ac:dyDescent="0.3">
      <c r="A1220" s="90">
        <v>1218</v>
      </c>
      <c r="B1220" s="91">
        <v>67</v>
      </c>
      <c r="C1220" s="90" t="s">
        <v>301</v>
      </c>
      <c r="D1220" s="90" t="s">
        <v>2</v>
      </c>
      <c r="E1220" s="86">
        <v>76.989999999999995</v>
      </c>
      <c r="F1220" s="86">
        <v>29.7</v>
      </c>
      <c r="G1220" s="92">
        <v>31.387487350000001</v>
      </c>
      <c r="H1220" s="86"/>
      <c r="I1220" s="90" t="s">
        <v>222</v>
      </c>
      <c r="J1220" s="90" t="s">
        <v>229</v>
      </c>
    </row>
    <row r="1221" spans="1:10" x14ac:dyDescent="0.3">
      <c r="A1221" s="90">
        <v>1219</v>
      </c>
      <c r="B1221" s="91">
        <v>67</v>
      </c>
      <c r="C1221" s="90" t="s">
        <v>301</v>
      </c>
      <c r="D1221" s="90" t="s">
        <v>2</v>
      </c>
      <c r="E1221" s="86">
        <v>76.989999999999995</v>
      </c>
      <c r="F1221" s="86">
        <v>29.7</v>
      </c>
      <c r="G1221" s="92">
        <v>36.86423199</v>
      </c>
      <c r="H1221" s="86"/>
      <c r="I1221" s="90" t="s">
        <v>222</v>
      </c>
      <c r="J1221" s="90" t="s">
        <v>229</v>
      </c>
    </row>
    <row r="1222" spans="1:10" x14ac:dyDescent="0.3">
      <c r="A1222" s="90">
        <v>1220</v>
      </c>
      <c r="B1222" s="91">
        <v>67</v>
      </c>
      <c r="C1222" s="90" t="s">
        <v>301</v>
      </c>
      <c r="D1222" s="90" t="s">
        <v>2</v>
      </c>
      <c r="E1222" s="86">
        <v>76.989999999999995</v>
      </c>
      <c r="F1222" s="86">
        <v>29.7</v>
      </c>
      <c r="G1222" s="92">
        <v>33.417467455000001</v>
      </c>
      <c r="H1222" s="86"/>
      <c r="I1222" s="90" t="s">
        <v>222</v>
      </c>
      <c r="J1222" s="90" t="s">
        <v>229</v>
      </c>
    </row>
    <row r="1223" spans="1:10" x14ac:dyDescent="0.3">
      <c r="A1223" s="90">
        <v>1221</v>
      </c>
      <c r="B1223" s="91">
        <v>67</v>
      </c>
      <c r="C1223" s="90" t="s">
        <v>301</v>
      </c>
      <c r="D1223" s="90" t="s">
        <v>2</v>
      </c>
      <c r="E1223" s="86">
        <v>76.989999999999995</v>
      </c>
      <c r="F1223" s="86">
        <v>29.7</v>
      </c>
      <c r="G1223" s="92">
        <v>31.339793459999999</v>
      </c>
      <c r="H1223" s="86"/>
      <c r="I1223" s="90" t="s">
        <v>222</v>
      </c>
      <c r="J1223" s="90" t="s">
        <v>229</v>
      </c>
    </row>
    <row r="1224" spans="1:10" x14ac:dyDescent="0.3">
      <c r="A1224" s="90">
        <v>1222</v>
      </c>
      <c r="B1224" s="91">
        <v>67</v>
      </c>
      <c r="C1224" s="90" t="s">
        <v>301</v>
      </c>
      <c r="D1224" s="90" t="s">
        <v>2</v>
      </c>
      <c r="E1224" s="86">
        <v>75.7</v>
      </c>
      <c r="F1224" s="86">
        <v>29.18</v>
      </c>
      <c r="G1224" s="92">
        <v>30.553183905000001</v>
      </c>
      <c r="H1224" s="86"/>
      <c r="I1224" s="90" t="s">
        <v>222</v>
      </c>
      <c r="J1224" s="90" t="s">
        <v>229</v>
      </c>
    </row>
    <row r="1225" spans="1:10" x14ac:dyDescent="0.3">
      <c r="A1225" s="90">
        <v>1223</v>
      </c>
      <c r="B1225" s="91">
        <v>67</v>
      </c>
      <c r="C1225" s="90" t="s">
        <v>301</v>
      </c>
      <c r="D1225" s="90" t="s">
        <v>2</v>
      </c>
      <c r="E1225" s="86">
        <v>75.7</v>
      </c>
      <c r="F1225" s="86">
        <v>29.18</v>
      </c>
      <c r="G1225" s="92">
        <v>22.776559474999999</v>
      </c>
      <c r="H1225" s="86"/>
      <c r="I1225" s="90" t="s">
        <v>222</v>
      </c>
      <c r="J1225" s="90" t="s">
        <v>229</v>
      </c>
    </row>
    <row r="1226" spans="1:10" x14ac:dyDescent="0.3">
      <c r="A1226" s="90">
        <v>1224</v>
      </c>
      <c r="B1226" s="91">
        <v>67</v>
      </c>
      <c r="C1226" s="90" t="s">
        <v>301</v>
      </c>
      <c r="D1226" s="90" t="s">
        <v>2</v>
      </c>
      <c r="E1226" s="86">
        <v>75.7</v>
      </c>
      <c r="F1226" s="86">
        <v>29.18</v>
      </c>
      <c r="G1226" s="92">
        <v>40.809828214999996</v>
      </c>
      <c r="H1226" s="86"/>
      <c r="I1226" s="90" t="s">
        <v>222</v>
      </c>
      <c r="J1226" s="90" t="s">
        <v>229</v>
      </c>
    </row>
    <row r="1227" spans="1:10" x14ac:dyDescent="0.3">
      <c r="A1227" s="90">
        <v>1225</v>
      </c>
      <c r="B1227" s="91">
        <v>67</v>
      </c>
      <c r="C1227" s="90" t="s">
        <v>301</v>
      </c>
      <c r="D1227" s="90" t="s">
        <v>2</v>
      </c>
      <c r="E1227" s="86">
        <v>75.7</v>
      </c>
      <c r="F1227" s="86">
        <v>29.18</v>
      </c>
      <c r="G1227" s="92">
        <v>30.64618467</v>
      </c>
      <c r="H1227" s="86"/>
      <c r="I1227" s="90" t="s">
        <v>222</v>
      </c>
      <c r="J1227" s="90" t="s">
        <v>229</v>
      </c>
    </row>
    <row r="1228" spans="1:10" x14ac:dyDescent="0.3">
      <c r="A1228" s="90">
        <v>1226</v>
      </c>
      <c r="B1228" s="91">
        <v>67</v>
      </c>
      <c r="C1228" s="90" t="s">
        <v>301</v>
      </c>
      <c r="D1228" s="90" t="s">
        <v>2</v>
      </c>
      <c r="E1228" s="86">
        <v>75.7</v>
      </c>
      <c r="F1228" s="86">
        <v>29.18</v>
      </c>
      <c r="G1228" s="92">
        <v>27.785011735000001</v>
      </c>
      <c r="H1228" s="86"/>
      <c r="I1228" s="90" t="s">
        <v>222</v>
      </c>
      <c r="J1228" s="90" t="s">
        <v>229</v>
      </c>
    </row>
    <row r="1229" spans="1:10" x14ac:dyDescent="0.3">
      <c r="A1229" s="90">
        <v>1227</v>
      </c>
      <c r="B1229" s="91">
        <v>67</v>
      </c>
      <c r="C1229" s="90" t="s">
        <v>301</v>
      </c>
      <c r="D1229" s="90" t="s">
        <v>2</v>
      </c>
      <c r="E1229" s="86">
        <v>75.7</v>
      </c>
      <c r="F1229" s="86">
        <v>29.18</v>
      </c>
      <c r="G1229" s="92">
        <v>27.557144039999997</v>
      </c>
      <c r="H1229" s="86"/>
      <c r="I1229" s="90" t="s">
        <v>222</v>
      </c>
      <c r="J1229" s="90" t="s">
        <v>229</v>
      </c>
    </row>
    <row r="1230" spans="1:10" x14ac:dyDescent="0.3">
      <c r="A1230" s="90">
        <v>1228</v>
      </c>
      <c r="B1230" s="91">
        <v>67</v>
      </c>
      <c r="C1230" s="90" t="s">
        <v>301</v>
      </c>
      <c r="D1230" s="90" t="s">
        <v>2</v>
      </c>
      <c r="E1230" s="86">
        <v>75.7</v>
      </c>
      <c r="F1230" s="86">
        <v>29.18</v>
      </c>
      <c r="G1230" s="92">
        <v>19.922969335000001</v>
      </c>
      <c r="H1230" s="86"/>
      <c r="I1230" s="90" t="s">
        <v>222</v>
      </c>
      <c r="J1230" s="90" t="s">
        <v>229</v>
      </c>
    </row>
    <row r="1231" spans="1:10" x14ac:dyDescent="0.3">
      <c r="A1231" s="90">
        <v>1229</v>
      </c>
      <c r="B1231" s="91">
        <v>67</v>
      </c>
      <c r="C1231" s="90" t="s">
        <v>301</v>
      </c>
      <c r="D1231" s="90" t="s">
        <v>2</v>
      </c>
      <c r="E1231" s="86">
        <v>75.7</v>
      </c>
      <c r="F1231" s="86">
        <v>29.18</v>
      </c>
      <c r="G1231" s="92">
        <v>27.471983209999998</v>
      </c>
      <c r="H1231" s="86"/>
      <c r="I1231" s="90" t="s">
        <v>222</v>
      </c>
      <c r="J1231" s="90" t="s">
        <v>229</v>
      </c>
    </row>
    <row r="1232" spans="1:10" x14ac:dyDescent="0.3">
      <c r="A1232" s="90">
        <v>1230</v>
      </c>
      <c r="B1232" s="91">
        <v>67</v>
      </c>
      <c r="C1232" s="90" t="s">
        <v>301</v>
      </c>
      <c r="D1232" s="90" t="s">
        <v>2</v>
      </c>
      <c r="E1232" s="86">
        <v>75.7</v>
      </c>
      <c r="F1232" s="86">
        <v>29.18</v>
      </c>
      <c r="G1232" s="92">
        <v>21.512288480000002</v>
      </c>
      <c r="H1232" s="86"/>
      <c r="I1232" s="90" t="s">
        <v>222</v>
      </c>
      <c r="J1232" s="90" t="s">
        <v>229</v>
      </c>
    </row>
    <row r="1233" spans="1:10" x14ac:dyDescent="0.3">
      <c r="A1233" s="90">
        <v>1231</v>
      </c>
      <c r="B1233" s="91">
        <v>67</v>
      </c>
      <c r="C1233" s="90" t="s">
        <v>301</v>
      </c>
      <c r="D1233" s="90" t="s">
        <v>2</v>
      </c>
      <c r="E1233" s="86">
        <v>75.7</v>
      </c>
      <c r="F1233" s="86">
        <v>29.18</v>
      </c>
      <c r="G1233" s="92">
        <v>25.183037425000002</v>
      </c>
      <c r="H1233" s="86"/>
      <c r="I1233" s="90" t="s">
        <v>222</v>
      </c>
      <c r="J1233" s="90" t="s">
        <v>229</v>
      </c>
    </row>
    <row r="1234" spans="1:10" x14ac:dyDescent="0.3">
      <c r="A1234" s="90">
        <v>1232</v>
      </c>
      <c r="B1234" s="91">
        <v>67</v>
      </c>
      <c r="C1234" s="90" t="s">
        <v>301</v>
      </c>
      <c r="D1234" s="90" t="s">
        <v>2</v>
      </c>
      <c r="E1234" s="86">
        <v>75.7</v>
      </c>
      <c r="F1234" s="86">
        <v>29.18</v>
      </c>
      <c r="G1234" s="92">
        <v>22.78918809</v>
      </c>
      <c r="H1234" s="86"/>
      <c r="I1234" s="90" t="s">
        <v>222</v>
      </c>
      <c r="J1234" s="90" t="s">
        <v>229</v>
      </c>
    </row>
    <row r="1235" spans="1:10" x14ac:dyDescent="0.3">
      <c r="A1235" s="90">
        <v>1233</v>
      </c>
      <c r="B1235" s="91">
        <v>67</v>
      </c>
      <c r="C1235" s="90" t="s">
        <v>301</v>
      </c>
      <c r="D1235" s="90" t="s">
        <v>2</v>
      </c>
      <c r="E1235" s="86">
        <v>75.7</v>
      </c>
      <c r="F1235" s="86">
        <v>29.18</v>
      </c>
      <c r="G1235" s="92">
        <v>30.022333965000001</v>
      </c>
      <c r="H1235" s="86"/>
      <c r="I1235" s="90" t="s">
        <v>222</v>
      </c>
      <c r="J1235" s="90" t="s">
        <v>229</v>
      </c>
    </row>
    <row r="1236" spans="1:10" x14ac:dyDescent="0.3">
      <c r="A1236" s="90">
        <v>1234</v>
      </c>
      <c r="B1236" s="91">
        <v>67</v>
      </c>
      <c r="C1236" s="90" t="s">
        <v>301</v>
      </c>
      <c r="D1236" s="90" t="s">
        <v>2</v>
      </c>
      <c r="E1236" s="86">
        <v>75.7</v>
      </c>
      <c r="F1236" s="86">
        <v>29.18</v>
      </c>
      <c r="G1236" s="92">
        <v>28.689859830000003</v>
      </c>
      <c r="H1236" s="86"/>
      <c r="I1236" s="90" t="s">
        <v>222</v>
      </c>
      <c r="J1236" s="90" t="s">
        <v>229</v>
      </c>
    </row>
    <row r="1237" spans="1:10" x14ac:dyDescent="0.3">
      <c r="A1237" s="90">
        <v>1235</v>
      </c>
      <c r="B1237" s="91">
        <v>67</v>
      </c>
      <c r="C1237" s="90" t="s">
        <v>301</v>
      </c>
      <c r="D1237" s="90" t="s">
        <v>2</v>
      </c>
      <c r="E1237" s="86">
        <v>75.7</v>
      </c>
      <c r="F1237" s="86">
        <v>29.18</v>
      </c>
      <c r="G1237" s="92">
        <v>22.529195905000002</v>
      </c>
      <c r="H1237" s="86"/>
      <c r="I1237" s="90" t="s">
        <v>222</v>
      </c>
      <c r="J1237" s="90" t="s">
        <v>229</v>
      </c>
    </row>
    <row r="1238" spans="1:10" x14ac:dyDescent="0.3">
      <c r="A1238" s="90">
        <v>1236</v>
      </c>
      <c r="B1238" s="91">
        <v>67</v>
      </c>
      <c r="C1238" s="90" t="s">
        <v>301</v>
      </c>
      <c r="D1238" s="90" t="s">
        <v>2</v>
      </c>
      <c r="E1238" s="86">
        <v>75.7</v>
      </c>
      <c r="F1238" s="86">
        <v>29.18</v>
      </c>
      <c r="G1238" s="92">
        <v>28.192645635000002</v>
      </c>
      <c r="H1238" s="86"/>
      <c r="I1238" s="90" t="s">
        <v>222</v>
      </c>
      <c r="J1238" s="90" t="s">
        <v>229</v>
      </c>
    </row>
    <row r="1239" spans="1:10" x14ac:dyDescent="0.3">
      <c r="A1239" s="90">
        <v>1237</v>
      </c>
      <c r="B1239" s="91">
        <v>67</v>
      </c>
      <c r="C1239" s="90" t="s">
        <v>301</v>
      </c>
      <c r="D1239" s="90" t="s">
        <v>2</v>
      </c>
      <c r="E1239" s="86">
        <v>75.7</v>
      </c>
      <c r="F1239" s="86">
        <v>29.18</v>
      </c>
      <c r="G1239" s="92">
        <v>25.514109534999999</v>
      </c>
      <c r="H1239" s="86"/>
      <c r="I1239" s="90" t="s">
        <v>222</v>
      </c>
      <c r="J1239" s="90" t="s">
        <v>229</v>
      </c>
    </row>
    <row r="1240" spans="1:10" x14ac:dyDescent="0.3">
      <c r="A1240" s="90">
        <v>1238</v>
      </c>
      <c r="B1240" s="91">
        <v>67</v>
      </c>
      <c r="C1240" s="90" t="s">
        <v>301</v>
      </c>
      <c r="D1240" s="90" t="s">
        <v>2</v>
      </c>
      <c r="E1240" s="86">
        <v>75.7</v>
      </c>
      <c r="F1240" s="86">
        <v>29.18</v>
      </c>
      <c r="G1240" s="92">
        <v>28.44869856</v>
      </c>
      <c r="H1240" s="86"/>
      <c r="I1240" s="90" t="s">
        <v>222</v>
      </c>
      <c r="J1240" s="90" t="s">
        <v>229</v>
      </c>
    </row>
    <row r="1241" spans="1:10" x14ac:dyDescent="0.3">
      <c r="A1241" s="90">
        <v>1239</v>
      </c>
      <c r="B1241" s="91">
        <v>67</v>
      </c>
      <c r="C1241" s="90" t="s">
        <v>301</v>
      </c>
      <c r="D1241" s="90" t="s">
        <v>2</v>
      </c>
      <c r="E1241" s="86">
        <v>75.7</v>
      </c>
      <c r="F1241" s="86">
        <v>29.18</v>
      </c>
      <c r="G1241" s="92">
        <v>15.775370044999999</v>
      </c>
      <c r="H1241" s="86"/>
      <c r="I1241" s="90" t="s">
        <v>222</v>
      </c>
      <c r="J1241" s="90" t="s">
        <v>229</v>
      </c>
    </row>
    <row r="1242" spans="1:10" x14ac:dyDescent="0.3">
      <c r="A1242" s="90">
        <v>1240</v>
      </c>
      <c r="B1242" s="91">
        <v>67</v>
      </c>
      <c r="C1242" s="90" t="s">
        <v>301</v>
      </c>
      <c r="D1242" s="90" t="s">
        <v>2</v>
      </c>
      <c r="E1242" s="86">
        <v>75.7</v>
      </c>
      <c r="F1242" s="86">
        <v>29.18</v>
      </c>
      <c r="G1242" s="92">
        <v>25.274749145000001</v>
      </c>
      <c r="H1242" s="86"/>
      <c r="I1242" s="90" t="s">
        <v>222</v>
      </c>
      <c r="J1242" s="90" t="s">
        <v>229</v>
      </c>
    </row>
    <row r="1243" spans="1:10" x14ac:dyDescent="0.3">
      <c r="A1243" s="90">
        <v>1241</v>
      </c>
      <c r="B1243" s="91">
        <v>67</v>
      </c>
      <c r="C1243" s="90" t="s">
        <v>301</v>
      </c>
      <c r="D1243" s="90" t="s">
        <v>2</v>
      </c>
      <c r="E1243" s="86">
        <v>75.7</v>
      </c>
      <c r="F1243" s="86">
        <v>29.18</v>
      </c>
      <c r="G1243" s="92">
        <v>31.303404524999998</v>
      </c>
      <c r="H1243" s="86"/>
      <c r="I1243" s="90" t="s">
        <v>222</v>
      </c>
      <c r="J1243" s="90" t="s">
        <v>229</v>
      </c>
    </row>
    <row r="1244" spans="1:10" x14ac:dyDescent="0.3">
      <c r="A1244" s="90">
        <v>1242</v>
      </c>
      <c r="B1244" s="91">
        <v>67</v>
      </c>
      <c r="C1244" s="90" t="s">
        <v>301</v>
      </c>
      <c r="D1244" s="90" t="s">
        <v>2</v>
      </c>
      <c r="E1244" s="86">
        <v>75.7</v>
      </c>
      <c r="F1244" s="86">
        <v>29.18</v>
      </c>
      <c r="G1244" s="92">
        <v>23.064219174999998</v>
      </c>
      <c r="H1244" s="86"/>
      <c r="I1244" s="90" t="s">
        <v>222</v>
      </c>
      <c r="J1244" s="90" t="s">
        <v>229</v>
      </c>
    </row>
    <row r="1245" spans="1:10" x14ac:dyDescent="0.3">
      <c r="A1245" s="90">
        <v>1243</v>
      </c>
      <c r="B1245" s="91">
        <v>67</v>
      </c>
      <c r="C1245" s="90" t="s">
        <v>301</v>
      </c>
      <c r="D1245" s="90" t="s">
        <v>2</v>
      </c>
      <c r="E1245" s="86">
        <v>75.7</v>
      </c>
      <c r="F1245" s="86">
        <v>29.18</v>
      </c>
      <c r="G1245" s="92">
        <v>24.058889610000001</v>
      </c>
      <c r="H1245" s="86"/>
      <c r="I1245" s="90" t="s">
        <v>222</v>
      </c>
      <c r="J1245" s="90" t="s">
        <v>229</v>
      </c>
    </row>
    <row r="1246" spans="1:10" x14ac:dyDescent="0.3">
      <c r="A1246" s="90">
        <v>1244</v>
      </c>
      <c r="B1246" s="91">
        <v>67</v>
      </c>
      <c r="C1246" s="90" t="s">
        <v>301</v>
      </c>
      <c r="D1246" s="90" t="s">
        <v>2</v>
      </c>
      <c r="E1246" s="86">
        <v>75.7</v>
      </c>
      <c r="F1246" s="86">
        <v>29.18</v>
      </c>
      <c r="G1246" s="92">
        <v>31.227411929999999</v>
      </c>
      <c r="H1246" s="86"/>
      <c r="I1246" s="90" t="s">
        <v>222</v>
      </c>
      <c r="J1246" s="90" t="s">
        <v>229</v>
      </c>
    </row>
    <row r="1247" spans="1:10" x14ac:dyDescent="0.3">
      <c r="A1247" s="90">
        <v>1245</v>
      </c>
      <c r="B1247" s="91">
        <v>67</v>
      </c>
      <c r="C1247" s="90" t="s">
        <v>301</v>
      </c>
      <c r="D1247" s="90" t="s">
        <v>2</v>
      </c>
      <c r="E1247" s="86">
        <v>75.7</v>
      </c>
      <c r="F1247" s="86">
        <v>29.18</v>
      </c>
      <c r="G1247" s="92">
        <v>31.36436076</v>
      </c>
      <c r="H1247" s="86"/>
      <c r="I1247" s="90" t="s">
        <v>222</v>
      </c>
      <c r="J1247" s="90" t="s">
        <v>229</v>
      </c>
    </row>
    <row r="1248" spans="1:10" x14ac:dyDescent="0.3">
      <c r="A1248" s="90">
        <v>1246</v>
      </c>
      <c r="B1248" s="91">
        <v>67</v>
      </c>
      <c r="C1248" s="90" t="s">
        <v>301</v>
      </c>
      <c r="D1248" s="90" t="s">
        <v>2</v>
      </c>
      <c r="E1248" s="86">
        <v>75.7</v>
      </c>
      <c r="F1248" s="86">
        <v>29.18</v>
      </c>
      <c r="G1248" s="92">
        <v>22.841546489999999</v>
      </c>
      <c r="H1248" s="86"/>
      <c r="I1248" s="90" t="s">
        <v>222</v>
      </c>
      <c r="J1248" s="90" t="s">
        <v>229</v>
      </c>
    </row>
    <row r="1249" spans="1:10" x14ac:dyDescent="0.3">
      <c r="A1249" s="90">
        <v>1247</v>
      </c>
      <c r="B1249" s="91">
        <v>67</v>
      </c>
      <c r="C1249" s="90" t="s">
        <v>301</v>
      </c>
      <c r="D1249" s="90" t="s">
        <v>2</v>
      </c>
      <c r="E1249" s="86">
        <v>75.7</v>
      </c>
      <c r="F1249" s="86">
        <v>29.18</v>
      </c>
      <c r="G1249" s="92">
        <v>30.095377294999999</v>
      </c>
      <c r="H1249" s="86"/>
      <c r="I1249" s="90" t="s">
        <v>222</v>
      </c>
      <c r="J1249" s="90" t="s">
        <v>229</v>
      </c>
    </row>
    <row r="1250" spans="1:10" x14ac:dyDescent="0.3">
      <c r="A1250" s="90">
        <v>1248</v>
      </c>
      <c r="B1250" s="91">
        <v>67</v>
      </c>
      <c r="C1250" s="90" t="s">
        <v>301</v>
      </c>
      <c r="D1250" s="90" t="s">
        <v>2</v>
      </c>
      <c r="E1250" s="86">
        <v>75.7</v>
      </c>
      <c r="F1250" s="86">
        <v>29.18</v>
      </c>
      <c r="G1250" s="92">
        <v>24.854885619999997</v>
      </c>
      <c r="H1250" s="86"/>
      <c r="I1250" s="90" t="s">
        <v>222</v>
      </c>
      <c r="J1250" s="90" t="s">
        <v>229</v>
      </c>
    </row>
    <row r="1251" spans="1:10" x14ac:dyDescent="0.3">
      <c r="A1251" s="90">
        <v>1249</v>
      </c>
      <c r="B1251" s="91">
        <v>67</v>
      </c>
      <c r="C1251" s="90" t="s">
        <v>301</v>
      </c>
      <c r="D1251" s="90" t="s">
        <v>2</v>
      </c>
      <c r="E1251" s="86">
        <v>75.7</v>
      </c>
      <c r="F1251" s="86">
        <v>29.18</v>
      </c>
      <c r="G1251" s="92">
        <v>29.956220694999999</v>
      </c>
      <c r="H1251" s="86"/>
      <c r="I1251" s="90" t="s">
        <v>222</v>
      </c>
      <c r="J1251" s="90" t="s">
        <v>229</v>
      </c>
    </row>
    <row r="1252" spans="1:10" x14ac:dyDescent="0.3">
      <c r="A1252" s="90">
        <v>1250</v>
      </c>
      <c r="B1252" s="91">
        <v>67</v>
      </c>
      <c r="C1252" s="90" t="s">
        <v>301</v>
      </c>
      <c r="D1252" s="90" t="s">
        <v>2</v>
      </c>
      <c r="E1252" s="86">
        <v>75.7</v>
      </c>
      <c r="F1252" s="86">
        <v>29.18</v>
      </c>
      <c r="G1252" s="92">
        <v>24.779967894999999</v>
      </c>
      <c r="H1252" s="86"/>
      <c r="I1252" s="90" t="s">
        <v>222</v>
      </c>
      <c r="J1252" s="90" t="s">
        <v>229</v>
      </c>
    </row>
    <row r="1253" spans="1:10" x14ac:dyDescent="0.3">
      <c r="A1253" s="90">
        <v>1251</v>
      </c>
      <c r="B1253" s="91">
        <v>67</v>
      </c>
      <c r="C1253" s="90" t="s">
        <v>301</v>
      </c>
      <c r="D1253" s="90" t="s">
        <v>2</v>
      </c>
      <c r="E1253" s="86">
        <v>75.7</v>
      </c>
      <c r="F1253" s="86">
        <v>29.18</v>
      </c>
      <c r="G1253" s="92">
        <v>17.073085015</v>
      </c>
      <c r="H1253" s="86"/>
      <c r="I1253" s="90" t="s">
        <v>222</v>
      </c>
      <c r="J1253" s="90" t="s">
        <v>229</v>
      </c>
    </row>
    <row r="1254" spans="1:10" x14ac:dyDescent="0.3">
      <c r="A1254" s="90">
        <v>1252</v>
      </c>
      <c r="B1254" s="91">
        <v>67</v>
      </c>
      <c r="C1254" s="90" t="s">
        <v>301</v>
      </c>
      <c r="D1254" s="90" t="s">
        <v>2</v>
      </c>
      <c r="E1254" s="86">
        <v>75.7</v>
      </c>
      <c r="F1254" s="86">
        <v>29.18</v>
      </c>
      <c r="G1254" s="92">
        <v>22.677248134999999</v>
      </c>
      <c r="H1254" s="86"/>
      <c r="I1254" s="90" t="s">
        <v>222</v>
      </c>
      <c r="J1254" s="90" t="s">
        <v>229</v>
      </c>
    </row>
    <row r="1255" spans="1:10" x14ac:dyDescent="0.3">
      <c r="A1255" s="90">
        <v>1253</v>
      </c>
      <c r="B1255" s="91">
        <v>67</v>
      </c>
      <c r="C1255" s="90" t="s">
        <v>301</v>
      </c>
      <c r="D1255" s="90" t="s">
        <v>2</v>
      </c>
      <c r="E1255" s="86">
        <v>75.7</v>
      </c>
      <c r="F1255" s="86">
        <v>29.18</v>
      </c>
      <c r="G1255" s="92">
        <v>21.100177925000001</v>
      </c>
      <c r="H1255" s="86"/>
      <c r="I1255" s="90" t="s">
        <v>222</v>
      </c>
      <c r="J1255" s="90" t="s">
        <v>229</v>
      </c>
    </row>
    <row r="1256" spans="1:10" x14ac:dyDescent="0.3">
      <c r="A1256" s="90">
        <v>1254</v>
      </c>
      <c r="B1256" s="91">
        <v>67</v>
      </c>
      <c r="C1256" s="90" t="s">
        <v>301</v>
      </c>
      <c r="D1256" s="90" t="s">
        <v>2</v>
      </c>
      <c r="E1256" s="86">
        <v>75.7</v>
      </c>
      <c r="F1256" s="86">
        <v>29.18</v>
      </c>
      <c r="G1256" s="92">
        <v>31.239871639999997</v>
      </c>
      <c r="H1256" s="86"/>
      <c r="I1256" s="90" t="s">
        <v>222</v>
      </c>
      <c r="J1256" s="90" t="s">
        <v>229</v>
      </c>
    </row>
    <row r="1257" spans="1:10" x14ac:dyDescent="0.3">
      <c r="A1257" s="90">
        <v>1255</v>
      </c>
      <c r="B1257" s="91">
        <v>67</v>
      </c>
      <c r="C1257" s="90" t="s">
        <v>301</v>
      </c>
      <c r="D1257" s="90" t="s">
        <v>2</v>
      </c>
      <c r="E1257" s="86">
        <v>75.7</v>
      </c>
      <c r="F1257" s="86">
        <v>29.18</v>
      </c>
      <c r="G1257" s="92">
        <v>27.21539349</v>
      </c>
      <c r="H1257" s="86"/>
      <c r="I1257" s="90" t="s">
        <v>222</v>
      </c>
      <c r="J1257" s="90" t="s">
        <v>229</v>
      </c>
    </row>
    <row r="1258" spans="1:10" x14ac:dyDescent="0.3">
      <c r="A1258" s="90">
        <v>1256</v>
      </c>
      <c r="B1258" s="91">
        <v>67</v>
      </c>
      <c r="C1258" s="90" t="s">
        <v>301</v>
      </c>
      <c r="D1258" s="90" t="s">
        <v>2</v>
      </c>
      <c r="E1258" s="86">
        <v>75.7</v>
      </c>
      <c r="F1258" s="86">
        <v>29.18</v>
      </c>
      <c r="G1258" s="92">
        <v>32.484632705000003</v>
      </c>
      <c r="H1258" s="86"/>
      <c r="I1258" s="90" t="s">
        <v>222</v>
      </c>
      <c r="J1258" s="90" t="s">
        <v>229</v>
      </c>
    </row>
    <row r="1259" spans="1:10" x14ac:dyDescent="0.3">
      <c r="A1259" s="90">
        <v>1257</v>
      </c>
      <c r="B1259" s="91">
        <v>67</v>
      </c>
      <c r="C1259" s="90" t="s">
        <v>301</v>
      </c>
      <c r="D1259" s="90" t="s">
        <v>2</v>
      </c>
      <c r="E1259" s="86">
        <v>75.7</v>
      </c>
      <c r="F1259" s="86">
        <v>29.18</v>
      </c>
      <c r="G1259" s="92">
        <v>26.747747735000001</v>
      </c>
      <c r="H1259" s="86"/>
      <c r="I1259" s="90" t="s">
        <v>222</v>
      </c>
      <c r="J1259" s="90" t="s">
        <v>229</v>
      </c>
    </row>
    <row r="1260" spans="1:10" x14ac:dyDescent="0.3">
      <c r="A1260" s="90">
        <v>1258</v>
      </c>
      <c r="B1260" s="91">
        <v>67</v>
      </c>
      <c r="C1260" s="90" t="s">
        <v>301</v>
      </c>
      <c r="D1260" s="90" t="s">
        <v>2</v>
      </c>
      <c r="E1260" s="86">
        <v>82.17</v>
      </c>
      <c r="F1260" s="86">
        <v>26.43</v>
      </c>
      <c r="G1260" s="92">
        <v>31.184975184999999</v>
      </c>
      <c r="H1260" s="86"/>
      <c r="I1260" s="90" t="s">
        <v>222</v>
      </c>
      <c r="J1260" s="90" t="s">
        <v>229</v>
      </c>
    </row>
    <row r="1261" spans="1:10" x14ac:dyDescent="0.3">
      <c r="A1261" s="90">
        <v>1259</v>
      </c>
      <c r="B1261" s="91">
        <v>67</v>
      </c>
      <c r="C1261" s="90" t="s">
        <v>301</v>
      </c>
      <c r="D1261" s="90" t="s">
        <v>2</v>
      </c>
      <c r="E1261" s="86">
        <v>82.17</v>
      </c>
      <c r="F1261" s="86">
        <v>26.43</v>
      </c>
      <c r="G1261" s="92">
        <v>21.471707540000001</v>
      </c>
      <c r="H1261" s="86"/>
      <c r="I1261" s="90" t="s">
        <v>222</v>
      </c>
      <c r="J1261" s="90" t="s">
        <v>229</v>
      </c>
    </row>
    <row r="1262" spans="1:10" x14ac:dyDescent="0.3">
      <c r="A1262" s="90">
        <v>1260</v>
      </c>
      <c r="B1262" s="91">
        <v>67</v>
      </c>
      <c r="C1262" s="90" t="s">
        <v>301</v>
      </c>
      <c r="D1262" s="90" t="s">
        <v>2</v>
      </c>
      <c r="E1262" s="86">
        <v>82.17</v>
      </c>
      <c r="F1262" s="86">
        <v>26.43</v>
      </c>
      <c r="G1262" s="92">
        <v>25.489368630000001</v>
      </c>
      <c r="H1262" s="86"/>
      <c r="I1262" s="90" t="s">
        <v>222</v>
      </c>
      <c r="J1262" s="90" t="s">
        <v>229</v>
      </c>
    </row>
    <row r="1263" spans="1:10" x14ac:dyDescent="0.3">
      <c r="A1263" s="90">
        <v>1261</v>
      </c>
      <c r="B1263" s="91">
        <v>67</v>
      </c>
      <c r="C1263" s="90" t="s">
        <v>301</v>
      </c>
      <c r="D1263" s="90" t="s">
        <v>2</v>
      </c>
      <c r="E1263" s="86">
        <v>82.17</v>
      </c>
      <c r="F1263" s="86">
        <v>26.43</v>
      </c>
      <c r="G1263" s="92">
        <v>32.244446359999998</v>
      </c>
      <c r="H1263" s="86"/>
      <c r="I1263" s="90" t="s">
        <v>222</v>
      </c>
      <c r="J1263" s="90" t="s">
        <v>229</v>
      </c>
    </row>
    <row r="1264" spans="1:10" x14ac:dyDescent="0.3">
      <c r="A1264" s="90">
        <v>1262</v>
      </c>
      <c r="B1264" s="91">
        <v>67</v>
      </c>
      <c r="C1264" s="90" t="s">
        <v>301</v>
      </c>
      <c r="D1264" s="90" t="s">
        <v>2</v>
      </c>
      <c r="E1264" s="86">
        <v>82.17</v>
      </c>
      <c r="F1264" s="86">
        <v>26.43</v>
      </c>
      <c r="G1264" s="92">
        <v>25.183231214999999</v>
      </c>
      <c r="H1264" s="86"/>
      <c r="I1264" s="90" t="s">
        <v>222</v>
      </c>
      <c r="J1264" s="90" t="s">
        <v>229</v>
      </c>
    </row>
    <row r="1265" spans="1:10" x14ac:dyDescent="0.3">
      <c r="A1265" s="90">
        <v>1263</v>
      </c>
      <c r="B1265" s="91">
        <v>67</v>
      </c>
      <c r="C1265" s="90" t="s">
        <v>301</v>
      </c>
      <c r="D1265" s="90" t="s">
        <v>2</v>
      </c>
      <c r="E1265" s="86">
        <v>82.17</v>
      </c>
      <c r="F1265" s="86">
        <v>26.43</v>
      </c>
      <c r="G1265" s="92">
        <v>29.429432800000001</v>
      </c>
      <c r="H1265" s="86"/>
      <c r="I1265" s="90" t="s">
        <v>222</v>
      </c>
      <c r="J1265" s="90" t="s">
        <v>229</v>
      </c>
    </row>
    <row r="1266" spans="1:10" x14ac:dyDescent="0.3">
      <c r="A1266" s="90">
        <v>1264</v>
      </c>
      <c r="B1266" s="91">
        <v>67</v>
      </c>
      <c r="C1266" s="90" t="s">
        <v>301</v>
      </c>
      <c r="D1266" s="90" t="s">
        <v>2</v>
      </c>
      <c r="E1266" s="86">
        <v>82.17</v>
      </c>
      <c r="F1266" s="86">
        <v>26.43</v>
      </c>
      <c r="G1266" s="92">
        <v>24.158009395000001</v>
      </c>
      <c r="H1266" s="86"/>
      <c r="I1266" s="90" t="s">
        <v>222</v>
      </c>
      <c r="J1266" s="90" t="s">
        <v>229</v>
      </c>
    </row>
    <row r="1267" spans="1:10" x14ac:dyDescent="0.3">
      <c r="A1267" s="90">
        <v>1265</v>
      </c>
      <c r="B1267" s="91">
        <v>67</v>
      </c>
      <c r="C1267" s="90" t="s">
        <v>301</v>
      </c>
      <c r="D1267" s="90" t="s">
        <v>2</v>
      </c>
      <c r="E1267" s="86">
        <v>82.17</v>
      </c>
      <c r="F1267" s="86">
        <v>26.43</v>
      </c>
      <c r="G1267" s="92">
        <v>30.164383465</v>
      </c>
      <c r="H1267" s="86"/>
      <c r="I1267" s="90" t="s">
        <v>222</v>
      </c>
      <c r="J1267" s="90" t="s">
        <v>229</v>
      </c>
    </row>
    <row r="1268" spans="1:10" x14ac:dyDescent="0.3">
      <c r="A1268" s="90">
        <v>1266</v>
      </c>
      <c r="B1268" s="91">
        <v>67</v>
      </c>
      <c r="C1268" s="90" t="s">
        <v>301</v>
      </c>
      <c r="D1268" s="90" t="s">
        <v>2</v>
      </c>
      <c r="E1268" s="86">
        <v>82.17</v>
      </c>
      <c r="F1268" s="86">
        <v>26.43</v>
      </c>
      <c r="G1268" s="92">
        <v>23.464592160000002</v>
      </c>
      <c r="H1268" s="86"/>
      <c r="I1268" s="90" t="s">
        <v>222</v>
      </c>
      <c r="J1268" s="90" t="s">
        <v>229</v>
      </c>
    </row>
    <row r="1269" spans="1:10" x14ac:dyDescent="0.3">
      <c r="A1269" s="90">
        <v>1267</v>
      </c>
      <c r="B1269" s="91">
        <v>67</v>
      </c>
      <c r="C1269" s="90" t="s">
        <v>301</v>
      </c>
      <c r="D1269" s="90" t="s">
        <v>2</v>
      </c>
      <c r="E1269" s="86">
        <v>82.17</v>
      </c>
      <c r="F1269" s="86">
        <v>26.43</v>
      </c>
      <c r="G1269" s="92">
        <v>21.409362505000001</v>
      </c>
      <c r="H1269" s="86"/>
      <c r="I1269" s="90" t="s">
        <v>222</v>
      </c>
      <c r="J1269" s="90" t="s">
        <v>229</v>
      </c>
    </row>
    <row r="1270" spans="1:10" x14ac:dyDescent="0.3">
      <c r="A1270" s="90">
        <v>1268</v>
      </c>
      <c r="B1270" s="91">
        <v>67</v>
      </c>
      <c r="C1270" s="90" t="s">
        <v>301</v>
      </c>
      <c r="D1270" s="90" t="s">
        <v>2</v>
      </c>
      <c r="E1270" s="86">
        <v>82.17</v>
      </c>
      <c r="F1270" s="86">
        <v>26.43</v>
      </c>
      <c r="G1270" s="92">
        <v>27.339726935000002</v>
      </c>
      <c r="H1270" s="86"/>
      <c r="I1270" s="90" t="s">
        <v>222</v>
      </c>
      <c r="J1270" s="90" t="s">
        <v>229</v>
      </c>
    </row>
    <row r="1271" spans="1:10" x14ac:dyDescent="0.3">
      <c r="A1271" s="90">
        <v>1269</v>
      </c>
      <c r="B1271" s="91">
        <v>67</v>
      </c>
      <c r="C1271" s="90" t="s">
        <v>301</v>
      </c>
      <c r="D1271" s="90" t="s">
        <v>2</v>
      </c>
      <c r="E1271" s="86">
        <v>82.17</v>
      </c>
      <c r="F1271" s="86">
        <v>26.43</v>
      </c>
      <c r="G1271" s="92">
        <v>20.644283745000003</v>
      </c>
      <c r="H1271" s="86"/>
      <c r="I1271" s="90" t="s">
        <v>222</v>
      </c>
      <c r="J1271" s="90" t="s">
        <v>229</v>
      </c>
    </row>
    <row r="1272" spans="1:10" x14ac:dyDescent="0.3">
      <c r="A1272" s="90">
        <v>1270</v>
      </c>
      <c r="B1272" s="91">
        <v>67</v>
      </c>
      <c r="C1272" s="90" t="s">
        <v>301</v>
      </c>
      <c r="D1272" s="90" t="s">
        <v>2</v>
      </c>
      <c r="E1272" s="86">
        <v>82.17</v>
      </c>
      <c r="F1272" s="86">
        <v>26.43</v>
      </c>
      <c r="G1272" s="92">
        <v>24.753381144999999</v>
      </c>
      <c r="H1272" s="86"/>
      <c r="I1272" s="90" t="s">
        <v>222</v>
      </c>
      <c r="J1272" s="90" t="s">
        <v>229</v>
      </c>
    </row>
    <row r="1273" spans="1:10" x14ac:dyDescent="0.3">
      <c r="A1273" s="90">
        <v>1271</v>
      </c>
      <c r="B1273" s="91">
        <v>67</v>
      </c>
      <c r="C1273" s="90" t="s">
        <v>301</v>
      </c>
      <c r="D1273" s="90" t="s">
        <v>2</v>
      </c>
      <c r="E1273" s="86">
        <v>82.17</v>
      </c>
      <c r="F1273" s="86">
        <v>26.43</v>
      </c>
      <c r="G1273" s="92">
        <v>26.375628989999999</v>
      </c>
      <c r="H1273" s="86"/>
      <c r="I1273" s="90" t="s">
        <v>222</v>
      </c>
      <c r="J1273" s="90" t="s">
        <v>229</v>
      </c>
    </row>
    <row r="1274" spans="1:10" x14ac:dyDescent="0.3">
      <c r="A1274" s="90">
        <v>1272</v>
      </c>
      <c r="B1274" s="91">
        <v>67</v>
      </c>
      <c r="C1274" s="90" t="s">
        <v>301</v>
      </c>
      <c r="D1274" s="90" t="s">
        <v>2</v>
      </c>
      <c r="E1274" s="86">
        <v>82.17</v>
      </c>
      <c r="F1274" s="86">
        <v>26.43</v>
      </c>
      <c r="G1274" s="92">
        <v>24.960479544999998</v>
      </c>
      <c r="H1274" s="86"/>
      <c r="I1274" s="90" t="s">
        <v>222</v>
      </c>
      <c r="J1274" s="90" t="s">
        <v>229</v>
      </c>
    </row>
    <row r="1275" spans="1:10" x14ac:dyDescent="0.3">
      <c r="A1275" s="90">
        <v>1273</v>
      </c>
      <c r="B1275" s="91">
        <v>67</v>
      </c>
      <c r="C1275" s="90" t="s">
        <v>301</v>
      </c>
      <c r="D1275" s="90" t="s">
        <v>2</v>
      </c>
      <c r="E1275" s="86">
        <v>82.17</v>
      </c>
      <c r="F1275" s="86">
        <v>26.43</v>
      </c>
      <c r="G1275" s="92">
        <v>28.340538875</v>
      </c>
      <c r="H1275" s="86"/>
      <c r="I1275" s="90" t="s">
        <v>222</v>
      </c>
      <c r="J1275" s="90" t="s">
        <v>229</v>
      </c>
    </row>
    <row r="1276" spans="1:10" x14ac:dyDescent="0.3">
      <c r="A1276" s="90">
        <v>1274</v>
      </c>
      <c r="B1276" s="91">
        <v>67</v>
      </c>
      <c r="C1276" s="90" t="s">
        <v>301</v>
      </c>
      <c r="D1276" s="90" t="s">
        <v>2</v>
      </c>
      <c r="E1276" s="86">
        <v>82.17</v>
      </c>
      <c r="F1276" s="86">
        <v>26.43</v>
      </c>
      <c r="G1276" s="92">
        <v>30.776029289999997</v>
      </c>
      <c r="H1276" s="86"/>
      <c r="I1276" s="90" t="s">
        <v>222</v>
      </c>
      <c r="J1276" s="90" t="s">
        <v>229</v>
      </c>
    </row>
    <row r="1277" spans="1:10" x14ac:dyDescent="0.3">
      <c r="A1277" s="90">
        <v>1275</v>
      </c>
      <c r="B1277" s="91">
        <v>67</v>
      </c>
      <c r="C1277" s="90" t="s">
        <v>301</v>
      </c>
      <c r="D1277" s="90" t="s">
        <v>2</v>
      </c>
      <c r="E1277" s="86">
        <v>82.17</v>
      </c>
      <c r="F1277" s="86">
        <v>26.43</v>
      </c>
      <c r="G1277" s="92">
        <v>27.909190379999998</v>
      </c>
      <c r="H1277" s="86"/>
      <c r="I1277" s="90" t="s">
        <v>222</v>
      </c>
      <c r="J1277" s="90" t="s">
        <v>229</v>
      </c>
    </row>
    <row r="1278" spans="1:10" x14ac:dyDescent="0.3">
      <c r="A1278" s="90">
        <v>1276</v>
      </c>
      <c r="B1278" s="91">
        <v>67</v>
      </c>
      <c r="C1278" s="90" t="s">
        <v>301</v>
      </c>
      <c r="D1278" s="90" t="s">
        <v>2</v>
      </c>
      <c r="E1278" s="86">
        <v>82.17</v>
      </c>
      <c r="F1278" s="86">
        <v>26.43</v>
      </c>
      <c r="G1278" s="92">
        <v>24.268250675000001</v>
      </c>
      <c r="H1278" s="86"/>
      <c r="I1278" s="90" t="s">
        <v>222</v>
      </c>
      <c r="J1278" s="90" t="s">
        <v>229</v>
      </c>
    </row>
    <row r="1279" spans="1:10" x14ac:dyDescent="0.3">
      <c r="A1279" s="90">
        <v>1277</v>
      </c>
      <c r="B1279" s="91">
        <v>67</v>
      </c>
      <c r="C1279" s="90" t="s">
        <v>301</v>
      </c>
      <c r="D1279" s="90" t="s">
        <v>2</v>
      </c>
      <c r="E1279" s="86">
        <v>82.17</v>
      </c>
      <c r="F1279" s="86">
        <v>26.43</v>
      </c>
      <c r="G1279" s="92">
        <v>29.384690604999999</v>
      </c>
      <c r="H1279" s="86"/>
      <c r="I1279" s="90" t="s">
        <v>222</v>
      </c>
      <c r="J1279" s="90" t="s">
        <v>229</v>
      </c>
    </row>
    <row r="1280" spans="1:10" x14ac:dyDescent="0.3">
      <c r="A1280" s="90">
        <v>1278</v>
      </c>
      <c r="B1280" s="91">
        <v>67</v>
      </c>
      <c r="C1280" s="90" t="s">
        <v>301</v>
      </c>
      <c r="D1280" s="90" t="s">
        <v>2</v>
      </c>
      <c r="E1280" s="86">
        <v>82.17</v>
      </c>
      <c r="F1280" s="86">
        <v>26.43</v>
      </c>
      <c r="G1280" s="92">
        <v>25.561232095000001</v>
      </c>
      <c r="H1280" s="86"/>
      <c r="I1280" s="90" t="s">
        <v>222</v>
      </c>
      <c r="J1280" s="90" t="s">
        <v>229</v>
      </c>
    </row>
    <row r="1281" spans="1:10" x14ac:dyDescent="0.3">
      <c r="A1281" s="90">
        <v>1279</v>
      </c>
      <c r="B1281" s="91">
        <v>67</v>
      </c>
      <c r="C1281" s="90" t="s">
        <v>301</v>
      </c>
      <c r="D1281" s="90" t="s">
        <v>2</v>
      </c>
      <c r="E1281" s="86">
        <v>82.17</v>
      </c>
      <c r="F1281" s="86">
        <v>26.43</v>
      </c>
      <c r="G1281" s="92">
        <v>28.655741315</v>
      </c>
      <c r="H1281" s="86"/>
      <c r="I1281" s="90" t="s">
        <v>222</v>
      </c>
      <c r="J1281" s="90" t="s">
        <v>229</v>
      </c>
    </row>
    <row r="1282" spans="1:10" x14ac:dyDescent="0.3">
      <c r="A1282" s="90">
        <v>1280</v>
      </c>
      <c r="B1282" s="91">
        <v>67</v>
      </c>
      <c r="C1282" s="90" t="s">
        <v>301</v>
      </c>
      <c r="D1282" s="90" t="s">
        <v>2</v>
      </c>
      <c r="E1282" s="86">
        <v>82.17</v>
      </c>
      <c r="F1282" s="86">
        <v>26.43</v>
      </c>
      <c r="G1282" s="92">
        <v>27.349833490000002</v>
      </c>
      <c r="H1282" s="86"/>
      <c r="I1282" s="90" t="s">
        <v>222</v>
      </c>
      <c r="J1282" s="90" t="s">
        <v>229</v>
      </c>
    </row>
    <row r="1283" spans="1:10" x14ac:dyDescent="0.3">
      <c r="A1283" s="90">
        <v>1281</v>
      </c>
      <c r="B1283" s="91">
        <v>67</v>
      </c>
      <c r="C1283" s="90" t="s">
        <v>301</v>
      </c>
      <c r="D1283" s="90" t="s">
        <v>2</v>
      </c>
      <c r="E1283" s="86">
        <v>82.17</v>
      </c>
      <c r="F1283" s="86">
        <v>26.43</v>
      </c>
      <c r="G1283" s="92">
        <v>24.105580725000003</v>
      </c>
      <c r="H1283" s="86"/>
      <c r="I1283" s="90" t="s">
        <v>222</v>
      </c>
      <c r="J1283" s="90" t="s">
        <v>229</v>
      </c>
    </row>
    <row r="1284" spans="1:10" x14ac:dyDescent="0.3">
      <c r="A1284" s="90">
        <v>1282</v>
      </c>
      <c r="B1284" s="91">
        <v>67</v>
      </c>
      <c r="C1284" s="90" t="s">
        <v>301</v>
      </c>
      <c r="D1284" s="90" t="s">
        <v>2</v>
      </c>
      <c r="E1284" s="86">
        <v>82.17</v>
      </c>
      <c r="F1284" s="86">
        <v>26.43</v>
      </c>
      <c r="G1284" s="92">
        <v>25.252119130000001</v>
      </c>
      <c r="H1284" s="86"/>
      <c r="I1284" s="90" t="s">
        <v>222</v>
      </c>
      <c r="J1284" s="90" t="s">
        <v>229</v>
      </c>
    </row>
    <row r="1285" spans="1:10" x14ac:dyDescent="0.3">
      <c r="A1285" s="90">
        <v>1283</v>
      </c>
      <c r="B1285" s="91">
        <v>67</v>
      </c>
      <c r="C1285" s="90" t="s">
        <v>301</v>
      </c>
      <c r="D1285" s="90" t="s">
        <v>2</v>
      </c>
      <c r="E1285" s="86">
        <v>82.17</v>
      </c>
      <c r="F1285" s="86">
        <v>26.43</v>
      </c>
      <c r="G1285" s="92">
        <v>27.709004534999998</v>
      </c>
      <c r="H1285" s="86"/>
      <c r="I1285" s="90" t="s">
        <v>222</v>
      </c>
      <c r="J1285" s="90" t="s">
        <v>229</v>
      </c>
    </row>
    <row r="1286" spans="1:10" x14ac:dyDescent="0.3">
      <c r="A1286" s="90">
        <v>1284</v>
      </c>
      <c r="B1286" s="91">
        <v>67</v>
      </c>
      <c r="C1286" s="90" t="s">
        <v>301</v>
      </c>
      <c r="D1286" s="90" t="s">
        <v>2</v>
      </c>
      <c r="E1286" s="86">
        <v>82.17</v>
      </c>
      <c r="F1286" s="86">
        <v>26.43</v>
      </c>
      <c r="G1286" s="92">
        <v>24.804449560000002</v>
      </c>
      <c r="H1286" s="86"/>
      <c r="I1286" s="90" t="s">
        <v>222</v>
      </c>
      <c r="J1286" s="90" t="s">
        <v>229</v>
      </c>
    </row>
    <row r="1287" spans="1:10" x14ac:dyDescent="0.3">
      <c r="A1287" s="90">
        <v>1285</v>
      </c>
      <c r="B1287" s="91">
        <v>67</v>
      </c>
      <c r="C1287" s="90" t="s">
        <v>301</v>
      </c>
      <c r="D1287" s="90" t="s">
        <v>2</v>
      </c>
      <c r="E1287" s="86">
        <v>82.17</v>
      </c>
      <c r="F1287" s="86">
        <v>26.43</v>
      </c>
      <c r="G1287" s="92">
        <v>20.06048049</v>
      </c>
      <c r="H1287" s="86"/>
      <c r="I1287" s="90" t="s">
        <v>222</v>
      </c>
      <c r="J1287" s="90" t="s">
        <v>229</v>
      </c>
    </row>
    <row r="1288" spans="1:10" x14ac:dyDescent="0.3">
      <c r="A1288" s="90">
        <v>1286</v>
      </c>
      <c r="B1288" s="91">
        <v>67</v>
      </c>
      <c r="C1288" s="90" t="s">
        <v>301</v>
      </c>
      <c r="D1288" s="90" t="s">
        <v>2</v>
      </c>
      <c r="E1288" s="86">
        <v>82.17</v>
      </c>
      <c r="F1288" s="86">
        <v>26.43</v>
      </c>
      <c r="G1288" s="92">
        <v>24.501972244999997</v>
      </c>
      <c r="H1288" s="86"/>
      <c r="I1288" s="90" t="s">
        <v>222</v>
      </c>
      <c r="J1288" s="90" t="s">
        <v>229</v>
      </c>
    </row>
    <row r="1289" spans="1:10" x14ac:dyDescent="0.3">
      <c r="A1289" s="90">
        <v>1287</v>
      </c>
      <c r="B1289" s="91">
        <v>67</v>
      </c>
      <c r="C1289" s="90" t="s">
        <v>301</v>
      </c>
      <c r="D1289" s="90" t="s">
        <v>2</v>
      </c>
      <c r="E1289" s="86">
        <v>82.17</v>
      </c>
      <c r="F1289" s="86">
        <v>26.43</v>
      </c>
      <c r="G1289" s="92">
        <v>32.189571890000003</v>
      </c>
      <c r="H1289" s="86"/>
      <c r="I1289" s="90" t="s">
        <v>222</v>
      </c>
      <c r="J1289" s="90" t="s">
        <v>229</v>
      </c>
    </row>
    <row r="1290" spans="1:10" x14ac:dyDescent="0.3">
      <c r="A1290" s="90">
        <v>1288</v>
      </c>
      <c r="B1290" s="91">
        <v>67</v>
      </c>
      <c r="C1290" s="90" t="s">
        <v>301</v>
      </c>
      <c r="D1290" s="90" t="s">
        <v>2</v>
      </c>
      <c r="E1290" s="86">
        <v>82.17</v>
      </c>
      <c r="F1290" s="86">
        <v>26.43</v>
      </c>
      <c r="G1290" s="92">
        <v>26.788580109999998</v>
      </c>
      <c r="H1290" s="86"/>
      <c r="I1290" s="90" t="s">
        <v>222</v>
      </c>
      <c r="J1290" s="90" t="s">
        <v>229</v>
      </c>
    </row>
    <row r="1291" spans="1:10" x14ac:dyDescent="0.3">
      <c r="A1291" s="90">
        <v>1289</v>
      </c>
      <c r="B1291" s="91">
        <v>67</v>
      </c>
      <c r="C1291" s="90" t="s">
        <v>301</v>
      </c>
      <c r="D1291" s="90" t="s">
        <v>2</v>
      </c>
      <c r="E1291" s="86">
        <v>82.17</v>
      </c>
      <c r="F1291" s="86">
        <v>26.43</v>
      </c>
      <c r="G1291" s="92">
        <v>29.116836204999998</v>
      </c>
      <c r="H1291" s="86"/>
      <c r="I1291" s="90" t="s">
        <v>222</v>
      </c>
      <c r="J1291" s="90" t="s">
        <v>229</v>
      </c>
    </row>
    <row r="1292" spans="1:10" x14ac:dyDescent="0.3">
      <c r="A1292" s="90">
        <v>1290</v>
      </c>
      <c r="B1292" s="91">
        <v>67</v>
      </c>
      <c r="C1292" s="90" t="s">
        <v>301</v>
      </c>
      <c r="D1292" s="90" t="s">
        <v>2</v>
      </c>
      <c r="E1292" s="86">
        <v>82.17</v>
      </c>
      <c r="F1292" s="86">
        <v>26.43</v>
      </c>
      <c r="G1292" s="92">
        <v>22.163867424999999</v>
      </c>
      <c r="H1292" s="86"/>
      <c r="I1292" s="90" t="s">
        <v>222</v>
      </c>
      <c r="J1292" s="90" t="s">
        <v>229</v>
      </c>
    </row>
    <row r="1293" spans="1:10" x14ac:dyDescent="0.3">
      <c r="A1293" s="90">
        <v>1291</v>
      </c>
      <c r="B1293" s="91">
        <v>67</v>
      </c>
      <c r="C1293" s="90" t="s">
        <v>301</v>
      </c>
      <c r="D1293" s="90" t="s">
        <v>2</v>
      </c>
      <c r="E1293" s="86">
        <v>82.17</v>
      </c>
      <c r="F1293" s="86">
        <v>26.43</v>
      </c>
      <c r="G1293" s="92">
        <v>26.719352245</v>
      </c>
      <c r="H1293" s="86"/>
      <c r="I1293" s="90" t="s">
        <v>222</v>
      </c>
      <c r="J1293" s="90" t="s">
        <v>229</v>
      </c>
    </row>
    <row r="1294" spans="1:10" x14ac:dyDescent="0.3">
      <c r="A1294" s="90">
        <v>1292</v>
      </c>
      <c r="B1294" s="91">
        <v>67</v>
      </c>
      <c r="C1294" s="90" t="s">
        <v>301</v>
      </c>
      <c r="D1294" s="90" t="s">
        <v>2</v>
      </c>
      <c r="E1294" s="86">
        <v>82.17</v>
      </c>
      <c r="F1294" s="86">
        <v>26.43</v>
      </c>
      <c r="G1294" s="92">
        <v>24.395622320000001</v>
      </c>
      <c r="H1294" s="86"/>
      <c r="I1294" s="90" t="s">
        <v>222</v>
      </c>
      <c r="J1294" s="90" t="s">
        <v>229</v>
      </c>
    </row>
    <row r="1295" spans="1:10" x14ac:dyDescent="0.3">
      <c r="A1295" s="90">
        <v>1293</v>
      </c>
      <c r="B1295" s="91">
        <v>67</v>
      </c>
      <c r="C1295" s="90" t="s">
        <v>301</v>
      </c>
      <c r="D1295" s="90" t="s">
        <v>2</v>
      </c>
      <c r="E1295" s="86">
        <v>82.17</v>
      </c>
      <c r="F1295" s="86">
        <v>26.43</v>
      </c>
      <c r="G1295" s="92">
        <v>28.453556290000002</v>
      </c>
      <c r="H1295" s="86"/>
      <c r="I1295" s="90" t="s">
        <v>222</v>
      </c>
      <c r="J1295" s="90" t="s">
        <v>229</v>
      </c>
    </row>
    <row r="1296" spans="1:10" x14ac:dyDescent="0.3">
      <c r="A1296" s="90">
        <v>1294</v>
      </c>
      <c r="B1296" s="91">
        <v>67</v>
      </c>
      <c r="C1296" s="90" t="s">
        <v>301</v>
      </c>
      <c r="D1296" s="90" t="s">
        <v>2</v>
      </c>
      <c r="E1296" s="86">
        <v>82.17</v>
      </c>
      <c r="F1296" s="86">
        <v>26.43</v>
      </c>
      <c r="G1296" s="92">
        <v>32.166747229999999</v>
      </c>
      <c r="H1296" s="86"/>
      <c r="I1296" s="90" t="s">
        <v>222</v>
      </c>
      <c r="J1296" s="90" t="s">
        <v>229</v>
      </c>
    </row>
    <row r="1297" spans="1:10" x14ac:dyDescent="0.3">
      <c r="A1297" s="90">
        <v>1295</v>
      </c>
      <c r="B1297" s="91">
        <v>67</v>
      </c>
      <c r="C1297" s="90" t="s">
        <v>301</v>
      </c>
      <c r="D1297" s="90" t="s">
        <v>2</v>
      </c>
      <c r="E1297" s="86">
        <v>82.17</v>
      </c>
      <c r="F1297" s="86">
        <v>26.43</v>
      </c>
      <c r="G1297" s="92">
        <v>32.402057459999995</v>
      </c>
      <c r="H1297" s="86"/>
      <c r="I1297" s="90" t="s">
        <v>222</v>
      </c>
      <c r="J1297" s="90" t="s">
        <v>229</v>
      </c>
    </row>
    <row r="1298" spans="1:10" x14ac:dyDescent="0.3">
      <c r="A1298" s="90">
        <v>1296</v>
      </c>
      <c r="B1298" s="91">
        <v>67</v>
      </c>
      <c r="C1298" s="90" t="s">
        <v>301</v>
      </c>
      <c r="D1298" s="90" t="s">
        <v>2</v>
      </c>
      <c r="E1298" s="86">
        <v>82.17</v>
      </c>
      <c r="F1298" s="86">
        <v>26.43</v>
      </c>
      <c r="G1298" s="92">
        <v>26.496414235</v>
      </c>
      <c r="H1298" s="86"/>
      <c r="I1298" s="90" t="s">
        <v>222</v>
      </c>
      <c r="J1298" s="90" t="s">
        <v>229</v>
      </c>
    </row>
    <row r="1299" spans="1:10" x14ac:dyDescent="0.3">
      <c r="A1299" s="90">
        <v>1297</v>
      </c>
      <c r="B1299" s="91">
        <v>67</v>
      </c>
      <c r="C1299" s="90" t="s">
        <v>301</v>
      </c>
      <c r="D1299" s="90" t="s">
        <v>2</v>
      </c>
      <c r="E1299" s="86">
        <v>82.17</v>
      </c>
      <c r="F1299" s="86">
        <v>26.43</v>
      </c>
      <c r="G1299" s="92">
        <v>27.776989399999998</v>
      </c>
      <c r="H1299" s="86"/>
      <c r="I1299" s="90" t="s">
        <v>222</v>
      </c>
      <c r="J1299" s="90" t="s">
        <v>229</v>
      </c>
    </row>
    <row r="1300" spans="1:10" x14ac:dyDescent="0.3">
      <c r="A1300" s="90">
        <v>1298</v>
      </c>
      <c r="B1300" s="91">
        <v>67</v>
      </c>
      <c r="C1300" s="90" t="s">
        <v>301</v>
      </c>
      <c r="D1300" s="90" t="s">
        <v>2</v>
      </c>
      <c r="E1300" s="86">
        <v>82.17</v>
      </c>
      <c r="F1300" s="86">
        <v>26.43</v>
      </c>
      <c r="G1300" s="92">
        <v>30.316127424999998</v>
      </c>
      <c r="H1300" s="86"/>
      <c r="I1300" s="90" t="s">
        <v>222</v>
      </c>
      <c r="J1300" s="90" t="s">
        <v>229</v>
      </c>
    </row>
    <row r="1301" spans="1:10" x14ac:dyDescent="0.3">
      <c r="A1301" s="90">
        <v>1299</v>
      </c>
      <c r="B1301" s="91">
        <v>67</v>
      </c>
      <c r="C1301" s="90" t="s">
        <v>301</v>
      </c>
      <c r="D1301" s="90" t="s">
        <v>2</v>
      </c>
      <c r="E1301" s="86">
        <v>82.17</v>
      </c>
      <c r="F1301" s="86">
        <v>26.43</v>
      </c>
      <c r="G1301" s="92">
        <v>28.756629060000002</v>
      </c>
      <c r="H1301" s="86"/>
      <c r="I1301" s="90" t="s">
        <v>222</v>
      </c>
      <c r="J1301" s="90" t="s">
        <v>229</v>
      </c>
    </row>
    <row r="1302" spans="1:10" x14ac:dyDescent="0.3">
      <c r="A1302" s="90">
        <v>1300</v>
      </c>
      <c r="B1302" s="91">
        <v>67</v>
      </c>
      <c r="C1302" s="90" t="s">
        <v>301</v>
      </c>
      <c r="D1302" s="90" t="s">
        <v>2</v>
      </c>
      <c r="E1302" s="86">
        <v>82.17</v>
      </c>
      <c r="F1302" s="86">
        <v>26.43</v>
      </c>
      <c r="G1302" s="92">
        <v>26.033609800000001</v>
      </c>
      <c r="H1302" s="86"/>
      <c r="I1302" s="90" t="s">
        <v>222</v>
      </c>
      <c r="J1302" s="90" t="s">
        <v>229</v>
      </c>
    </row>
    <row r="1303" spans="1:10" x14ac:dyDescent="0.3">
      <c r="A1303" s="90">
        <v>1301</v>
      </c>
      <c r="B1303" s="91">
        <v>67</v>
      </c>
      <c r="C1303" s="90" t="s">
        <v>301</v>
      </c>
      <c r="D1303" s="90" t="s">
        <v>2</v>
      </c>
      <c r="E1303" s="86">
        <v>82.17</v>
      </c>
      <c r="F1303" s="86">
        <v>26.43</v>
      </c>
      <c r="G1303" s="92">
        <v>26.599270935</v>
      </c>
      <c r="H1303" s="86"/>
      <c r="I1303" s="90" t="s">
        <v>222</v>
      </c>
      <c r="J1303" s="90" t="s">
        <v>229</v>
      </c>
    </row>
    <row r="1304" spans="1:10" x14ac:dyDescent="0.3">
      <c r="A1304" s="90">
        <v>1302</v>
      </c>
      <c r="B1304" s="91">
        <v>67</v>
      </c>
      <c r="C1304" s="90" t="s">
        <v>301</v>
      </c>
      <c r="D1304" s="90" t="s">
        <v>2</v>
      </c>
      <c r="E1304" s="86">
        <v>82.17</v>
      </c>
      <c r="F1304" s="86">
        <v>26.43</v>
      </c>
      <c r="G1304" s="92">
        <v>26.252409139999997</v>
      </c>
      <c r="H1304" s="86"/>
      <c r="I1304" s="90" t="s">
        <v>222</v>
      </c>
      <c r="J1304" s="90" t="s">
        <v>229</v>
      </c>
    </row>
    <row r="1305" spans="1:10" x14ac:dyDescent="0.3">
      <c r="A1305" s="90">
        <v>1303</v>
      </c>
      <c r="B1305" s="91">
        <v>67</v>
      </c>
      <c r="C1305" s="90" t="s">
        <v>301</v>
      </c>
      <c r="D1305" s="90" t="s">
        <v>2</v>
      </c>
      <c r="E1305" s="86">
        <v>82.17</v>
      </c>
      <c r="F1305" s="86">
        <v>26.43</v>
      </c>
      <c r="G1305" s="92">
        <v>27.985655205</v>
      </c>
      <c r="H1305" s="86"/>
      <c r="I1305" s="90" t="s">
        <v>222</v>
      </c>
      <c r="J1305" s="90" t="s">
        <v>229</v>
      </c>
    </row>
    <row r="1306" spans="1:10" x14ac:dyDescent="0.3">
      <c r="A1306" s="90">
        <v>1304</v>
      </c>
      <c r="B1306" s="91">
        <v>67</v>
      </c>
      <c r="C1306" s="90" t="s">
        <v>301</v>
      </c>
      <c r="D1306" s="90" t="s">
        <v>2</v>
      </c>
      <c r="E1306" s="86">
        <v>82.17</v>
      </c>
      <c r="F1306" s="86">
        <v>26.43</v>
      </c>
      <c r="G1306" s="92">
        <v>26.914091220000003</v>
      </c>
      <c r="H1306" s="86"/>
      <c r="I1306" s="90" t="s">
        <v>222</v>
      </c>
      <c r="J1306" s="90" t="s">
        <v>229</v>
      </c>
    </row>
    <row r="1307" spans="1:10" x14ac:dyDescent="0.3">
      <c r="A1307" s="90">
        <v>1305</v>
      </c>
      <c r="B1307" s="91">
        <v>67</v>
      </c>
      <c r="C1307" s="90" t="s">
        <v>301</v>
      </c>
      <c r="D1307" s="90" t="s">
        <v>2</v>
      </c>
      <c r="E1307" s="86">
        <v>82.17</v>
      </c>
      <c r="F1307" s="86">
        <v>26.43</v>
      </c>
      <c r="G1307" s="92">
        <v>25.708248134999998</v>
      </c>
      <c r="H1307" s="86"/>
      <c r="I1307" s="90" t="s">
        <v>222</v>
      </c>
      <c r="J1307" s="90" t="s">
        <v>229</v>
      </c>
    </row>
    <row r="1308" spans="1:10" x14ac:dyDescent="0.3">
      <c r="A1308" s="90">
        <v>1306</v>
      </c>
      <c r="B1308" s="91">
        <v>67</v>
      </c>
      <c r="C1308" s="90" t="s">
        <v>301</v>
      </c>
      <c r="D1308" s="90" t="s">
        <v>2</v>
      </c>
      <c r="E1308" s="86">
        <v>82.17</v>
      </c>
      <c r="F1308" s="86">
        <v>26.43</v>
      </c>
      <c r="G1308" s="92">
        <v>26.57995322</v>
      </c>
      <c r="H1308" s="86"/>
      <c r="I1308" s="90" t="s">
        <v>222</v>
      </c>
      <c r="J1308" s="90" t="s">
        <v>229</v>
      </c>
    </row>
    <row r="1309" spans="1:10" x14ac:dyDescent="0.3">
      <c r="A1309" s="90">
        <v>1307</v>
      </c>
      <c r="B1309" s="91">
        <v>67</v>
      </c>
      <c r="C1309" s="90" t="s">
        <v>301</v>
      </c>
      <c r="D1309" s="90" t="s">
        <v>2</v>
      </c>
      <c r="E1309" s="86">
        <v>82.17</v>
      </c>
      <c r="F1309" s="86">
        <v>26.43</v>
      </c>
      <c r="G1309" s="92">
        <v>24.312247995</v>
      </c>
      <c r="H1309" s="86"/>
      <c r="I1309" s="90" t="s">
        <v>222</v>
      </c>
      <c r="J1309" s="90" t="s">
        <v>229</v>
      </c>
    </row>
    <row r="1310" spans="1:10" x14ac:dyDescent="0.3">
      <c r="A1310" s="90">
        <v>1308</v>
      </c>
      <c r="B1310" s="91">
        <v>67</v>
      </c>
      <c r="C1310" s="90" t="s">
        <v>301</v>
      </c>
      <c r="D1310" s="90" t="s">
        <v>2</v>
      </c>
      <c r="E1310" s="86">
        <v>82.17</v>
      </c>
      <c r="F1310" s="86">
        <v>26.43</v>
      </c>
      <c r="G1310" s="92">
        <v>27.508528869999999</v>
      </c>
      <c r="H1310" s="86"/>
      <c r="I1310" s="90" t="s">
        <v>222</v>
      </c>
      <c r="J1310" s="90" t="s">
        <v>229</v>
      </c>
    </row>
    <row r="1311" spans="1:10" x14ac:dyDescent="0.3">
      <c r="A1311" s="90">
        <v>1309</v>
      </c>
      <c r="B1311" s="91">
        <v>67</v>
      </c>
      <c r="C1311" s="90" t="s">
        <v>301</v>
      </c>
      <c r="D1311" s="90" t="s">
        <v>2</v>
      </c>
      <c r="E1311" s="86">
        <v>82.17</v>
      </c>
      <c r="F1311" s="86">
        <v>26.43</v>
      </c>
      <c r="G1311" s="92">
        <v>24.868337850000003</v>
      </c>
      <c r="H1311" s="86"/>
      <c r="I1311" s="90" t="s">
        <v>222</v>
      </c>
      <c r="J1311" s="90" t="s">
        <v>229</v>
      </c>
    </row>
    <row r="1312" spans="1:10" x14ac:dyDescent="0.3">
      <c r="A1312" s="90">
        <v>1310</v>
      </c>
      <c r="B1312" s="91">
        <v>67</v>
      </c>
      <c r="C1312" s="90" t="s">
        <v>301</v>
      </c>
      <c r="D1312" s="90" t="s">
        <v>2</v>
      </c>
      <c r="E1312" s="86">
        <v>82.17</v>
      </c>
      <c r="F1312" s="86">
        <v>26.43</v>
      </c>
      <c r="G1312" s="92">
        <v>31.071145835000003</v>
      </c>
      <c r="H1312" s="86"/>
      <c r="I1312" s="90" t="s">
        <v>222</v>
      </c>
      <c r="J1312" s="90" t="s">
        <v>229</v>
      </c>
    </row>
    <row r="1313" spans="1:10" x14ac:dyDescent="0.3">
      <c r="A1313" s="90">
        <v>1311</v>
      </c>
      <c r="B1313" s="91">
        <v>67</v>
      </c>
      <c r="C1313" s="90" t="s">
        <v>301</v>
      </c>
      <c r="D1313" s="90" t="s">
        <v>2</v>
      </c>
      <c r="E1313" s="86">
        <v>82.17</v>
      </c>
      <c r="F1313" s="86">
        <v>26.43</v>
      </c>
      <c r="G1313" s="92">
        <v>26.948340090000002</v>
      </c>
      <c r="H1313" s="86"/>
      <c r="I1313" s="90" t="s">
        <v>222</v>
      </c>
      <c r="J1313" s="90" t="s">
        <v>229</v>
      </c>
    </row>
    <row r="1314" spans="1:10" x14ac:dyDescent="0.3">
      <c r="A1314" s="90">
        <v>1312</v>
      </c>
      <c r="B1314" s="91">
        <v>67</v>
      </c>
      <c r="C1314" s="90" t="s">
        <v>301</v>
      </c>
      <c r="D1314" s="90" t="s">
        <v>2</v>
      </c>
      <c r="E1314" s="86">
        <v>82.17</v>
      </c>
      <c r="F1314" s="86">
        <v>26.43</v>
      </c>
      <c r="G1314" s="92">
        <v>34.545469075</v>
      </c>
      <c r="H1314" s="86"/>
      <c r="I1314" s="90" t="s">
        <v>222</v>
      </c>
      <c r="J1314" s="90" t="s">
        <v>229</v>
      </c>
    </row>
    <row r="1315" spans="1:10" x14ac:dyDescent="0.3">
      <c r="A1315" s="90">
        <v>1313</v>
      </c>
      <c r="B1315" s="91">
        <v>67</v>
      </c>
      <c r="C1315" s="90" t="s">
        <v>301</v>
      </c>
      <c r="D1315" s="90" t="s">
        <v>2</v>
      </c>
      <c r="E1315" s="86">
        <v>82.17</v>
      </c>
      <c r="F1315" s="86">
        <v>26.43</v>
      </c>
      <c r="G1315" s="92">
        <v>36.091114680000004</v>
      </c>
      <c r="H1315" s="86"/>
      <c r="I1315" s="90" t="s">
        <v>222</v>
      </c>
      <c r="J1315" s="90" t="s">
        <v>229</v>
      </c>
    </row>
    <row r="1316" spans="1:10" x14ac:dyDescent="0.3">
      <c r="A1316" s="90">
        <v>1314</v>
      </c>
      <c r="B1316" s="91">
        <v>67</v>
      </c>
      <c r="C1316" s="90" t="s">
        <v>301</v>
      </c>
      <c r="D1316" s="90" t="s">
        <v>2</v>
      </c>
      <c r="E1316" s="86">
        <v>82.17</v>
      </c>
      <c r="F1316" s="86">
        <v>26.43</v>
      </c>
      <c r="G1316" s="92">
        <v>23.252885155000001</v>
      </c>
      <c r="H1316" s="86"/>
      <c r="I1316" s="90" t="s">
        <v>222</v>
      </c>
      <c r="J1316" s="90" t="s">
        <v>229</v>
      </c>
    </row>
    <row r="1317" spans="1:10" x14ac:dyDescent="0.3">
      <c r="A1317" s="90">
        <v>1315</v>
      </c>
      <c r="B1317" s="91">
        <v>67</v>
      </c>
      <c r="C1317" s="90" t="s">
        <v>301</v>
      </c>
      <c r="D1317" s="90" t="s">
        <v>2</v>
      </c>
      <c r="E1317" s="86">
        <v>82.17</v>
      </c>
      <c r="F1317" s="86">
        <v>26.43</v>
      </c>
      <c r="G1317" s="92">
        <v>29.143039770000001</v>
      </c>
      <c r="H1317" s="86"/>
      <c r="I1317" s="90" t="s">
        <v>222</v>
      </c>
      <c r="J1317" s="90" t="s">
        <v>229</v>
      </c>
    </row>
    <row r="1318" spans="1:10" x14ac:dyDescent="0.3">
      <c r="A1318" s="90">
        <v>1316</v>
      </c>
      <c r="B1318" s="91">
        <v>67</v>
      </c>
      <c r="C1318" s="90" t="s">
        <v>301</v>
      </c>
      <c r="D1318" s="90" t="s">
        <v>2</v>
      </c>
      <c r="E1318" s="86">
        <v>82.17</v>
      </c>
      <c r="F1318" s="86">
        <v>26.43</v>
      </c>
      <c r="G1318" s="92">
        <v>25.070941140000002</v>
      </c>
      <c r="H1318" s="86"/>
      <c r="I1318" s="90" t="s">
        <v>222</v>
      </c>
      <c r="J1318" s="90" t="s">
        <v>229</v>
      </c>
    </row>
    <row r="1319" spans="1:10" x14ac:dyDescent="0.3">
      <c r="A1319" s="90">
        <v>1317</v>
      </c>
      <c r="B1319" s="91">
        <v>67</v>
      </c>
      <c r="C1319" s="90" t="s">
        <v>301</v>
      </c>
      <c r="D1319" s="90" t="s">
        <v>2</v>
      </c>
      <c r="E1319" s="86">
        <v>82.17</v>
      </c>
      <c r="F1319" s="86">
        <v>26.43</v>
      </c>
      <c r="G1319" s="92">
        <v>26.973374624999998</v>
      </c>
      <c r="H1319" s="86"/>
      <c r="I1319" s="90" t="s">
        <v>222</v>
      </c>
      <c r="J1319" s="90" t="s">
        <v>229</v>
      </c>
    </row>
    <row r="1320" spans="1:10" x14ac:dyDescent="0.3">
      <c r="A1320" s="90">
        <v>1318</v>
      </c>
      <c r="B1320" s="91">
        <v>67</v>
      </c>
      <c r="C1320" s="90" t="s">
        <v>301</v>
      </c>
      <c r="D1320" s="90" t="s">
        <v>2</v>
      </c>
      <c r="E1320" s="86">
        <v>82.17</v>
      </c>
      <c r="F1320" s="86">
        <v>26.43</v>
      </c>
      <c r="G1320" s="92">
        <v>29.906765669999999</v>
      </c>
      <c r="H1320" s="86"/>
      <c r="I1320" s="90" t="s">
        <v>222</v>
      </c>
      <c r="J1320" s="90" t="s">
        <v>229</v>
      </c>
    </row>
    <row r="1321" spans="1:10" x14ac:dyDescent="0.3">
      <c r="A1321" s="90">
        <v>1319</v>
      </c>
      <c r="B1321" s="91">
        <v>67</v>
      </c>
      <c r="C1321" s="90" t="s">
        <v>301</v>
      </c>
      <c r="D1321" s="90" t="s">
        <v>2</v>
      </c>
      <c r="E1321" s="86">
        <v>82.17</v>
      </c>
      <c r="F1321" s="86">
        <v>26.43</v>
      </c>
      <c r="G1321" s="92">
        <v>25.46074243</v>
      </c>
      <c r="H1321" s="86"/>
      <c r="I1321" s="90" t="s">
        <v>222</v>
      </c>
      <c r="J1321" s="90" t="s">
        <v>229</v>
      </c>
    </row>
    <row r="1322" spans="1:10" x14ac:dyDescent="0.3">
      <c r="A1322" s="90">
        <v>1320</v>
      </c>
      <c r="B1322" s="91">
        <v>67</v>
      </c>
      <c r="C1322" s="90" t="s">
        <v>301</v>
      </c>
      <c r="D1322" s="90" t="s">
        <v>2</v>
      </c>
      <c r="E1322" s="86">
        <v>82.17</v>
      </c>
      <c r="F1322" s="86">
        <v>26.43</v>
      </c>
      <c r="G1322" s="92">
        <v>30.716782004999999</v>
      </c>
      <c r="H1322" s="86"/>
      <c r="I1322" s="90" t="s">
        <v>222</v>
      </c>
      <c r="J1322" s="90" t="s">
        <v>229</v>
      </c>
    </row>
    <row r="1323" spans="1:10" x14ac:dyDescent="0.3">
      <c r="A1323" s="90">
        <v>1321</v>
      </c>
      <c r="B1323" s="91">
        <v>67</v>
      </c>
      <c r="C1323" s="90" t="s">
        <v>301</v>
      </c>
      <c r="D1323" s="90" t="s">
        <v>2</v>
      </c>
      <c r="E1323" s="86">
        <v>82.17</v>
      </c>
      <c r="F1323" s="86">
        <v>26.43</v>
      </c>
      <c r="G1323" s="92">
        <v>30.880823084999999</v>
      </c>
      <c r="H1323" s="86"/>
      <c r="I1323" s="90" t="s">
        <v>222</v>
      </c>
      <c r="J1323" s="90" t="s">
        <v>229</v>
      </c>
    </row>
    <row r="1324" spans="1:10" x14ac:dyDescent="0.3">
      <c r="A1324" s="90">
        <v>1322</v>
      </c>
      <c r="B1324" s="91">
        <v>67</v>
      </c>
      <c r="C1324" s="90" t="s">
        <v>301</v>
      </c>
      <c r="D1324" s="90" t="s">
        <v>2</v>
      </c>
      <c r="E1324" s="86">
        <v>82.17</v>
      </c>
      <c r="F1324" s="86">
        <v>26.43</v>
      </c>
      <c r="G1324" s="92">
        <v>28.121686115000003</v>
      </c>
      <c r="H1324" s="86"/>
      <c r="I1324" s="90" t="s">
        <v>222</v>
      </c>
      <c r="J1324" s="90" t="s">
        <v>229</v>
      </c>
    </row>
    <row r="1325" spans="1:10" x14ac:dyDescent="0.3">
      <c r="A1325" s="90">
        <v>1323</v>
      </c>
      <c r="B1325" s="91">
        <v>67</v>
      </c>
      <c r="C1325" s="90" t="s">
        <v>301</v>
      </c>
      <c r="D1325" s="90" t="s">
        <v>2</v>
      </c>
      <c r="E1325" s="86">
        <v>82.17</v>
      </c>
      <c r="F1325" s="86">
        <v>26.43</v>
      </c>
      <c r="G1325" s="92">
        <v>24.587951969999999</v>
      </c>
      <c r="H1325" s="86"/>
      <c r="I1325" s="90" t="s">
        <v>222</v>
      </c>
      <c r="J1325" s="90" t="s">
        <v>229</v>
      </c>
    </row>
    <row r="1326" spans="1:10" x14ac:dyDescent="0.3">
      <c r="A1326" s="90">
        <v>1324</v>
      </c>
      <c r="B1326" s="91">
        <v>67</v>
      </c>
      <c r="C1326" s="90" t="s">
        <v>301</v>
      </c>
      <c r="D1326" s="90" t="s">
        <v>2</v>
      </c>
      <c r="E1326" s="86">
        <v>82.17</v>
      </c>
      <c r="F1326" s="86">
        <v>26.43</v>
      </c>
      <c r="G1326" s="92">
        <v>22.921761605</v>
      </c>
      <c r="H1326" s="86"/>
      <c r="I1326" s="90" t="s">
        <v>222</v>
      </c>
      <c r="J1326" s="90" t="s">
        <v>229</v>
      </c>
    </row>
    <row r="1327" spans="1:10" x14ac:dyDescent="0.3">
      <c r="A1327" s="90">
        <v>1325</v>
      </c>
      <c r="B1327" s="91">
        <v>67</v>
      </c>
      <c r="C1327" s="90" t="s">
        <v>301</v>
      </c>
      <c r="D1327" s="90" t="s">
        <v>2</v>
      </c>
      <c r="E1327" s="86">
        <v>82.17</v>
      </c>
      <c r="F1327" s="86">
        <v>26.43</v>
      </c>
      <c r="G1327" s="92">
        <v>25.353289795000002</v>
      </c>
      <c r="H1327" s="86"/>
      <c r="I1327" s="90" t="s">
        <v>222</v>
      </c>
      <c r="J1327" s="90" t="s">
        <v>229</v>
      </c>
    </row>
    <row r="1328" spans="1:10" x14ac:dyDescent="0.3">
      <c r="A1328" s="90">
        <v>1326</v>
      </c>
      <c r="B1328" s="91">
        <v>67</v>
      </c>
      <c r="C1328" s="90" t="s">
        <v>301</v>
      </c>
      <c r="D1328" s="90" t="s">
        <v>2</v>
      </c>
      <c r="E1328" s="86">
        <v>82.17</v>
      </c>
      <c r="F1328" s="86">
        <v>26.43</v>
      </c>
      <c r="G1328" s="92">
        <v>25.915721184999999</v>
      </c>
      <c r="H1328" s="86"/>
      <c r="I1328" s="90" t="s">
        <v>222</v>
      </c>
      <c r="J1328" s="90" t="s">
        <v>229</v>
      </c>
    </row>
    <row r="1329" spans="1:10" x14ac:dyDescent="0.3">
      <c r="A1329" s="90">
        <v>1327</v>
      </c>
      <c r="B1329" s="91">
        <v>67</v>
      </c>
      <c r="C1329" s="90" t="s">
        <v>301</v>
      </c>
      <c r="D1329" s="90" t="s">
        <v>2</v>
      </c>
      <c r="E1329" s="86">
        <v>82.17</v>
      </c>
      <c r="F1329" s="86">
        <v>26.43</v>
      </c>
      <c r="G1329" s="92">
        <v>28.145689869999998</v>
      </c>
      <c r="H1329" s="86"/>
      <c r="I1329" s="90" t="s">
        <v>222</v>
      </c>
      <c r="J1329" s="90" t="s">
        <v>229</v>
      </c>
    </row>
    <row r="1330" spans="1:10" x14ac:dyDescent="0.3">
      <c r="A1330" s="90">
        <v>1328</v>
      </c>
      <c r="B1330" s="91">
        <v>67</v>
      </c>
      <c r="C1330" s="90" t="s">
        <v>301</v>
      </c>
      <c r="D1330" s="90" t="s">
        <v>2</v>
      </c>
      <c r="E1330" s="86">
        <v>82.17</v>
      </c>
      <c r="F1330" s="86">
        <v>26.43</v>
      </c>
      <c r="G1330" s="92">
        <v>28.349070399999999</v>
      </c>
      <c r="H1330" s="86"/>
      <c r="I1330" s="90" t="s">
        <v>222</v>
      </c>
      <c r="J1330" s="90" t="s">
        <v>229</v>
      </c>
    </row>
    <row r="1331" spans="1:10" x14ac:dyDescent="0.3">
      <c r="A1331" s="90">
        <v>1329</v>
      </c>
      <c r="B1331" s="91">
        <v>67</v>
      </c>
      <c r="C1331" s="90" t="s">
        <v>301</v>
      </c>
      <c r="D1331" s="90" t="s">
        <v>2</v>
      </c>
      <c r="E1331" s="86">
        <v>82.17</v>
      </c>
      <c r="F1331" s="86">
        <v>26.43</v>
      </c>
      <c r="G1331" s="92">
        <v>26.048434515</v>
      </c>
      <c r="H1331" s="86"/>
      <c r="I1331" s="90" t="s">
        <v>222</v>
      </c>
      <c r="J1331" s="90" t="s">
        <v>229</v>
      </c>
    </row>
    <row r="1332" spans="1:10" x14ac:dyDescent="0.3">
      <c r="A1332" s="90">
        <v>1330</v>
      </c>
      <c r="B1332" s="91">
        <v>67</v>
      </c>
      <c r="C1332" s="90" t="s">
        <v>301</v>
      </c>
      <c r="D1332" s="90" t="s">
        <v>2</v>
      </c>
      <c r="E1332" s="86">
        <v>87.1</v>
      </c>
      <c r="F1332" s="86">
        <v>25.57</v>
      </c>
      <c r="G1332" s="92">
        <v>33.809571645000005</v>
      </c>
      <c r="H1332" s="86"/>
      <c r="I1332" s="90" t="s">
        <v>222</v>
      </c>
      <c r="J1332" s="90" t="s">
        <v>229</v>
      </c>
    </row>
    <row r="1333" spans="1:10" x14ac:dyDescent="0.3">
      <c r="A1333" s="90">
        <v>1331</v>
      </c>
      <c r="B1333" s="91">
        <v>67</v>
      </c>
      <c r="C1333" s="90" t="s">
        <v>301</v>
      </c>
      <c r="D1333" s="90" t="s">
        <v>2</v>
      </c>
      <c r="E1333" s="86">
        <v>87.1</v>
      </c>
      <c r="F1333" s="86">
        <v>25.57</v>
      </c>
      <c r="G1333" s="92">
        <v>27.139960250000001</v>
      </c>
      <c r="H1333" s="86"/>
      <c r="I1333" s="90" t="s">
        <v>222</v>
      </c>
      <c r="J1333" s="90" t="s">
        <v>229</v>
      </c>
    </row>
    <row r="1334" spans="1:10" x14ac:dyDescent="0.3">
      <c r="A1334" s="90">
        <v>1332</v>
      </c>
      <c r="B1334" s="91">
        <v>67</v>
      </c>
      <c r="C1334" s="90" t="s">
        <v>301</v>
      </c>
      <c r="D1334" s="90" t="s">
        <v>2</v>
      </c>
      <c r="E1334" s="86">
        <v>87.1</v>
      </c>
      <c r="F1334" s="86">
        <v>25.57</v>
      </c>
      <c r="G1334" s="92">
        <v>32.545465695000004</v>
      </c>
      <c r="H1334" s="86"/>
      <c r="I1334" s="90" t="s">
        <v>222</v>
      </c>
      <c r="J1334" s="90" t="s">
        <v>229</v>
      </c>
    </row>
    <row r="1335" spans="1:10" x14ac:dyDescent="0.3">
      <c r="A1335" s="90">
        <v>1333</v>
      </c>
      <c r="B1335" s="91">
        <v>67</v>
      </c>
      <c r="C1335" s="90" t="s">
        <v>301</v>
      </c>
      <c r="D1335" s="90" t="s">
        <v>2</v>
      </c>
      <c r="E1335" s="86">
        <v>87.1</v>
      </c>
      <c r="F1335" s="86">
        <v>25.57</v>
      </c>
      <c r="G1335" s="92">
        <v>28.900345569999999</v>
      </c>
      <c r="H1335" s="86"/>
      <c r="I1335" s="90" t="s">
        <v>222</v>
      </c>
      <c r="J1335" s="90" t="s">
        <v>229</v>
      </c>
    </row>
    <row r="1336" spans="1:10" x14ac:dyDescent="0.3">
      <c r="A1336" s="90">
        <v>1334</v>
      </c>
      <c r="B1336" s="91">
        <v>67</v>
      </c>
      <c r="C1336" s="90" t="s">
        <v>301</v>
      </c>
      <c r="D1336" s="90" t="s">
        <v>2</v>
      </c>
      <c r="E1336" s="86">
        <v>87.1</v>
      </c>
      <c r="F1336" s="86">
        <v>25.57</v>
      </c>
      <c r="G1336" s="92">
        <v>32.779268719999997</v>
      </c>
      <c r="H1336" s="86"/>
      <c r="I1336" s="90" t="s">
        <v>222</v>
      </c>
      <c r="J1336" s="90" t="s">
        <v>229</v>
      </c>
    </row>
    <row r="1337" spans="1:10" x14ac:dyDescent="0.3">
      <c r="A1337" s="90">
        <v>1335</v>
      </c>
      <c r="B1337" s="91">
        <v>67</v>
      </c>
      <c r="C1337" s="90" t="s">
        <v>301</v>
      </c>
      <c r="D1337" s="90" t="s">
        <v>2</v>
      </c>
      <c r="E1337" s="86">
        <v>87.1</v>
      </c>
      <c r="F1337" s="86">
        <v>25.57</v>
      </c>
      <c r="G1337" s="92">
        <v>30.332052124999997</v>
      </c>
      <c r="H1337" s="86"/>
      <c r="I1337" s="90" t="s">
        <v>222</v>
      </c>
      <c r="J1337" s="90" t="s">
        <v>229</v>
      </c>
    </row>
    <row r="1338" spans="1:10" x14ac:dyDescent="0.3">
      <c r="A1338" s="90">
        <v>1336</v>
      </c>
      <c r="B1338" s="91">
        <v>67</v>
      </c>
      <c r="C1338" s="90" t="s">
        <v>301</v>
      </c>
      <c r="D1338" s="90" t="s">
        <v>2</v>
      </c>
      <c r="E1338" s="86">
        <v>87.1</v>
      </c>
      <c r="F1338" s="86">
        <v>25.57</v>
      </c>
      <c r="G1338" s="92">
        <v>26.628842705</v>
      </c>
      <c r="H1338" s="86"/>
      <c r="I1338" s="90" t="s">
        <v>222</v>
      </c>
      <c r="J1338" s="90" t="s">
        <v>229</v>
      </c>
    </row>
    <row r="1339" spans="1:10" x14ac:dyDescent="0.3">
      <c r="A1339" s="90">
        <v>1337</v>
      </c>
      <c r="B1339" s="91">
        <v>67</v>
      </c>
      <c r="C1339" s="90" t="s">
        <v>301</v>
      </c>
      <c r="D1339" s="90" t="s">
        <v>2</v>
      </c>
      <c r="E1339" s="86">
        <v>87.1</v>
      </c>
      <c r="F1339" s="86">
        <v>25.57</v>
      </c>
      <c r="G1339" s="92">
        <v>26.349891460000002</v>
      </c>
      <c r="H1339" s="86"/>
      <c r="I1339" s="90" t="s">
        <v>222</v>
      </c>
      <c r="J1339" s="90" t="s">
        <v>229</v>
      </c>
    </row>
    <row r="1340" spans="1:10" x14ac:dyDescent="0.3">
      <c r="A1340" s="90">
        <v>1338</v>
      </c>
      <c r="B1340" s="91">
        <v>67</v>
      </c>
      <c r="C1340" s="90" t="s">
        <v>301</v>
      </c>
      <c r="D1340" s="90" t="s">
        <v>2</v>
      </c>
      <c r="E1340" s="86">
        <v>87.1</v>
      </c>
      <c r="F1340" s="86">
        <v>25.57</v>
      </c>
      <c r="G1340" s="92">
        <v>26.376780500000002</v>
      </c>
      <c r="H1340" s="86"/>
      <c r="I1340" s="90" t="s">
        <v>222</v>
      </c>
      <c r="J1340" s="90" t="s">
        <v>229</v>
      </c>
    </row>
    <row r="1341" spans="1:10" x14ac:dyDescent="0.3">
      <c r="A1341" s="90">
        <v>1339</v>
      </c>
      <c r="B1341" s="91">
        <v>67</v>
      </c>
      <c r="C1341" s="90" t="s">
        <v>301</v>
      </c>
      <c r="D1341" s="90" t="s">
        <v>2</v>
      </c>
      <c r="E1341" s="86">
        <v>87.1</v>
      </c>
      <c r="F1341" s="86">
        <v>25.57</v>
      </c>
      <c r="G1341" s="92">
        <v>25.611737820000002</v>
      </c>
      <c r="H1341" s="86"/>
      <c r="I1341" s="90" t="s">
        <v>222</v>
      </c>
      <c r="J1341" s="90" t="s">
        <v>229</v>
      </c>
    </row>
    <row r="1342" spans="1:10" x14ac:dyDescent="0.3">
      <c r="A1342" s="90">
        <v>1340</v>
      </c>
      <c r="B1342" s="91">
        <v>67</v>
      </c>
      <c r="C1342" s="90" t="s">
        <v>301</v>
      </c>
      <c r="D1342" s="90" t="s">
        <v>2</v>
      </c>
      <c r="E1342" s="86">
        <v>87.1</v>
      </c>
      <c r="F1342" s="86">
        <v>25.57</v>
      </c>
      <c r="G1342" s="92">
        <v>22.39815518</v>
      </c>
      <c r="H1342" s="86"/>
      <c r="I1342" s="90" t="s">
        <v>222</v>
      </c>
      <c r="J1342" s="90" t="s">
        <v>229</v>
      </c>
    </row>
    <row r="1343" spans="1:10" x14ac:dyDescent="0.3">
      <c r="A1343" s="90">
        <v>1341</v>
      </c>
      <c r="B1343" s="91">
        <v>67</v>
      </c>
      <c r="C1343" s="90" t="s">
        <v>301</v>
      </c>
      <c r="D1343" s="90" t="s">
        <v>2</v>
      </c>
      <c r="E1343" s="86">
        <v>87.1</v>
      </c>
      <c r="F1343" s="86">
        <v>25.57</v>
      </c>
      <c r="G1343" s="92">
        <v>28.621464660000001</v>
      </c>
      <c r="H1343" s="86"/>
      <c r="I1343" s="90" t="s">
        <v>222</v>
      </c>
      <c r="J1343" s="90" t="s">
        <v>229</v>
      </c>
    </row>
    <row r="1344" spans="1:10" x14ac:dyDescent="0.3">
      <c r="A1344" s="90">
        <v>1342</v>
      </c>
      <c r="B1344" s="91">
        <v>67</v>
      </c>
      <c r="C1344" s="90" t="s">
        <v>301</v>
      </c>
      <c r="D1344" s="90" t="s">
        <v>2</v>
      </c>
      <c r="E1344" s="86">
        <v>87.1</v>
      </c>
      <c r="F1344" s="86">
        <v>25.57</v>
      </c>
      <c r="G1344" s="92">
        <v>28.149675235</v>
      </c>
      <c r="H1344" s="86"/>
      <c r="I1344" s="90" t="s">
        <v>222</v>
      </c>
      <c r="J1344" s="90" t="s">
        <v>229</v>
      </c>
    </row>
    <row r="1345" spans="1:10" x14ac:dyDescent="0.3">
      <c r="A1345" s="90">
        <v>1343</v>
      </c>
      <c r="B1345" s="91">
        <v>67</v>
      </c>
      <c r="C1345" s="90" t="s">
        <v>301</v>
      </c>
      <c r="D1345" s="90" t="s">
        <v>2</v>
      </c>
      <c r="E1345" s="86">
        <v>87.1</v>
      </c>
      <c r="F1345" s="86">
        <v>25.57</v>
      </c>
      <c r="G1345" s="92">
        <v>26.771740959999999</v>
      </c>
      <c r="H1345" s="86"/>
      <c r="I1345" s="90" t="s">
        <v>222</v>
      </c>
      <c r="J1345" s="90" t="s">
        <v>229</v>
      </c>
    </row>
    <row r="1346" spans="1:10" x14ac:dyDescent="0.3">
      <c r="A1346" s="90">
        <v>1344</v>
      </c>
      <c r="B1346" s="91">
        <v>67</v>
      </c>
      <c r="C1346" s="90" t="s">
        <v>301</v>
      </c>
      <c r="D1346" s="90" t="s">
        <v>2</v>
      </c>
      <c r="E1346" s="86">
        <v>87.1</v>
      </c>
      <c r="F1346" s="86">
        <v>25.57</v>
      </c>
      <c r="G1346" s="92">
        <v>23.086619345000003</v>
      </c>
      <c r="H1346" s="86"/>
      <c r="I1346" s="90" t="s">
        <v>222</v>
      </c>
      <c r="J1346" s="90" t="s">
        <v>229</v>
      </c>
    </row>
    <row r="1347" spans="1:10" x14ac:dyDescent="0.3">
      <c r="A1347" s="90">
        <v>1345</v>
      </c>
      <c r="B1347" s="91">
        <v>67</v>
      </c>
      <c r="C1347" s="90" t="s">
        <v>301</v>
      </c>
      <c r="D1347" s="90" t="s">
        <v>2</v>
      </c>
      <c r="E1347" s="86">
        <v>87.1</v>
      </c>
      <c r="F1347" s="86">
        <v>25.57</v>
      </c>
      <c r="G1347" s="92">
        <v>28.930529319999998</v>
      </c>
      <c r="H1347" s="86"/>
      <c r="I1347" s="90" t="s">
        <v>222</v>
      </c>
      <c r="J1347" s="90" t="s">
        <v>229</v>
      </c>
    </row>
    <row r="1348" spans="1:10" x14ac:dyDescent="0.3">
      <c r="A1348" s="90">
        <v>1346</v>
      </c>
      <c r="B1348" s="91">
        <v>67</v>
      </c>
      <c r="C1348" s="90" t="s">
        <v>301</v>
      </c>
      <c r="D1348" s="90" t="s">
        <v>2</v>
      </c>
      <c r="E1348" s="86">
        <v>87.1</v>
      </c>
      <c r="F1348" s="86">
        <v>25.57</v>
      </c>
      <c r="G1348" s="92">
        <v>28.732038244999998</v>
      </c>
      <c r="H1348" s="86"/>
      <c r="I1348" s="90" t="s">
        <v>222</v>
      </c>
      <c r="J1348" s="90" t="s">
        <v>229</v>
      </c>
    </row>
    <row r="1349" spans="1:10" x14ac:dyDescent="0.3">
      <c r="A1349" s="90">
        <v>1347</v>
      </c>
      <c r="B1349" s="91">
        <v>67</v>
      </c>
      <c r="C1349" s="90" t="s">
        <v>301</v>
      </c>
      <c r="D1349" s="90" t="s">
        <v>2</v>
      </c>
      <c r="E1349" s="86">
        <v>87.1</v>
      </c>
      <c r="F1349" s="86">
        <v>25.57</v>
      </c>
      <c r="G1349" s="92">
        <v>27.285367675</v>
      </c>
      <c r="H1349" s="86"/>
      <c r="I1349" s="90" t="s">
        <v>222</v>
      </c>
      <c r="J1349" s="90" t="s">
        <v>229</v>
      </c>
    </row>
    <row r="1350" spans="1:10" x14ac:dyDescent="0.3">
      <c r="A1350" s="90">
        <v>1348</v>
      </c>
      <c r="B1350" s="91">
        <v>67</v>
      </c>
      <c r="C1350" s="90" t="s">
        <v>301</v>
      </c>
      <c r="D1350" s="90" t="s">
        <v>2</v>
      </c>
      <c r="E1350" s="86">
        <v>87.1</v>
      </c>
      <c r="F1350" s="86">
        <v>25.57</v>
      </c>
      <c r="G1350" s="92">
        <v>29.133981474999999</v>
      </c>
      <c r="H1350" s="86"/>
      <c r="I1350" s="90" t="s">
        <v>222</v>
      </c>
      <c r="J1350" s="90" t="s">
        <v>229</v>
      </c>
    </row>
    <row r="1351" spans="1:10" x14ac:dyDescent="0.3">
      <c r="A1351" s="90">
        <v>1349</v>
      </c>
      <c r="B1351" s="91">
        <v>67</v>
      </c>
      <c r="C1351" s="90" t="s">
        <v>301</v>
      </c>
      <c r="D1351" s="90" t="s">
        <v>2</v>
      </c>
      <c r="E1351" s="86">
        <v>87.1</v>
      </c>
      <c r="F1351" s="86">
        <v>25.57</v>
      </c>
      <c r="G1351" s="92">
        <v>28.777870409999998</v>
      </c>
      <c r="H1351" s="86"/>
      <c r="I1351" s="90" t="s">
        <v>222</v>
      </c>
      <c r="J1351" s="90" t="s">
        <v>229</v>
      </c>
    </row>
    <row r="1352" spans="1:10" x14ac:dyDescent="0.3">
      <c r="A1352" s="90">
        <v>1350</v>
      </c>
      <c r="B1352" s="91">
        <v>67</v>
      </c>
      <c r="C1352" s="90" t="s">
        <v>301</v>
      </c>
      <c r="D1352" s="90" t="s">
        <v>2</v>
      </c>
      <c r="E1352" s="86">
        <v>87.1</v>
      </c>
      <c r="F1352" s="86">
        <v>25.57</v>
      </c>
      <c r="G1352" s="92">
        <v>30.687805035</v>
      </c>
      <c r="H1352" s="86"/>
      <c r="I1352" s="90" t="s">
        <v>222</v>
      </c>
      <c r="J1352" s="90" t="s">
        <v>229</v>
      </c>
    </row>
    <row r="1353" spans="1:10" x14ac:dyDescent="0.3">
      <c r="A1353" s="90">
        <v>1351</v>
      </c>
      <c r="B1353" s="91">
        <v>67</v>
      </c>
      <c r="C1353" s="90" t="s">
        <v>301</v>
      </c>
      <c r="D1353" s="90" t="s">
        <v>2</v>
      </c>
      <c r="E1353" s="86">
        <v>87.1</v>
      </c>
      <c r="F1353" s="86">
        <v>25.57</v>
      </c>
      <c r="G1353" s="92">
        <v>33.490768840000001</v>
      </c>
      <c r="H1353" s="86"/>
      <c r="I1353" s="90" t="s">
        <v>222</v>
      </c>
      <c r="J1353" s="90" t="s">
        <v>229</v>
      </c>
    </row>
    <row r="1354" spans="1:10" x14ac:dyDescent="0.3">
      <c r="A1354" s="90">
        <v>1352</v>
      </c>
      <c r="B1354" s="91">
        <v>67</v>
      </c>
      <c r="C1354" s="90" t="s">
        <v>301</v>
      </c>
      <c r="D1354" s="90" t="s">
        <v>2</v>
      </c>
      <c r="E1354" s="86">
        <v>87.1</v>
      </c>
      <c r="F1354" s="86">
        <v>25.57</v>
      </c>
      <c r="G1354" s="92">
        <v>27.486957074999999</v>
      </c>
      <c r="H1354" s="86"/>
      <c r="I1354" s="90" t="s">
        <v>222</v>
      </c>
      <c r="J1354" s="90" t="s">
        <v>229</v>
      </c>
    </row>
    <row r="1355" spans="1:10" x14ac:dyDescent="0.3">
      <c r="A1355" s="90">
        <v>1353</v>
      </c>
      <c r="B1355" s="91">
        <v>67</v>
      </c>
      <c r="C1355" s="90" t="s">
        <v>301</v>
      </c>
      <c r="D1355" s="90" t="s">
        <v>2</v>
      </c>
      <c r="E1355" s="86">
        <v>87.1</v>
      </c>
      <c r="F1355" s="86">
        <v>25.57</v>
      </c>
      <c r="G1355" s="92">
        <v>26.491808085000002</v>
      </c>
      <c r="H1355" s="86"/>
      <c r="I1355" s="90" t="s">
        <v>222</v>
      </c>
      <c r="J1355" s="90" t="s">
        <v>229</v>
      </c>
    </row>
    <row r="1356" spans="1:10" x14ac:dyDescent="0.3">
      <c r="A1356" s="90">
        <v>1354</v>
      </c>
      <c r="B1356" s="91">
        <v>67</v>
      </c>
      <c r="C1356" s="90" t="s">
        <v>301</v>
      </c>
      <c r="D1356" s="90" t="s">
        <v>2</v>
      </c>
      <c r="E1356" s="86">
        <v>87.1</v>
      </c>
      <c r="F1356" s="86">
        <v>25.57</v>
      </c>
      <c r="G1356" s="92">
        <v>30.81692331</v>
      </c>
      <c r="H1356" s="86"/>
      <c r="I1356" s="90" t="s">
        <v>222</v>
      </c>
      <c r="J1356" s="90" t="s">
        <v>229</v>
      </c>
    </row>
    <row r="1357" spans="1:10" x14ac:dyDescent="0.3">
      <c r="A1357" s="90">
        <v>1355</v>
      </c>
      <c r="B1357" s="91">
        <v>67</v>
      </c>
      <c r="C1357" s="90" t="s">
        <v>301</v>
      </c>
      <c r="D1357" s="90" t="s">
        <v>2</v>
      </c>
      <c r="E1357" s="86">
        <v>87.1</v>
      </c>
      <c r="F1357" s="86">
        <v>25.57</v>
      </c>
      <c r="G1357" s="92">
        <v>29.986057415000001</v>
      </c>
      <c r="H1357" s="86"/>
      <c r="I1357" s="90" t="s">
        <v>222</v>
      </c>
      <c r="J1357" s="90" t="s">
        <v>229</v>
      </c>
    </row>
    <row r="1358" spans="1:10" x14ac:dyDescent="0.3">
      <c r="A1358" s="90">
        <v>1356</v>
      </c>
      <c r="B1358" s="91">
        <v>67</v>
      </c>
      <c r="C1358" s="90" t="s">
        <v>301</v>
      </c>
      <c r="D1358" s="90" t="s">
        <v>2</v>
      </c>
      <c r="E1358" s="86">
        <v>87.1</v>
      </c>
      <c r="F1358" s="86">
        <v>25.57</v>
      </c>
      <c r="G1358" s="92">
        <v>32.554562570000002</v>
      </c>
      <c r="H1358" s="86"/>
      <c r="I1358" s="90" t="s">
        <v>222</v>
      </c>
      <c r="J1358" s="90" t="s">
        <v>229</v>
      </c>
    </row>
    <row r="1359" spans="1:10" x14ac:dyDescent="0.3">
      <c r="A1359" s="90">
        <v>1357</v>
      </c>
      <c r="B1359" s="91">
        <v>67</v>
      </c>
      <c r="C1359" s="90" t="s">
        <v>301</v>
      </c>
      <c r="D1359" s="90" t="s">
        <v>2</v>
      </c>
      <c r="E1359" s="86">
        <v>87.1</v>
      </c>
      <c r="F1359" s="86">
        <v>25.57</v>
      </c>
      <c r="G1359" s="92">
        <v>24.949586595</v>
      </c>
      <c r="H1359" s="86"/>
      <c r="I1359" s="90" t="s">
        <v>222</v>
      </c>
      <c r="J1359" s="90" t="s">
        <v>229</v>
      </c>
    </row>
    <row r="1360" spans="1:10" x14ac:dyDescent="0.3">
      <c r="A1360" s="90">
        <v>1358</v>
      </c>
      <c r="B1360" s="91">
        <v>67</v>
      </c>
      <c r="C1360" s="90" t="s">
        <v>301</v>
      </c>
      <c r="D1360" s="90" t="s">
        <v>2</v>
      </c>
      <c r="E1360" s="86">
        <v>87.1</v>
      </c>
      <c r="F1360" s="86">
        <v>25.57</v>
      </c>
      <c r="G1360" s="92">
        <v>27.916887095</v>
      </c>
      <c r="H1360" s="86"/>
      <c r="I1360" s="90" t="s">
        <v>222</v>
      </c>
      <c r="J1360" s="90" t="s">
        <v>229</v>
      </c>
    </row>
    <row r="1361" spans="1:10" x14ac:dyDescent="0.3">
      <c r="A1361" s="90">
        <v>1359</v>
      </c>
      <c r="B1361" s="91">
        <v>67</v>
      </c>
      <c r="C1361" s="90" t="s">
        <v>301</v>
      </c>
      <c r="D1361" s="90" t="s">
        <v>2</v>
      </c>
      <c r="E1361" s="86">
        <v>87.1</v>
      </c>
      <c r="F1361" s="86">
        <v>25.57</v>
      </c>
      <c r="G1361" s="92">
        <v>26.837929639999999</v>
      </c>
      <c r="H1361" s="86"/>
      <c r="I1361" s="90" t="s">
        <v>222</v>
      </c>
      <c r="J1361" s="90" t="s">
        <v>229</v>
      </c>
    </row>
    <row r="1362" spans="1:10" x14ac:dyDescent="0.3">
      <c r="A1362" s="90">
        <v>1360</v>
      </c>
      <c r="B1362" s="91">
        <v>67</v>
      </c>
      <c r="C1362" s="90" t="s">
        <v>301</v>
      </c>
      <c r="D1362" s="90" t="s">
        <v>2</v>
      </c>
      <c r="E1362" s="86">
        <v>87.1</v>
      </c>
      <c r="F1362" s="86">
        <v>25.57</v>
      </c>
      <c r="G1362" s="92">
        <v>31.26772034</v>
      </c>
      <c r="H1362" s="86"/>
      <c r="I1362" s="90" t="s">
        <v>222</v>
      </c>
      <c r="J1362" s="90" t="s">
        <v>229</v>
      </c>
    </row>
    <row r="1363" spans="1:10" x14ac:dyDescent="0.3">
      <c r="A1363" s="90">
        <v>1361</v>
      </c>
      <c r="B1363" s="91">
        <v>67</v>
      </c>
      <c r="C1363" s="90" t="s">
        <v>301</v>
      </c>
      <c r="D1363" s="90" t="s">
        <v>2</v>
      </c>
      <c r="E1363" s="86">
        <v>87.1</v>
      </c>
      <c r="F1363" s="86">
        <v>25.57</v>
      </c>
      <c r="G1363" s="92">
        <v>29.876273285</v>
      </c>
      <c r="H1363" s="86"/>
      <c r="I1363" s="90" t="s">
        <v>222</v>
      </c>
      <c r="J1363" s="90" t="s">
        <v>229</v>
      </c>
    </row>
    <row r="1364" spans="1:10" x14ac:dyDescent="0.3">
      <c r="A1364" s="90">
        <v>1362</v>
      </c>
      <c r="B1364" s="91">
        <v>67</v>
      </c>
      <c r="C1364" s="90" t="s">
        <v>301</v>
      </c>
      <c r="D1364" s="90" t="s">
        <v>2</v>
      </c>
      <c r="E1364" s="86">
        <v>87.1</v>
      </c>
      <c r="F1364" s="86">
        <v>25.57</v>
      </c>
      <c r="G1364" s="92">
        <v>23.826742719999999</v>
      </c>
      <c r="H1364" s="86"/>
      <c r="I1364" s="90" t="s">
        <v>222</v>
      </c>
      <c r="J1364" s="90" t="s">
        <v>229</v>
      </c>
    </row>
    <row r="1365" spans="1:10" x14ac:dyDescent="0.3">
      <c r="A1365" s="90">
        <v>1363</v>
      </c>
      <c r="B1365" s="91">
        <v>67</v>
      </c>
      <c r="C1365" s="90" t="s">
        <v>301</v>
      </c>
      <c r="D1365" s="90" t="s">
        <v>2</v>
      </c>
      <c r="E1365" s="86">
        <v>87.1</v>
      </c>
      <c r="F1365" s="86">
        <v>25.57</v>
      </c>
      <c r="G1365" s="92">
        <v>28.191275644999997</v>
      </c>
      <c r="H1365" s="86"/>
      <c r="I1365" s="90" t="s">
        <v>222</v>
      </c>
      <c r="J1365" s="90" t="s">
        <v>229</v>
      </c>
    </row>
    <row r="1366" spans="1:10" x14ac:dyDescent="0.3">
      <c r="A1366" s="90">
        <v>1364</v>
      </c>
      <c r="B1366" s="91">
        <v>67</v>
      </c>
      <c r="C1366" s="90" t="s">
        <v>301</v>
      </c>
      <c r="D1366" s="90" t="s">
        <v>2</v>
      </c>
      <c r="E1366" s="86">
        <v>87.1</v>
      </c>
      <c r="F1366" s="86">
        <v>25.57</v>
      </c>
      <c r="G1366" s="92">
        <v>24.161369975000003</v>
      </c>
      <c r="H1366" s="86"/>
      <c r="I1366" s="90" t="s">
        <v>222</v>
      </c>
      <c r="J1366" s="90" t="s">
        <v>229</v>
      </c>
    </row>
    <row r="1367" spans="1:10" x14ac:dyDescent="0.3">
      <c r="A1367" s="90">
        <v>1365</v>
      </c>
      <c r="B1367" s="91">
        <v>67</v>
      </c>
      <c r="C1367" s="90" t="s">
        <v>301</v>
      </c>
      <c r="D1367" s="90" t="s">
        <v>2</v>
      </c>
      <c r="E1367" s="86">
        <v>87.1</v>
      </c>
      <c r="F1367" s="86">
        <v>25.57</v>
      </c>
      <c r="G1367" s="92">
        <v>28.541333184999999</v>
      </c>
      <c r="H1367" s="86"/>
      <c r="I1367" s="90" t="s">
        <v>222</v>
      </c>
      <c r="J1367" s="90" t="s">
        <v>229</v>
      </c>
    </row>
    <row r="1368" spans="1:10" x14ac:dyDescent="0.3">
      <c r="A1368" s="90">
        <v>1366</v>
      </c>
      <c r="B1368" s="91">
        <v>67</v>
      </c>
      <c r="C1368" s="90" t="s">
        <v>301</v>
      </c>
      <c r="D1368" s="90" t="s">
        <v>2</v>
      </c>
      <c r="E1368" s="86">
        <v>89.45</v>
      </c>
      <c r="F1368" s="86">
        <v>26.32</v>
      </c>
      <c r="G1368" s="92">
        <v>33.452571384999999</v>
      </c>
      <c r="H1368" s="86"/>
      <c r="I1368" s="90" t="s">
        <v>222</v>
      </c>
      <c r="J1368" s="90" t="s">
        <v>229</v>
      </c>
    </row>
    <row r="1369" spans="1:10" x14ac:dyDescent="0.3">
      <c r="A1369" s="90">
        <v>1367</v>
      </c>
      <c r="B1369" s="91">
        <v>67</v>
      </c>
      <c r="C1369" s="90" t="s">
        <v>301</v>
      </c>
      <c r="D1369" s="90" t="s">
        <v>2</v>
      </c>
      <c r="E1369" s="86">
        <v>89.45</v>
      </c>
      <c r="F1369" s="86">
        <v>26.32</v>
      </c>
      <c r="G1369" s="92">
        <v>31.23382848</v>
      </c>
      <c r="H1369" s="86"/>
      <c r="I1369" s="90" t="s">
        <v>222</v>
      </c>
      <c r="J1369" s="90" t="s">
        <v>229</v>
      </c>
    </row>
    <row r="1370" spans="1:10" x14ac:dyDescent="0.3">
      <c r="A1370" s="90">
        <v>1368</v>
      </c>
      <c r="B1370" s="91">
        <v>67</v>
      </c>
      <c r="C1370" s="90" t="s">
        <v>301</v>
      </c>
      <c r="D1370" s="90" t="s">
        <v>2</v>
      </c>
      <c r="E1370" s="86">
        <v>89.45</v>
      </c>
      <c r="F1370" s="86">
        <v>26.32</v>
      </c>
      <c r="G1370" s="92">
        <v>30.040036065000002</v>
      </c>
      <c r="H1370" s="86"/>
      <c r="I1370" s="90" t="s">
        <v>222</v>
      </c>
      <c r="J1370" s="90" t="s">
        <v>229</v>
      </c>
    </row>
    <row r="1371" spans="1:10" x14ac:dyDescent="0.3">
      <c r="A1371" s="90">
        <v>1369</v>
      </c>
      <c r="B1371" s="91">
        <v>67</v>
      </c>
      <c r="C1371" s="90" t="s">
        <v>301</v>
      </c>
      <c r="D1371" s="90" t="s">
        <v>2</v>
      </c>
      <c r="E1371" s="86">
        <v>89.45</v>
      </c>
      <c r="F1371" s="86">
        <v>26.32</v>
      </c>
      <c r="G1371" s="92">
        <v>34.33171351</v>
      </c>
      <c r="H1371" s="86"/>
      <c r="I1371" s="90" t="s">
        <v>222</v>
      </c>
      <c r="J1371" s="90" t="s">
        <v>229</v>
      </c>
    </row>
    <row r="1372" spans="1:10" x14ac:dyDescent="0.3">
      <c r="A1372" s="90">
        <v>1370</v>
      </c>
      <c r="B1372" s="91">
        <v>67</v>
      </c>
      <c r="C1372" s="90" t="s">
        <v>301</v>
      </c>
      <c r="D1372" s="90" t="s">
        <v>2</v>
      </c>
      <c r="E1372" s="86">
        <v>89.45</v>
      </c>
      <c r="F1372" s="86">
        <v>26.32</v>
      </c>
      <c r="G1372" s="92">
        <v>36.589912640000001</v>
      </c>
      <c r="H1372" s="86"/>
      <c r="I1372" s="90" t="s">
        <v>222</v>
      </c>
      <c r="J1372" s="90" t="s">
        <v>229</v>
      </c>
    </row>
    <row r="1373" spans="1:10" x14ac:dyDescent="0.3">
      <c r="A1373" s="90">
        <v>1371</v>
      </c>
      <c r="B1373" s="91">
        <v>67</v>
      </c>
      <c r="C1373" s="90" t="s">
        <v>301</v>
      </c>
      <c r="D1373" s="90" t="s">
        <v>2</v>
      </c>
      <c r="E1373" s="86">
        <v>89.45</v>
      </c>
      <c r="F1373" s="86">
        <v>26.32</v>
      </c>
      <c r="G1373" s="92">
        <v>35.236191720000001</v>
      </c>
      <c r="H1373" s="86"/>
      <c r="I1373" s="90" t="s">
        <v>222</v>
      </c>
      <c r="J1373" s="90" t="s">
        <v>229</v>
      </c>
    </row>
    <row r="1374" spans="1:10" x14ac:dyDescent="0.3">
      <c r="A1374" s="90">
        <v>1372</v>
      </c>
      <c r="B1374" s="91">
        <v>67</v>
      </c>
      <c r="C1374" s="90" t="s">
        <v>301</v>
      </c>
      <c r="D1374" s="90" t="s">
        <v>2</v>
      </c>
      <c r="E1374" s="86">
        <v>89.45</v>
      </c>
      <c r="F1374" s="86">
        <v>26.32</v>
      </c>
      <c r="G1374" s="92">
        <v>31.356023790000002</v>
      </c>
      <c r="H1374" s="86"/>
      <c r="I1374" s="90" t="s">
        <v>222</v>
      </c>
      <c r="J1374" s="90" t="s">
        <v>229</v>
      </c>
    </row>
    <row r="1375" spans="1:10" x14ac:dyDescent="0.3">
      <c r="A1375" s="90">
        <v>1373</v>
      </c>
      <c r="B1375" s="91">
        <v>67</v>
      </c>
      <c r="C1375" s="90" t="s">
        <v>301</v>
      </c>
      <c r="D1375" s="90" t="s">
        <v>2</v>
      </c>
      <c r="E1375" s="86">
        <v>89.45</v>
      </c>
      <c r="F1375" s="86">
        <v>26.32</v>
      </c>
      <c r="G1375" s="92">
        <v>37.911389944999996</v>
      </c>
      <c r="H1375" s="86"/>
      <c r="I1375" s="90" t="s">
        <v>222</v>
      </c>
      <c r="J1375" s="90" t="s">
        <v>229</v>
      </c>
    </row>
    <row r="1376" spans="1:10" x14ac:dyDescent="0.3">
      <c r="A1376" s="90">
        <v>1374</v>
      </c>
      <c r="B1376" s="91">
        <v>67</v>
      </c>
      <c r="C1376" s="90" t="s">
        <v>301</v>
      </c>
      <c r="D1376" s="90" t="s">
        <v>2</v>
      </c>
      <c r="E1376" s="86">
        <v>89.45</v>
      </c>
      <c r="F1376" s="86">
        <v>26.32</v>
      </c>
      <c r="G1376" s="92">
        <v>27.14717641</v>
      </c>
      <c r="H1376" s="86"/>
      <c r="I1376" s="90" t="s">
        <v>222</v>
      </c>
      <c r="J1376" s="90" t="s">
        <v>229</v>
      </c>
    </row>
    <row r="1377" spans="1:10" x14ac:dyDescent="0.3">
      <c r="A1377" s="90">
        <v>1375</v>
      </c>
      <c r="B1377" s="91">
        <v>67</v>
      </c>
      <c r="C1377" s="90" t="s">
        <v>301</v>
      </c>
      <c r="D1377" s="90" t="s">
        <v>2</v>
      </c>
      <c r="E1377" s="86">
        <v>89.45</v>
      </c>
      <c r="F1377" s="86">
        <v>26.32</v>
      </c>
      <c r="G1377" s="92">
        <v>43.36951947</v>
      </c>
      <c r="H1377" s="86"/>
      <c r="I1377" s="90" t="s">
        <v>222</v>
      </c>
      <c r="J1377" s="90" t="s">
        <v>229</v>
      </c>
    </row>
    <row r="1378" spans="1:10" x14ac:dyDescent="0.3">
      <c r="A1378" s="90">
        <v>1376</v>
      </c>
      <c r="B1378" s="91">
        <v>67</v>
      </c>
      <c r="C1378" s="90" t="s">
        <v>301</v>
      </c>
      <c r="D1378" s="90" t="s">
        <v>2</v>
      </c>
      <c r="E1378" s="86">
        <v>89.45</v>
      </c>
      <c r="F1378" s="86">
        <v>26.32</v>
      </c>
      <c r="G1378" s="92">
        <v>27.70986693</v>
      </c>
      <c r="H1378" s="86"/>
      <c r="I1378" s="90" t="s">
        <v>222</v>
      </c>
      <c r="J1378" s="90" t="s">
        <v>229</v>
      </c>
    </row>
    <row r="1379" spans="1:10" x14ac:dyDescent="0.3">
      <c r="A1379" s="90">
        <v>1377</v>
      </c>
      <c r="B1379" s="91">
        <v>67</v>
      </c>
      <c r="C1379" s="90" t="s">
        <v>301</v>
      </c>
      <c r="D1379" s="90" t="s">
        <v>2</v>
      </c>
      <c r="E1379" s="86">
        <v>89.45</v>
      </c>
      <c r="F1379" s="86">
        <v>26.32</v>
      </c>
      <c r="G1379" s="92">
        <v>28.779994430000002</v>
      </c>
      <c r="H1379" s="86"/>
      <c r="I1379" s="90" t="s">
        <v>222</v>
      </c>
      <c r="J1379" s="90" t="s">
        <v>229</v>
      </c>
    </row>
    <row r="1380" spans="1:10" x14ac:dyDescent="0.3">
      <c r="A1380" s="90">
        <v>1378</v>
      </c>
      <c r="B1380" s="91">
        <v>67</v>
      </c>
      <c r="C1380" s="90" t="s">
        <v>301</v>
      </c>
      <c r="D1380" s="90" t="s">
        <v>2</v>
      </c>
      <c r="E1380" s="86">
        <v>89.45</v>
      </c>
      <c r="F1380" s="86">
        <v>26.32</v>
      </c>
      <c r="G1380" s="92">
        <v>38.241410850000001</v>
      </c>
      <c r="H1380" s="86"/>
      <c r="I1380" s="90" t="s">
        <v>222</v>
      </c>
      <c r="J1380" s="90" t="s">
        <v>229</v>
      </c>
    </row>
    <row r="1381" spans="1:10" x14ac:dyDescent="0.3">
      <c r="A1381" s="90">
        <v>1379</v>
      </c>
      <c r="B1381" s="91">
        <v>67</v>
      </c>
      <c r="C1381" s="90" t="s">
        <v>301</v>
      </c>
      <c r="D1381" s="90" t="s">
        <v>2</v>
      </c>
      <c r="E1381" s="86">
        <v>89.45</v>
      </c>
      <c r="F1381" s="86">
        <v>26.32</v>
      </c>
      <c r="G1381" s="92">
        <v>35.053992465</v>
      </c>
      <c r="H1381" s="86"/>
      <c r="I1381" s="90" t="s">
        <v>222</v>
      </c>
      <c r="J1381" s="90" t="s">
        <v>229</v>
      </c>
    </row>
    <row r="1382" spans="1:10" x14ac:dyDescent="0.3">
      <c r="A1382" s="90">
        <v>1380</v>
      </c>
      <c r="B1382" s="91">
        <v>67</v>
      </c>
      <c r="C1382" s="90" t="s">
        <v>301</v>
      </c>
      <c r="D1382" s="90" t="s">
        <v>2</v>
      </c>
      <c r="E1382" s="86">
        <v>89.45</v>
      </c>
      <c r="F1382" s="86">
        <v>26.32</v>
      </c>
      <c r="G1382" s="92">
        <v>39.937308630000004</v>
      </c>
      <c r="H1382" s="86"/>
      <c r="I1382" s="90" t="s">
        <v>222</v>
      </c>
      <c r="J1382" s="90" t="s">
        <v>229</v>
      </c>
    </row>
    <row r="1383" spans="1:10" x14ac:dyDescent="0.3">
      <c r="A1383" s="90">
        <v>1381</v>
      </c>
      <c r="B1383" s="91">
        <v>67</v>
      </c>
      <c r="C1383" s="90" t="s">
        <v>301</v>
      </c>
      <c r="D1383" s="90" t="s">
        <v>2</v>
      </c>
      <c r="E1383" s="86">
        <v>89.45</v>
      </c>
      <c r="F1383" s="86">
        <v>26.32</v>
      </c>
      <c r="G1383" s="92">
        <v>32.692792470000001</v>
      </c>
      <c r="H1383" s="86"/>
      <c r="I1383" s="90" t="s">
        <v>222</v>
      </c>
      <c r="J1383" s="90" t="s">
        <v>229</v>
      </c>
    </row>
    <row r="1384" spans="1:10" x14ac:dyDescent="0.3">
      <c r="A1384" s="90">
        <v>1382</v>
      </c>
      <c r="B1384" s="91">
        <v>67</v>
      </c>
      <c r="C1384" s="90" t="s">
        <v>301</v>
      </c>
      <c r="D1384" s="90" t="s">
        <v>2</v>
      </c>
      <c r="E1384" s="86">
        <v>89.45</v>
      </c>
      <c r="F1384" s="86">
        <v>26.32</v>
      </c>
      <c r="G1384" s="92">
        <v>32.821632050000005</v>
      </c>
      <c r="H1384" s="86"/>
      <c r="I1384" s="90" t="s">
        <v>222</v>
      </c>
      <c r="J1384" s="90" t="s">
        <v>229</v>
      </c>
    </row>
    <row r="1385" spans="1:10" x14ac:dyDescent="0.3">
      <c r="A1385" s="90">
        <v>1383</v>
      </c>
      <c r="B1385" s="91">
        <v>67</v>
      </c>
      <c r="C1385" s="90" t="s">
        <v>301</v>
      </c>
      <c r="D1385" s="90" t="s">
        <v>2</v>
      </c>
      <c r="E1385" s="86">
        <v>89.45</v>
      </c>
      <c r="F1385" s="86">
        <v>26.32</v>
      </c>
      <c r="G1385" s="92">
        <v>28.277018099999999</v>
      </c>
      <c r="H1385" s="86"/>
      <c r="I1385" s="90" t="s">
        <v>222</v>
      </c>
      <c r="J1385" s="90" t="s">
        <v>229</v>
      </c>
    </row>
    <row r="1386" spans="1:10" x14ac:dyDescent="0.3">
      <c r="A1386" s="90">
        <v>1384</v>
      </c>
      <c r="B1386" s="91">
        <v>67</v>
      </c>
      <c r="C1386" s="90" t="s">
        <v>301</v>
      </c>
      <c r="D1386" s="90" t="s">
        <v>2</v>
      </c>
      <c r="E1386" s="86">
        <v>89.45</v>
      </c>
      <c r="F1386" s="86">
        <v>26.32</v>
      </c>
      <c r="G1386" s="92">
        <v>36.102138695000001</v>
      </c>
      <c r="H1386" s="86"/>
      <c r="I1386" s="90" t="s">
        <v>222</v>
      </c>
      <c r="J1386" s="90" t="s">
        <v>229</v>
      </c>
    </row>
    <row r="1387" spans="1:10" x14ac:dyDescent="0.3">
      <c r="A1387" s="90">
        <v>1385</v>
      </c>
      <c r="B1387" s="91">
        <v>67</v>
      </c>
      <c r="C1387" s="90" t="s">
        <v>301</v>
      </c>
      <c r="D1387" s="90" t="s">
        <v>2</v>
      </c>
      <c r="E1387" s="86">
        <v>89.45</v>
      </c>
      <c r="F1387" s="86">
        <v>26.32</v>
      </c>
      <c r="G1387" s="92">
        <v>37.025279925</v>
      </c>
      <c r="H1387" s="86"/>
      <c r="I1387" s="90" t="s">
        <v>222</v>
      </c>
      <c r="J1387" s="90" t="s">
        <v>229</v>
      </c>
    </row>
    <row r="1388" spans="1:10" x14ac:dyDescent="0.3">
      <c r="A1388" s="90">
        <v>1386</v>
      </c>
      <c r="B1388" s="91">
        <v>67</v>
      </c>
      <c r="C1388" s="90" t="s">
        <v>301</v>
      </c>
      <c r="D1388" s="90" t="s">
        <v>2</v>
      </c>
      <c r="E1388" s="86">
        <v>89.45</v>
      </c>
      <c r="F1388" s="86">
        <v>26.32</v>
      </c>
      <c r="G1388" s="92">
        <v>29.864657995000002</v>
      </c>
      <c r="H1388" s="86"/>
      <c r="I1388" s="90" t="s">
        <v>222</v>
      </c>
      <c r="J1388" s="90" t="s">
        <v>229</v>
      </c>
    </row>
    <row r="1389" spans="1:10" x14ac:dyDescent="0.3">
      <c r="A1389" s="90">
        <v>1387</v>
      </c>
      <c r="B1389" s="91">
        <v>67</v>
      </c>
      <c r="C1389" s="90" t="s">
        <v>301</v>
      </c>
      <c r="D1389" s="90" t="s">
        <v>2</v>
      </c>
      <c r="E1389" s="86">
        <v>89.45</v>
      </c>
      <c r="F1389" s="86">
        <v>26.32</v>
      </c>
      <c r="G1389" s="92">
        <v>32.005293035000001</v>
      </c>
      <c r="H1389" s="86"/>
      <c r="I1389" s="90" t="s">
        <v>222</v>
      </c>
      <c r="J1389" s="90" t="s">
        <v>229</v>
      </c>
    </row>
    <row r="1390" spans="1:10" x14ac:dyDescent="0.3">
      <c r="A1390" s="90">
        <v>1388</v>
      </c>
      <c r="B1390" s="91">
        <v>67</v>
      </c>
      <c r="C1390" s="90" t="s">
        <v>301</v>
      </c>
      <c r="D1390" s="90" t="s">
        <v>2</v>
      </c>
      <c r="E1390" s="86">
        <v>89.45</v>
      </c>
      <c r="F1390" s="86">
        <v>26.32</v>
      </c>
      <c r="G1390" s="92">
        <v>30.794127265</v>
      </c>
      <c r="H1390" s="86"/>
      <c r="I1390" s="90" t="s">
        <v>222</v>
      </c>
      <c r="J1390" s="90" t="s">
        <v>229</v>
      </c>
    </row>
    <row r="1391" spans="1:10" x14ac:dyDescent="0.3">
      <c r="A1391" s="90">
        <v>1389</v>
      </c>
      <c r="B1391" s="91">
        <v>67</v>
      </c>
      <c r="C1391" s="90" t="s">
        <v>301</v>
      </c>
      <c r="D1391" s="90" t="s">
        <v>2</v>
      </c>
      <c r="E1391" s="86">
        <v>89.45</v>
      </c>
      <c r="F1391" s="86">
        <v>26.32</v>
      </c>
      <c r="G1391" s="92">
        <v>28.315016485000001</v>
      </c>
      <c r="H1391" s="86"/>
      <c r="I1391" s="90" t="s">
        <v>222</v>
      </c>
      <c r="J1391" s="90" t="s">
        <v>229</v>
      </c>
    </row>
    <row r="1392" spans="1:10" x14ac:dyDescent="0.3">
      <c r="A1392" s="90">
        <v>1390</v>
      </c>
      <c r="B1392" s="91">
        <v>67</v>
      </c>
      <c r="C1392" s="90" t="s">
        <v>301</v>
      </c>
      <c r="D1392" s="90" t="s">
        <v>2</v>
      </c>
      <c r="E1392" s="86">
        <v>89.45</v>
      </c>
      <c r="F1392" s="86">
        <v>26.32</v>
      </c>
      <c r="G1392" s="92">
        <v>40.025079099999999</v>
      </c>
      <c r="H1392" s="86"/>
      <c r="I1392" s="90" t="s">
        <v>222</v>
      </c>
      <c r="J1392" s="90" t="s">
        <v>229</v>
      </c>
    </row>
    <row r="1393" spans="1:10" x14ac:dyDescent="0.3">
      <c r="A1393" s="90">
        <v>1391</v>
      </c>
      <c r="B1393" s="91">
        <v>67</v>
      </c>
      <c r="C1393" s="90" t="s">
        <v>301</v>
      </c>
      <c r="D1393" s="90" t="s">
        <v>2</v>
      </c>
      <c r="E1393" s="86">
        <v>89.45</v>
      </c>
      <c r="F1393" s="86">
        <v>26.32</v>
      </c>
      <c r="G1393" s="92">
        <v>32.947891499999997</v>
      </c>
      <c r="H1393" s="86"/>
      <c r="I1393" s="90" t="s">
        <v>222</v>
      </c>
      <c r="J1393" s="90" t="s">
        <v>229</v>
      </c>
    </row>
    <row r="1394" spans="1:10" x14ac:dyDescent="0.3">
      <c r="A1394" s="90">
        <v>1392</v>
      </c>
      <c r="B1394" s="91">
        <v>67</v>
      </c>
      <c r="C1394" s="90" t="s">
        <v>301</v>
      </c>
      <c r="D1394" s="90" t="s">
        <v>2</v>
      </c>
      <c r="E1394" s="86">
        <v>89.45</v>
      </c>
      <c r="F1394" s="86">
        <v>26.32</v>
      </c>
      <c r="G1394" s="92">
        <v>31.407808119999999</v>
      </c>
      <c r="H1394" s="86"/>
      <c r="I1394" s="90" t="s">
        <v>222</v>
      </c>
      <c r="J1394" s="90" t="s">
        <v>229</v>
      </c>
    </row>
    <row r="1395" spans="1:10" x14ac:dyDescent="0.3">
      <c r="A1395" s="90">
        <v>1393</v>
      </c>
      <c r="B1395" s="91">
        <v>67</v>
      </c>
      <c r="C1395" s="90" t="s">
        <v>301</v>
      </c>
      <c r="D1395" s="90" t="s">
        <v>2</v>
      </c>
      <c r="E1395" s="86">
        <v>89.45</v>
      </c>
      <c r="F1395" s="86">
        <v>26.32</v>
      </c>
      <c r="G1395" s="92">
        <v>33.438429065000001</v>
      </c>
      <c r="H1395" s="86"/>
      <c r="I1395" s="90" t="s">
        <v>222</v>
      </c>
      <c r="J1395" s="90" t="s">
        <v>229</v>
      </c>
    </row>
    <row r="1396" spans="1:10" x14ac:dyDescent="0.3">
      <c r="A1396" s="90">
        <v>1394</v>
      </c>
      <c r="B1396" s="91">
        <v>67</v>
      </c>
      <c r="C1396" s="90" t="s">
        <v>301</v>
      </c>
      <c r="D1396" s="90" t="s">
        <v>2</v>
      </c>
      <c r="E1396" s="86">
        <v>89.45</v>
      </c>
      <c r="F1396" s="86">
        <v>26.32</v>
      </c>
      <c r="G1396" s="92">
        <v>36.135830425000002</v>
      </c>
      <c r="H1396" s="86"/>
      <c r="I1396" s="90" t="s">
        <v>222</v>
      </c>
      <c r="J1396" s="90" t="s">
        <v>229</v>
      </c>
    </row>
    <row r="1397" spans="1:10" x14ac:dyDescent="0.3">
      <c r="A1397" s="90">
        <v>1395</v>
      </c>
      <c r="B1397" s="91">
        <v>67</v>
      </c>
      <c r="C1397" s="90" t="s">
        <v>301</v>
      </c>
      <c r="D1397" s="90" t="s">
        <v>2</v>
      </c>
      <c r="E1397" s="86">
        <v>89.45</v>
      </c>
      <c r="F1397" s="86">
        <v>26.32</v>
      </c>
      <c r="G1397" s="92">
        <v>31.559520515000003</v>
      </c>
      <c r="H1397" s="86"/>
      <c r="I1397" s="90" t="s">
        <v>222</v>
      </c>
      <c r="J1397" s="90" t="s">
        <v>229</v>
      </c>
    </row>
    <row r="1398" spans="1:10" x14ac:dyDescent="0.3">
      <c r="A1398" s="90">
        <v>1396</v>
      </c>
      <c r="B1398" s="91">
        <v>67</v>
      </c>
      <c r="C1398" s="90" t="s">
        <v>301</v>
      </c>
      <c r="D1398" s="90" t="s">
        <v>2</v>
      </c>
      <c r="E1398" s="86">
        <v>89.45</v>
      </c>
      <c r="F1398" s="86">
        <v>26.32</v>
      </c>
      <c r="G1398" s="92">
        <v>30.088190154999999</v>
      </c>
      <c r="H1398" s="86"/>
      <c r="I1398" s="90" t="s">
        <v>222</v>
      </c>
      <c r="J1398" s="90" t="s">
        <v>229</v>
      </c>
    </row>
    <row r="1399" spans="1:10" x14ac:dyDescent="0.3">
      <c r="A1399" s="90">
        <v>1397</v>
      </c>
      <c r="B1399" s="91">
        <v>67</v>
      </c>
      <c r="C1399" s="90" t="s">
        <v>301</v>
      </c>
      <c r="D1399" s="90" t="s">
        <v>2</v>
      </c>
      <c r="E1399" s="86">
        <v>89.45</v>
      </c>
      <c r="F1399" s="86">
        <v>26.32</v>
      </c>
      <c r="G1399" s="92">
        <v>39.907485375</v>
      </c>
      <c r="H1399" s="86"/>
      <c r="I1399" s="90" t="s">
        <v>222</v>
      </c>
      <c r="J1399" s="90" t="s">
        <v>229</v>
      </c>
    </row>
    <row r="1400" spans="1:10" x14ac:dyDescent="0.3">
      <c r="A1400" s="90">
        <v>1398</v>
      </c>
      <c r="B1400" s="91">
        <v>67</v>
      </c>
      <c r="C1400" s="90" t="s">
        <v>301</v>
      </c>
      <c r="D1400" s="90" t="s">
        <v>2</v>
      </c>
      <c r="E1400" s="86">
        <v>89.45</v>
      </c>
      <c r="F1400" s="86">
        <v>26.32</v>
      </c>
      <c r="G1400" s="92">
        <v>27.829507384999999</v>
      </c>
      <c r="H1400" s="86"/>
      <c r="I1400" s="90" t="s">
        <v>222</v>
      </c>
      <c r="J1400" s="90" t="s">
        <v>229</v>
      </c>
    </row>
    <row r="1401" spans="1:10" x14ac:dyDescent="0.3">
      <c r="A1401" s="90">
        <v>1399</v>
      </c>
      <c r="B1401" s="91">
        <v>67</v>
      </c>
      <c r="C1401" s="90" t="s">
        <v>301</v>
      </c>
      <c r="D1401" s="90" t="s">
        <v>2</v>
      </c>
      <c r="E1401" s="86">
        <v>89.45</v>
      </c>
      <c r="F1401" s="86">
        <v>26.32</v>
      </c>
      <c r="G1401" s="92">
        <v>37.024858780000002</v>
      </c>
      <c r="H1401" s="86"/>
      <c r="I1401" s="90" t="s">
        <v>222</v>
      </c>
      <c r="J1401" s="90" t="s">
        <v>229</v>
      </c>
    </row>
    <row r="1402" spans="1:10" x14ac:dyDescent="0.3">
      <c r="A1402" s="90">
        <v>1400</v>
      </c>
      <c r="B1402" s="91">
        <v>67</v>
      </c>
      <c r="C1402" s="90" t="s">
        <v>301</v>
      </c>
      <c r="D1402" s="90" t="s">
        <v>2</v>
      </c>
      <c r="E1402" s="86">
        <v>89.45</v>
      </c>
      <c r="F1402" s="86">
        <v>26.32</v>
      </c>
      <c r="G1402" s="92">
        <v>30.729323725</v>
      </c>
      <c r="H1402" s="86"/>
      <c r="I1402" s="90" t="s">
        <v>222</v>
      </c>
      <c r="J1402" s="90" t="s">
        <v>229</v>
      </c>
    </row>
    <row r="1403" spans="1:10" x14ac:dyDescent="0.3">
      <c r="A1403" s="90">
        <v>1401</v>
      </c>
      <c r="B1403" s="91">
        <v>67</v>
      </c>
      <c r="C1403" s="90" t="s">
        <v>301</v>
      </c>
      <c r="D1403" s="90" t="s">
        <v>2</v>
      </c>
      <c r="E1403" s="86">
        <v>89.45</v>
      </c>
      <c r="F1403" s="86">
        <v>26.32</v>
      </c>
      <c r="G1403" s="92">
        <v>27.669800365</v>
      </c>
      <c r="H1403" s="86"/>
      <c r="I1403" s="90" t="s">
        <v>222</v>
      </c>
      <c r="J1403" s="90" t="s">
        <v>229</v>
      </c>
    </row>
    <row r="1404" spans="1:10" x14ac:dyDescent="0.3">
      <c r="A1404" s="90">
        <v>1402</v>
      </c>
      <c r="B1404" s="91">
        <v>68</v>
      </c>
      <c r="C1404" s="90" t="s">
        <v>302</v>
      </c>
      <c r="D1404" s="90" t="s">
        <v>16</v>
      </c>
      <c r="E1404" s="86">
        <v>52.15</v>
      </c>
      <c r="F1404" s="86">
        <v>32.5</v>
      </c>
      <c r="G1404" s="92">
        <v>24.708600000000001</v>
      </c>
      <c r="H1404" s="86">
        <v>0.65</v>
      </c>
      <c r="I1404" s="90" t="s">
        <v>222</v>
      </c>
      <c r="J1404" s="90" t="s">
        <v>227</v>
      </c>
    </row>
    <row r="1405" spans="1:10" x14ac:dyDescent="0.3">
      <c r="A1405" s="90">
        <v>1403</v>
      </c>
      <c r="B1405" s="91">
        <v>68</v>
      </c>
      <c r="C1405" s="90" t="s">
        <v>302</v>
      </c>
      <c r="D1405" s="90" t="s">
        <v>16</v>
      </c>
      <c r="E1405" s="86">
        <v>52.15</v>
      </c>
      <c r="F1405" s="86">
        <v>32.5</v>
      </c>
      <c r="G1405" s="92">
        <v>25.2607</v>
      </c>
      <c r="H1405" s="86">
        <v>0.65</v>
      </c>
      <c r="I1405" s="90" t="s">
        <v>222</v>
      </c>
      <c r="J1405" s="90" t="s">
        <v>227</v>
      </c>
    </row>
    <row r="1406" spans="1:10" x14ac:dyDescent="0.3">
      <c r="A1406" s="90">
        <v>1404</v>
      </c>
      <c r="B1406" s="91">
        <v>68</v>
      </c>
      <c r="C1406" s="90" t="s">
        <v>302</v>
      </c>
      <c r="D1406" s="90" t="s">
        <v>16</v>
      </c>
      <c r="E1406" s="86">
        <v>52.15</v>
      </c>
      <c r="F1406" s="86">
        <v>32.5</v>
      </c>
      <c r="G1406" s="92">
        <v>29.401800000000001</v>
      </c>
      <c r="H1406" s="86">
        <v>0.65</v>
      </c>
      <c r="I1406" s="90" t="s">
        <v>222</v>
      </c>
      <c r="J1406" s="90" t="s">
        <v>227</v>
      </c>
    </row>
    <row r="1407" spans="1:10" x14ac:dyDescent="0.3">
      <c r="A1407" s="90">
        <v>1405</v>
      </c>
      <c r="B1407" s="91">
        <v>68</v>
      </c>
      <c r="C1407" s="90" t="s">
        <v>302</v>
      </c>
      <c r="D1407" s="90" t="s">
        <v>16</v>
      </c>
      <c r="E1407" s="86">
        <v>52.15</v>
      </c>
      <c r="F1407" s="86">
        <v>32.5</v>
      </c>
      <c r="G1407" s="92">
        <v>21.2577</v>
      </c>
      <c r="H1407" s="86">
        <v>0.65</v>
      </c>
      <c r="I1407" s="90" t="s">
        <v>222</v>
      </c>
      <c r="J1407" s="90" t="s">
        <v>227</v>
      </c>
    </row>
    <row r="1408" spans="1:10" x14ac:dyDescent="0.3">
      <c r="A1408" s="90">
        <v>1406</v>
      </c>
      <c r="B1408" s="91">
        <v>68</v>
      </c>
      <c r="C1408" s="90" t="s">
        <v>302</v>
      </c>
      <c r="D1408" s="90" t="s">
        <v>16</v>
      </c>
      <c r="E1408" s="86">
        <v>52.15</v>
      </c>
      <c r="F1408" s="86">
        <v>32.5</v>
      </c>
      <c r="G1408" s="92">
        <v>21.947900000000001</v>
      </c>
      <c r="H1408" s="86">
        <v>0.65</v>
      </c>
      <c r="I1408" s="90" t="s">
        <v>222</v>
      </c>
      <c r="J1408" s="90" t="s">
        <v>227</v>
      </c>
    </row>
    <row r="1409" spans="1:10" x14ac:dyDescent="0.3">
      <c r="A1409" s="90">
        <v>1407</v>
      </c>
      <c r="B1409" s="91">
        <v>68</v>
      </c>
      <c r="C1409" s="90" t="s">
        <v>302</v>
      </c>
      <c r="D1409" s="90" t="s">
        <v>16</v>
      </c>
      <c r="E1409" s="86">
        <v>52.15</v>
      </c>
      <c r="F1409" s="86">
        <v>32.5</v>
      </c>
      <c r="G1409" s="92">
        <v>21.947900000000001</v>
      </c>
      <c r="H1409" s="86">
        <v>0.65</v>
      </c>
      <c r="I1409" s="90" t="s">
        <v>222</v>
      </c>
      <c r="J1409" s="90" t="s">
        <v>227</v>
      </c>
    </row>
    <row r="1410" spans="1:10" x14ac:dyDescent="0.3">
      <c r="A1410" s="90">
        <v>1408</v>
      </c>
      <c r="B1410" s="91">
        <v>68</v>
      </c>
      <c r="C1410" s="90" t="s">
        <v>302</v>
      </c>
      <c r="D1410" s="90" t="s">
        <v>16</v>
      </c>
      <c r="E1410" s="86">
        <v>52.15</v>
      </c>
      <c r="F1410" s="86">
        <v>32.5</v>
      </c>
      <c r="G1410" s="92">
        <v>24.0184</v>
      </c>
      <c r="H1410" s="86">
        <v>0.65</v>
      </c>
      <c r="I1410" s="90" t="s">
        <v>222</v>
      </c>
      <c r="J1410" s="90" t="s">
        <v>227</v>
      </c>
    </row>
    <row r="1411" spans="1:10" x14ac:dyDescent="0.3">
      <c r="A1411" s="90">
        <v>1409</v>
      </c>
      <c r="B1411" s="91">
        <v>68</v>
      </c>
      <c r="C1411" s="90" t="s">
        <v>302</v>
      </c>
      <c r="D1411" s="90" t="s">
        <v>16</v>
      </c>
      <c r="E1411" s="86">
        <v>52.15</v>
      </c>
      <c r="F1411" s="86">
        <v>32.5</v>
      </c>
      <c r="G1411" s="92">
        <v>22.085899999999999</v>
      </c>
      <c r="H1411" s="86">
        <v>0.65</v>
      </c>
      <c r="I1411" s="90" t="s">
        <v>222</v>
      </c>
      <c r="J1411" s="90" t="s">
        <v>227</v>
      </c>
    </row>
    <row r="1412" spans="1:10" x14ac:dyDescent="0.3">
      <c r="A1412" s="90">
        <v>1410</v>
      </c>
      <c r="B1412" s="91">
        <v>68</v>
      </c>
      <c r="C1412" s="90" t="s">
        <v>302</v>
      </c>
      <c r="D1412" s="90" t="s">
        <v>16</v>
      </c>
      <c r="E1412" s="86">
        <v>52.15</v>
      </c>
      <c r="F1412" s="86">
        <v>32.5</v>
      </c>
      <c r="G1412" s="92">
        <v>17.944800000000001</v>
      </c>
      <c r="H1412" s="86">
        <v>0.65</v>
      </c>
      <c r="I1412" s="90" t="s">
        <v>222</v>
      </c>
      <c r="J1412" s="90" t="s">
        <v>227</v>
      </c>
    </row>
    <row r="1413" spans="1:10" x14ac:dyDescent="0.3">
      <c r="A1413" s="90">
        <v>1411</v>
      </c>
      <c r="B1413" s="91">
        <v>68</v>
      </c>
      <c r="C1413" s="90" t="s">
        <v>302</v>
      </c>
      <c r="D1413" s="90" t="s">
        <v>16</v>
      </c>
      <c r="E1413" s="86">
        <v>52.15</v>
      </c>
      <c r="F1413" s="86">
        <v>32.5</v>
      </c>
      <c r="G1413" s="92">
        <v>20.567499999999999</v>
      </c>
      <c r="H1413" s="86">
        <v>0.65</v>
      </c>
      <c r="I1413" s="90" t="s">
        <v>222</v>
      </c>
      <c r="J1413" s="90" t="s">
        <v>227</v>
      </c>
    </row>
    <row r="1414" spans="1:10" x14ac:dyDescent="0.3">
      <c r="A1414" s="90">
        <v>1412</v>
      </c>
      <c r="B1414" s="91">
        <v>68</v>
      </c>
      <c r="C1414" s="90" t="s">
        <v>302</v>
      </c>
      <c r="D1414" s="90" t="s">
        <v>16</v>
      </c>
      <c r="E1414" s="86">
        <v>52.15</v>
      </c>
      <c r="F1414" s="86">
        <v>32.5</v>
      </c>
      <c r="G1414" s="92">
        <v>15.958500000000001</v>
      </c>
      <c r="H1414" s="86">
        <v>0.81</v>
      </c>
      <c r="I1414" s="90" t="s">
        <v>222</v>
      </c>
      <c r="J1414" s="90" t="s">
        <v>227</v>
      </c>
    </row>
    <row r="1415" spans="1:10" x14ac:dyDescent="0.3">
      <c r="A1415" s="90">
        <v>1413</v>
      </c>
      <c r="B1415" s="91">
        <v>68</v>
      </c>
      <c r="C1415" s="90" t="s">
        <v>302</v>
      </c>
      <c r="D1415" s="90" t="s">
        <v>16</v>
      </c>
      <c r="E1415" s="86">
        <v>52.15</v>
      </c>
      <c r="F1415" s="86">
        <v>32.5</v>
      </c>
      <c r="G1415" s="92">
        <v>15.239599999999999</v>
      </c>
      <c r="H1415" s="86">
        <v>0.81</v>
      </c>
      <c r="I1415" s="90" t="s">
        <v>222</v>
      </c>
      <c r="J1415" s="90" t="s">
        <v>227</v>
      </c>
    </row>
    <row r="1416" spans="1:10" x14ac:dyDescent="0.3">
      <c r="A1416" s="90">
        <v>1414</v>
      </c>
      <c r="B1416" s="91">
        <v>68</v>
      </c>
      <c r="C1416" s="90" t="s">
        <v>302</v>
      </c>
      <c r="D1416" s="90" t="s">
        <v>16</v>
      </c>
      <c r="E1416" s="86">
        <v>52.15</v>
      </c>
      <c r="F1416" s="86">
        <v>32.5</v>
      </c>
      <c r="G1416" s="92">
        <v>20.559100000000001</v>
      </c>
      <c r="H1416" s="86">
        <v>0.81</v>
      </c>
      <c r="I1416" s="90" t="s">
        <v>222</v>
      </c>
      <c r="J1416" s="90" t="s">
        <v>227</v>
      </c>
    </row>
    <row r="1417" spans="1:10" x14ac:dyDescent="0.3">
      <c r="A1417" s="90">
        <v>1415</v>
      </c>
      <c r="B1417" s="91">
        <v>68</v>
      </c>
      <c r="C1417" s="90" t="s">
        <v>302</v>
      </c>
      <c r="D1417" s="90" t="s">
        <v>16</v>
      </c>
      <c r="E1417" s="86">
        <v>52.15</v>
      </c>
      <c r="F1417" s="86">
        <v>32.5</v>
      </c>
      <c r="G1417" s="92">
        <v>13.9457</v>
      </c>
      <c r="H1417" s="86">
        <v>0.81</v>
      </c>
      <c r="I1417" s="90" t="s">
        <v>222</v>
      </c>
      <c r="J1417" s="90" t="s">
        <v>227</v>
      </c>
    </row>
    <row r="1418" spans="1:10" x14ac:dyDescent="0.3">
      <c r="A1418" s="90">
        <v>1416</v>
      </c>
      <c r="B1418" s="91">
        <v>68</v>
      </c>
      <c r="C1418" s="90" t="s">
        <v>302</v>
      </c>
      <c r="D1418" s="90" t="s">
        <v>16</v>
      </c>
      <c r="E1418" s="86">
        <v>52.15</v>
      </c>
      <c r="F1418" s="86">
        <v>32.5</v>
      </c>
      <c r="G1418" s="92">
        <v>19.121400000000001</v>
      </c>
      <c r="H1418" s="86">
        <v>0.81</v>
      </c>
      <c r="I1418" s="90" t="s">
        <v>222</v>
      </c>
      <c r="J1418" s="90" t="s">
        <v>227</v>
      </c>
    </row>
    <row r="1419" spans="1:10" x14ac:dyDescent="0.3">
      <c r="A1419" s="90">
        <v>1417</v>
      </c>
      <c r="B1419" s="91">
        <v>68</v>
      </c>
      <c r="C1419" s="90" t="s">
        <v>302</v>
      </c>
      <c r="D1419" s="90" t="s">
        <v>16</v>
      </c>
      <c r="E1419" s="86">
        <v>52.15</v>
      </c>
      <c r="F1419" s="86">
        <v>32.5</v>
      </c>
      <c r="G1419" s="92">
        <v>21.9968</v>
      </c>
      <c r="H1419" s="86">
        <v>0.81</v>
      </c>
      <c r="I1419" s="90" t="s">
        <v>222</v>
      </c>
      <c r="J1419" s="90" t="s">
        <v>227</v>
      </c>
    </row>
    <row r="1420" spans="1:10" x14ac:dyDescent="0.3">
      <c r="A1420" s="90">
        <v>1418</v>
      </c>
      <c r="B1420" s="91">
        <v>68</v>
      </c>
      <c r="C1420" s="90" t="s">
        <v>302</v>
      </c>
      <c r="D1420" s="90" t="s">
        <v>16</v>
      </c>
      <c r="E1420" s="86">
        <v>52.15</v>
      </c>
      <c r="F1420" s="86">
        <v>32.5</v>
      </c>
      <c r="G1420" s="92">
        <v>22.859400000000001</v>
      </c>
      <c r="H1420" s="86">
        <v>0.81</v>
      </c>
      <c r="I1420" s="90" t="s">
        <v>222</v>
      </c>
      <c r="J1420" s="90" t="s">
        <v>227</v>
      </c>
    </row>
    <row r="1421" spans="1:10" x14ac:dyDescent="0.3">
      <c r="A1421" s="90">
        <v>1419</v>
      </c>
      <c r="B1421" s="91">
        <v>68</v>
      </c>
      <c r="C1421" s="90" t="s">
        <v>302</v>
      </c>
      <c r="D1421" s="90" t="s">
        <v>16</v>
      </c>
      <c r="E1421" s="86">
        <v>52.15</v>
      </c>
      <c r="F1421" s="86">
        <v>32.5</v>
      </c>
      <c r="G1421" s="92">
        <v>19.984000000000002</v>
      </c>
      <c r="H1421" s="86">
        <v>0.81</v>
      </c>
      <c r="I1421" s="90" t="s">
        <v>222</v>
      </c>
      <c r="J1421" s="90" t="s">
        <v>227</v>
      </c>
    </row>
    <row r="1422" spans="1:10" x14ac:dyDescent="0.3">
      <c r="A1422" s="90">
        <v>1420</v>
      </c>
      <c r="B1422" s="91">
        <v>68</v>
      </c>
      <c r="C1422" s="90" t="s">
        <v>302</v>
      </c>
      <c r="D1422" s="90" t="s">
        <v>16</v>
      </c>
      <c r="E1422" s="86">
        <v>52.15</v>
      </c>
      <c r="F1422" s="86">
        <v>32.5</v>
      </c>
      <c r="G1422" s="92">
        <v>17.9712</v>
      </c>
      <c r="H1422" s="86">
        <v>0.81</v>
      </c>
      <c r="I1422" s="90" t="s">
        <v>222</v>
      </c>
      <c r="J1422" s="90" t="s">
        <v>227</v>
      </c>
    </row>
    <row r="1423" spans="1:10" x14ac:dyDescent="0.3">
      <c r="A1423" s="90">
        <v>1421</v>
      </c>
      <c r="B1423" s="91">
        <v>68</v>
      </c>
      <c r="C1423" s="90" t="s">
        <v>302</v>
      </c>
      <c r="D1423" s="90" t="s">
        <v>16</v>
      </c>
      <c r="E1423" s="86">
        <v>52.15</v>
      </c>
      <c r="F1423" s="86">
        <v>32.5</v>
      </c>
      <c r="G1423" s="92">
        <v>19.121400000000001</v>
      </c>
      <c r="H1423" s="86">
        <v>0.81</v>
      </c>
      <c r="I1423" s="90" t="s">
        <v>222</v>
      </c>
      <c r="J1423" s="90" t="s">
        <v>227</v>
      </c>
    </row>
    <row r="1424" spans="1:10" x14ac:dyDescent="0.3">
      <c r="A1424" s="90">
        <v>1422</v>
      </c>
      <c r="B1424" s="91">
        <v>69</v>
      </c>
      <c r="C1424" s="90" t="s">
        <v>303</v>
      </c>
      <c r="D1424" s="90" t="s">
        <v>5</v>
      </c>
      <c r="E1424" s="86">
        <v>74.369425000000007</v>
      </c>
      <c r="F1424" s="86">
        <v>31.502127000000002</v>
      </c>
      <c r="G1424" s="92">
        <v>20.213899999999999</v>
      </c>
      <c r="H1424" s="86"/>
      <c r="I1424" s="90" t="s">
        <v>222</v>
      </c>
      <c r="J1424" s="90" t="s">
        <v>229</v>
      </c>
    </row>
    <row r="1425" spans="1:10" x14ac:dyDescent="0.3">
      <c r="A1425" s="90">
        <v>1423</v>
      </c>
      <c r="B1425" s="91">
        <v>69</v>
      </c>
      <c r="C1425" s="90" t="s">
        <v>303</v>
      </c>
      <c r="D1425" s="90" t="s">
        <v>5</v>
      </c>
      <c r="E1425" s="86">
        <v>75.369425000000007</v>
      </c>
      <c r="F1425" s="86">
        <v>32.502127000000002</v>
      </c>
      <c r="G1425" s="92">
        <v>30.802099999999999</v>
      </c>
      <c r="H1425" s="86"/>
      <c r="I1425" s="90" t="s">
        <v>222</v>
      </c>
      <c r="J1425" s="90" t="s">
        <v>229</v>
      </c>
    </row>
    <row r="1426" spans="1:10" x14ac:dyDescent="0.3">
      <c r="A1426" s="90">
        <v>1424</v>
      </c>
      <c r="B1426" s="91">
        <v>69</v>
      </c>
      <c r="C1426" s="90" t="s">
        <v>303</v>
      </c>
      <c r="D1426" s="90" t="s">
        <v>5</v>
      </c>
      <c r="E1426" s="86">
        <v>76.369425000000007</v>
      </c>
      <c r="F1426" s="86">
        <v>33.502127000000002</v>
      </c>
      <c r="G1426" s="92">
        <v>29.197900000000001</v>
      </c>
      <c r="H1426" s="86"/>
      <c r="I1426" s="90" t="s">
        <v>222</v>
      </c>
      <c r="J1426" s="90" t="s">
        <v>229</v>
      </c>
    </row>
    <row r="1427" spans="1:10" x14ac:dyDescent="0.3">
      <c r="A1427" s="90">
        <v>1425</v>
      </c>
      <c r="B1427" s="91">
        <v>69</v>
      </c>
      <c r="C1427" s="90" t="s">
        <v>303</v>
      </c>
      <c r="D1427" s="90" t="s">
        <v>5</v>
      </c>
      <c r="E1427" s="86">
        <v>77.369425000000007</v>
      </c>
      <c r="F1427" s="86">
        <v>34.502127000000002</v>
      </c>
      <c r="G1427" s="92">
        <v>17.647099999999998</v>
      </c>
      <c r="H1427" s="86"/>
      <c r="I1427" s="90" t="s">
        <v>222</v>
      </c>
      <c r="J1427" s="90" t="s">
        <v>229</v>
      </c>
    </row>
    <row r="1428" spans="1:10" x14ac:dyDescent="0.3">
      <c r="A1428" s="90">
        <v>1426</v>
      </c>
      <c r="B1428" s="91">
        <v>70</v>
      </c>
      <c r="C1428" s="90" t="s">
        <v>304</v>
      </c>
      <c r="D1428" s="90" t="s">
        <v>2</v>
      </c>
      <c r="E1428" s="86">
        <v>85.302766000000005</v>
      </c>
      <c r="F1428" s="86">
        <v>23.355481000000001</v>
      </c>
      <c r="G1428" s="92">
        <v>38.15</v>
      </c>
      <c r="H1428" s="86">
        <v>2.91</v>
      </c>
      <c r="I1428" s="90" t="s">
        <v>222</v>
      </c>
      <c r="J1428" s="90" t="s">
        <v>229</v>
      </c>
    </row>
    <row r="1429" spans="1:10" x14ac:dyDescent="0.3">
      <c r="A1429" s="90">
        <v>1427</v>
      </c>
      <c r="B1429" s="91">
        <v>70</v>
      </c>
      <c r="C1429" s="90" t="s">
        <v>304</v>
      </c>
      <c r="D1429" s="90" t="s">
        <v>2</v>
      </c>
      <c r="E1429" s="86">
        <v>85.302766000000005</v>
      </c>
      <c r="F1429" s="86">
        <v>23.355481000000001</v>
      </c>
      <c r="G1429" s="92">
        <v>39.58</v>
      </c>
      <c r="H1429" s="86">
        <v>2.91</v>
      </c>
      <c r="I1429" s="90" t="s">
        <v>222</v>
      </c>
      <c r="J1429" s="90" t="s">
        <v>229</v>
      </c>
    </row>
    <row r="1430" spans="1:10" x14ac:dyDescent="0.3">
      <c r="A1430" s="90">
        <v>1428</v>
      </c>
      <c r="B1430" s="91">
        <v>71</v>
      </c>
      <c r="C1430" s="90" t="s">
        <v>305</v>
      </c>
      <c r="D1430" s="90" t="s">
        <v>1</v>
      </c>
      <c r="E1430" s="86">
        <v>114.4</v>
      </c>
      <c r="F1430" s="86">
        <v>35</v>
      </c>
      <c r="G1430" s="92">
        <v>42.8</v>
      </c>
      <c r="H1430" s="86">
        <v>0.52</v>
      </c>
      <c r="I1430" s="90" t="s">
        <v>222</v>
      </c>
      <c r="J1430" s="90" t="s">
        <v>244</v>
      </c>
    </row>
    <row r="1431" spans="1:10" x14ac:dyDescent="0.3">
      <c r="A1431" s="90">
        <v>1429</v>
      </c>
      <c r="B1431" s="91">
        <v>71</v>
      </c>
      <c r="C1431" s="90" t="s">
        <v>305</v>
      </c>
      <c r="D1431" s="90" t="s">
        <v>1</v>
      </c>
      <c r="E1431" s="86">
        <v>114.4</v>
      </c>
      <c r="F1431" s="86">
        <v>35</v>
      </c>
      <c r="G1431" s="92">
        <v>61</v>
      </c>
      <c r="H1431" s="86">
        <v>0.57999999999999996</v>
      </c>
      <c r="I1431" s="90" t="s">
        <v>222</v>
      </c>
      <c r="J1431" s="90" t="s">
        <v>244</v>
      </c>
    </row>
    <row r="1432" spans="1:10" x14ac:dyDescent="0.3">
      <c r="A1432" s="90">
        <v>1430</v>
      </c>
      <c r="B1432" s="91">
        <v>71</v>
      </c>
      <c r="C1432" s="90" t="s">
        <v>305</v>
      </c>
      <c r="D1432" s="90" t="s">
        <v>1</v>
      </c>
      <c r="E1432" s="86">
        <v>114.4</v>
      </c>
      <c r="F1432" s="86">
        <v>35</v>
      </c>
      <c r="G1432" s="92">
        <v>34.200000000000003</v>
      </c>
      <c r="H1432" s="86">
        <v>0.61</v>
      </c>
      <c r="I1432" s="90" t="s">
        <v>222</v>
      </c>
      <c r="J1432" s="90" t="s">
        <v>244</v>
      </c>
    </row>
    <row r="1433" spans="1:10" x14ac:dyDescent="0.3">
      <c r="A1433" s="90">
        <v>1431</v>
      </c>
      <c r="B1433" s="91">
        <v>71</v>
      </c>
      <c r="C1433" s="90" t="s">
        <v>305</v>
      </c>
      <c r="D1433" s="90" t="s">
        <v>1</v>
      </c>
      <c r="E1433" s="86">
        <v>114.4</v>
      </c>
      <c r="F1433" s="86">
        <v>35</v>
      </c>
      <c r="G1433" s="92">
        <v>21.5</v>
      </c>
      <c r="H1433" s="86">
        <v>0.41</v>
      </c>
      <c r="I1433" s="90" t="s">
        <v>222</v>
      </c>
      <c r="J1433" s="90" t="s">
        <v>244</v>
      </c>
    </row>
    <row r="1434" spans="1:10" x14ac:dyDescent="0.3">
      <c r="A1434" s="90">
        <v>1432</v>
      </c>
      <c r="B1434" s="91">
        <v>71</v>
      </c>
      <c r="C1434" s="90" t="s">
        <v>305</v>
      </c>
      <c r="D1434" s="90" t="s">
        <v>1</v>
      </c>
      <c r="E1434" s="86">
        <v>114.4</v>
      </c>
      <c r="F1434" s="86">
        <v>35</v>
      </c>
      <c r="G1434" s="92">
        <v>20.2</v>
      </c>
      <c r="H1434" s="86">
        <v>0.5</v>
      </c>
      <c r="I1434" s="90" t="s">
        <v>222</v>
      </c>
      <c r="J1434" s="90" t="s">
        <v>244</v>
      </c>
    </row>
    <row r="1435" spans="1:10" x14ac:dyDescent="0.3">
      <c r="A1435" s="90">
        <v>1433</v>
      </c>
      <c r="B1435" s="91">
        <v>72</v>
      </c>
      <c r="C1435" s="90" t="s">
        <v>306</v>
      </c>
      <c r="D1435" s="90" t="s">
        <v>1</v>
      </c>
      <c r="E1435" s="86">
        <v>108.07987</v>
      </c>
      <c r="F1435" s="86">
        <v>34.302177</v>
      </c>
      <c r="G1435" s="92">
        <v>23.6</v>
      </c>
      <c r="H1435" s="86">
        <v>0.67333333333333334</v>
      </c>
      <c r="I1435" s="90" t="s">
        <v>222</v>
      </c>
      <c r="J1435" s="90" t="s">
        <v>244</v>
      </c>
    </row>
    <row r="1436" spans="1:10" x14ac:dyDescent="0.3">
      <c r="A1436" s="90">
        <v>1434</v>
      </c>
      <c r="B1436" s="91">
        <v>72</v>
      </c>
      <c r="C1436" s="90" t="s">
        <v>306</v>
      </c>
      <c r="D1436" s="90" t="s">
        <v>1</v>
      </c>
      <c r="E1436" s="86">
        <v>108.07987</v>
      </c>
      <c r="F1436" s="86">
        <v>34.302177</v>
      </c>
      <c r="G1436" s="92">
        <v>24.5</v>
      </c>
      <c r="H1436" s="86">
        <v>0.67333333333333334</v>
      </c>
      <c r="I1436" s="90" t="s">
        <v>222</v>
      </c>
      <c r="J1436" s="90" t="s">
        <v>244</v>
      </c>
    </row>
    <row r="1437" spans="1:10" x14ac:dyDescent="0.3">
      <c r="A1437" s="90">
        <v>1435</v>
      </c>
      <c r="B1437" s="91">
        <v>72</v>
      </c>
      <c r="C1437" s="90" t="s">
        <v>306</v>
      </c>
      <c r="D1437" s="90" t="s">
        <v>1</v>
      </c>
      <c r="E1437" s="86">
        <v>108.07987</v>
      </c>
      <c r="F1437" s="86">
        <v>34.302177</v>
      </c>
      <c r="G1437" s="92">
        <v>28.3</v>
      </c>
      <c r="H1437" s="86">
        <v>0.67333333333333334</v>
      </c>
      <c r="I1437" s="90" t="s">
        <v>222</v>
      </c>
      <c r="J1437" s="90" t="s">
        <v>244</v>
      </c>
    </row>
    <row r="1438" spans="1:10" x14ac:dyDescent="0.3">
      <c r="A1438" s="90">
        <v>1436</v>
      </c>
      <c r="B1438" s="91">
        <v>72</v>
      </c>
      <c r="C1438" s="90" t="s">
        <v>306</v>
      </c>
      <c r="D1438" s="90" t="s">
        <v>1</v>
      </c>
      <c r="E1438" s="86">
        <v>108.07987</v>
      </c>
      <c r="F1438" s="86">
        <v>34.302177</v>
      </c>
      <c r="G1438" s="92">
        <v>39.799999999999997</v>
      </c>
      <c r="H1438" s="86"/>
      <c r="I1438" s="90" t="s">
        <v>222</v>
      </c>
      <c r="J1438" s="90" t="s">
        <v>244</v>
      </c>
    </row>
    <row r="1439" spans="1:10" x14ac:dyDescent="0.3">
      <c r="A1439" s="90">
        <v>1437</v>
      </c>
      <c r="B1439" s="91">
        <v>72</v>
      </c>
      <c r="C1439" s="90" t="s">
        <v>306</v>
      </c>
      <c r="D1439" s="90" t="s">
        <v>1</v>
      </c>
      <c r="E1439" s="86">
        <v>108.07987</v>
      </c>
      <c r="F1439" s="86">
        <v>34.302177</v>
      </c>
      <c r="G1439" s="92">
        <v>39.1</v>
      </c>
      <c r="H1439" s="86"/>
      <c r="I1439" s="90" t="s">
        <v>222</v>
      </c>
      <c r="J1439" s="90" t="s">
        <v>244</v>
      </c>
    </row>
    <row r="1440" spans="1:10" x14ac:dyDescent="0.3">
      <c r="A1440" s="90">
        <v>1438</v>
      </c>
      <c r="B1440" s="91">
        <v>72</v>
      </c>
      <c r="C1440" s="90" t="s">
        <v>306</v>
      </c>
      <c r="D1440" s="90" t="s">
        <v>1</v>
      </c>
      <c r="E1440" s="86">
        <v>108.07987</v>
      </c>
      <c r="F1440" s="86">
        <v>34.302177</v>
      </c>
      <c r="G1440" s="92">
        <v>39.5</v>
      </c>
      <c r="H1440" s="86"/>
      <c r="I1440" s="90" t="s">
        <v>222</v>
      </c>
      <c r="J1440" s="90" t="s">
        <v>244</v>
      </c>
    </row>
    <row r="1441" spans="1:10" x14ac:dyDescent="0.3">
      <c r="A1441" s="90">
        <v>1439</v>
      </c>
      <c r="B1441" s="91">
        <v>72</v>
      </c>
      <c r="C1441" s="90" t="s">
        <v>306</v>
      </c>
      <c r="D1441" s="90" t="s">
        <v>1</v>
      </c>
      <c r="E1441" s="86">
        <v>108.07987</v>
      </c>
      <c r="F1441" s="86">
        <v>34.302177</v>
      </c>
      <c r="G1441" s="92">
        <v>22.4</v>
      </c>
      <c r="H1441" s="86"/>
      <c r="I1441" s="90" t="s">
        <v>222</v>
      </c>
      <c r="J1441" s="90" t="s">
        <v>244</v>
      </c>
    </row>
    <row r="1442" spans="1:10" x14ac:dyDescent="0.3">
      <c r="A1442" s="90">
        <v>1440</v>
      </c>
      <c r="B1442" s="91">
        <v>72</v>
      </c>
      <c r="C1442" s="90" t="s">
        <v>306</v>
      </c>
      <c r="D1442" s="90" t="s">
        <v>1</v>
      </c>
      <c r="E1442" s="86">
        <v>108.07987</v>
      </c>
      <c r="F1442" s="86">
        <v>34.302177</v>
      </c>
      <c r="G1442" s="92">
        <v>21.4</v>
      </c>
      <c r="H1442" s="86"/>
      <c r="I1442" s="90" t="s">
        <v>222</v>
      </c>
      <c r="J1442" s="90" t="s">
        <v>244</v>
      </c>
    </row>
    <row r="1443" spans="1:10" x14ac:dyDescent="0.3">
      <c r="A1443" s="90">
        <v>1441</v>
      </c>
      <c r="B1443" s="91">
        <v>72</v>
      </c>
      <c r="C1443" s="90" t="s">
        <v>306</v>
      </c>
      <c r="D1443" s="90" t="s">
        <v>1</v>
      </c>
      <c r="E1443" s="86">
        <v>108.07987</v>
      </c>
      <c r="F1443" s="86">
        <v>34.302177</v>
      </c>
      <c r="G1443" s="92">
        <v>20.6</v>
      </c>
      <c r="H1443" s="86"/>
      <c r="I1443" s="90" t="s">
        <v>222</v>
      </c>
      <c r="J1443" s="90" t="s">
        <v>244</v>
      </c>
    </row>
    <row r="1444" spans="1:10" x14ac:dyDescent="0.3">
      <c r="A1444" s="90">
        <v>1442</v>
      </c>
      <c r="B1444" s="93" t="s">
        <v>581</v>
      </c>
      <c r="C1444" s="90" t="s">
        <v>307</v>
      </c>
      <c r="D1444" s="90" t="s">
        <v>1</v>
      </c>
      <c r="E1444" s="86">
        <v>108.07987</v>
      </c>
      <c r="F1444" s="86">
        <v>34.302177</v>
      </c>
      <c r="G1444" s="92">
        <v>36.799999999999997</v>
      </c>
      <c r="H1444" s="86"/>
      <c r="I1444" s="90" t="s">
        <v>222</v>
      </c>
      <c r="J1444" s="90" t="s">
        <v>244</v>
      </c>
    </row>
    <row r="1445" spans="1:10" x14ac:dyDescent="0.3">
      <c r="A1445" s="90">
        <v>1443</v>
      </c>
      <c r="B1445" s="93" t="s">
        <v>581</v>
      </c>
      <c r="C1445" s="90" t="s">
        <v>307</v>
      </c>
      <c r="D1445" s="90" t="s">
        <v>1</v>
      </c>
      <c r="E1445" s="86">
        <v>108.07987</v>
      </c>
      <c r="F1445" s="86">
        <v>34.302177</v>
      </c>
      <c r="G1445" s="92">
        <v>42.2</v>
      </c>
      <c r="H1445" s="86"/>
      <c r="I1445" s="90" t="s">
        <v>222</v>
      </c>
      <c r="J1445" s="90" t="s">
        <v>244</v>
      </c>
    </row>
    <row r="1446" spans="1:10" x14ac:dyDescent="0.3">
      <c r="A1446" s="90">
        <v>1444</v>
      </c>
      <c r="B1446" s="93" t="s">
        <v>581</v>
      </c>
      <c r="C1446" s="90" t="s">
        <v>307</v>
      </c>
      <c r="D1446" s="90" t="s">
        <v>1</v>
      </c>
      <c r="E1446" s="86">
        <v>108.07987</v>
      </c>
      <c r="F1446" s="86">
        <v>34.302177</v>
      </c>
      <c r="G1446" s="92">
        <v>44.3</v>
      </c>
      <c r="H1446" s="86"/>
      <c r="I1446" s="90" t="s">
        <v>222</v>
      </c>
      <c r="J1446" s="90" t="s">
        <v>244</v>
      </c>
    </row>
    <row r="1447" spans="1:10" x14ac:dyDescent="0.3">
      <c r="A1447" s="90">
        <v>1445</v>
      </c>
      <c r="B1447" s="93" t="s">
        <v>581</v>
      </c>
      <c r="C1447" s="90" t="s">
        <v>307</v>
      </c>
      <c r="D1447" s="90" t="s">
        <v>1</v>
      </c>
      <c r="E1447" s="86">
        <v>108.07987</v>
      </c>
      <c r="F1447" s="86">
        <v>34.302177</v>
      </c>
      <c r="G1447" s="92">
        <v>42.5</v>
      </c>
      <c r="H1447" s="86"/>
      <c r="I1447" s="90" t="s">
        <v>222</v>
      </c>
      <c r="J1447" s="90" t="s">
        <v>244</v>
      </c>
    </row>
    <row r="1448" spans="1:10" x14ac:dyDescent="0.3">
      <c r="A1448" s="90">
        <v>1446</v>
      </c>
      <c r="B1448" s="93" t="s">
        <v>581</v>
      </c>
      <c r="C1448" s="90" t="s">
        <v>307</v>
      </c>
      <c r="D1448" s="90" t="s">
        <v>1</v>
      </c>
      <c r="E1448" s="86">
        <v>108.07987</v>
      </c>
      <c r="F1448" s="86">
        <v>34.302177</v>
      </c>
      <c r="G1448" s="92">
        <v>44.4</v>
      </c>
      <c r="H1448" s="86"/>
      <c r="I1448" s="90" t="s">
        <v>222</v>
      </c>
      <c r="J1448" s="90" t="s">
        <v>244</v>
      </c>
    </row>
    <row r="1449" spans="1:10" x14ac:dyDescent="0.3">
      <c r="A1449" s="90">
        <v>1447</v>
      </c>
      <c r="B1449" s="93" t="s">
        <v>581</v>
      </c>
      <c r="C1449" s="90" t="s">
        <v>307</v>
      </c>
      <c r="D1449" s="90" t="s">
        <v>1</v>
      </c>
      <c r="E1449" s="86">
        <v>108.07987</v>
      </c>
      <c r="F1449" s="86">
        <v>34.302177</v>
      </c>
      <c r="G1449" s="92">
        <v>47.3</v>
      </c>
      <c r="H1449" s="86">
        <v>0.67333333333333334</v>
      </c>
      <c r="I1449" s="90" t="s">
        <v>222</v>
      </c>
      <c r="J1449" s="90" t="s">
        <v>244</v>
      </c>
    </row>
    <row r="1450" spans="1:10" x14ac:dyDescent="0.3">
      <c r="A1450" s="90">
        <v>1448</v>
      </c>
      <c r="B1450" s="93" t="s">
        <v>581</v>
      </c>
      <c r="C1450" s="90" t="s">
        <v>307</v>
      </c>
      <c r="D1450" s="90" t="s">
        <v>1</v>
      </c>
      <c r="E1450" s="86">
        <v>108.07987</v>
      </c>
      <c r="F1450" s="86">
        <v>34.302177</v>
      </c>
      <c r="G1450" s="92">
        <v>39.799999999999997</v>
      </c>
      <c r="H1450" s="86">
        <v>0.67333333333333334</v>
      </c>
      <c r="I1450" s="90" t="s">
        <v>222</v>
      </c>
      <c r="J1450" s="90" t="s">
        <v>244</v>
      </c>
    </row>
    <row r="1451" spans="1:10" x14ac:dyDescent="0.3">
      <c r="A1451" s="90">
        <v>1449</v>
      </c>
      <c r="B1451" s="93" t="s">
        <v>581</v>
      </c>
      <c r="C1451" s="90" t="s">
        <v>307</v>
      </c>
      <c r="D1451" s="90" t="s">
        <v>1</v>
      </c>
      <c r="E1451" s="86">
        <v>108.07987</v>
      </c>
      <c r="F1451" s="86">
        <v>34.302177</v>
      </c>
      <c r="G1451" s="92">
        <v>47.2</v>
      </c>
      <c r="H1451" s="86">
        <v>0.67333333333333334</v>
      </c>
      <c r="I1451" s="90" t="s">
        <v>222</v>
      </c>
      <c r="J1451" s="90" t="s">
        <v>244</v>
      </c>
    </row>
    <row r="1452" spans="1:10" x14ac:dyDescent="0.3">
      <c r="A1452" s="90">
        <v>1450</v>
      </c>
      <c r="B1452" s="93" t="s">
        <v>581</v>
      </c>
      <c r="C1452" s="90" t="s">
        <v>307</v>
      </c>
      <c r="D1452" s="90" t="s">
        <v>1</v>
      </c>
      <c r="E1452" s="86">
        <v>108.07987</v>
      </c>
      <c r="F1452" s="86">
        <v>34.302177</v>
      </c>
      <c r="G1452" s="92">
        <v>41.9</v>
      </c>
      <c r="H1452" s="86">
        <v>0.67333333333333334</v>
      </c>
      <c r="I1452" s="90" t="s">
        <v>222</v>
      </c>
      <c r="J1452" s="90" t="s">
        <v>244</v>
      </c>
    </row>
    <row r="1453" spans="1:10" x14ac:dyDescent="0.3">
      <c r="A1453" s="90">
        <v>1451</v>
      </c>
      <c r="B1453" s="93" t="s">
        <v>581</v>
      </c>
      <c r="C1453" s="90" t="s">
        <v>307</v>
      </c>
      <c r="D1453" s="90" t="s">
        <v>1</v>
      </c>
      <c r="E1453" s="86">
        <v>108.07987</v>
      </c>
      <c r="F1453" s="86">
        <v>34.302177</v>
      </c>
      <c r="G1453" s="92">
        <v>37.9</v>
      </c>
      <c r="H1453" s="86">
        <v>0.67333333333333334</v>
      </c>
      <c r="I1453" s="90" t="s">
        <v>222</v>
      </c>
      <c r="J1453" s="90" t="s">
        <v>244</v>
      </c>
    </row>
    <row r="1454" spans="1:10" x14ac:dyDescent="0.3">
      <c r="A1454" s="90">
        <v>1452</v>
      </c>
      <c r="B1454" s="93" t="s">
        <v>581</v>
      </c>
      <c r="C1454" s="90" t="s">
        <v>307</v>
      </c>
      <c r="D1454" s="90" t="s">
        <v>1</v>
      </c>
      <c r="E1454" s="86">
        <v>108.07987</v>
      </c>
      <c r="F1454" s="86">
        <v>34.302177</v>
      </c>
      <c r="G1454" s="92">
        <v>41.7</v>
      </c>
      <c r="H1454" s="86">
        <v>0.67333333333333334</v>
      </c>
      <c r="I1454" s="90" t="s">
        <v>222</v>
      </c>
      <c r="J1454" s="90" t="s">
        <v>244</v>
      </c>
    </row>
    <row r="1455" spans="1:10" x14ac:dyDescent="0.3">
      <c r="A1455" s="90">
        <v>1453</v>
      </c>
      <c r="B1455" s="93" t="s">
        <v>581</v>
      </c>
      <c r="C1455" s="90" t="s">
        <v>307</v>
      </c>
      <c r="D1455" s="90" t="s">
        <v>1</v>
      </c>
      <c r="E1455" s="86">
        <v>108.07987</v>
      </c>
      <c r="F1455" s="86">
        <v>34.302177</v>
      </c>
      <c r="G1455" s="92">
        <v>41.5</v>
      </c>
      <c r="H1455" s="86">
        <v>0.67333333333333334</v>
      </c>
      <c r="I1455" s="90" t="s">
        <v>222</v>
      </c>
      <c r="J1455" s="90" t="s">
        <v>244</v>
      </c>
    </row>
    <row r="1456" spans="1:10" x14ac:dyDescent="0.3">
      <c r="A1456" s="90">
        <v>1454</v>
      </c>
      <c r="B1456" s="93" t="s">
        <v>581</v>
      </c>
      <c r="C1456" s="90" t="s">
        <v>307</v>
      </c>
      <c r="D1456" s="90" t="s">
        <v>1</v>
      </c>
      <c r="E1456" s="86">
        <v>108.07987</v>
      </c>
      <c r="F1456" s="86">
        <v>34.302177</v>
      </c>
      <c r="G1456" s="92">
        <v>45.2</v>
      </c>
      <c r="H1456" s="86">
        <v>0.67333333333333334</v>
      </c>
      <c r="I1456" s="90" t="s">
        <v>222</v>
      </c>
      <c r="J1456" s="90" t="s">
        <v>244</v>
      </c>
    </row>
    <row r="1457" spans="1:10" x14ac:dyDescent="0.3">
      <c r="A1457" s="90">
        <v>1455</v>
      </c>
      <c r="B1457" s="93" t="s">
        <v>581</v>
      </c>
      <c r="C1457" s="90" t="s">
        <v>307</v>
      </c>
      <c r="D1457" s="90" t="s">
        <v>1</v>
      </c>
      <c r="E1457" s="86">
        <v>108.07987</v>
      </c>
      <c r="F1457" s="86">
        <v>34.302177</v>
      </c>
      <c r="G1457" s="92">
        <v>34.5</v>
      </c>
      <c r="H1457" s="86">
        <v>0.67333333333333334</v>
      </c>
      <c r="I1457" s="90" t="s">
        <v>222</v>
      </c>
      <c r="J1457" s="90" t="s">
        <v>244</v>
      </c>
    </row>
    <row r="1458" spans="1:10" x14ac:dyDescent="0.3">
      <c r="A1458" s="90">
        <v>1456</v>
      </c>
      <c r="B1458" s="93" t="s">
        <v>581</v>
      </c>
      <c r="C1458" s="90" t="s">
        <v>307</v>
      </c>
      <c r="D1458" s="90" t="s">
        <v>1</v>
      </c>
      <c r="E1458" s="86">
        <v>108.07987</v>
      </c>
      <c r="F1458" s="86">
        <v>34.302177</v>
      </c>
      <c r="G1458" s="92">
        <v>40.4</v>
      </c>
      <c r="H1458" s="86">
        <v>0.67333333333333334</v>
      </c>
      <c r="I1458" s="90" t="s">
        <v>222</v>
      </c>
      <c r="J1458" s="90" t="s">
        <v>244</v>
      </c>
    </row>
    <row r="1459" spans="1:10" x14ac:dyDescent="0.3">
      <c r="A1459" s="90">
        <v>1457</v>
      </c>
      <c r="B1459" s="93" t="s">
        <v>581</v>
      </c>
      <c r="C1459" s="90" t="s">
        <v>307</v>
      </c>
      <c r="D1459" s="90" t="s">
        <v>1</v>
      </c>
      <c r="E1459" s="86">
        <v>108.07987</v>
      </c>
      <c r="F1459" s="86">
        <v>34.302177</v>
      </c>
      <c r="G1459" s="92">
        <v>39.299999999999997</v>
      </c>
      <c r="H1459" s="86">
        <v>0.67333333333333334</v>
      </c>
      <c r="I1459" s="90" t="s">
        <v>222</v>
      </c>
      <c r="J1459" s="90" t="s">
        <v>244</v>
      </c>
    </row>
    <row r="1460" spans="1:10" x14ac:dyDescent="0.3">
      <c r="A1460" s="90">
        <v>1458</v>
      </c>
      <c r="B1460" s="93" t="s">
        <v>581</v>
      </c>
      <c r="C1460" s="90" t="s">
        <v>307</v>
      </c>
      <c r="D1460" s="90" t="s">
        <v>1</v>
      </c>
      <c r="E1460" s="86">
        <v>108.07987</v>
      </c>
      <c r="F1460" s="86">
        <v>34.302177</v>
      </c>
      <c r="G1460" s="92">
        <v>43.8</v>
      </c>
      <c r="H1460" s="86">
        <v>0.67333333333333334</v>
      </c>
      <c r="I1460" s="90" t="s">
        <v>222</v>
      </c>
      <c r="J1460" s="90" t="s">
        <v>244</v>
      </c>
    </row>
    <row r="1461" spans="1:10" x14ac:dyDescent="0.3">
      <c r="A1461" s="90">
        <v>1459</v>
      </c>
      <c r="B1461" s="93" t="s">
        <v>581</v>
      </c>
      <c r="C1461" s="90" t="s">
        <v>307</v>
      </c>
      <c r="D1461" s="90" t="s">
        <v>1</v>
      </c>
      <c r="E1461" s="86">
        <v>108.07987</v>
      </c>
      <c r="F1461" s="86">
        <v>34.302177</v>
      </c>
      <c r="G1461" s="92">
        <v>51.7</v>
      </c>
      <c r="H1461" s="86">
        <v>0.67333333333333334</v>
      </c>
      <c r="I1461" s="90" t="s">
        <v>222</v>
      </c>
      <c r="J1461" s="90" t="s">
        <v>244</v>
      </c>
    </row>
    <row r="1462" spans="1:10" x14ac:dyDescent="0.3">
      <c r="A1462" s="90">
        <v>1460</v>
      </c>
      <c r="B1462" s="93" t="s">
        <v>581</v>
      </c>
      <c r="C1462" s="90" t="s">
        <v>307</v>
      </c>
      <c r="D1462" s="90" t="s">
        <v>1</v>
      </c>
      <c r="E1462" s="86">
        <v>108.07987</v>
      </c>
      <c r="F1462" s="86">
        <v>34.302177</v>
      </c>
      <c r="G1462" s="92">
        <v>44.5</v>
      </c>
      <c r="H1462" s="86">
        <v>0.67333333333333334</v>
      </c>
      <c r="I1462" s="90" t="s">
        <v>222</v>
      </c>
      <c r="J1462" s="90" t="s">
        <v>244</v>
      </c>
    </row>
    <row r="1463" spans="1:10" x14ac:dyDescent="0.3">
      <c r="A1463" s="90">
        <v>1461</v>
      </c>
      <c r="B1463" s="93" t="s">
        <v>581</v>
      </c>
      <c r="C1463" s="90" t="s">
        <v>307</v>
      </c>
      <c r="D1463" s="90" t="s">
        <v>1</v>
      </c>
      <c r="E1463" s="86">
        <v>108.07987</v>
      </c>
      <c r="F1463" s="86">
        <v>34.302177</v>
      </c>
      <c r="G1463" s="92">
        <v>42</v>
      </c>
      <c r="H1463" s="86">
        <v>0.67333333333333334</v>
      </c>
      <c r="I1463" s="90" t="s">
        <v>222</v>
      </c>
      <c r="J1463" s="90" t="s">
        <v>244</v>
      </c>
    </row>
    <row r="1464" spans="1:10" x14ac:dyDescent="0.3">
      <c r="A1464" s="90">
        <v>1462</v>
      </c>
      <c r="B1464" s="93" t="s">
        <v>581</v>
      </c>
      <c r="C1464" s="90" t="s">
        <v>307</v>
      </c>
      <c r="D1464" s="90" t="s">
        <v>1</v>
      </c>
      <c r="E1464" s="86">
        <v>108.07987</v>
      </c>
      <c r="F1464" s="86">
        <v>34.302177</v>
      </c>
      <c r="G1464" s="92">
        <v>35.9</v>
      </c>
      <c r="H1464" s="86">
        <v>0.67333333333333334</v>
      </c>
      <c r="I1464" s="90" t="s">
        <v>222</v>
      </c>
      <c r="J1464" s="90" t="s">
        <v>244</v>
      </c>
    </row>
    <row r="1465" spans="1:10" x14ac:dyDescent="0.3">
      <c r="A1465" s="90">
        <v>1463</v>
      </c>
      <c r="B1465" s="93" t="s">
        <v>581</v>
      </c>
      <c r="C1465" s="90" t="s">
        <v>307</v>
      </c>
      <c r="D1465" s="90" t="s">
        <v>1</v>
      </c>
      <c r="E1465" s="86">
        <v>108.07987</v>
      </c>
      <c r="F1465" s="86">
        <v>34.302177</v>
      </c>
      <c r="G1465" s="92">
        <v>41.5</v>
      </c>
      <c r="H1465" s="86">
        <v>0.67333333333333334</v>
      </c>
      <c r="I1465" s="90" t="s">
        <v>222</v>
      </c>
      <c r="J1465" s="90" t="s">
        <v>244</v>
      </c>
    </row>
    <row r="1466" spans="1:10" x14ac:dyDescent="0.3">
      <c r="A1466" s="90">
        <v>1464</v>
      </c>
      <c r="B1466" s="93" t="s">
        <v>581</v>
      </c>
      <c r="C1466" s="90" t="s">
        <v>307</v>
      </c>
      <c r="D1466" s="90" t="s">
        <v>1</v>
      </c>
      <c r="E1466" s="86">
        <v>108.07987</v>
      </c>
      <c r="F1466" s="86">
        <v>34.302177</v>
      </c>
      <c r="G1466" s="92">
        <v>43.4</v>
      </c>
      <c r="H1466" s="86">
        <v>0.67333333333333334</v>
      </c>
      <c r="I1466" s="90" t="s">
        <v>222</v>
      </c>
      <c r="J1466" s="90" t="s">
        <v>244</v>
      </c>
    </row>
    <row r="1467" spans="1:10" x14ac:dyDescent="0.3">
      <c r="A1467" s="90">
        <v>1465</v>
      </c>
      <c r="B1467" s="93" t="s">
        <v>581</v>
      </c>
      <c r="C1467" s="90" t="s">
        <v>307</v>
      </c>
      <c r="D1467" s="90" t="s">
        <v>1</v>
      </c>
      <c r="E1467" s="86">
        <v>108.07987</v>
      </c>
      <c r="F1467" s="86">
        <v>34.302177</v>
      </c>
      <c r="G1467" s="92">
        <v>48.8</v>
      </c>
      <c r="H1467" s="86">
        <v>0.67333333333333334</v>
      </c>
      <c r="I1467" s="90" t="s">
        <v>222</v>
      </c>
      <c r="J1467" s="90" t="s">
        <v>244</v>
      </c>
    </row>
    <row r="1468" spans="1:10" x14ac:dyDescent="0.3">
      <c r="A1468" s="90">
        <v>1466</v>
      </c>
      <c r="B1468" s="93" t="s">
        <v>581</v>
      </c>
      <c r="C1468" s="90" t="s">
        <v>307</v>
      </c>
      <c r="D1468" s="90" t="s">
        <v>1</v>
      </c>
      <c r="E1468" s="86">
        <v>108.07987</v>
      </c>
      <c r="F1468" s="86">
        <v>34.302177</v>
      </c>
      <c r="G1468" s="92">
        <v>41.1</v>
      </c>
      <c r="H1468" s="86">
        <v>0.67333333333333334</v>
      </c>
      <c r="I1468" s="90" t="s">
        <v>222</v>
      </c>
      <c r="J1468" s="90" t="s">
        <v>244</v>
      </c>
    </row>
    <row r="1469" spans="1:10" x14ac:dyDescent="0.3">
      <c r="A1469" s="90">
        <v>1467</v>
      </c>
      <c r="B1469" s="93" t="s">
        <v>581</v>
      </c>
      <c r="C1469" s="90" t="s">
        <v>307</v>
      </c>
      <c r="D1469" s="90" t="s">
        <v>1</v>
      </c>
      <c r="E1469" s="86">
        <v>108.07987</v>
      </c>
      <c r="F1469" s="86">
        <v>34.302177</v>
      </c>
      <c r="G1469" s="92">
        <v>42.3</v>
      </c>
      <c r="H1469" s="86">
        <v>0.67333333333333334</v>
      </c>
      <c r="I1469" s="90" t="s">
        <v>222</v>
      </c>
      <c r="J1469" s="90" t="s">
        <v>244</v>
      </c>
    </row>
    <row r="1470" spans="1:10" x14ac:dyDescent="0.3">
      <c r="A1470" s="90">
        <v>1468</v>
      </c>
      <c r="B1470" s="93" t="s">
        <v>581</v>
      </c>
      <c r="C1470" s="90" t="s">
        <v>307</v>
      </c>
      <c r="D1470" s="90" t="s">
        <v>1</v>
      </c>
      <c r="E1470" s="86">
        <v>108.07987</v>
      </c>
      <c r="F1470" s="86">
        <v>34.302177</v>
      </c>
      <c r="G1470" s="92">
        <v>42.7</v>
      </c>
      <c r="H1470" s="86">
        <v>0.67333333333333334</v>
      </c>
      <c r="I1470" s="90" t="s">
        <v>222</v>
      </c>
      <c r="J1470" s="90" t="s">
        <v>244</v>
      </c>
    </row>
    <row r="1471" spans="1:10" x14ac:dyDescent="0.3">
      <c r="A1471" s="90">
        <v>1469</v>
      </c>
      <c r="B1471" s="93" t="s">
        <v>581</v>
      </c>
      <c r="C1471" s="90" t="s">
        <v>307</v>
      </c>
      <c r="D1471" s="90" t="s">
        <v>1</v>
      </c>
      <c r="E1471" s="86">
        <v>108.07987</v>
      </c>
      <c r="F1471" s="86">
        <v>34.302177</v>
      </c>
      <c r="G1471" s="92">
        <v>42.8</v>
      </c>
      <c r="H1471" s="86">
        <v>0.67333333333333334</v>
      </c>
      <c r="I1471" s="90" t="s">
        <v>222</v>
      </c>
      <c r="J1471" s="90" t="s">
        <v>244</v>
      </c>
    </row>
    <row r="1472" spans="1:10" x14ac:dyDescent="0.3">
      <c r="A1472" s="90">
        <v>1470</v>
      </c>
      <c r="B1472" s="93" t="s">
        <v>581</v>
      </c>
      <c r="C1472" s="90" t="s">
        <v>307</v>
      </c>
      <c r="D1472" s="90" t="s">
        <v>1</v>
      </c>
      <c r="E1472" s="86">
        <v>108.07987</v>
      </c>
      <c r="F1472" s="86">
        <v>34.302177</v>
      </c>
      <c r="G1472" s="92">
        <v>47.3</v>
      </c>
      <c r="H1472" s="86">
        <v>0.67333333333333334</v>
      </c>
      <c r="I1472" s="90" t="s">
        <v>222</v>
      </c>
      <c r="J1472" s="90" t="s">
        <v>244</v>
      </c>
    </row>
    <row r="1473" spans="1:10" x14ac:dyDescent="0.3">
      <c r="A1473" s="90">
        <v>1471</v>
      </c>
      <c r="B1473" s="93" t="s">
        <v>581</v>
      </c>
      <c r="C1473" s="90" t="s">
        <v>307</v>
      </c>
      <c r="D1473" s="90" t="s">
        <v>1</v>
      </c>
      <c r="E1473" s="86">
        <v>108.07987</v>
      </c>
      <c r="F1473" s="86">
        <v>34.302177</v>
      </c>
      <c r="G1473" s="92">
        <v>44.2</v>
      </c>
      <c r="H1473" s="86">
        <v>0.67333333333333334</v>
      </c>
      <c r="I1473" s="90" t="s">
        <v>222</v>
      </c>
      <c r="J1473" s="90" t="s">
        <v>244</v>
      </c>
    </row>
    <row r="1474" spans="1:10" x14ac:dyDescent="0.3">
      <c r="A1474" s="90">
        <v>1472</v>
      </c>
      <c r="B1474" s="91">
        <v>74</v>
      </c>
      <c r="C1474" s="90" t="s">
        <v>308</v>
      </c>
      <c r="D1474" s="90" t="s">
        <v>1</v>
      </c>
      <c r="E1474" s="86">
        <v>108.067222222222</v>
      </c>
      <c r="F1474" s="86">
        <v>34.293888888888802</v>
      </c>
      <c r="G1474" s="92">
        <v>21.1</v>
      </c>
      <c r="H1474" s="86">
        <v>0.65</v>
      </c>
      <c r="I1474" s="90" t="s">
        <v>222</v>
      </c>
      <c r="J1474" s="90" t="s">
        <v>244</v>
      </c>
    </row>
    <row r="1475" spans="1:10" x14ac:dyDescent="0.3">
      <c r="A1475" s="90">
        <v>1473</v>
      </c>
      <c r="B1475" s="91">
        <v>74</v>
      </c>
      <c r="C1475" s="90" t="s">
        <v>308</v>
      </c>
      <c r="D1475" s="90" t="s">
        <v>1</v>
      </c>
      <c r="E1475" s="86">
        <v>108.067222222222</v>
      </c>
      <c r="F1475" s="86">
        <v>34.293888888888802</v>
      </c>
      <c r="G1475" s="92">
        <v>20.2</v>
      </c>
      <c r="H1475" s="86">
        <v>0.65</v>
      </c>
      <c r="I1475" s="90" t="s">
        <v>222</v>
      </c>
      <c r="J1475" s="90" t="s">
        <v>244</v>
      </c>
    </row>
    <row r="1476" spans="1:10" x14ac:dyDescent="0.3">
      <c r="A1476" s="90">
        <v>1474</v>
      </c>
      <c r="B1476" s="91">
        <v>74</v>
      </c>
      <c r="C1476" s="90" t="s">
        <v>308</v>
      </c>
      <c r="D1476" s="90" t="s">
        <v>1</v>
      </c>
      <c r="E1476" s="86">
        <v>108.067222222222</v>
      </c>
      <c r="F1476" s="86">
        <v>34.293888888888802</v>
      </c>
      <c r="G1476" s="92">
        <v>23.3</v>
      </c>
      <c r="H1476" s="86">
        <v>0.65</v>
      </c>
      <c r="I1476" s="90" t="s">
        <v>222</v>
      </c>
      <c r="J1476" s="90" t="s">
        <v>244</v>
      </c>
    </row>
    <row r="1477" spans="1:10" x14ac:dyDescent="0.3">
      <c r="A1477" s="90">
        <v>1475</v>
      </c>
      <c r="B1477" s="91">
        <v>74</v>
      </c>
      <c r="C1477" s="90" t="s">
        <v>308</v>
      </c>
      <c r="D1477" s="90" t="s">
        <v>1</v>
      </c>
      <c r="E1477" s="86">
        <v>108.067222222222</v>
      </c>
      <c r="F1477" s="86">
        <v>34.293888888888802</v>
      </c>
      <c r="G1477" s="92">
        <v>23.6</v>
      </c>
      <c r="H1477" s="86">
        <v>0.65</v>
      </c>
      <c r="I1477" s="90" t="s">
        <v>222</v>
      </c>
      <c r="J1477" s="90" t="s">
        <v>244</v>
      </c>
    </row>
    <row r="1478" spans="1:10" x14ac:dyDescent="0.3">
      <c r="A1478" s="90">
        <v>1476</v>
      </c>
      <c r="B1478" s="91">
        <v>74</v>
      </c>
      <c r="C1478" s="90" t="s">
        <v>308</v>
      </c>
      <c r="D1478" s="90" t="s">
        <v>1</v>
      </c>
      <c r="E1478" s="86">
        <v>108.067222222222</v>
      </c>
      <c r="F1478" s="86">
        <v>34.293888888888802</v>
      </c>
      <c r="G1478" s="92">
        <v>19.7</v>
      </c>
      <c r="H1478" s="86">
        <v>0.65</v>
      </c>
      <c r="I1478" s="90" t="s">
        <v>222</v>
      </c>
      <c r="J1478" s="90" t="s">
        <v>244</v>
      </c>
    </row>
    <row r="1479" spans="1:10" x14ac:dyDescent="0.3">
      <c r="A1479" s="90">
        <v>1477</v>
      </c>
      <c r="B1479" s="91">
        <v>74</v>
      </c>
      <c r="C1479" s="90" t="s">
        <v>308</v>
      </c>
      <c r="D1479" s="90" t="s">
        <v>1</v>
      </c>
      <c r="E1479" s="86">
        <v>108.067222222222</v>
      </c>
      <c r="F1479" s="86">
        <v>34.293888888888802</v>
      </c>
      <c r="G1479" s="92">
        <v>20.7</v>
      </c>
      <c r="H1479" s="86">
        <v>0.65</v>
      </c>
      <c r="I1479" s="90" t="s">
        <v>222</v>
      </c>
      <c r="J1479" s="90" t="s">
        <v>244</v>
      </c>
    </row>
    <row r="1480" spans="1:10" x14ac:dyDescent="0.3">
      <c r="A1480" s="90">
        <v>1478</v>
      </c>
      <c r="B1480" s="91">
        <v>74</v>
      </c>
      <c r="C1480" s="90" t="s">
        <v>308</v>
      </c>
      <c r="D1480" s="90" t="s">
        <v>1</v>
      </c>
      <c r="E1480" s="86">
        <v>108.067222222222</v>
      </c>
      <c r="F1480" s="86">
        <v>34.293888888888802</v>
      </c>
      <c r="G1480" s="92">
        <v>20.3</v>
      </c>
      <c r="H1480" s="86">
        <v>0.65</v>
      </c>
      <c r="I1480" s="90" t="s">
        <v>222</v>
      </c>
      <c r="J1480" s="90" t="s">
        <v>244</v>
      </c>
    </row>
    <row r="1481" spans="1:10" x14ac:dyDescent="0.3">
      <c r="A1481" s="90">
        <v>1479</v>
      </c>
      <c r="B1481" s="91">
        <v>74</v>
      </c>
      <c r="C1481" s="90" t="s">
        <v>308</v>
      </c>
      <c r="D1481" s="90" t="s">
        <v>1</v>
      </c>
      <c r="E1481" s="86">
        <v>108.067222222222</v>
      </c>
      <c r="F1481" s="86">
        <v>34.293888888888802</v>
      </c>
      <c r="G1481" s="92">
        <v>17.399999999999999</v>
      </c>
      <c r="H1481" s="86">
        <v>0.65</v>
      </c>
      <c r="I1481" s="90" t="s">
        <v>222</v>
      </c>
      <c r="J1481" s="90" t="s">
        <v>244</v>
      </c>
    </row>
    <row r="1482" spans="1:10" x14ac:dyDescent="0.3">
      <c r="A1482" s="90">
        <v>1480</v>
      </c>
      <c r="B1482" s="91">
        <v>74</v>
      </c>
      <c r="C1482" s="90" t="s">
        <v>308</v>
      </c>
      <c r="D1482" s="90" t="s">
        <v>1</v>
      </c>
      <c r="E1482" s="86">
        <v>108.067222222222</v>
      </c>
      <c r="F1482" s="86">
        <v>34.293888888888802</v>
      </c>
      <c r="G1482" s="92">
        <v>21</v>
      </c>
      <c r="H1482" s="86">
        <v>0.65</v>
      </c>
      <c r="I1482" s="90" t="s">
        <v>222</v>
      </c>
      <c r="J1482" s="90" t="s">
        <v>244</v>
      </c>
    </row>
    <row r="1483" spans="1:10" x14ac:dyDescent="0.3">
      <c r="A1483" s="90">
        <v>1481</v>
      </c>
      <c r="B1483" s="91">
        <v>74</v>
      </c>
      <c r="C1483" s="90" t="s">
        <v>308</v>
      </c>
      <c r="D1483" s="90" t="s">
        <v>1</v>
      </c>
      <c r="E1483" s="86">
        <v>108.067222222222</v>
      </c>
      <c r="F1483" s="86">
        <v>34.293888888888802</v>
      </c>
      <c r="G1483" s="92">
        <v>18.8</v>
      </c>
      <c r="H1483" s="86">
        <v>0.65</v>
      </c>
      <c r="I1483" s="90" t="s">
        <v>222</v>
      </c>
      <c r="J1483" s="90" t="s">
        <v>244</v>
      </c>
    </row>
    <row r="1484" spans="1:10" x14ac:dyDescent="0.3">
      <c r="A1484" s="90">
        <v>1482</v>
      </c>
      <c r="B1484" s="91">
        <v>74</v>
      </c>
      <c r="C1484" s="90" t="s">
        <v>308</v>
      </c>
      <c r="D1484" s="90" t="s">
        <v>1</v>
      </c>
      <c r="E1484" s="86">
        <v>108.067222222222</v>
      </c>
      <c r="F1484" s="86">
        <v>34.293888888888802</v>
      </c>
      <c r="G1484" s="92">
        <v>20.6</v>
      </c>
      <c r="H1484" s="86">
        <v>0.65</v>
      </c>
      <c r="I1484" s="90" t="s">
        <v>222</v>
      </c>
      <c r="J1484" s="90" t="s">
        <v>244</v>
      </c>
    </row>
    <row r="1485" spans="1:10" x14ac:dyDescent="0.3">
      <c r="A1485" s="90">
        <v>1483</v>
      </c>
      <c r="B1485" s="91">
        <v>74</v>
      </c>
      <c r="C1485" s="90" t="s">
        <v>308</v>
      </c>
      <c r="D1485" s="90" t="s">
        <v>1</v>
      </c>
      <c r="E1485" s="86">
        <v>108.067222222222</v>
      </c>
      <c r="F1485" s="86">
        <v>34.293888888888802</v>
      </c>
      <c r="G1485" s="92">
        <v>22.9</v>
      </c>
      <c r="H1485" s="86">
        <v>0.65</v>
      </c>
      <c r="I1485" s="90" t="s">
        <v>222</v>
      </c>
      <c r="J1485" s="90" t="s">
        <v>244</v>
      </c>
    </row>
    <row r="1486" spans="1:10" x14ac:dyDescent="0.3">
      <c r="A1486" s="90">
        <v>1484</v>
      </c>
      <c r="B1486" s="91">
        <v>74</v>
      </c>
      <c r="C1486" s="90" t="s">
        <v>308</v>
      </c>
      <c r="D1486" s="90" t="s">
        <v>1</v>
      </c>
      <c r="E1486" s="86">
        <v>108.067222222222</v>
      </c>
      <c r="F1486" s="86">
        <v>34.293888888888802</v>
      </c>
      <c r="G1486" s="92">
        <v>18.600000000000001</v>
      </c>
      <c r="H1486" s="86">
        <v>0.65</v>
      </c>
      <c r="I1486" s="90" t="s">
        <v>222</v>
      </c>
      <c r="J1486" s="90" t="s">
        <v>244</v>
      </c>
    </row>
    <row r="1487" spans="1:10" x14ac:dyDescent="0.3">
      <c r="A1487" s="90">
        <v>1485</v>
      </c>
      <c r="B1487" s="91">
        <v>74</v>
      </c>
      <c r="C1487" s="90" t="s">
        <v>308</v>
      </c>
      <c r="D1487" s="90" t="s">
        <v>1</v>
      </c>
      <c r="E1487" s="86">
        <v>108.067222222222</v>
      </c>
      <c r="F1487" s="86">
        <v>34.293888888888802</v>
      </c>
      <c r="G1487" s="92">
        <v>20.9</v>
      </c>
      <c r="H1487" s="86">
        <v>0.65</v>
      </c>
      <c r="I1487" s="90" t="s">
        <v>222</v>
      </c>
      <c r="J1487" s="90" t="s">
        <v>244</v>
      </c>
    </row>
    <row r="1488" spans="1:10" x14ac:dyDescent="0.3">
      <c r="A1488" s="90">
        <v>1486</v>
      </c>
      <c r="B1488" s="91">
        <v>74</v>
      </c>
      <c r="C1488" s="90" t="s">
        <v>308</v>
      </c>
      <c r="D1488" s="90" t="s">
        <v>1</v>
      </c>
      <c r="E1488" s="86">
        <v>108.067222222222</v>
      </c>
      <c r="F1488" s="86">
        <v>34.293888888888802</v>
      </c>
      <c r="G1488" s="92">
        <v>23.9</v>
      </c>
      <c r="H1488" s="86">
        <v>0.65</v>
      </c>
      <c r="I1488" s="90" t="s">
        <v>222</v>
      </c>
      <c r="J1488" s="90" t="s">
        <v>244</v>
      </c>
    </row>
    <row r="1489" spans="1:10" x14ac:dyDescent="0.3">
      <c r="A1489" s="90">
        <v>1487</v>
      </c>
      <c r="B1489" s="91">
        <v>74</v>
      </c>
      <c r="C1489" s="90" t="s">
        <v>308</v>
      </c>
      <c r="D1489" s="90" t="s">
        <v>1</v>
      </c>
      <c r="E1489" s="86">
        <v>108.067222222222</v>
      </c>
      <c r="F1489" s="86">
        <v>34.293888888888802</v>
      </c>
      <c r="G1489" s="92">
        <v>17.3</v>
      </c>
      <c r="H1489" s="86">
        <v>0.65</v>
      </c>
      <c r="I1489" s="90" t="s">
        <v>222</v>
      </c>
      <c r="J1489" s="90" t="s">
        <v>244</v>
      </c>
    </row>
    <row r="1490" spans="1:10" x14ac:dyDescent="0.3">
      <c r="A1490" s="90">
        <v>1488</v>
      </c>
      <c r="B1490" s="91">
        <v>74</v>
      </c>
      <c r="C1490" s="90" t="s">
        <v>308</v>
      </c>
      <c r="D1490" s="90" t="s">
        <v>1</v>
      </c>
      <c r="E1490" s="86">
        <v>108.067222222222</v>
      </c>
      <c r="F1490" s="86">
        <v>34.293888888888802</v>
      </c>
      <c r="G1490" s="92">
        <v>19.2</v>
      </c>
      <c r="H1490" s="86">
        <v>0.65</v>
      </c>
      <c r="I1490" s="90" t="s">
        <v>222</v>
      </c>
      <c r="J1490" s="90" t="s">
        <v>244</v>
      </c>
    </row>
    <row r="1491" spans="1:10" x14ac:dyDescent="0.3">
      <c r="A1491" s="90">
        <v>1489</v>
      </c>
      <c r="B1491" s="91">
        <v>74</v>
      </c>
      <c r="C1491" s="90" t="s">
        <v>308</v>
      </c>
      <c r="D1491" s="90" t="s">
        <v>1</v>
      </c>
      <c r="E1491" s="86">
        <v>108.067222222222</v>
      </c>
      <c r="F1491" s="86">
        <v>34.293888888888802</v>
      </c>
      <c r="G1491" s="92">
        <v>21.8</v>
      </c>
      <c r="H1491" s="86">
        <v>0.65</v>
      </c>
      <c r="I1491" s="90" t="s">
        <v>222</v>
      </c>
      <c r="J1491" s="90" t="s">
        <v>244</v>
      </c>
    </row>
    <row r="1492" spans="1:10" x14ac:dyDescent="0.3">
      <c r="A1492" s="90">
        <v>1490</v>
      </c>
      <c r="B1492" s="91">
        <v>75</v>
      </c>
      <c r="C1492" s="90" t="s">
        <v>309</v>
      </c>
      <c r="D1492" s="90" t="s">
        <v>1</v>
      </c>
      <c r="E1492" s="86">
        <v>108.067222222222</v>
      </c>
      <c r="F1492" s="86">
        <v>34.293888888888802</v>
      </c>
      <c r="G1492" s="92">
        <v>30</v>
      </c>
      <c r="H1492" s="86">
        <v>0.67</v>
      </c>
      <c r="I1492" s="90" t="s">
        <v>222</v>
      </c>
      <c r="J1492" s="90" t="s">
        <v>244</v>
      </c>
    </row>
    <row r="1493" spans="1:10" x14ac:dyDescent="0.3">
      <c r="A1493" s="90">
        <v>1491</v>
      </c>
      <c r="B1493" s="91">
        <v>75</v>
      </c>
      <c r="C1493" s="90" t="s">
        <v>309</v>
      </c>
      <c r="D1493" s="90" t="s">
        <v>1</v>
      </c>
      <c r="E1493" s="86">
        <v>108.067222222222</v>
      </c>
      <c r="F1493" s="86">
        <v>34.293888888888802</v>
      </c>
      <c r="G1493" s="92">
        <v>31</v>
      </c>
      <c r="H1493" s="86">
        <v>0.67</v>
      </c>
      <c r="I1493" s="90" t="s">
        <v>222</v>
      </c>
      <c r="J1493" s="90" t="s">
        <v>244</v>
      </c>
    </row>
    <row r="1494" spans="1:10" x14ac:dyDescent="0.3">
      <c r="A1494" s="90">
        <v>1492</v>
      </c>
      <c r="B1494" s="91">
        <v>75</v>
      </c>
      <c r="C1494" s="90" t="s">
        <v>309</v>
      </c>
      <c r="D1494" s="90" t="s">
        <v>1</v>
      </c>
      <c r="E1494" s="86">
        <v>108.067222222222</v>
      </c>
      <c r="F1494" s="86">
        <v>34.293888888888802</v>
      </c>
      <c r="G1494" s="92">
        <v>34.4</v>
      </c>
      <c r="H1494" s="86">
        <v>0.67</v>
      </c>
      <c r="I1494" s="90" t="s">
        <v>222</v>
      </c>
      <c r="J1494" s="90" t="s">
        <v>244</v>
      </c>
    </row>
    <row r="1495" spans="1:10" x14ac:dyDescent="0.3">
      <c r="A1495" s="90">
        <v>1493</v>
      </c>
      <c r="B1495" s="91">
        <v>75</v>
      </c>
      <c r="C1495" s="90" t="s">
        <v>309</v>
      </c>
      <c r="D1495" s="90" t="s">
        <v>1</v>
      </c>
      <c r="E1495" s="86">
        <v>108.067222222222</v>
      </c>
      <c r="F1495" s="86">
        <v>34.293888888888802</v>
      </c>
      <c r="G1495" s="92">
        <v>23.4</v>
      </c>
      <c r="H1495" s="86">
        <v>0.67</v>
      </c>
      <c r="I1495" s="90" t="s">
        <v>222</v>
      </c>
      <c r="J1495" s="90" t="s">
        <v>244</v>
      </c>
    </row>
    <row r="1496" spans="1:10" x14ac:dyDescent="0.3">
      <c r="A1496" s="90">
        <v>1494</v>
      </c>
      <c r="B1496" s="91">
        <v>75</v>
      </c>
      <c r="C1496" s="90" t="s">
        <v>309</v>
      </c>
      <c r="D1496" s="90" t="s">
        <v>1</v>
      </c>
      <c r="E1496" s="86">
        <v>108.067222222222</v>
      </c>
      <c r="F1496" s="86">
        <v>34.293888888888802</v>
      </c>
      <c r="G1496" s="92">
        <v>20.399999999999999</v>
      </c>
      <c r="H1496" s="86">
        <v>0.67</v>
      </c>
      <c r="I1496" s="90" t="s">
        <v>222</v>
      </c>
      <c r="J1496" s="90" t="s">
        <v>244</v>
      </c>
    </row>
    <row r="1497" spans="1:10" x14ac:dyDescent="0.3">
      <c r="A1497" s="90">
        <v>1495</v>
      </c>
      <c r="B1497" s="91">
        <v>75</v>
      </c>
      <c r="C1497" s="90" t="s">
        <v>309</v>
      </c>
      <c r="D1497" s="90" t="s">
        <v>1</v>
      </c>
      <c r="E1497" s="86">
        <v>108.067222222222</v>
      </c>
      <c r="F1497" s="86">
        <v>34.293888888888802</v>
      </c>
      <c r="G1497" s="92">
        <v>21.9</v>
      </c>
      <c r="H1497" s="86">
        <v>0.67</v>
      </c>
      <c r="I1497" s="90" t="s">
        <v>222</v>
      </c>
      <c r="J1497" s="90" t="s">
        <v>244</v>
      </c>
    </row>
    <row r="1498" spans="1:10" x14ac:dyDescent="0.3">
      <c r="A1498" s="90">
        <v>1496</v>
      </c>
      <c r="B1498" s="91">
        <v>75</v>
      </c>
      <c r="C1498" s="90" t="s">
        <v>309</v>
      </c>
      <c r="D1498" s="90" t="s">
        <v>1</v>
      </c>
      <c r="E1498" s="86">
        <v>108.067222222222</v>
      </c>
      <c r="F1498" s="86">
        <v>34.293888888888802</v>
      </c>
      <c r="G1498" s="92">
        <v>21.5</v>
      </c>
      <c r="H1498" s="86">
        <v>0.67</v>
      </c>
      <c r="I1498" s="90" t="s">
        <v>222</v>
      </c>
      <c r="J1498" s="90" t="s">
        <v>244</v>
      </c>
    </row>
    <row r="1499" spans="1:10" x14ac:dyDescent="0.3">
      <c r="A1499" s="90">
        <v>1497</v>
      </c>
      <c r="B1499" s="91">
        <v>75</v>
      </c>
      <c r="C1499" s="90" t="s">
        <v>309</v>
      </c>
      <c r="D1499" s="90" t="s">
        <v>1</v>
      </c>
      <c r="E1499" s="86">
        <v>108.067222222222</v>
      </c>
      <c r="F1499" s="86">
        <v>34.293888888888802</v>
      </c>
      <c r="G1499" s="92">
        <v>22.3</v>
      </c>
      <c r="H1499" s="86">
        <v>0.67</v>
      </c>
      <c r="I1499" s="90" t="s">
        <v>222</v>
      </c>
      <c r="J1499" s="90" t="s">
        <v>244</v>
      </c>
    </row>
    <row r="1500" spans="1:10" x14ac:dyDescent="0.3">
      <c r="A1500" s="90">
        <v>1498</v>
      </c>
      <c r="B1500" s="91">
        <v>75</v>
      </c>
      <c r="C1500" s="90" t="s">
        <v>309</v>
      </c>
      <c r="D1500" s="90" t="s">
        <v>1</v>
      </c>
      <c r="E1500" s="86">
        <v>108.067222222222</v>
      </c>
      <c r="F1500" s="86">
        <v>34.293888888888802</v>
      </c>
      <c r="G1500" s="92">
        <v>24.4</v>
      </c>
      <c r="H1500" s="86">
        <v>0.67</v>
      </c>
      <c r="I1500" s="90" t="s">
        <v>222</v>
      </c>
      <c r="J1500" s="90" t="s">
        <v>244</v>
      </c>
    </row>
    <row r="1501" spans="1:10" x14ac:dyDescent="0.3">
      <c r="A1501" s="90">
        <v>1499</v>
      </c>
      <c r="B1501" s="91">
        <v>75</v>
      </c>
      <c r="C1501" s="90" t="s">
        <v>309</v>
      </c>
      <c r="D1501" s="90" t="s">
        <v>1</v>
      </c>
      <c r="E1501" s="86">
        <v>108.067222222222</v>
      </c>
      <c r="F1501" s="86">
        <v>34.293888888888802</v>
      </c>
      <c r="G1501" s="92">
        <v>24.4237</v>
      </c>
      <c r="H1501" s="86">
        <v>0.67</v>
      </c>
      <c r="I1501" s="90" t="s">
        <v>222</v>
      </c>
      <c r="J1501" s="90" t="s">
        <v>244</v>
      </c>
    </row>
    <row r="1502" spans="1:10" x14ac:dyDescent="0.3">
      <c r="A1502" s="90">
        <v>1500</v>
      </c>
      <c r="B1502" s="91">
        <v>75</v>
      </c>
      <c r="C1502" s="90" t="s">
        <v>309</v>
      </c>
      <c r="D1502" s="90" t="s">
        <v>1</v>
      </c>
      <c r="E1502" s="86">
        <v>108.067222222222</v>
      </c>
      <c r="F1502" s="86">
        <v>34.293888888888802</v>
      </c>
      <c r="G1502" s="92">
        <v>24.6417</v>
      </c>
      <c r="H1502" s="86">
        <v>0.67</v>
      </c>
      <c r="I1502" s="90" t="s">
        <v>222</v>
      </c>
      <c r="J1502" s="90" t="s">
        <v>244</v>
      </c>
    </row>
    <row r="1503" spans="1:10" x14ac:dyDescent="0.3">
      <c r="A1503" s="90">
        <v>1501</v>
      </c>
      <c r="B1503" s="91">
        <v>75</v>
      </c>
      <c r="C1503" s="90" t="s">
        <v>309</v>
      </c>
      <c r="D1503" s="90" t="s">
        <v>1</v>
      </c>
      <c r="E1503" s="86">
        <v>108.067222222222</v>
      </c>
      <c r="F1503" s="86">
        <v>34.293888888888802</v>
      </c>
      <c r="G1503" s="92">
        <v>22.897200000000002</v>
      </c>
      <c r="H1503" s="86">
        <v>0.67</v>
      </c>
      <c r="I1503" s="90" t="s">
        <v>222</v>
      </c>
      <c r="J1503" s="90" t="s">
        <v>244</v>
      </c>
    </row>
    <row r="1504" spans="1:10" x14ac:dyDescent="0.3">
      <c r="A1504" s="90">
        <v>1502</v>
      </c>
      <c r="B1504" s="91">
        <v>75</v>
      </c>
      <c r="C1504" s="90" t="s">
        <v>309</v>
      </c>
      <c r="D1504" s="90" t="s">
        <v>1</v>
      </c>
      <c r="E1504" s="86">
        <v>108.067222222222</v>
      </c>
      <c r="F1504" s="86">
        <v>34.293888888888802</v>
      </c>
      <c r="G1504" s="92">
        <v>25.555599999999998</v>
      </c>
      <c r="H1504" s="86">
        <v>0.67</v>
      </c>
      <c r="I1504" s="90" t="s">
        <v>222</v>
      </c>
      <c r="J1504" s="90" t="s">
        <v>244</v>
      </c>
    </row>
    <row r="1505" spans="1:10" x14ac:dyDescent="0.3">
      <c r="A1505" s="90">
        <v>1503</v>
      </c>
      <c r="B1505" s="91">
        <v>75</v>
      </c>
      <c r="C1505" s="90" t="s">
        <v>309</v>
      </c>
      <c r="D1505" s="90" t="s">
        <v>1</v>
      </c>
      <c r="E1505" s="86">
        <v>108.067222222222</v>
      </c>
      <c r="F1505" s="86">
        <v>34.293888888888802</v>
      </c>
      <c r="G1505" s="92">
        <v>26.222200000000001</v>
      </c>
      <c r="H1505" s="86">
        <v>0.67</v>
      </c>
      <c r="I1505" s="90" t="s">
        <v>222</v>
      </c>
      <c r="J1505" s="90" t="s">
        <v>244</v>
      </c>
    </row>
    <row r="1506" spans="1:10" x14ac:dyDescent="0.3">
      <c r="A1506" s="90">
        <v>1504</v>
      </c>
      <c r="B1506" s="91">
        <v>75</v>
      </c>
      <c r="C1506" s="90" t="s">
        <v>309</v>
      </c>
      <c r="D1506" s="90" t="s">
        <v>1</v>
      </c>
      <c r="E1506" s="86">
        <v>108.067222222222</v>
      </c>
      <c r="F1506" s="86">
        <v>34.293888888888802</v>
      </c>
      <c r="G1506" s="92">
        <v>28.666699999999999</v>
      </c>
      <c r="H1506" s="86">
        <v>0.67</v>
      </c>
      <c r="I1506" s="90" t="s">
        <v>222</v>
      </c>
      <c r="J1506" s="90" t="s">
        <v>244</v>
      </c>
    </row>
    <row r="1507" spans="1:10" x14ac:dyDescent="0.3">
      <c r="A1507" s="90">
        <v>1505</v>
      </c>
      <c r="B1507" s="91">
        <v>75</v>
      </c>
      <c r="C1507" s="90" t="s">
        <v>309</v>
      </c>
      <c r="D1507" s="90" t="s">
        <v>1</v>
      </c>
      <c r="E1507" s="86">
        <v>108.86666666666601</v>
      </c>
      <c r="F1507" s="86">
        <v>34.6</v>
      </c>
      <c r="G1507" s="92">
        <v>37.799999999999997</v>
      </c>
      <c r="H1507" s="86">
        <v>0.9</v>
      </c>
      <c r="I1507" s="90" t="s">
        <v>222</v>
      </c>
      <c r="J1507" s="90" t="s">
        <v>244</v>
      </c>
    </row>
    <row r="1508" spans="1:10" x14ac:dyDescent="0.3">
      <c r="A1508" s="90">
        <v>1506</v>
      </c>
      <c r="B1508" s="91">
        <v>75</v>
      </c>
      <c r="C1508" s="90" t="s">
        <v>309</v>
      </c>
      <c r="D1508" s="90" t="s">
        <v>1</v>
      </c>
      <c r="E1508" s="86">
        <v>108.86666666666601</v>
      </c>
      <c r="F1508" s="86">
        <v>34.6</v>
      </c>
      <c r="G1508" s="92">
        <v>36.799999999999997</v>
      </c>
      <c r="H1508" s="86">
        <v>0.9</v>
      </c>
      <c r="I1508" s="90" t="s">
        <v>222</v>
      </c>
      <c r="J1508" s="90" t="s">
        <v>244</v>
      </c>
    </row>
    <row r="1509" spans="1:10" x14ac:dyDescent="0.3">
      <c r="A1509" s="90">
        <v>1507</v>
      </c>
      <c r="B1509" s="91">
        <v>75</v>
      </c>
      <c r="C1509" s="90" t="s">
        <v>309</v>
      </c>
      <c r="D1509" s="90" t="s">
        <v>1</v>
      </c>
      <c r="E1509" s="86">
        <v>108.86666666666601</v>
      </c>
      <c r="F1509" s="86">
        <v>34.6</v>
      </c>
      <c r="G1509" s="92">
        <v>33.799999999999997</v>
      </c>
      <c r="H1509" s="86">
        <v>0.9</v>
      </c>
      <c r="I1509" s="90" t="s">
        <v>222</v>
      </c>
      <c r="J1509" s="90" t="s">
        <v>244</v>
      </c>
    </row>
    <row r="1510" spans="1:10" x14ac:dyDescent="0.3">
      <c r="A1510" s="90">
        <v>1508</v>
      </c>
      <c r="B1510" s="91">
        <v>75</v>
      </c>
      <c r="C1510" s="90" t="s">
        <v>309</v>
      </c>
      <c r="D1510" s="90" t="s">
        <v>1</v>
      </c>
      <c r="E1510" s="86">
        <v>108.86666666666601</v>
      </c>
      <c r="F1510" s="86">
        <v>34.6</v>
      </c>
      <c r="G1510" s="92">
        <v>31.7</v>
      </c>
      <c r="H1510" s="86">
        <v>0.9</v>
      </c>
      <c r="I1510" s="90" t="s">
        <v>222</v>
      </c>
      <c r="J1510" s="90" t="s">
        <v>244</v>
      </c>
    </row>
    <row r="1511" spans="1:10" x14ac:dyDescent="0.3">
      <c r="A1511" s="90">
        <v>1509</v>
      </c>
      <c r="B1511" s="91">
        <v>75</v>
      </c>
      <c r="C1511" s="90" t="s">
        <v>309</v>
      </c>
      <c r="D1511" s="90" t="s">
        <v>1</v>
      </c>
      <c r="E1511" s="86">
        <v>108.86666666666601</v>
      </c>
      <c r="F1511" s="86">
        <v>34.6</v>
      </c>
      <c r="G1511" s="92">
        <v>36.5</v>
      </c>
      <c r="H1511" s="86">
        <v>0.9</v>
      </c>
      <c r="I1511" s="90" t="s">
        <v>222</v>
      </c>
      <c r="J1511" s="90" t="s">
        <v>244</v>
      </c>
    </row>
    <row r="1512" spans="1:10" x14ac:dyDescent="0.3">
      <c r="A1512" s="90">
        <v>1510</v>
      </c>
      <c r="B1512" s="91">
        <v>75</v>
      </c>
      <c r="C1512" s="90" t="s">
        <v>309</v>
      </c>
      <c r="D1512" s="90" t="s">
        <v>1</v>
      </c>
      <c r="E1512" s="86">
        <v>108.86666666666601</v>
      </c>
      <c r="F1512" s="86">
        <v>34.6</v>
      </c>
      <c r="G1512" s="92">
        <v>32.1</v>
      </c>
      <c r="H1512" s="86">
        <v>0.9</v>
      </c>
      <c r="I1512" s="90" t="s">
        <v>222</v>
      </c>
      <c r="J1512" s="90" t="s">
        <v>244</v>
      </c>
    </row>
    <row r="1513" spans="1:10" x14ac:dyDescent="0.3">
      <c r="A1513" s="90">
        <v>1511</v>
      </c>
      <c r="B1513" s="91">
        <v>75</v>
      </c>
      <c r="C1513" s="90" t="s">
        <v>309</v>
      </c>
      <c r="D1513" s="90" t="s">
        <v>1</v>
      </c>
      <c r="E1513" s="86">
        <v>108.86666666666601</v>
      </c>
      <c r="F1513" s="86">
        <v>34.6</v>
      </c>
      <c r="G1513" s="92">
        <v>24.495699999999999</v>
      </c>
      <c r="H1513" s="86">
        <v>0.9</v>
      </c>
      <c r="I1513" s="90" t="s">
        <v>222</v>
      </c>
      <c r="J1513" s="90" t="s">
        <v>244</v>
      </c>
    </row>
    <row r="1514" spans="1:10" x14ac:dyDescent="0.3">
      <c r="A1514" s="90">
        <v>1512</v>
      </c>
      <c r="B1514" s="91">
        <v>75</v>
      </c>
      <c r="C1514" s="90" t="s">
        <v>309</v>
      </c>
      <c r="D1514" s="90" t="s">
        <v>1</v>
      </c>
      <c r="E1514" s="86">
        <v>108.86666666666601</v>
      </c>
      <c r="F1514" s="86">
        <v>34.6</v>
      </c>
      <c r="G1514" s="92">
        <v>34.005800000000001</v>
      </c>
      <c r="H1514" s="86">
        <v>0.9</v>
      </c>
      <c r="I1514" s="90" t="s">
        <v>222</v>
      </c>
      <c r="J1514" s="90" t="s">
        <v>244</v>
      </c>
    </row>
    <row r="1515" spans="1:10" x14ac:dyDescent="0.3">
      <c r="A1515" s="90">
        <v>1513</v>
      </c>
      <c r="B1515" s="91">
        <v>75</v>
      </c>
      <c r="C1515" s="90" t="s">
        <v>309</v>
      </c>
      <c r="D1515" s="90" t="s">
        <v>1</v>
      </c>
      <c r="E1515" s="86">
        <v>108.86666666666601</v>
      </c>
      <c r="F1515" s="86">
        <v>34.6</v>
      </c>
      <c r="G1515" s="92">
        <v>22.7666</v>
      </c>
      <c r="H1515" s="86">
        <v>0.9</v>
      </c>
      <c r="I1515" s="90" t="s">
        <v>222</v>
      </c>
      <c r="J1515" s="90" t="s">
        <v>244</v>
      </c>
    </row>
    <row r="1516" spans="1:10" x14ac:dyDescent="0.3">
      <c r="A1516" s="90">
        <v>1514</v>
      </c>
      <c r="B1516" s="91">
        <v>75</v>
      </c>
      <c r="C1516" s="90" t="s">
        <v>309</v>
      </c>
      <c r="D1516" s="90" t="s">
        <v>1</v>
      </c>
      <c r="E1516" s="86">
        <v>108.067222222222</v>
      </c>
      <c r="F1516" s="86">
        <v>34.293888888888802</v>
      </c>
      <c r="G1516" s="92">
        <v>25.228000000000002</v>
      </c>
      <c r="H1516" s="86">
        <v>0.67</v>
      </c>
      <c r="I1516" s="90" t="s">
        <v>222</v>
      </c>
      <c r="J1516" s="90" t="s">
        <v>244</v>
      </c>
    </row>
    <row r="1517" spans="1:10" x14ac:dyDescent="0.3">
      <c r="A1517" s="90">
        <v>1515</v>
      </c>
      <c r="B1517" s="91">
        <v>75</v>
      </c>
      <c r="C1517" s="90" t="s">
        <v>309</v>
      </c>
      <c r="D1517" s="90" t="s">
        <v>1</v>
      </c>
      <c r="E1517" s="86">
        <v>108.067222222222</v>
      </c>
      <c r="F1517" s="86">
        <v>34.293888888888802</v>
      </c>
      <c r="G1517" s="92">
        <v>27.355599999999999</v>
      </c>
      <c r="H1517" s="86">
        <v>0.67</v>
      </c>
      <c r="I1517" s="90" t="s">
        <v>222</v>
      </c>
      <c r="J1517" s="90" t="s">
        <v>244</v>
      </c>
    </row>
    <row r="1518" spans="1:10" x14ac:dyDescent="0.3">
      <c r="A1518" s="90">
        <v>1516</v>
      </c>
      <c r="B1518" s="91">
        <v>75</v>
      </c>
      <c r="C1518" s="90" t="s">
        <v>309</v>
      </c>
      <c r="D1518" s="90" t="s">
        <v>1</v>
      </c>
      <c r="E1518" s="86">
        <v>108.067222222222</v>
      </c>
      <c r="F1518" s="86">
        <v>34.293888888888802</v>
      </c>
      <c r="G1518" s="92">
        <v>28.571400000000001</v>
      </c>
      <c r="H1518" s="86">
        <v>0.67</v>
      </c>
      <c r="I1518" s="90" t="s">
        <v>222</v>
      </c>
      <c r="J1518" s="90" t="s">
        <v>244</v>
      </c>
    </row>
    <row r="1519" spans="1:10" x14ac:dyDescent="0.3">
      <c r="A1519" s="90">
        <v>1517</v>
      </c>
      <c r="B1519" s="91">
        <v>76</v>
      </c>
      <c r="C1519" s="90" t="s">
        <v>310</v>
      </c>
      <c r="D1519" s="90" t="s">
        <v>1</v>
      </c>
      <c r="E1519" s="86">
        <v>108.17822222222223</v>
      </c>
      <c r="F1519" s="86">
        <v>39.817111111111117</v>
      </c>
      <c r="G1519" s="92">
        <v>27.6</v>
      </c>
      <c r="H1519" s="86">
        <v>0.45</v>
      </c>
      <c r="I1519" s="90" t="s">
        <v>222</v>
      </c>
      <c r="J1519" s="90" t="s">
        <v>244</v>
      </c>
    </row>
    <row r="1520" spans="1:10" x14ac:dyDescent="0.3">
      <c r="A1520" s="90">
        <v>1518</v>
      </c>
      <c r="B1520" s="91">
        <v>76</v>
      </c>
      <c r="C1520" s="90" t="s">
        <v>310</v>
      </c>
      <c r="D1520" s="90" t="s">
        <v>1</v>
      </c>
      <c r="E1520" s="86">
        <v>108.17822222222223</v>
      </c>
      <c r="F1520" s="86">
        <v>39.817111111111117</v>
      </c>
      <c r="G1520" s="92">
        <v>28.7</v>
      </c>
      <c r="H1520" s="86">
        <v>0.45</v>
      </c>
      <c r="I1520" s="90" t="s">
        <v>222</v>
      </c>
      <c r="J1520" s="90" t="s">
        <v>244</v>
      </c>
    </row>
    <row r="1521" spans="1:10" x14ac:dyDescent="0.3">
      <c r="A1521" s="90">
        <v>1519</v>
      </c>
      <c r="B1521" s="91">
        <v>76</v>
      </c>
      <c r="C1521" s="90" t="s">
        <v>310</v>
      </c>
      <c r="D1521" s="90" t="s">
        <v>1</v>
      </c>
      <c r="E1521" s="86">
        <v>108.17822222222223</v>
      </c>
      <c r="F1521" s="86">
        <v>39.817111111111117</v>
      </c>
      <c r="G1521" s="92">
        <v>22.5</v>
      </c>
      <c r="H1521" s="86">
        <v>0.35</v>
      </c>
      <c r="I1521" s="90" t="s">
        <v>222</v>
      </c>
      <c r="J1521" s="90" t="s">
        <v>244</v>
      </c>
    </row>
    <row r="1522" spans="1:10" x14ac:dyDescent="0.3">
      <c r="A1522" s="90">
        <v>1520</v>
      </c>
      <c r="B1522" s="91">
        <v>76</v>
      </c>
      <c r="C1522" s="90" t="s">
        <v>310</v>
      </c>
      <c r="D1522" s="90" t="s">
        <v>1</v>
      </c>
      <c r="E1522" s="86">
        <v>108.17822222222223</v>
      </c>
      <c r="F1522" s="86">
        <v>39.817111111111117</v>
      </c>
      <c r="G1522" s="92">
        <v>26.2</v>
      </c>
      <c r="H1522" s="86">
        <v>0.35</v>
      </c>
      <c r="I1522" s="90" t="s">
        <v>222</v>
      </c>
      <c r="J1522" s="90" t="s">
        <v>244</v>
      </c>
    </row>
    <row r="1523" spans="1:10" x14ac:dyDescent="0.3">
      <c r="A1523" s="90">
        <v>1521</v>
      </c>
      <c r="B1523" s="91">
        <v>77</v>
      </c>
      <c r="C1523" s="90" t="s">
        <v>311</v>
      </c>
      <c r="D1523" s="90" t="s">
        <v>1</v>
      </c>
      <c r="E1523" s="86">
        <v>108.17822222222223</v>
      </c>
      <c r="F1523" s="86">
        <v>39.81666666666667</v>
      </c>
      <c r="G1523" s="92">
        <v>15.067</v>
      </c>
      <c r="H1523" s="86">
        <v>0.37</v>
      </c>
      <c r="I1523" s="90" t="s">
        <v>222</v>
      </c>
      <c r="J1523" s="90" t="s">
        <v>244</v>
      </c>
    </row>
    <row r="1524" spans="1:10" x14ac:dyDescent="0.3">
      <c r="A1524" s="90">
        <v>1522</v>
      </c>
      <c r="B1524" s="91">
        <v>77</v>
      </c>
      <c r="C1524" s="90" t="s">
        <v>311</v>
      </c>
      <c r="D1524" s="90" t="s">
        <v>1</v>
      </c>
      <c r="E1524" s="86">
        <v>108.17822222222223</v>
      </c>
      <c r="F1524" s="86">
        <v>39.81666666666667</v>
      </c>
      <c r="G1524" s="92">
        <v>22.545000000000002</v>
      </c>
      <c r="H1524" s="86">
        <v>0.37</v>
      </c>
      <c r="I1524" s="90" t="s">
        <v>222</v>
      </c>
      <c r="J1524" s="90" t="s">
        <v>244</v>
      </c>
    </row>
    <row r="1525" spans="1:10" x14ac:dyDescent="0.3">
      <c r="A1525" s="90">
        <v>1523</v>
      </c>
      <c r="B1525" s="91">
        <v>78</v>
      </c>
      <c r="C1525" s="90" t="s">
        <v>312</v>
      </c>
      <c r="D1525" s="90" t="s">
        <v>1</v>
      </c>
      <c r="E1525" s="86">
        <v>108.18333333333334</v>
      </c>
      <c r="F1525" s="86">
        <v>34.81666666666667</v>
      </c>
      <c r="G1525" s="92">
        <v>27.9</v>
      </c>
      <c r="H1525" s="86">
        <v>0.45</v>
      </c>
      <c r="I1525" s="90" t="s">
        <v>222</v>
      </c>
      <c r="J1525" s="90" t="s">
        <v>244</v>
      </c>
    </row>
    <row r="1526" spans="1:10" x14ac:dyDescent="0.3">
      <c r="A1526" s="90">
        <v>1524</v>
      </c>
      <c r="B1526" s="91">
        <v>78</v>
      </c>
      <c r="C1526" s="90" t="s">
        <v>312</v>
      </c>
      <c r="D1526" s="90" t="s">
        <v>1</v>
      </c>
      <c r="E1526" s="86">
        <v>108.17822222222223</v>
      </c>
      <c r="F1526" s="86">
        <v>39.81666666666667</v>
      </c>
      <c r="G1526" s="92">
        <v>28.6</v>
      </c>
      <c r="H1526" s="86">
        <v>0.45</v>
      </c>
      <c r="I1526" s="90" t="s">
        <v>222</v>
      </c>
      <c r="J1526" s="90" t="s">
        <v>244</v>
      </c>
    </row>
    <row r="1527" spans="1:10" x14ac:dyDescent="0.3">
      <c r="A1527" s="90">
        <v>1525</v>
      </c>
      <c r="B1527" s="91">
        <v>78</v>
      </c>
      <c r="C1527" s="90" t="s">
        <v>312</v>
      </c>
      <c r="D1527" s="90" t="s">
        <v>1</v>
      </c>
      <c r="E1527" s="86">
        <v>116.40741300000001</v>
      </c>
      <c r="F1527" s="86">
        <v>39.904214000000003</v>
      </c>
      <c r="G1527" s="92">
        <v>28.6</v>
      </c>
      <c r="H1527" s="86">
        <v>0.74</v>
      </c>
      <c r="I1527" s="90" t="s">
        <v>222</v>
      </c>
      <c r="J1527" s="90" t="s">
        <v>244</v>
      </c>
    </row>
    <row r="1528" spans="1:10" x14ac:dyDescent="0.3">
      <c r="A1528" s="90">
        <v>1526</v>
      </c>
      <c r="B1528" s="91">
        <v>78</v>
      </c>
      <c r="C1528" s="90" t="s">
        <v>312</v>
      </c>
      <c r="D1528" s="90" t="s">
        <v>1</v>
      </c>
      <c r="E1528" s="86">
        <v>116.40741300000001</v>
      </c>
      <c r="F1528" s="86">
        <v>39.904214000000003</v>
      </c>
      <c r="G1528" s="92">
        <v>28.7</v>
      </c>
      <c r="H1528" s="86">
        <v>0.74</v>
      </c>
      <c r="I1528" s="90" t="s">
        <v>222</v>
      </c>
      <c r="J1528" s="90" t="s">
        <v>244</v>
      </c>
    </row>
    <row r="1529" spans="1:10" x14ac:dyDescent="0.3">
      <c r="A1529" s="90">
        <v>1527</v>
      </c>
      <c r="B1529" s="91">
        <v>79</v>
      </c>
      <c r="C1529" s="90" t="s">
        <v>582</v>
      </c>
      <c r="D1529" s="90" t="s">
        <v>1</v>
      </c>
      <c r="E1529" s="86">
        <v>114.12276199999999</v>
      </c>
      <c r="F1529" s="86">
        <v>34.740716999999997</v>
      </c>
      <c r="G1529" s="92">
        <v>64.434200000000004</v>
      </c>
      <c r="H1529" s="86">
        <v>0.8</v>
      </c>
      <c r="I1529" s="90" t="s">
        <v>222</v>
      </c>
      <c r="J1529" s="90" t="s">
        <v>244</v>
      </c>
    </row>
    <row r="1530" spans="1:10" x14ac:dyDescent="0.3">
      <c r="A1530" s="90">
        <v>1528</v>
      </c>
      <c r="B1530" s="91">
        <v>79</v>
      </c>
      <c r="C1530" s="90" t="s">
        <v>582</v>
      </c>
      <c r="D1530" s="90" t="s">
        <v>1</v>
      </c>
      <c r="E1530" s="86">
        <v>114.12276199999999</v>
      </c>
      <c r="F1530" s="86">
        <v>34.740716999999997</v>
      </c>
      <c r="G1530" s="92">
        <v>51.732100000000003</v>
      </c>
      <c r="H1530" s="86">
        <v>0.8</v>
      </c>
      <c r="I1530" s="90" t="s">
        <v>222</v>
      </c>
      <c r="J1530" s="90" t="s">
        <v>244</v>
      </c>
    </row>
    <row r="1531" spans="1:10" x14ac:dyDescent="0.3">
      <c r="A1531" s="90">
        <v>1529</v>
      </c>
      <c r="B1531" s="91">
        <v>79</v>
      </c>
      <c r="C1531" s="90" t="s">
        <v>582</v>
      </c>
      <c r="D1531" s="90" t="s">
        <v>1</v>
      </c>
      <c r="E1531" s="86">
        <v>114.12276199999999</v>
      </c>
      <c r="F1531" s="86">
        <v>34.740716999999997</v>
      </c>
      <c r="G1531" s="92">
        <v>42.494199999999999</v>
      </c>
      <c r="H1531" s="86">
        <v>0.8</v>
      </c>
      <c r="I1531" s="90" t="s">
        <v>222</v>
      </c>
      <c r="J1531" s="90" t="s">
        <v>244</v>
      </c>
    </row>
    <row r="1532" spans="1:10" x14ac:dyDescent="0.3">
      <c r="A1532" s="90">
        <v>1530</v>
      </c>
      <c r="B1532" s="93" t="s">
        <v>583</v>
      </c>
      <c r="C1532" s="90" t="s">
        <v>424</v>
      </c>
      <c r="D1532" s="90" t="s">
        <v>1</v>
      </c>
      <c r="E1532" s="86">
        <v>115</v>
      </c>
      <c r="F1532" s="86">
        <v>36.9</v>
      </c>
      <c r="G1532" s="92">
        <v>33.4</v>
      </c>
      <c r="H1532" s="86">
        <v>0.45</v>
      </c>
      <c r="I1532" s="90" t="s">
        <v>222</v>
      </c>
      <c r="J1532" s="90" t="s">
        <v>244</v>
      </c>
    </row>
    <row r="1533" spans="1:10" x14ac:dyDescent="0.3">
      <c r="A1533" s="90">
        <v>1531</v>
      </c>
      <c r="B1533" s="93" t="s">
        <v>583</v>
      </c>
      <c r="C1533" s="90" t="s">
        <v>424</v>
      </c>
      <c r="D1533" s="90" t="s">
        <v>1</v>
      </c>
      <c r="E1533" s="86">
        <v>115</v>
      </c>
      <c r="F1533" s="86">
        <v>36.9</v>
      </c>
      <c r="G1533" s="92">
        <v>32.799999999999997</v>
      </c>
      <c r="H1533" s="86">
        <v>0.45</v>
      </c>
      <c r="I1533" s="90" t="s">
        <v>222</v>
      </c>
      <c r="J1533" s="90" t="s">
        <v>244</v>
      </c>
    </row>
    <row r="1534" spans="1:10" x14ac:dyDescent="0.3">
      <c r="A1534" s="90">
        <v>1532</v>
      </c>
      <c r="B1534" s="91">
        <v>81</v>
      </c>
      <c r="C1534" s="90" t="s">
        <v>313</v>
      </c>
      <c r="D1534" s="90" t="s">
        <v>1</v>
      </c>
      <c r="E1534" s="86">
        <v>115.02</v>
      </c>
      <c r="F1534" s="86">
        <v>36.869999999999997</v>
      </c>
      <c r="G1534" s="92">
        <v>32</v>
      </c>
      <c r="H1534" s="86">
        <v>0.45</v>
      </c>
      <c r="I1534" s="90" t="s">
        <v>222</v>
      </c>
      <c r="J1534" s="90" t="s">
        <v>244</v>
      </c>
    </row>
    <row r="1535" spans="1:10" x14ac:dyDescent="0.3">
      <c r="A1535" s="90">
        <v>1533</v>
      </c>
      <c r="B1535" s="91">
        <v>81</v>
      </c>
      <c r="C1535" s="90" t="s">
        <v>313</v>
      </c>
      <c r="D1535" s="90" t="s">
        <v>1</v>
      </c>
      <c r="E1535" s="86">
        <v>115.044995</v>
      </c>
      <c r="F1535" s="86">
        <v>36.871783999999998</v>
      </c>
      <c r="G1535" s="92">
        <v>28.1</v>
      </c>
      <c r="H1535" s="86">
        <v>0.33</v>
      </c>
      <c r="I1535" s="90" t="s">
        <v>222</v>
      </c>
      <c r="J1535" s="90" t="s">
        <v>244</v>
      </c>
    </row>
    <row r="1536" spans="1:10" x14ac:dyDescent="0.3">
      <c r="A1536" s="90">
        <v>1534</v>
      </c>
      <c r="B1536" s="91">
        <v>82</v>
      </c>
      <c r="C1536" s="90" t="s">
        <v>314</v>
      </c>
      <c r="D1536" s="90" t="s">
        <v>1</v>
      </c>
      <c r="E1536" s="86">
        <v>115</v>
      </c>
      <c r="F1536" s="86">
        <v>36.9</v>
      </c>
      <c r="G1536" s="92">
        <v>34.970100000000002</v>
      </c>
      <c r="H1536" s="86">
        <v>0.45</v>
      </c>
      <c r="I1536" s="90" t="s">
        <v>222</v>
      </c>
      <c r="J1536" s="90" t="s">
        <v>244</v>
      </c>
    </row>
    <row r="1537" spans="1:10" x14ac:dyDescent="0.3">
      <c r="A1537" s="90">
        <v>1535</v>
      </c>
      <c r="B1537" s="91">
        <v>82</v>
      </c>
      <c r="C1537" s="90" t="s">
        <v>314</v>
      </c>
      <c r="D1537" s="90" t="s">
        <v>1</v>
      </c>
      <c r="E1537" s="86">
        <v>115</v>
      </c>
      <c r="F1537" s="86">
        <v>36.9</v>
      </c>
      <c r="G1537" s="92">
        <v>33.053899999999999</v>
      </c>
      <c r="H1537" s="86">
        <v>0.45</v>
      </c>
      <c r="I1537" s="90" t="s">
        <v>222</v>
      </c>
      <c r="J1537" s="90" t="s">
        <v>244</v>
      </c>
    </row>
    <row r="1538" spans="1:10" x14ac:dyDescent="0.3">
      <c r="A1538" s="90">
        <v>1536</v>
      </c>
      <c r="B1538" s="91">
        <v>82</v>
      </c>
      <c r="C1538" s="90" t="s">
        <v>314</v>
      </c>
      <c r="D1538" s="90" t="s">
        <v>1</v>
      </c>
      <c r="E1538" s="86">
        <v>115</v>
      </c>
      <c r="F1538" s="86">
        <v>36.9</v>
      </c>
      <c r="G1538" s="92">
        <v>34.970100000000002</v>
      </c>
      <c r="H1538" s="86">
        <v>0.45</v>
      </c>
      <c r="I1538" s="90" t="s">
        <v>222</v>
      </c>
      <c r="J1538" s="90" t="s">
        <v>244</v>
      </c>
    </row>
    <row r="1539" spans="1:10" x14ac:dyDescent="0.3">
      <c r="A1539" s="90">
        <v>1537</v>
      </c>
      <c r="B1539" s="91">
        <v>83</v>
      </c>
      <c r="C1539" s="90" t="s">
        <v>315</v>
      </c>
      <c r="D1539" s="90" t="s">
        <v>1</v>
      </c>
      <c r="E1539" s="86">
        <v>112.45942100000001</v>
      </c>
      <c r="F1539" s="86">
        <v>34.624262999999999</v>
      </c>
      <c r="G1539" s="92">
        <v>21.66</v>
      </c>
      <c r="H1539" s="86">
        <v>1.7</v>
      </c>
      <c r="I1539" s="90" t="s">
        <v>222</v>
      </c>
      <c r="J1539" s="90" t="s">
        <v>244</v>
      </c>
    </row>
    <row r="1540" spans="1:10" x14ac:dyDescent="0.3">
      <c r="A1540" s="90">
        <v>1538</v>
      </c>
      <c r="B1540" s="91">
        <v>84</v>
      </c>
      <c r="C1540" s="90" t="s">
        <v>316</v>
      </c>
      <c r="D1540" s="90" t="s">
        <v>1</v>
      </c>
      <c r="E1540" s="86">
        <v>108.06861111111111</v>
      </c>
      <c r="F1540" s="86">
        <v>34.298888888888889</v>
      </c>
      <c r="G1540" s="92">
        <v>28.85</v>
      </c>
      <c r="H1540" s="86">
        <v>0.77</v>
      </c>
      <c r="I1540" s="90" t="s">
        <v>222</v>
      </c>
      <c r="J1540" s="90" t="s">
        <v>244</v>
      </c>
    </row>
    <row r="1541" spans="1:10" x14ac:dyDescent="0.3">
      <c r="A1541" s="90">
        <v>1539</v>
      </c>
      <c r="B1541" s="91">
        <v>84</v>
      </c>
      <c r="C1541" s="90" t="s">
        <v>316</v>
      </c>
      <c r="D1541" s="90" t="s">
        <v>1</v>
      </c>
      <c r="E1541" s="86">
        <v>108.06861111111111</v>
      </c>
      <c r="F1541" s="86">
        <v>34.298888888888889</v>
      </c>
      <c r="G1541" s="92">
        <v>28.38</v>
      </c>
      <c r="H1541" s="86">
        <v>0.77</v>
      </c>
      <c r="I1541" s="90" t="s">
        <v>222</v>
      </c>
      <c r="J1541" s="90" t="s">
        <v>244</v>
      </c>
    </row>
    <row r="1542" spans="1:10" x14ac:dyDescent="0.3">
      <c r="A1542" s="90">
        <v>1540</v>
      </c>
      <c r="B1542" s="91">
        <v>84</v>
      </c>
      <c r="C1542" s="90" t="s">
        <v>316</v>
      </c>
      <c r="D1542" s="90" t="s">
        <v>1</v>
      </c>
      <c r="E1542" s="86">
        <v>108.06861111111111</v>
      </c>
      <c r="F1542" s="86">
        <v>34.298888888888889</v>
      </c>
      <c r="G1542" s="92">
        <v>28.85</v>
      </c>
      <c r="H1542" s="86">
        <v>0.77</v>
      </c>
      <c r="I1542" s="90" t="s">
        <v>222</v>
      </c>
      <c r="J1542" s="90" t="s">
        <v>244</v>
      </c>
    </row>
    <row r="1543" spans="1:10" x14ac:dyDescent="0.3">
      <c r="A1543" s="90">
        <v>1541</v>
      </c>
      <c r="B1543" s="91">
        <v>84</v>
      </c>
      <c r="C1543" s="90" t="s">
        <v>316</v>
      </c>
      <c r="D1543" s="90" t="s">
        <v>1</v>
      </c>
      <c r="E1543" s="86">
        <v>108.06861111111111</v>
      </c>
      <c r="F1543" s="86">
        <v>34.298888888888889</v>
      </c>
      <c r="G1543" s="92">
        <v>27.99</v>
      </c>
      <c r="H1543" s="86">
        <v>0.77</v>
      </c>
      <c r="I1543" s="90" t="s">
        <v>222</v>
      </c>
      <c r="J1543" s="90" t="s">
        <v>244</v>
      </c>
    </row>
    <row r="1544" spans="1:10" x14ac:dyDescent="0.3">
      <c r="A1544" s="90">
        <v>1542</v>
      </c>
      <c r="B1544" s="91">
        <v>84</v>
      </c>
      <c r="C1544" s="90" t="s">
        <v>316</v>
      </c>
      <c r="D1544" s="90" t="s">
        <v>1</v>
      </c>
      <c r="E1544" s="86">
        <v>108.06861111111111</v>
      </c>
      <c r="F1544" s="86">
        <v>34.298888888888889</v>
      </c>
      <c r="G1544" s="92">
        <v>28.4</v>
      </c>
      <c r="H1544" s="86">
        <v>0.77</v>
      </c>
      <c r="I1544" s="90" t="s">
        <v>222</v>
      </c>
      <c r="J1544" s="90" t="s">
        <v>244</v>
      </c>
    </row>
    <row r="1545" spans="1:10" x14ac:dyDescent="0.3">
      <c r="A1545" s="90">
        <v>1543</v>
      </c>
      <c r="B1545" s="91">
        <v>85</v>
      </c>
      <c r="C1545" s="90" t="s">
        <v>317</v>
      </c>
      <c r="D1545" s="90" t="s">
        <v>1</v>
      </c>
      <c r="E1545" s="86">
        <v>115</v>
      </c>
      <c r="F1545" s="86">
        <v>36.9</v>
      </c>
      <c r="G1545" s="92">
        <v>32.1</v>
      </c>
      <c r="H1545" s="86">
        <v>0.45</v>
      </c>
      <c r="I1545" s="90" t="s">
        <v>222</v>
      </c>
      <c r="J1545" s="90" t="s">
        <v>244</v>
      </c>
    </row>
    <row r="1546" spans="1:10" x14ac:dyDescent="0.3">
      <c r="A1546" s="90">
        <v>1544</v>
      </c>
      <c r="B1546" s="91">
        <v>86</v>
      </c>
      <c r="C1546" s="90" t="s">
        <v>318</v>
      </c>
      <c r="D1546" s="90" t="s">
        <v>1</v>
      </c>
      <c r="E1546" s="86">
        <v>118.863767</v>
      </c>
      <c r="F1546" s="86">
        <v>32.023477999999997</v>
      </c>
      <c r="G1546" s="92">
        <v>22.8</v>
      </c>
      <c r="H1546" s="86"/>
      <c r="I1546" s="90" t="s">
        <v>222</v>
      </c>
      <c r="J1546" s="90" t="s">
        <v>244</v>
      </c>
    </row>
    <row r="1547" spans="1:10" x14ac:dyDescent="0.3">
      <c r="A1547" s="90">
        <v>1545</v>
      </c>
      <c r="B1547" s="91">
        <v>86</v>
      </c>
      <c r="C1547" s="90" t="s">
        <v>318</v>
      </c>
      <c r="D1547" s="90" t="s">
        <v>1</v>
      </c>
      <c r="E1547" s="86">
        <v>118.863767</v>
      </c>
      <c r="F1547" s="86">
        <v>32.023477999999997</v>
      </c>
      <c r="G1547" s="92">
        <v>25.8</v>
      </c>
      <c r="H1547" s="86"/>
      <c r="I1547" s="90" t="s">
        <v>222</v>
      </c>
      <c r="J1547" s="90" t="s">
        <v>244</v>
      </c>
    </row>
    <row r="1548" spans="1:10" x14ac:dyDescent="0.3">
      <c r="A1548" s="90">
        <v>1546</v>
      </c>
      <c r="B1548" s="91">
        <v>86</v>
      </c>
      <c r="C1548" s="90" t="s">
        <v>318</v>
      </c>
      <c r="D1548" s="90" t="s">
        <v>1</v>
      </c>
      <c r="E1548" s="86">
        <v>118.863767</v>
      </c>
      <c r="F1548" s="86">
        <v>32.023477999999997</v>
      </c>
      <c r="G1548" s="92">
        <v>29.2</v>
      </c>
      <c r="H1548" s="86"/>
      <c r="I1548" s="90" t="s">
        <v>222</v>
      </c>
      <c r="J1548" s="90" t="s">
        <v>244</v>
      </c>
    </row>
    <row r="1549" spans="1:10" x14ac:dyDescent="0.3">
      <c r="A1549" s="90">
        <v>1547</v>
      </c>
      <c r="B1549" s="91">
        <v>86</v>
      </c>
      <c r="C1549" s="90" t="s">
        <v>318</v>
      </c>
      <c r="D1549" s="90" t="s">
        <v>1</v>
      </c>
      <c r="E1549" s="86">
        <v>118.863767</v>
      </c>
      <c r="F1549" s="86">
        <v>32.023477999999997</v>
      </c>
      <c r="G1549" s="92">
        <v>23.7</v>
      </c>
      <c r="H1549" s="86"/>
      <c r="I1549" s="90" t="s">
        <v>222</v>
      </c>
      <c r="J1549" s="90" t="s">
        <v>244</v>
      </c>
    </row>
    <row r="1550" spans="1:10" x14ac:dyDescent="0.3">
      <c r="A1550" s="90">
        <v>1548</v>
      </c>
      <c r="B1550" s="91">
        <v>86</v>
      </c>
      <c r="C1550" s="90" t="s">
        <v>318</v>
      </c>
      <c r="D1550" s="90" t="s">
        <v>1</v>
      </c>
      <c r="E1550" s="86">
        <v>118.863767</v>
      </c>
      <c r="F1550" s="86">
        <v>32.023477999999997</v>
      </c>
      <c r="G1550" s="92">
        <v>26</v>
      </c>
      <c r="H1550" s="86"/>
      <c r="I1550" s="90" t="s">
        <v>222</v>
      </c>
      <c r="J1550" s="90" t="s">
        <v>244</v>
      </c>
    </row>
    <row r="1551" spans="1:10" x14ac:dyDescent="0.3">
      <c r="A1551" s="90">
        <v>1549</v>
      </c>
      <c r="B1551" s="91">
        <v>86</v>
      </c>
      <c r="C1551" s="90" t="s">
        <v>318</v>
      </c>
      <c r="D1551" s="90" t="s">
        <v>1</v>
      </c>
      <c r="E1551" s="86">
        <v>118.863767</v>
      </c>
      <c r="F1551" s="86">
        <v>32.023477999999997</v>
      </c>
      <c r="G1551" s="92">
        <v>23.4</v>
      </c>
      <c r="H1551" s="86"/>
      <c r="I1551" s="90" t="s">
        <v>222</v>
      </c>
      <c r="J1551" s="90" t="s">
        <v>244</v>
      </c>
    </row>
    <row r="1552" spans="1:10" x14ac:dyDescent="0.3">
      <c r="A1552" s="90">
        <v>1550</v>
      </c>
      <c r="B1552" s="91">
        <v>86</v>
      </c>
      <c r="C1552" s="90" t="s">
        <v>318</v>
      </c>
      <c r="D1552" s="90" t="s">
        <v>1</v>
      </c>
      <c r="E1552" s="86">
        <v>118.863767</v>
      </c>
      <c r="F1552" s="86">
        <v>32.023477999999997</v>
      </c>
      <c r="G1552" s="92">
        <v>22.1</v>
      </c>
      <c r="H1552" s="86"/>
      <c r="I1552" s="90" t="s">
        <v>222</v>
      </c>
      <c r="J1552" s="90" t="s">
        <v>244</v>
      </c>
    </row>
    <row r="1553" spans="1:10" x14ac:dyDescent="0.3">
      <c r="A1553" s="90">
        <v>1551</v>
      </c>
      <c r="B1553" s="91">
        <v>86</v>
      </c>
      <c r="C1553" s="90" t="s">
        <v>318</v>
      </c>
      <c r="D1553" s="90" t="s">
        <v>1</v>
      </c>
      <c r="E1553" s="86">
        <v>118.863767</v>
      </c>
      <c r="F1553" s="86">
        <v>32.023477999999997</v>
      </c>
      <c r="G1553" s="92">
        <v>23.5</v>
      </c>
      <c r="H1553" s="86"/>
      <c r="I1553" s="90" t="s">
        <v>222</v>
      </c>
      <c r="J1553" s="90" t="s">
        <v>244</v>
      </c>
    </row>
    <row r="1554" spans="1:10" x14ac:dyDescent="0.3">
      <c r="A1554" s="90">
        <v>1552</v>
      </c>
      <c r="B1554" s="91">
        <v>86</v>
      </c>
      <c r="C1554" s="90" t="s">
        <v>318</v>
      </c>
      <c r="D1554" s="90" t="s">
        <v>1</v>
      </c>
      <c r="E1554" s="86">
        <v>118.863767</v>
      </c>
      <c r="F1554" s="86">
        <v>32.023477999999997</v>
      </c>
      <c r="G1554" s="92">
        <v>21.8</v>
      </c>
      <c r="H1554" s="86"/>
      <c r="I1554" s="90" t="s">
        <v>222</v>
      </c>
      <c r="J1554" s="90" t="s">
        <v>244</v>
      </c>
    </row>
    <row r="1555" spans="1:10" x14ac:dyDescent="0.3">
      <c r="A1555" s="90">
        <v>1553</v>
      </c>
      <c r="B1555" s="91">
        <v>86</v>
      </c>
      <c r="C1555" s="90" t="s">
        <v>318</v>
      </c>
      <c r="D1555" s="90" t="s">
        <v>1</v>
      </c>
      <c r="E1555" s="86">
        <v>118.863767</v>
      </c>
      <c r="F1555" s="86">
        <v>32.023477999999997</v>
      </c>
      <c r="G1555" s="92">
        <v>23.5</v>
      </c>
      <c r="H1555" s="86"/>
      <c r="I1555" s="90" t="s">
        <v>222</v>
      </c>
      <c r="J1555" s="90" t="s">
        <v>244</v>
      </c>
    </row>
    <row r="1556" spans="1:10" x14ac:dyDescent="0.3">
      <c r="A1556" s="90">
        <v>1554</v>
      </c>
      <c r="B1556" s="91">
        <v>87</v>
      </c>
      <c r="C1556" s="90" t="s">
        <v>319</v>
      </c>
      <c r="D1556" s="90" t="s">
        <v>1</v>
      </c>
      <c r="E1556" s="86">
        <v>108.06861111111111</v>
      </c>
      <c r="F1556" s="86">
        <v>34.298888888888889</v>
      </c>
      <c r="G1556" s="92">
        <v>31.211200000000002</v>
      </c>
      <c r="H1556" s="86">
        <v>0.67</v>
      </c>
      <c r="I1556" s="90" t="s">
        <v>222</v>
      </c>
      <c r="J1556" s="90" t="s">
        <v>244</v>
      </c>
    </row>
    <row r="1557" spans="1:10" x14ac:dyDescent="0.3">
      <c r="A1557" s="90">
        <v>1555</v>
      </c>
      <c r="B1557" s="91">
        <v>87</v>
      </c>
      <c r="C1557" s="90" t="s">
        <v>319</v>
      </c>
      <c r="D1557" s="90" t="s">
        <v>1</v>
      </c>
      <c r="E1557" s="86">
        <v>108.06861111111111</v>
      </c>
      <c r="F1557" s="86">
        <v>34.298888888888889</v>
      </c>
      <c r="G1557" s="92">
        <v>27.795000000000002</v>
      </c>
      <c r="H1557" s="86">
        <v>0.67</v>
      </c>
      <c r="I1557" s="90" t="s">
        <v>222</v>
      </c>
      <c r="J1557" s="90" t="s">
        <v>244</v>
      </c>
    </row>
    <row r="1558" spans="1:10" x14ac:dyDescent="0.3">
      <c r="A1558" s="90">
        <v>1556</v>
      </c>
      <c r="B1558" s="91">
        <v>87</v>
      </c>
      <c r="C1558" s="90" t="s">
        <v>319</v>
      </c>
      <c r="D1558" s="90" t="s">
        <v>1</v>
      </c>
      <c r="E1558" s="86">
        <v>108.06861111111111</v>
      </c>
      <c r="F1558" s="86">
        <v>34.298888888888889</v>
      </c>
      <c r="G1558" s="92">
        <v>36.024799999999999</v>
      </c>
      <c r="H1558" s="86">
        <v>0.67</v>
      </c>
      <c r="I1558" s="90" t="s">
        <v>222</v>
      </c>
      <c r="J1558" s="90" t="s">
        <v>244</v>
      </c>
    </row>
    <row r="1559" spans="1:10" x14ac:dyDescent="0.3">
      <c r="A1559" s="90">
        <v>1557</v>
      </c>
      <c r="B1559" s="91">
        <v>87</v>
      </c>
      <c r="C1559" s="90" t="s">
        <v>319</v>
      </c>
      <c r="D1559" s="90" t="s">
        <v>1</v>
      </c>
      <c r="E1559" s="86">
        <v>108.06861111111111</v>
      </c>
      <c r="F1559" s="86">
        <v>34.298888888888889</v>
      </c>
      <c r="G1559" s="92">
        <v>36.801200000000001</v>
      </c>
      <c r="H1559" s="86">
        <v>0.67</v>
      </c>
      <c r="I1559" s="90" t="s">
        <v>222</v>
      </c>
      <c r="J1559" s="90" t="s">
        <v>244</v>
      </c>
    </row>
    <row r="1560" spans="1:10" x14ac:dyDescent="0.3">
      <c r="A1560" s="90">
        <v>1558</v>
      </c>
      <c r="B1560" s="91">
        <v>88</v>
      </c>
      <c r="C1560" s="90" t="s">
        <v>584</v>
      </c>
      <c r="D1560" s="90" t="s">
        <v>1</v>
      </c>
      <c r="E1560" s="86">
        <v>108.06666666666666</v>
      </c>
      <c r="F1560" s="86">
        <v>34.266666666666666</v>
      </c>
      <c r="G1560" s="92">
        <v>26.507300000000001</v>
      </c>
      <c r="H1560" s="86">
        <v>0.67</v>
      </c>
      <c r="I1560" s="90" t="s">
        <v>222</v>
      </c>
      <c r="J1560" s="90" t="s">
        <v>244</v>
      </c>
    </row>
    <row r="1561" spans="1:10" x14ac:dyDescent="0.3">
      <c r="A1561" s="90">
        <v>1559</v>
      </c>
      <c r="B1561" s="91">
        <v>88</v>
      </c>
      <c r="C1561" s="90" t="s">
        <v>584</v>
      </c>
      <c r="D1561" s="90" t="s">
        <v>1</v>
      </c>
      <c r="E1561" s="86">
        <v>108.06666666666666</v>
      </c>
      <c r="F1561" s="86">
        <v>34.266666666666666</v>
      </c>
      <c r="G1561" s="92">
        <v>29.3139</v>
      </c>
      <c r="H1561" s="86">
        <v>0.67</v>
      </c>
      <c r="I1561" s="90" t="s">
        <v>222</v>
      </c>
      <c r="J1561" s="90" t="s">
        <v>244</v>
      </c>
    </row>
    <row r="1562" spans="1:10" x14ac:dyDescent="0.3">
      <c r="A1562" s="90">
        <v>1560</v>
      </c>
      <c r="B1562" s="91">
        <v>88</v>
      </c>
      <c r="C1562" s="90" t="s">
        <v>584</v>
      </c>
      <c r="D1562" s="90" t="s">
        <v>1</v>
      </c>
      <c r="E1562" s="86">
        <v>108.06666666666666</v>
      </c>
      <c r="F1562" s="86">
        <v>34.266666666666666</v>
      </c>
      <c r="G1562" s="92">
        <v>24.220400000000001</v>
      </c>
      <c r="H1562" s="86">
        <v>0.67</v>
      </c>
      <c r="I1562" s="90" t="s">
        <v>222</v>
      </c>
      <c r="J1562" s="90" t="s">
        <v>244</v>
      </c>
    </row>
    <row r="1563" spans="1:10" x14ac:dyDescent="0.3">
      <c r="A1563" s="90">
        <v>1561</v>
      </c>
      <c r="B1563" s="91">
        <v>88</v>
      </c>
      <c r="C1563" s="90" t="s">
        <v>584</v>
      </c>
      <c r="D1563" s="90" t="s">
        <v>1</v>
      </c>
      <c r="E1563" s="86">
        <v>108.06666666666666</v>
      </c>
      <c r="F1563" s="86">
        <v>34.266666666666666</v>
      </c>
      <c r="G1563" s="92">
        <v>25.987500000000001</v>
      </c>
      <c r="H1563" s="86">
        <v>0.67</v>
      </c>
      <c r="I1563" s="90" t="s">
        <v>222</v>
      </c>
      <c r="J1563" s="90" t="s">
        <v>244</v>
      </c>
    </row>
    <row r="1564" spans="1:10" x14ac:dyDescent="0.3">
      <c r="A1564" s="90">
        <v>1562</v>
      </c>
      <c r="B1564" s="91">
        <v>88</v>
      </c>
      <c r="C1564" s="90" t="s">
        <v>584</v>
      </c>
      <c r="D1564" s="90" t="s">
        <v>1</v>
      </c>
      <c r="E1564" s="86">
        <v>108.06666666666666</v>
      </c>
      <c r="F1564" s="86">
        <v>34.266666666666666</v>
      </c>
      <c r="G1564" s="92">
        <v>30.665299999999998</v>
      </c>
      <c r="H1564" s="86">
        <v>0.67</v>
      </c>
      <c r="I1564" s="90" t="s">
        <v>222</v>
      </c>
      <c r="J1564" s="90" t="s">
        <v>244</v>
      </c>
    </row>
    <row r="1565" spans="1:10" x14ac:dyDescent="0.3">
      <c r="A1565" s="90">
        <v>1563</v>
      </c>
      <c r="B1565" s="91">
        <v>88</v>
      </c>
      <c r="C1565" s="90" t="s">
        <v>584</v>
      </c>
      <c r="D1565" s="90" t="s">
        <v>1</v>
      </c>
      <c r="E1565" s="86">
        <v>108.06666666666666</v>
      </c>
      <c r="F1565" s="86">
        <v>34.266666666666666</v>
      </c>
      <c r="G1565" s="92">
        <v>31.458300000000001</v>
      </c>
      <c r="H1565" s="86">
        <v>0.67</v>
      </c>
      <c r="I1565" s="90" t="s">
        <v>222</v>
      </c>
      <c r="J1565" s="90" t="s">
        <v>244</v>
      </c>
    </row>
    <row r="1566" spans="1:10" x14ac:dyDescent="0.3">
      <c r="A1566" s="90">
        <v>1564</v>
      </c>
      <c r="B1566" s="91">
        <v>88</v>
      </c>
      <c r="C1566" s="90" t="s">
        <v>584</v>
      </c>
      <c r="D1566" s="90" t="s">
        <v>1</v>
      </c>
      <c r="E1566" s="86">
        <v>108.06666666666666</v>
      </c>
      <c r="F1566" s="86">
        <v>34.266666666666666</v>
      </c>
      <c r="G1566" s="92">
        <v>30.416699999999999</v>
      </c>
      <c r="H1566" s="86">
        <v>0.67</v>
      </c>
      <c r="I1566" s="90" t="s">
        <v>222</v>
      </c>
      <c r="J1566" s="90" t="s">
        <v>244</v>
      </c>
    </row>
    <row r="1567" spans="1:10" x14ac:dyDescent="0.3">
      <c r="A1567" s="90">
        <v>1565</v>
      </c>
      <c r="B1567" s="91">
        <v>88</v>
      </c>
      <c r="C1567" s="90" t="s">
        <v>584</v>
      </c>
      <c r="D1567" s="90" t="s">
        <v>1</v>
      </c>
      <c r="E1567" s="86">
        <v>108.06666666666666</v>
      </c>
      <c r="F1567" s="86">
        <v>34.266666666666666</v>
      </c>
      <c r="G1567" s="92">
        <v>28.125</v>
      </c>
      <c r="H1567" s="86">
        <v>0.67</v>
      </c>
      <c r="I1567" s="90" t="s">
        <v>222</v>
      </c>
      <c r="J1567" s="90" t="s">
        <v>244</v>
      </c>
    </row>
    <row r="1568" spans="1:10" x14ac:dyDescent="0.3">
      <c r="A1568" s="90">
        <v>1566</v>
      </c>
      <c r="B1568" s="91">
        <v>88</v>
      </c>
      <c r="C1568" s="90" t="s">
        <v>584</v>
      </c>
      <c r="D1568" s="90" t="s">
        <v>1</v>
      </c>
      <c r="E1568" s="86">
        <v>108.06666666666666</v>
      </c>
      <c r="F1568" s="86">
        <v>34.266666666666666</v>
      </c>
      <c r="G1568" s="92">
        <v>25.104199999999999</v>
      </c>
      <c r="H1568" s="86">
        <v>0.67</v>
      </c>
      <c r="I1568" s="90" t="s">
        <v>222</v>
      </c>
      <c r="J1568" s="90" t="s">
        <v>244</v>
      </c>
    </row>
    <row r="1569" spans="1:10" x14ac:dyDescent="0.3">
      <c r="A1569" s="90">
        <v>1567</v>
      </c>
      <c r="B1569" s="91">
        <v>88</v>
      </c>
      <c r="C1569" s="90" t="s">
        <v>584</v>
      </c>
      <c r="D1569" s="90" t="s">
        <v>1</v>
      </c>
      <c r="E1569" s="86">
        <v>108.06666666666666</v>
      </c>
      <c r="F1569" s="86">
        <v>34.266666666666666</v>
      </c>
      <c r="G1569" s="92">
        <v>21.875</v>
      </c>
      <c r="H1569" s="86">
        <v>0.67</v>
      </c>
      <c r="I1569" s="90" t="s">
        <v>222</v>
      </c>
      <c r="J1569" s="90" t="s">
        <v>244</v>
      </c>
    </row>
    <row r="1570" spans="1:10" x14ac:dyDescent="0.3">
      <c r="A1570" s="90">
        <v>1568</v>
      </c>
      <c r="B1570" s="91">
        <v>89</v>
      </c>
      <c r="C1570" s="90" t="s">
        <v>425</v>
      </c>
      <c r="D1570" s="90" t="s">
        <v>1</v>
      </c>
      <c r="E1570" s="86">
        <v>108.06861111111111</v>
      </c>
      <c r="F1570" s="86">
        <v>34.298888888888889</v>
      </c>
      <c r="G1570" s="92">
        <v>22.027999999999999</v>
      </c>
      <c r="H1570" s="86">
        <v>0.67</v>
      </c>
      <c r="I1570" s="90" t="s">
        <v>222</v>
      </c>
      <c r="J1570" s="90" t="s">
        <v>244</v>
      </c>
    </row>
    <row r="1571" spans="1:10" x14ac:dyDescent="0.3">
      <c r="A1571" s="90">
        <v>1569</v>
      </c>
      <c r="B1571" s="91">
        <v>89</v>
      </c>
      <c r="C1571" s="90" t="s">
        <v>425</v>
      </c>
      <c r="D1571" s="90" t="s">
        <v>1</v>
      </c>
      <c r="E1571" s="86">
        <v>108.06861111111111</v>
      </c>
      <c r="F1571" s="86">
        <v>34.298888888888889</v>
      </c>
      <c r="G1571" s="92">
        <v>30.769200000000001</v>
      </c>
      <c r="H1571" s="86">
        <v>0.67</v>
      </c>
      <c r="I1571" s="90" t="s">
        <v>222</v>
      </c>
      <c r="J1571" s="90" t="s">
        <v>244</v>
      </c>
    </row>
    <row r="1572" spans="1:10" x14ac:dyDescent="0.3">
      <c r="A1572" s="90">
        <v>1570</v>
      </c>
      <c r="B1572" s="91">
        <v>89</v>
      </c>
      <c r="C1572" s="90" t="s">
        <v>425</v>
      </c>
      <c r="D1572" s="90" t="s">
        <v>1</v>
      </c>
      <c r="E1572" s="86">
        <v>108.06861111111111</v>
      </c>
      <c r="F1572" s="86">
        <v>34.298888888888889</v>
      </c>
      <c r="G1572" s="92">
        <v>30.769200000000001</v>
      </c>
      <c r="H1572" s="86">
        <v>0.67</v>
      </c>
      <c r="I1572" s="90" t="s">
        <v>222</v>
      </c>
      <c r="J1572" s="90" t="s">
        <v>244</v>
      </c>
    </row>
    <row r="1573" spans="1:10" x14ac:dyDescent="0.3">
      <c r="A1573" s="90">
        <v>1571</v>
      </c>
      <c r="B1573" s="91">
        <v>89</v>
      </c>
      <c r="C1573" s="90" t="s">
        <v>425</v>
      </c>
      <c r="D1573" s="90" t="s">
        <v>1</v>
      </c>
      <c r="E1573" s="86">
        <v>108.06861111111111</v>
      </c>
      <c r="F1573" s="86">
        <v>34.298888888888889</v>
      </c>
      <c r="G1573" s="92">
        <v>28.438199999999998</v>
      </c>
      <c r="H1573" s="86">
        <v>0.67</v>
      </c>
      <c r="I1573" s="90" t="s">
        <v>222</v>
      </c>
      <c r="J1573" s="90" t="s">
        <v>244</v>
      </c>
    </row>
    <row r="1574" spans="1:10" x14ac:dyDescent="0.3">
      <c r="A1574" s="90">
        <v>1572</v>
      </c>
      <c r="B1574" s="91">
        <v>89</v>
      </c>
      <c r="C1574" s="90" t="s">
        <v>425</v>
      </c>
      <c r="D1574" s="90" t="s">
        <v>1</v>
      </c>
      <c r="E1574" s="86">
        <v>108.06861111111111</v>
      </c>
      <c r="F1574" s="86">
        <v>34.298888888888889</v>
      </c>
      <c r="G1574" s="92">
        <v>24.0093</v>
      </c>
      <c r="H1574" s="86">
        <v>0.67</v>
      </c>
      <c r="I1574" s="90" t="s">
        <v>222</v>
      </c>
      <c r="J1574" s="90" t="s">
        <v>244</v>
      </c>
    </row>
    <row r="1575" spans="1:10" x14ac:dyDescent="0.3">
      <c r="A1575" s="90">
        <v>1573</v>
      </c>
      <c r="B1575" s="91">
        <v>89</v>
      </c>
      <c r="C1575" s="90" t="s">
        <v>425</v>
      </c>
      <c r="D1575" s="90" t="s">
        <v>1</v>
      </c>
      <c r="E1575" s="86">
        <v>108.06861111111111</v>
      </c>
      <c r="F1575" s="86">
        <v>34.298888888888889</v>
      </c>
      <c r="G1575" s="92">
        <v>29.3706</v>
      </c>
      <c r="H1575" s="86">
        <v>0.67</v>
      </c>
      <c r="I1575" s="90" t="s">
        <v>222</v>
      </c>
      <c r="J1575" s="90" t="s">
        <v>244</v>
      </c>
    </row>
    <row r="1576" spans="1:10" x14ac:dyDescent="0.3">
      <c r="A1576" s="90">
        <v>1574</v>
      </c>
      <c r="B1576" s="91">
        <v>89</v>
      </c>
      <c r="C1576" s="90" t="s">
        <v>425</v>
      </c>
      <c r="D1576" s="90" t="s">
        <v>1</v>
      </c>
      <c r="E1576" s="86">
        <v>108.06861111111111</v>
      </c>
      <c r="F1576" s="86">
        <v>34.298888888888889</v>
      </c>
      <c r="G1576" s="92">
        <v>29.137499999999999</v>
      </c>
      <c r="H1576" s="86">
        <v>0.67</v>
      </c>
      <c r="I1576" s="90" t="s">
        <v>222</v>
      </c>
      <c r="J1576" s="90" t="s">
        <v>244</v>
      </c>
    </row>
    <row r="1577" spans="1:10" x14ac:dyDescent="0.3">
      <c r="A1577" s="90">
        <v>1575</v>
      </c>
      <c r="B1577" s="91">
        <v>89</v>
      </c>
      <c r="C1577" s="90" t="s">
        <v>425</v>
      </c>
      <c r="D1577" s="90" t="s">
        <v>1</v>
      </c>
      <c r="E1577" s="86">
        <v>108.06861111111111</v>
      </c>
      <c r="F1577" s="86">
        <v>34.298888888888889</v>
      </c>
      <c r="G1577" s="92">
        <v>22.843800000000002</v>
      </c>
      <c r="H1577" s="86">
        <v>0.67</v>
      </c>
      <c r="I1577" s="90" t="s">
        <v>222</v>
      </c>
      <c r="J1577" s="90" t="s">
        <v>244</v>
      </c>
    </row>
    <row r="1578" spans="1:10" x14ac:dyDescent="0.3">
      <c r="A1578" s="90">
        <v>1576</v>
      </c>
      <c r="B1578" s="91">
        <v>89</v>
      </c>
      <c r="C1578" s="90" t="s">
        <v>425</v>
      </c>
      <c r="D1578" s="90" t="s">
        <v>1</v>
      </c>
      <c r="E1578" s="86">
        <v>108.06861111111111</v>
      </c>
      <c r="F1578" s="86">
        <v>34.298888888888889</v>
      </c>
      <c r="G1578" s="92">
        <v>25.640999999999998</v>
      </c>
      <c r="H1578" s="86">
        <v>0.67</v>
      </c>
      <c r="I1578" s="90" t="s">
        <v>222</v>
      </c>
      <c r="J1578" s="90" t="s">
        <v>244</v>
      </c>
    </row>
    <row r="1579" spans="1:10" x14ac:dyDescent="0.3">
      <c r="A1579" s="90">
        <v>1577</v>
      </c>
      <c r="B1579" s="91">
        <v>89</v>
      </c>
      <c r="C1579" s="90" t="s">
        <v>425</v>
      </c>
      <c r="D1579" s="90" t="s">
        <v>1</v>
      </c>
      <c r="E1579" s="86">
        <v>108.06861111111111</v>
      </c>
      <c r="F1579" s="86">
        <v>34.298888888888889</v>
      </c>
      <c r="G1579" s="92">
        <v>23.426600000000001</v>
      </c>
      <c r="H1579" s="86">
        <v>0.67</v>
      </c>
      <c r="I1579" s="90" t="s">
        <v>222</v>
      </c>
      <c r="J1579" s="90" t="s">
        <v>244</v>
      </c>
    </row>
    <row r="1580" spans="1:10" x14ac:dyDescent="0.3">
      <c r="A1580" s="90">
        <v>1578</v>
      </c>
      <c r="B1580" s="91">
        <v>89</v>
      </c>
      <c r="C1580" s="90" t="s">
        <v>425</v>
      </c>
      <c r="D1580" s="90" t="s">
        <v>1</v>
      </c>
      <c r="E1580" s="86">
        <v>108.06861111111111</v>
      </c>
      <c r="F1580" s="86">
        <v>34.298888888888889</v>
      </c>
      <c r="G1580" s="92">
        <v>30.303000000000001</v>
      </c>
      <c r="H1580" s="86">
        <v>0.67</v>
      </c>
      <c r="I1580" s="90" t="s">
        <v>222</v>
      </c>
      <c r="J1580" s="90" t="s">
        <v>244</v>
      </c>
    </row>
    <row r="1581" spans="1:10" x14ac:dyDescent="0.3">
      <c r="A1581" s="90">
        <v>1579</v>
      </c>
      <c r="B1581" s="91">
        <v>89</v>
      </c>
      <c r="C1581" s="90" t="s">
        <v>425</v>
      </c>
      <c r="D1581" s="90" t="s">
        <v>1</v>
      </c>
      <c r="E1581" s="86">
        <v>108.06861111111111</v>
      </c>
      <c r="F1581" s="86">
        <v>34.298888888888889</v>
      </c>
      <c r="G1581" s="92">
        <v>38.344999999999999</v>
      </c>
      <c r="H1581" s="86">
        <v>0.67</v>
      </c>
      <c r="I1581" s="90" t="s">
        <v>222</v>
      </c>
      <c r="J1581" s="90" t="s">
        <v>244</v>
      </c>
    </row>
    <row r="1582" spans="1:10" x14ac:dyDescent="0.3">
      <c r="A1582" s="90">
        <v>1580</v>
      </c>
      <c r="B1582" s="91">
        <v>89</v>
      </c>
      <c r="C1582" s="90" t="s">
        <v>425</v>
      </c>
      <c r="D1582" s="90" t="s">
        <v>1</v>
      </c>
      <c r="E1582" s="86">
        <v>108.06861111111111</v>
      </c>
      <c r="F1582" s="86">
        <v>34.298888888888889</v>
      </c>
      <c r="G1582" s="92">
        <v>27.622399999999999</v>
      </c>
      <c r="H1582" s="86">
        <v>0.67</v>
      </c>
      <c r="I1582" s="90" t="s">
        <v>222</v>
      </c>
      <c r="J1582" s="90" t="s">
        <v>244</v>
      </c>
    </row>
    <row r="1583" spans="1:10" x14ac:dyDescent="0.3">
      <c r="A1583" s="90">
        <v>1581</v>
      </c>
      <c r="B1583" s="91">
        <v>89</v>
      </c>
      <c r="C1583" s="90" t="s">
        <v>425</v>
      </c>
      <c r="D1583" s="90" t="s">
        <v>1</v>
      </c>
      <c r="E1583" s="86">
        <v>108.06861111111111</v>
      </c>
      <c r="F1583" s="86">
        <v>34.298888888888889</v>
      </c>
      <c r="G1583" s="92">
        <v>23.426600000000001</v>
      </c>
      <c r="H1583" s="86">
        <v>0.67</v>
      </c>
      <c r="I1583" s="90" t="s">
        <v>222</v>
      </c>
      <c r="J1583" s="90" t="s">
        <v>244</v>
      </c>
    </row>
    <row r="1584" spans="1:10" x14ac:dyDescent="0.3">
      <c r="A1584" s="90">
        <v>1582</v>
      </c>
      <c r="B1584" s="91">
        <v>89</v>
      </c>
      <c r="C1584" s="90" t="s">
        <v>425</v>
      </c>
      <c r="D1584" s="90" t="s">
        <v>1</v>
      </c>
      <c r="E1584" s="86">
        <v>108.06861111111111</v>
      </c>
      <c r="F1584" s="86">
        <v>34.298888888888889</v>
      </c>
      <c r="G1584" s="92">
        <v>24.708600000000001</v>
      </c>
      <c r="H1584" s="86">
        <v>0.67</v>
      </c>
      <c r="I1584" s="90" t="s">
        <v>222</v>
      </c>
      <c r="J1584" s="90" t="s">
        <v>244</v>
      </c>
    </row>
    <row r="1585" spans="1:10" x14ac:dyDescent="0.3">
      <c r="A1585" s="90">
        <v>1583</v>
      </c>
      <c r="B1585" s="91">
        <v>89</v>
      </c>
      <c r="C1585" s="90" t="s">
        <v>425</v>
      </c>
      <c r="D1585" s="90" t="s">
        <v>1</v>
      </c>
      <c r="E1585" s="86">
        <v>108.06861111111111</v>
      </c>
      <c r="F1585" s="86">
        <v>34.298888888888889</v>
      </c>
      <c r="G1585" s="92">
        <v>27.2727</v>
      </c>
      <c r="H1585" s="86">
        <v>0.67</v>
      </c>
      <c r="I1585" s="90" t="s">
        <v>222</v>
      </c>
      <c r="J1585" s="90" t="s">
        <v>244</v>
      </c>
    </row>
    <row r="1586" spans="1:10" x14ac:dyDescent="0.3">
      <c r="A1586" s="90">
        <v>1584</v>
      </c>
      <c r="B1586" s="91">
        <v>89</v>
      </c>
      <c r="C1586" s="90" t="s">
        <v>425</v>
      </c>
      <c r="D1586" s="90" t="s">
        <v>1</v>
      </c>
      <c r="E1586" s="86">
        <v>108.06861111111111</v>
      </c>
      <c r="F1586" s="86">
        <v>34.298888888888889</v>
      </c>
      <c r="G1586" s="92">
        <v>27.855499999999999</v>
      </c>
      <c r="H1586" s="86">
        <v>0.67</v>
      </c>
      <c r="I1586" s="90" t="s">
        <v>222</v>
      </c>
      <c r="J1586" s="90" t="s">
        <v>244</v>
      </c>
    </row>
    <row r="1587" spans="1:10" x14ac:dyDescent="0.3">
      <c r="A1587" s="90">
        <v>1585</v>
      </c>
      <c r="B1587" s="91">
        <v>89</v>
      </c>
      <c r="C1587" s="90" t="s">
        <v>425</v>
      </c>
      <c r="D1587" s="90" t="s">
        <v>1</v>
      </c>
      <c r="E1587" s="86">
        <v>108.06861111111111</v>
      </c>
      <c r="F1587" s="86">
        <v>34.298888888888889</v>
      </c>
      <c r="G1587" s="92">
        <v>28.0886</v>
      </c>
      <c r="H1587" s="86">
        <v>0.67</v>
      </c>
      <c r="I1587" s="90" t="s">
        <v>222</v>
      </c>
      <c r="J1587" s="90" t="s">
        <v>244</v>
      </c>
    </row>
    <row r="1588" spans="1:10" x14ac:dyDescent="0.3">
      <c r="A1588" s="90">
        <v>1586</v>
      </c>
      <c r="B1588" s="91">
        <v>89</v>
      </c>
      <c r="C1588" s="90" t="s">
        <v>425</v>
      </c>
      <c r="D1588" s="90" t="s">
        <v>1</v>
      </c>
      <c r="E1588" s="86">
        <v>108.06861111111111</v>
      </c>
      <c r="F1588" s="86">
        <v>34.298888888888889</v>
      </c>
      <c r="G1588" s="92">
        <v>26.456900000000001</v>
      </c>
      <c r="H1588" s="86">
        <v>0.67</v>
      </c>
      <c r="I1588" s="90" t="s">
        <v>222</v>
      </c>
      <c r="J1588" s="90" t="s">
        <v>244</v>
      </c>
    </row>
    <row r="1589" spans="1:10" x14ac:dyDescent="0.3">
      <c r="A1589" s="90">
        <v>1587</v>
      </c>
      <c r="B1589" s="91">
        <v>89</v>
      </c>
      <c r="C1589" s="90" t="s">
        <v>425</v>
      </c>
      <c r="D1589" s="90" t="s">
        <v>1</v>
      </c>
      <c r="E1589" s="86">
        <v>108.06861111111111</v>
      </c>
      <c r="F1589" s="86">
        <v>34.298888888888889</v>
      </c>
      <c r="G1589" s="92">
        <v>25.874099999999999</v>
      </c>
      <c r="H1589" s="86">
        <v>0.67</v>
      </c>
      <c r="I1589" s="90" t="s">
        <v>222</v>
      </c>
      <c r="J1589" s="90" t="s">
        <v>244</v>
      </c>
    </row>
    <row r="1590" spans="1:10" x14ac:dyDescent="0.3">
      <c r="A1590" s="90">
        <v>1588</v>
      </c>
      <c r="B1590" s="91">
        <v>90</v>
      </c>
      <c r="C1590" s="90" t="s">
        <v>585</v>
      </c>
      <c r="D1590" s="90" t="s">
        <v>1</v>
      </c>
      <c r="E1590" s="86">
        <v>113.669352</v>
      </c>
      <c r="F1590" s="86">
        <v>34.792212999999997</v>
      </c>
      <c r="G1590" s="92">
        <v>35.06</v>
      </c>
      <c r="H1590" s="86">
        <v>1.1000000000000001</v>
      </c>
      <c r="I1590" s="90" t="s">
        <v>222</v>
      </c>
      <c r="J1590" s="90" t="s">
        <v>244</v>
      </c>
    </row>
    <row r="1591" spans="1:10" x14ac:dyDescent="0.3">
      <c r="A1591" s="90">
        <v>1589</v>
      </c>
      <c r="B1591" s="91">
        <v>90</v>
      </c>
      <c r="C1591" s="90" t="s">
        <v>585</v>
      </c>
      <c r="D1591" s="90" t="s">
        <v>1</v>
      </c>
      <c r="E1591" s="86">
        <v>113.669352</v>
      </c>
      <c r="F1591" s="86">
        <v>34.792212999999997</v>
      </c>
      <c r="G1591" s="92">
        <v>32.36</v>
      </c>
      <c r="H1591" s="86">
        <v>1.1000000000000001</v>
      </c>
      <c r="I1591" s="90" t="s">
        <v>222</v>
      </c>
      <c r="J1591" s="90" t="s">
        <v>244</v>
      </c>
    </row>
    <row r="1592" spans="1:10" x14ac:dyDescent="0.3">
      <c r="A1592" s="90">
        <v>1590</v>
      </c>
      <c r="B1592" s="93" t="s">
        <v>586</v>
      </c>
      <c r="C1592" s="90" t="s">
        <v>587</v>
      </c>
      <c r="D1592" s="90" t="s">
        <v>1</v>
      </c>
      <c r="E1592" s="86">
        <v>108.06666666666599</v>
      </c>
      <c r="F1592" s="86">
        <v>34.266666666666602</v>
      </c>
      <c r="G1592" s="92">
        <v>54.206899999999997</v>
      </c>
      <c r="H1592" s="86"/>
      <c r="I1592" s="90" t="s">
        <v>222</v>
      </c>
      <c r="J1592" s="90" t="s">
        <v>244</v>
      </c>
    </row>
    <row r="1593" spans="1:10" x14ac:dyDescent="0.3">
      <c r="A1593" s="90">
        <v>1591</v>
      </c>
      <c r="B1593" s="93" t="s">
        <v>586</v>
      </c>
      <c r="C1593" s="90" t="s">
        <v>587</v>
      </c>
      <c r="D1593" s="90" t="s">
        <v>1</v>
      </c>
      <c r="E1593" s="86">
        <v>108.06666666666599</v>
      </c>
      <c r="F1593" s="86">
        <v>34.266666666666602</v>
      </c>
      <c r="G1593" s="92">
        <v>47.172400000000003</v>
      </c>
      <c r="H1593" s="86"/>
      <c r="I1593" s="90" t="s">
        <v>222</v>
      </c>
      <c r="J1593" s="90" t="s">
        <v>244</v>
      </c>
    </row>
    <row r="1594" spans="1:10" x14ac:dyDescent="0.3">
      <c r="A1594" s="90">
        <v>1592</v>
      </c>
      <c r="B1594" s="93" t="s">
        <v>586</v>
      </c>
      <c r="C1594" s="90" t="s">
        <v>587</v>
      </c>
      <c r="D1594" s="90" t="s">
        <v>1</v>
      </c>
      <c r="E1594" s="86">
        <v>108.06666666666599</v>
      </c>
      <c r="F1594" s="86">
        <v>34.266666666666602</v>
      </c>
      <c r="G1594" s="92">
        <v>50</v>
      </c>
      <c r="H1594" s="86"/>
      <c r="I1594" s="90" t="s">
        <v>222</v>
      </c>
      <c r="J1594" s="90" t="s">
        <v>244</v>
      </c>
    </row>
    <row r="1595" spans="1:10" x14ac:dyDescent="0.3">
      <c r="A1595" s="90">
        <v>1593</v>
      </c>
      <c r="B1595" s="93" t="s">
        <v>586</v>
      </c>
      <c r="C1595" s="90" t="s">
        <v>587</v>
      </c>
      <c r="D1595" s="90" t="s">
        <v>1</v>
      </c>
      <c r="E1595" s="86">
        <v>108.06666666666599</v>
      </c>
      <c r="F1595" s="86">
        <v>34.266666666666602</v>
      </c>
      <c r="G1595" s="92">
        <v>44.689700000000002</v>
      </c>
      <c r="H1595" s="86"/>
      <c r="I1595" s="90" t="s">
        <v>222</v>
      </c>
      <c r="J1595" s="90" t="s">
        <v>244</v>
      </c>
    </row>
    <row r="1596" spans="1:10" x14ac:dyDescent="0.3">
      <c r="A1596" s="90">
        <v>1594</v>
      </c>
      <c r="B1596" s="93" t="s">
        <v>586</v>
      </c>
      <c r="C1596" s="90" t="s">
        <v>587</v>
      </c>
      <c r="D1596" s="90" t="s">
        <v>1</v>
      </c>
      <c r="E1596" s="86">
        <v>108.06666666666599</v>
      </c>
      <c r="F1596" s="86">
        <v>34.266666666666602</v>
      </c>
      <c r="G1596" s="92">
        <v>45.241399999999999</v>
      </c>
      <c r="H1596" s="86"/>
      <c r="I1596" s="90" t="s">
        <v>222</v>
      </c>
      <c r="J1596" s="90" t="s">
        <v>244</v>
      </c>
    </row>
    <row r="1597" spans="1:10" x14ac:dyDescent="0.3">
      <c r="A1597" s="90">
        <v>1595</v>
      </c>
      <c r="B1597" s="93" t="s">
        <v>586</v>
      </c>
      <c r="C1597" s="90" t="s">
        <v>587</v>
      </c>
      <c r="D1597" s="90" t="s">
        <v>1</v>
      </c>
      <c r="E1597" s="86">
        <v>108.06666666666666</v>
      </c>
      <c r="F1597" s="86">
        <v>34.266666666666666</v>
      </c>
      <c r="G1597" s="92">
        <v>48</v>
      </c>
      <c r="H1597" s="86">
        <v>0.67</v>
      </c>
      <c r="I1597" s="90" t="s">
        <v>222</v>
      </c>
      <c r="J1597" s="90" t="s">
        <v>244</v>
      </c>
    </row>
    <row r="1598" spans="1:10" x14ac:dyDescent="0.3">
      <c r="A1598" s="90">
        <v>1596</v>
      </c>
      <c r="B1598" s="91">
        <v>92</v>
      </c>
      <c r="C1598" s="90" t="s">
        <v>320</v>
      </c>
      <c r="D1598" s="90" t="s">
        <v>321</v>
      </c>
      <c r="E1598" s="86">
        <v>46.566666666666599</v>
      </c>
      <c r="F1598" s="86">
        <v>24.4166666666666</v>
      </c>
      <c r="G1598" s="92">
        <v>41.666666666666664</v>
      </c>
      <c r="H1598" s="86">
        <v>0.5</v>
      </c>
      <c r="I1598" s="90" t="s">
        <v>222</v>
      </c>
      <c r="J1598" s="90" t="s">
        <v>227</v>
      </c>
    </row>
    <row r="1599" spans="1:10" x14ac:dyDescent="0.3">
      <c r="A1599" s="90">
        <v>1597</v>
      </c>
      <c r="B1599" s="91">
        <v>93</v>
      </c>
      <c r="C1599" s="90" t="s">
        <v>322</v>
      </c>
      <c r="D1599" s="90" t="s">
        <v>4</v>
      </c>
      <c r="E1599" s="86">
        <v>-109.930367</v>
      </c>
      <c r="F1599" s="86">
        <v>27.482772900000001</v>
      </c>
      <c r="G1599" s="92">
        <v>35</v>
      </c>
      <c r="H1599" s="86"/>
      <c r="I1599" s="90" t="s">
        <v>224</v>
      </c>
      <c r="J1599" s="90"/>
    </row>
    <row r="1600" spans="1:10" x14ac:dyDescent="0.3">
      <c r="A1600" s="90">
        <v>1598</v>
      </c>
      <c r="B1600" s="91">
        <v>93</v>
      </c>
      <c r="C1600" s="90" t="s">
        <v>322</v>
      </c>
      <c r="D1600" s="90" t="s">
        <v>4</v>
      </c>
      <c r="E1600" s="86">
        <v>-109.930367</v>
      </c>
      <c r="F1600" s="86">
        <v>27.482772900000001</v>
      </c>
      <c r="G1600" s="92">
        <v>41</v>
      </c>
      <c r="H1600" s="86"/>
      <c r="I1600" s="90" t="s">
        <v>224</v>
      </c>
      <c r="J1600" s="90"/>
    </row>
    <row r="1601" spans="1:10" x14ac:dyDescent="0.3">
      <c r="A1601" s="90">
        <v>1599</v>
      </c>
      <c r="B1601" s="91">
        <v>93</v>
      </c>
      <c r="C1601" s="90" t="s">
        <v>322</v>
      </c>
      <c r="D1601" s="90" t="s">
        <v>4</v>
      </c>
      <c r="E1601" s="86">
        <v>-99.210297999999995</v>
      </c>
      <c r="F1601" s="86">
        <v>19.332491000000001</v>
      </c>
      <c r="G1601" s="92">
        <v>50</v>
      </c>
      <c r="H1601" s="86"/>
      <c r="I1601" s="90" t="s">
        <v>224</v>
      </c>
      <c r="J1601" s="90"/>
    </row>
    <row r="1602" spans="1:10" x14ac:dyDescent="0.3">
      <c r="A1602" s="90">
        <v>1600</v>
      </c>
      <c r="B1602" s="91">
        <v>93</v>
      </c>
      <c r="C1602" s="90" t="s">
        <v>322</v>
      </c>
      <c r="D1602" s="90" t="s">
        <v>4</v>
      </c>
      <c r="E1602" s="86">
        <v>-99.210297999999995</v>
      </c>
      <c r="F1602" s="86">
        <v>19.332491000000001</v>
      </c>
      <c r="G1602" s="92">
        <v>68</v>
      </c>
      <c r="H1602" s="86"/>
      <c r="I1602" s="90" t="s">
        <v>224</v>
      </c>
      <c r="J1602" s="90"/>
    </row>
    <row r="1603" spans="1:10" x14ac:dyDescent="0.3">
      <c r="A1603" s="90">
        <v>1601</v>
      </c>
      <c r="B1603" s="91">
        <v>93</v>
      </c>
      <c r="C1603" s="90" t="s">
        <v>322</v>
      </c>
      <c r="D1603" s="90" t="s">
        <v>4</v>
      </c>
      <c r="E1603" s="86">
        <v>-99.210297999999995</v>
      </c>
      <c r="F1603" s="86">
        <v>19.332491000000001</v>
      </c>
      <c r="G1603" s="92">
        <v>80</v>
      </c>
      <c r="H1603" s="86"/>
      <c r="I1603" s="90" t="s">
        <v>224</v>
      </c>
      <c r="J1603" s="90"/>
    </row>
    <row r="1604" spans="1:10" x14ac:dyDescent="0.3">
      <c r="A1604" s="90">
        <v>1602</v>
      </c>
      <c r="B1604" s="91">
        <v>93</v>
      </c>
      <c r="C1604" s="90" t="s">
        <v>322</v>
      </c>
      <c r="D1604" s="90" t="s">
        <v>4</v>
      </c>
      <c r="E1604" s="86">
        <v>-99.210297999999995</v>
      </c>
      <c r="F1604" s="86">
        <v>19.332491000000001</v>
      </c>
      <c r="G1604" s="92">
        <v>29</v>
      </c>
      <c r="H1604" s="86"/>
      <c r="I1604" s="90" t="s">
        <v>224</v>
      </c>
      <c r="J1604" s="90"/>
    </row>
    <row r="1605" spans="1:10" x14ac:dyDescent="0.3">
      <c r="A1605" s="90">
        <v>1603</v>
      </c>
      <c r="B1605" s="91">
        <v>93</v>
      </c>
      <c r="C1605" s="90" t="s">
        <v>322</v>
      </c>
      <c r="D1605" s="90" t="s">
        <v>4</v>
      </c>
      <c r="E1605" s="86">
        <v>-99.210297999999995</v>
      </c>
      <c r="F1605" s="86">
        <v>19.332491000000001</v>
      </c>
      <c r="G1605" s="92">
        <v>43</v>
      </c>
      <c r="H1605" s="86"/>
      <c r="I1605" s="90" t="s">
        <v>224</v>
      </c>
      <c r="J1605" s="90"/>
    </row>
    <row r="1606" spans="1:10" x14ac:dyDescent="0.3">
      <c r="A1606" s="90">
        <v>1604</v>
      </c>
      <c r="B1606" s="91">
        <v>94</v>
      </c>
      <c r="C1606" s="90" t="s">
        <v>323</v>
      </c>
      <c r="D1606" s="90" t="s">
        <v>3</v>
      </c>
      <c r="E1606" s="86">
        <v>69.518277999999995</v>
      </c>
      <c r="F1606" s="86">
        <v>47.892516000000001</v>
      </c>
      <c r="G1606" s="92">
        <v>32</v>
      </c>
      <c r="H1606" s="86"/>
      <c r="I1606" s="90" t="s">
        <v>222</v>
      </c>
      <c r="J1606" s="90" t="s">
        <v>324</v>
      </c>
    </row>
    <row r="1607" spans="1:10" x14ac:dyDescent="0.3">
      <c r="A1607" s="90">
        <v>1605</v>
      </c>
      <c r="B1607" s="91">
        <v>94</v>
      </c>
      <c r="C1607" s="90" t="s">
        <v>323</v>
      </c>
      <c r="D1607" s="90" t="s">
        <v>3</v>
      </c>
      <c r="E1607" s="86">
        <v>69.518277999999995</v>
      </c>
      <c r="F1607" s="86">
        <v>47.892516000000001</v>
      </c>
      <c r="G1607" s="92">
        <v>32</v>
      </c>
      <c r="H1607" s="86"/>
      <c r="I1607" s="90" t="s">
        <v>222</v>
      </c>
      <c r="J1607" s="90" t="s">
        <v>324</v>
      </c>
    </row>
    <row r="1608" spans="1:10" x14ac:dyDescent="0.3">
      <c r="A1608" s="90">
        <v>1606</v>
      </c>
      <c r="B1608" s="91">
        <v>94</v>
      </c>
      <c r="C1608" s="90" t="s">
        <v>323</v>
      </c>
      <c r="D1608" s="90" t="s">
        <v>3</v>
      </c>
      <c r="E1608" s="86">
        <v>69.518277999999995</v>
      </c>
      <c r="F1608" s="86">
        <v>47.892516000000001</v>
      </c>
      <c r="G1608" s="92">
        <v>32</v>
      </c>
      <c r="H1608" s="86"/>
      <c r="I1608" s="90" t="s">
        <v>222</v>
      </c>
      <c r="J1608" s="90" t="s">
        <v>324</v>
      </c>
    </row>
    <row r="1609" spans="1:10" x14ac:dyDescent="0.3">
      <c r="A1609" s="90">
        <v>1607</v>
      </c>
      <c r="B1609" s="91">
        <v>94</v>
      </c>
      <c r="C1609" s="90" t="s">
        <v>323</v>
      </c>
      <c r="D1609" s="90" t="s">
        <v>3</v>
      </c>
      <c r="E1609" s="86">
        <v>69.518277999999995</v>
      </c>
      <c r="F1609" s="86">
        <v>47.892516000000001</v>
      </c>
      <c r="G1609" s="92">
        <v>29</v>
      </c>
      <c r="H1609" s="86"/>
      <c r="I1609" s="90" t="s">
        <v>222</v>
      </c>
      <c r="J1609" s="90" t="s">
        <v>324</v>
      </c>
    </row>
    <row r="1610" spans="1:10" x14ac:dyDescent="0.3">
      <c r="A1610" s="90">
        <v>1608</v>
      </c>
      <c r="B1610" s="91">
        <v>94</v>
      </c>
      <c r="C1610" s="90" t="s">
        <v>323</v>
      </c>
      <c r="D1610" s="90" t="s">
        <v>3</v>
      </c>
      <c r="E1610" s="86">
        <v>69.518277999999995</v>
      </c>
      <c r="F1610" s="86">
        <v>47.892516000000001</v>
      </c>
      <c r="G1610" s="92">
        <v>29</v>
      </c>
      <c r="H1610" s="86"/>
      <c r="I1610" s="90" t="s">
        <v>222</v>
      </c>
      <c r="J1610" s="90" t="s">
        <v>324</v>
      </c>
    </row>
    <row r="1611" spans="1:10" x14ac:dyDescent="0.3">
      <c r="A1611" s="90">
        <v>1609</v>
      </c>
      <c r="B1611" s="91">
        <v>94</v>
      </c>
      <c r="C1611" s="90" t="s">
        <v>323</v>
      </c>
      <c r="D1611" s="90" t="s">
        <v>3</v>
      </c>
      <c r="E1611" s="86">
        <v>69.518277999999995</v>
      </c>
      <c r="F1611" s="86">
        <v>47.892516000000001</v>
      </c>
      <c r="G1611" s="92">
        <v>29</v>
      </c>
      <c r="H1611" s="86"/>
      <c r="I1611" s="90" t="s">
        <v>222</v>
      </c>
      <c r="J1611" s="90" t="s">
        <v>324</v>
      </c>
    </row>
    <row r="1612" spans="1:10" x14ac:dyDescent="0.3">
      <c r="A1612" s="90">
        <v>1610</v>
      </c>
      <c r="B1612" s="91">
        <v>94</v>
      </c>
      <c r="C1612" s="90" t="s">
        <v>323</v>
      </c>
      <c r="D1612" s="90" t="s">
        <v>3</v>
      </c>
      <c r="E1612" s="86">
        <v>69.518277999999995</v>
      </c>
      <c r="F1612" s="86">
        <v>47.892516000000001</v>
      </c>
      <c r="G1612" s="92">
        <v>33</v>
      </c>
      <c r="H1612" s="86"/>
      <c r="I1612" s="90" t="s">
        <v>222</v>
      </c>
      <c r="J1612" s="90" t="s">
        <v>324</v>
      </c>
    </row>
    <row r="1613" spans="1:10" x14ac:dyDescent="0.3">
      <c r="A1613" s="90">
        <v>1611</v>
      </c>
      <c r="B1613" s="91">
        <v>94</v>
      </c>
      <c r="C1613" s="90" t="s">
        <v>323</v>
      </c>
      <c r="D1613" s="90" t="s">
        <v>3</v>
      </c>
      <c r="E1613" s="86">
        <v>69.518277999999995</v>
      </c>
      <c r="F1613" s="86">
        <v>47.892516000000001</v>
      </c>
      <c r="G1613" s="92">
        <v>29</v>
      </c>
      <c r="H1613" s="86"/>
      <c r="I1613" s="90" t="s">
        <v>222</v>
      </c>
      <c r="J1613" s="90" t="s">
        <v>324</v>
      </c>
    </row>
    <row r="1614" spans="1:10" x14ac:dyDescent="0.3">
      <c r="A1614" s="90">
        <v>1612</v>
      </c>
      <c r="B1614" s="91">
        <v>94</v>
      </c>
      <c r="C1614" s="90" t="s">
        <v>323</v>
      </c>
      <c r="D1614" s="90" t="s">
        <v>3</v>
      </c>
      <c r="E1614" s="86">
        <v>69.518277999999995</v>
      </c>
      <c r="F1614" s="86">
        <v>47.892516000000001</v>
      </c>
      <c r="G1614" s="92">
        <v>29</v>
      </c>
      <c r="H1614" s="86"/>
      <c r="I1614" s="90" t="s">
        <v>222</v>
      </c>
      <c r="J1614" s="90" t="s">
        <v>324</v>
      </c>
    </row>
    <row r="1615" spans="1:10" x14ac:dyDescent="0.3">
      <c r="A1615" s="90">
        <v>1613</v>
      </c>
      <c r="B1615" s="91">
        <v>94</v>
      </c>
      <c r="C1615" s="90" t="s">
        <v>323</v>
      </c>
      <c r="D1615" s="90" t="s">
        <v>3</v>
      </c>
      <c r="E1615" s="86">
        <v>69.518277999999995</v>
      </c>
      <c r="F1615" s="86">
        <v>47.892516000000001</v>
      </c>
      <c r="G1615" s="92">
        <v>28</v>
      </c>
      <c r="H1615" s="86"/>
      <c r="I1615" s="90" t="s">
        <v>222</v>
      </c>
      <c r="J1615" s="90" t="s">
        <v>324</v>
      </c>
    </row>
    <row r="1616" spans="1:10" x14ac:dyDescent="0.3">
      <c r="A1616" s="90">
        <v>1614</v>
      </c>
      <c r="B1616" s="91">
        <v>94</v>
      </c>
      <c r="C1616" s="90" t="s">
        <v>323</v>
      </c>
      <c r="D1616" s="90" t="s">
        <v>3</v>
      </c>
      <c r="E1616" s="86">
        <v>69.518277999999995</v>
      </c>
      <c r="F1616" s="86">
        <v>47.892516000000001</v>
      </c>
      <c r="G1616" s="92">
        <v>29</v>
      </c>
      <c r="H1616" s="86"/>
      <c r="I1616" s="90" t="s">
        <v>222</v>
      </c>
      <c r="J1616" s="90" t="s">
        <v>324</v>
      </c>
    </row>
    <row r="1617" spans="1:10" x14ac:dyDescent="0.3">
      <c r="A1617" s="90">
        <v>1615</v>
      </c>
      <c r="B1617" s="91">
        <v>94</v>
      </c>
      <c r="C1617" s="90" t="s">
        <v>323</v>
      </c>
      <c r="D1617" s="90" t="s">
        <v>3</v>
      </c>
      <c r="E1617" s="86">
        <v>69.518277999999995</v>
      </c>
      <c r="F1617" s="86">
        <v>47.892516000000001</v>
      </c>
      <c r="G1617" s="92">
        <v>29</v>
      </c>
      <c r="H1617" s="86"/>
      <c r="I1617" s="90" t="s">
        <v>222</v>
      </c>
      <c r="J1617" s="90" t="s">
        <v>324</v>
      </c>
    </row>
    <row r="1618" spans="1:10" x14ac:dyDescent="0.3">
      <c r="A1618" s="90">
        <v>1616</v>
      </c>
      <c r="B1618" s="91">
        <v>94</v>
      </c>
      <c r="C1618" s="90" t="s">
        <v>323</v>
      </c>
      <c r="D1618" s="90" t="s">
        <v>3</v>
      </c>
      <c r="E1618" s="86">
        <v>69.518277999999995</v>
      </c>
      <c r="F1618" s="86">
        <v>47.892516000000001</v>
      </c>
      <c r="G1618" s="92">
        <v>31</v>
      </c>
      <c r="H1618" s="86"/>
      <c r="I1618" s="90" t="s">
        <v>222</v>
      </c>
      <c r="J1618" s="90" t="s">
        <v>324</v>
      </c>
    </row>
    <row r="1619" spans="1:10" x14ac:dyDescent="0.3">
      <c r="A1619" s="90">
        <v>1617</v>
      </c>
      <c r="B1619" s="91">
        <v>94</v>
      </c>
      <c r="C1619" s="90" t="s">
        <v>323</v>
      </c>
      <c r="D1619" s="90" t="s">
        <v>3</v>
      </c>
      <c r="E1619" s="86">
        <v>69.518277999999995</v>
      </c>
      <c r="F1619" s="86">
        <v>47.892516000000001</v>
      </c>
      <c r="G1619" s="92">
        <v>26</v>
      </c>
      <c r="H1619" s="86"/>
      <c r="I1619" s="90" t="s">
        <v>222</v>
      </c>
      <c r="J1619" s="90" t="s">
        <v>324</v>
      </c>
    </row>
    <row r="1620" spans="1:10" x14ac:dyDescent="0.3">
      <c r="A1620" s="90">
        <v>1618</v>
      </c>
      <c r="B1620" s="91">
        <v>94</v>
      </c>
      <c r="C1620" s="90" t="s">
        <v>323</v>
      </c>
      <c r="D1620" s="90" t="s">
        <v>3</v>
      </c>
      <c r="E1620" s="86">
        <v>69.518277999999995</v>
      </c>
      <c r="F1620" s="86">
        <v>47.892516000000001</v>
      </c>
      <c r="G1620" s="92">
        <v>27</v>
      </c>
      <c r="H1620" s="86"/>
      <c r="I1620" s="90" t="s">
        <v>222</v>
      </c>
      <c r="J1620" s="90" t="s">
        <v>324</v>
      </c>
    </row>
    <row r="1621" spans="1:10" x14ac:dyDescent="0.3">
      <c r="A1621" s="90">
        <v>1619</v>
      </c>
      <c r="B1621" s="91">
        <v>94</v>
      </c>
      <c r="C1621" s="90" t="s">
        <v>323</v>
      </c>
      <c r="D1621" s="90" t="s">
        <v>3</v>
      </c>
      <c r="E1621" s="86">
        <v>69.518277999999995</v>
      </c>
      <c r="F1621" s="86">
        <v>47.892516000000001</v>
      </c>
      <c r="G1621" s="92">
        <v>24</v>
      </c>
      <c r="H1621" s="86"/>
      <c r="I1621" s="90" t="s">
        <v>222</v>
      </c>
      <c r="J1621" s="90" t="s">
        <v>324</v>
      </c>
    </row>
    <row r="1622" spans="1:10" x14ac:dyDescent="0.3">
      <c r="A1622" s="90">
        <v>1620</v>
      </c>
      <c r="B1622" s="91">
        <v>94</v>
      </c>
      <c r="C1622" s="90" t="s">
        <v>323</v>
      </c>
      <c r="D1622" s="90" t="s">
        <v>3</v>
      </c>
      <c r="E1622" s="86">
        <v>69.518277999999995</v>
      </c>
      <c r="F1622" s="86">
        <v>47.892516000000001</v>
      </c>
      <c r="G1622" s="92">
        <v>25</v>
      </c>
      <c r="H1622" s="86"/>
      <c r="I1622" s="90" t="s">
        <v>222</v>
      </c>
      <c r="J1622" s="90" t="s">
        <v>324</v>
      </c>
    </row>
    <row r="1623" spans="1:10" x14ac:dyDescent="0.3">
      <c r="A1623" s="90">
        <v>1621</v>
      </c>
      <c r="B1623" s="91">
        <v>94</v>
      </c>
      <c r="C1623" s="90" t="s">
        <v>323</v>
      </c>
      <c r="D1623" s="90" t="s">
        <v>3</v>
      </c>
      <c r="E1623" s="86">
        <v>69.518277999999995</v>
      </c>
      <c r="F1623" s="86">
        <v>47.892516000000001</v>
      </c>
      <c r="G1623" s="92">
        <v>26</v>
      </c>
      <c r="H1623" s="86"/>
      <c r="I1623" s="90" t="s">
        <v>222</v>
      </c>
      <c r="J1623" s="90" t="s">
        <v>324</v>
      </c>
    </row>
    <row r="1624" spans="1:10" x14ac:dyDescent="0.3">
      <c r="A1624" s="90">
        <v>1622</v>
      </c>
      <c r="B1624" s="91">
        <v>94</v>
      </c>
      <c r="C1624" s="90" t="s">
        <v>323</v>
      </c>
      <c r="D1624" s="90" t="s">
        <v>3</v>
      </c>
      <c r="E1624" s="86">
        <v>69.518277999999995</v>
      </c>
      <c r="F1624" s="86">
        <v>47.892516000000001</v>
      </c>
      <c r="G1624" s="92">
        <v>24</v>
      </c>
      <c r="H1624" s="86"/>
      <c r="I1624" s="90" t="s">
        <v>222</v>
      </c>
      <c r="J1624" s="90" t="s">
        <v>324</v>
      </c>
    </row>
    <row r="1625" spans="1:10" x14ac:dyDescent="0.3">
      <c r="A1625" s="90">
        <v>1623</v>
      </c>
      <c r="B1625" s="91">
        <v>94</v>
      </c>
      <c r="C1625" s="90" t="s">
        <v>323</v>
      </c>
      <c r="D1625" s="90" t="s">
        <v>3</v>
      </c>
      <c r="E1625" s="86">
        <v>69.518277999999995</v>
      </c>
      <c r="F1625" s="86">
        <v>47.892516000000001</v>
      </c>
      <c r="G1625" s="92">
        <v>27</v>
      </c>
      <c r="H1625" s="86"/>
      <c r="I1625" s="90" t="s">
        <v>222</v>
      </c>
      <c r="J1625" s="90" t="s">
        <v>324</v>
      </c>
    </row>
    <row r="1626" spans="1:10" x14ac:dyDescent="0.3">
      <c r="A1626" s="90">
        <v>1624</v>
      </c>
      <c r="B1626" s="91">
        <v>94</v>
      </c>
      <c r="C1626" s="90" t="s">
        <v>323</v>
      </c>
      <c r="D1626" s="90" t="s">
        <v>3</v>
      </c>
      <c r="E1626" s="86">
        <v>69.518277999999995</v>
      </c>
      <c r="F1626" s="86">
        <v>47.892516000000001</v>
      </c>
      <c r="G1626" s="92">
        <v>25</v>
      </c>
      <c r="H1626" s="86"/>
      <c r="I1626" s="90" t="s">
        <v>222</v>
      </c>
      <c r="J1626" s="90" t="s">
        <v>324</v>
      </c>
    </row>
    <row r="1627" spans="1:10" x14ac:dyDescent="0.3">
      <c r="A1627" s="90">
        <v>1625</v>
      </c>
      <c r="B1627" s="91">
        <v>94</v>
      </c>
      <c r="C1627" s="90" t="s">
        <v>323</v>
      </c>
      <c r="D1627" s="90" t="s">
        <v>3</v>
      </c>
      <c r="E1627" s="86">
        <v>69.518277999999995</v>
      </c>
      <c r="F1627" s="86">
        <v>47.892516000000001</v>
      </c>
      <c r="G1627" s="92">
        <v>26</v>
      </c>
      <c r="H1627" s="86"/>
      <c r="I1627" s="90" t="s">
        <v>222</v>
      </c>
      <c r="J1627" s="90" t="s">
        <v>324</v>
      </c>
    </row>
    <row r="1628" spans="1:10" x14ac:dyDescent="0.3">
      <c r="A1628" s="90">
        <v>1626</v>
      </c>
      <c r="B1628" s="91">
        <v>94</v>
      </c>
      <c r="C1628" s="90" t="s">
        <v>323</v>
      </c>
      <c r="D1628" s="90" t="s">
        <v>3</v>
      </c>
      <c r="E1628" s="86">
        <v>69.518277999999995</v>
      </c>
      <c r="F1628" s="86">
        <v>47.892516000000001</v>
      </c>
      <c r="G1628" s="92">
        <v>24</v>
      </c>
      <c r="H1628" s="86"/>
      <c r="I1628" s="90" t="s">
        <v>222</v>
      </c>
      <c r="J1628" s="90" t="s">
        <v>324</v>
      </c>
    </row>
    <row r="1629" spans="1:10" x14ac:dyDescent="0.3">
      <c r="A1629" s="90">
        <v>1627</v>
      </c>
      <c r="B1629" s="91">
        <v>94</v>
      </c>
      <c r="C1629" s="90" t="s">
        <v>323</v>
      </c>
      <c r="D1629" s="90" t="s">
        <v>3</v>
      </c>
      <c r="E1629" s="86">
        <v>69.518277999999995</v>
      </c>
      <c r="F1629" s="86">
        <v>47.892516000000001</v>
      </c>
      <c r="G1629" s="92">
        <v>23</v>
      </c>
      <c r="H1629" s="86"/>
      <c r="I1629" s="90" t="s">
        <v>222</v>
      </c>
      <c r="J1629" s="90" t="s">
        <v>324</v>
      </c>
    </row>
    <row r="1630" spans="1:10" x14ac:dyDescent="0.3">
      <c r="A1630" s="90">
        <v>1628</v>
      </c>
      <c r="B1630" s="91">
        <v>94</v>
      </c>
      <c r="C1630" s="90" t="s">
        <v>323</v>
      </c>
      <c r="D1630" s="90" t="s">
        <v>3</v>
      </c>
      <c r="E1630" s="86">
        <v>69.518277999999995</v>
      </c>
      <c r="F1630" s="86">
        <v>47.892516000000001</v>
      </c>
      <c r="G1630" s="92">
        <v>26</v>
      </c>
      <c r="H1630" s="86"/>
      <c r="I1630" s="90" t="s">
        <v>222</v>
      </c>
      <c r="J1630" s="90" t="s">
        <v>324</v>
      </c>
    </row>
    <row r="1631" spans="1:10" x14ac:dyDescent="0.3">
      <c r="A1631" s="90">
        <v>1629</v>
      </c>
      <c r="B1631" s="91">
        <v>94</v>
      </c>
      <c r="C1631" s="90" t="s">
        <v>323</v>
      </c>
      <c r="D1631" s="90" t="s">
        <v>325</v>
      </c>
      <c r="E1631" s="86">
        <v>71.202504000000005</v>
      </c>
      <c r="F1631" s="86">
        <v>38.949084999999997</v>
      </c>
      <c r="G1631" s="92">
        <v>30</v>
      </c>
      <c r="H1631" s="86"/>
      <c r="I1631" s="90" t="s">
        <v>222</v>
      </c>
      <c r="J1631" s="90" t="s">
        <v>324</v>
      </c>
    </row>
    <row r="1632" spans="1:10" x14ac:dyDescent="0.3">
      <c r="A1632" s="90">
        <v>1630</v>
      </c>
      <c r="B1632" s="91">
        <v>94</v>
      </c>
      <c r="C1632" s="90" t="s">
        <v>323</v>
      </c>
      <c r="D1632" s="90" t="s">
        <v>325</v>
      </c>
      <c r="E1632" s="86">
        <v>71.202504000000005</v>
      </c>
      <c r="F1632" s="86">
        <v>38.949084999999997</v>
      </c>
      <c r="G1632" s="92">
        <v>39</v>
      </c>
      <c r="H1632" s="86"/>
      <c r="I1632" s="90" t="s">
        <v>222</v>
      </c>
      <c r="J1632" s="90" t="s">
        <v>324</v>
      </c>
    </row>
    <row r="1633" spans="1:10" x14ac:dyDescent="0.3">
      <c r="A1633" s="90">
        <v>1631</v>
      </c>
      <c r="B1633" s="91">
        <v>94</v>
      </c>
      <c r="C1633" s="90" t="s">
        <v>323</v>
      </c>
      <c r="D1633" s="90" t="s">
        <v>325</v>
      </c>
      <c r="E1633" s="86">
        <v>71.202504000000005</v>
      </c>
      <c r="F1633" s="86">
        <v>38.949084999999997</v>
      </c>
      <c r="G1633" s="92">
        <v>34</v>
      </c>
      <c r="H1633" s="86"/>
      <c r="I1633" s="90" t="s">
        <v>222</v>
      </c>
      <c r="J1633" s="90" t="s">
        <v>324</v>
      </c>
    </row>
    <row r="1634" spans="1:10" x14ac:dyDescent="0.3">
      <c r="A1634" s="90">
        <v>1632</v>
      </c>
      <c r="B1634" s="91">
        <v>94</v>
      </c>
      <c r="C1634" s="90" t="s">
        <v>323</v>
      </c>
      <c r="D1634" s="90" t="s">
        <v>325</v>
      </c>
      <c r="E1634" s="86">
        <v>71.202504000000005</v>
      </c>
      <c r="F1634" s="86">
        <v>38.949084999999997</v>
      </c>
      <c r="G1634" s="92">
        <v>34</v>
      </c>
      <c r="H1634" s="86"/>
      <c r="I1634" s="90" t="s">
        <v>222</v>
      </c>
      <c r="J1634" s="90" t="s">
        <v>324</v>
      </c>
    </row>
    <row r="1635" spans="1:10" x14ac:dyDescent="0.3">
      <c r="A1635" s="90">
        <v>1633</v>
      </c>
      <c r="B1635" s="91">
        <v>94</v>
      </c>
      <c r="C1635" s="90" t="s">
        <v>323</v>
      </c>
      <c r="D1635" s="90" t="s">
        <v>3</v>
      </c>
      <c r="E1635" s="86">
        <v>69.518277999999995</v>
      </c>
      <c r="F1635" s="86">
        <v>47.892516000000001</v>
      </c>
      <c r="G1635" s="92">
        <v>29</v>
      </c>
      <c r="H1635" s="86"/>
      <c r="I1635" s="90" t="s">
        <v>222</v>
      </c>
      <c r="J1635" s="90" t="s">
        <v>324</v>
      </c>
    </row>
    <row r="1636" spans="1:10" x14ac:dyDescent="0.3">
      <c r="A1636" s="90">
        <v>1634</v>
      </c>
      <c r="B1636" s="91">
        <v>94</v>
      </c>
      <c r="C1636" s="90" t="s">
        <v>323</v>
      </c>
      <c r="D1636" s="90" t="s">
        <v>325</v>
      </c>
      <c r="E1636" s="86">
        <v>71.202504000000005</v>
      </c>
      <c r="F1636" s="86">
        <v>38.949084999999997</v>
      </c>
      <c r="G1636" s="92">
        <v>32</v>
      </c>
      <c r="H1636" s="86"/>
      <c r="I1636" s="90" t="s">
        <v>222</v>
      </c>
      <c r="J1636" s="90" t="s">
        <v>324</v>
      </c>
    </row>
    <row r="1637" spans="1:10" x14ac:dyDescent="0.3">
      <c r="A1637" s="90">
        <v>1635</v>
      </c>
      <c r="B1637" s="91">
        <v>94</v>
      </c>
      <c r="C1637" s="90" t="s">
        <v>323</v>
      </c>
      <c r="D1637" s="90" t="s">
        <v>325</v>
      </c>
      <c r="E1637" s="86">
        <v>71.202504000000005</v>
      </c>
      <c r="F1637" s="86">
        <v>38.949084999999997</v>
      </c>
      <c r="G1637" s="92">
        <v>33</v>
      </c>
      <c r="H1637" s="86"/>
      <c r="I1637" s="90" t="s">
        <v>222</v>
      </c>
      <c r="J1637" s="90" t="s">
        <v>324</v>
      </c>
    </row>
    <row r="1638" spans="1:10" x14ac:dyDescent="0.3">
      <c r="A1638" s="90">
        <v>1636</v>
      </c>
      <c r="B1638" s="91">
        <v>94</v>
      </c>
      <c r="C1638" s="90" t="s">
        <v>323</v>
      </c>
      <c r="D1638" s="90" t="s">
        <v>325</v>
      </c>
      <c r="E1638" s="86">
        <v>71.202504000000005</v>
      </c>
      <c r="F1638" s="86">
        <v>38.949084999999997</v>
      </c>
      <c r="G1638" s="92">
        <v>32</v>
      </c>
      <c r="H1638" s="86"/>
      <c r="I1638" s="90" t="s">
        <v>222</v>
      </c>
      <c r="J1638" s="90" t="s">
        <v>324</v>
      </c>
    </row>
    <row r="1639" spans="1:10" x14ac:dyDescent="0.3">
      <c r="A1639" s="90">
        <v>1637</v>
      </c>
      <c r="B1639" s="91">
        <v>94</v>
      </c>
      <c r="C1639" s="90" t="s">
        <v>323</v>
      </c>
      <c r="D1639" s="90" t="s">
        <v>325</v>
      </c>
      <c r="E1639" s="86">
        <v>71.202504000000005</v>
      </c>
      <c r="F1639" s="86">
        <v>38.949084999999997</v>
      </c>
      <c r="G1639" s="92">
        <v>35</v>
      </c>
      <c r="H1639" s="86"/>
      <c r="I1639" s="90" t="s">
        <v>222</v>
      </c>
      <c r="J1639" s="90" t="s">
        <v>324</v>
      </c>
    </row>
    <row r="1640" spans="1:10" x14ac:dyDescent="0.3">
      <c r="A1640" s="90">
        <v>1638</v>
      </c>
      <c r="B1640" s="91">
        <v>94</v>
      </c>
      <c r="C1640" s="90" t="s">
        <v>323</v>
      </c>
      <c r="D1640" s="90" t="s">
        <v>325</v>
      </c>
      <c r="E1640" s="86">
        <v>71.202504000000005</v>
      </c>
      <c r="F1640" s="86">
        <v>38.949084999999997</v>
      </c>
      <c r="G1640" s="92">
        <v>31</v>
      </c>
      <c r="H1640" s="86"/>
      <c r="I1640" s="90" t="s">
        <v>222</v>
      </c>
      <c r="J1640" s="90" t="s">
        <v>324</v>
      </c>
    </row>
    <row r="1641" spans="1:10" x14ac:dyDescent="0.3">
      <c r="A1641" s="90">
        <v>1639</v>
      </c>
      <c r="B1641" s="91">
        <v>94</v>
      </c>
      <c r="C1641" s="90" t="s">
        <v>323</v>
      </c>
      <c r="D1641" s="90" t="s">
        <v>325</v>
      </c>
      <c r="E1641" s="86">
        <v>71.202504000000005</v>
      </c>
      <c r="F1641" s="86">
        <v>38.949084999999997</v>
      </c>
      <c r="G1641" s="92">
        <v>28</v>
      </c>
      <c r="H1641" s="86"/>
      <c r="I1641" s="90" t="s">
        <v>222</v>
      </c>
      <c r="J1641" s="90" t="s">
        <v>324</v>
      </c>
    </row>
    <row r="1642" spans="1:10" x14ac:dyDescent="0.3">
      <c r="A1642" s="90">
        <v>1640</v>
      </c>
      <c r="B1642" s="91">
        <v>94</v>
      </c>
      <c r="C1642" s="90" t="s">
        <v>323</v>
      </c>
      <c r="D1642" s="90" t="s">
        <v>325</v>
      </c>
      <c r="E1642" s="86">
        <v>71.202504000000005</v>
      </c>
      <c r="F1642" s="86">
        <v>38.949084999999997</v>
      </c>
      <c r="G1642" s="92">
        <v>38</v>
      </c>
      <c r="H1642" s="86"/>
      <c r="I1642" s="90" t="s">
        <v>222</v>
      </c>
      <c r="J1642" s="90" t="s">
        <v>324</v>
      </c>
    </row>
    <row r="1643" spans="1:10" x14ac:dyDescent="0.3">
      <c r="A1643" s="90">
        <v>1641</v>
      </c>
      <c r="B1643" s="91">
        <v>94</v>
      </c>
      <c r="C1643" s="90" t="s">
        <v>323</v>
      </c>
      <c r="D1643" s="90" t="s">
        <v>325</v>
      </c>
      <c r="E1643" s="86">
        <v>71.202504000000005</v>
      </c>
      <c r="F1643" s="86">
        <v>38.949084999999997</v>
      </c>
      <c r="G1643" s="92">
        <v>28</v>
      </c>
      <c r="H1643" s="86"/>
      <c r="I1643" s="90" t="s">
        <v>222</v>
      </c>
      <c r="J1643" s="90" t="s">
        <v>324</v>
      </c>
    </row>
    <row r="1644" spans="1:10" x14ac:dyDescent="0.3">
      <c r="A1644" s="90">
        <v>1642</v>
      </c>
      <c r="B1644" s="91">
        <v>94</v>
      </c>
      <c r="C1644" s="90" t="s">
        <v>323</v>
      </c>
      <c r="D1644" s="90" t="s">
        <v>325</v>
      </c>
      <c r="E1644" s="86">
        <v>71.202504000000005</v>
      </c>
      <c r="F1644" s="86">
        <v>38.949084999999997</v>
      </c>
      <c r="G1644" s="92">
        <v>30</v>
      </c>
      <c r="H1644" s="86"/>
      <c r="I1644" s="90" t="s">
        <v>222</v>
      </c>
      <c r="J1644" s="90" t="s">
        <v>324</v>
      </c>
    </row>
    <row r="1645" spans="1:10" x14ac:dyDescent="0.3">
      <c r="A1645" s="90">
        <v>1643</v>
      </c>
      <c r="B1645" s="91">
        <v>94</v>
      </c>
      <c r="C1645" s="90" t="s">
        <v>323</v>
      </c>
      <c r="D1645" s="90" t="s">
        <v>325</v>
      </c>
      <c r="E1645" s="86">
        <v>71.202504000000005</v>
      </c>
      <c r="F1645" s="86">
        <v>38.949084999999997</v>
      </c>
      <c r="G1645" s="92">
        <v>36</v>
      </c>
      <c r="H1645" s="86"/>
      <c r="I1645" s="90" t="s">
        <v>222</v>
      </c>
      <c r="J1645" s="90" t="s">
        <v>324</v>
      </c>
    </row>
    <row r="1646" spans="1:10" x14ac:dyDescent="0.3">
      <c r="A1646" s="90">
        <v>1644</v>
      </c>
      <c r="B1646" s="91">
        <v>94</v>
      </c>
      <c r="C1646" s="90" t="s">
        <v>323</v>
      </c>
      <c r="D1646" s="90" t="s">
        <v>325</v>
      </c>
      <c r="E1646" s="86">
        <v>71.202504000000005</v>
      </c>
      <c r="F1646" s="86">
        <v>38.949084999999997</v>
      </c>
      <c r="G1646" s="92">
        <v>34</v>
      </c>
      <c r="H1646" s="86"/>
      <c r="I1646" s="90" t="s">
        <v>222</v>
      </c>
      <c r="J1646" s="90" t="s">
        <v>324</v>
      </c>
    </row>
    <row r="1647" spans="1:10" x14ac:dyDescent="0.3">
      <c r="A1647" s="90">
        <v>1645</v>
      </c>
      <c r="B1647" s="91">
        <v>94</v>
      </c>
      <c r="C1647" s="90" t="s">
        <v>323</v>
      </c>
      <c r="D1647" s="90" t="s">
        <v>325</v>
      </c>
      <c r="E1647" s="86">
        <v>71.202504000000005</v>
      </c>
      <c r="F1647" s="86">
        <v>38.949084999999997</v>
      </c>
      <c r="G1647" s="92">
        <v>33</v>
      </c>
      <c r="H1647" s="86"/>
      <c r="I1647" s="90" t="s">
        <v>222</v>
      </c>
      <c r="J1647" s="90" t="s">
        <v>324</v>
      </c>
    </row>
    <row r="1648" spans="1:10" x14ac:dyDescent="0.3">
      <c r="A1648" s="90">
        <v>1646</v>
      </c>
      <c r="B1648" s="91">
        <v>94</v>
      </c>
      <c r="C1648" s="90" t="s">
        <v>323</v>
      </c>
      <c r="D1648" s="90" t="s">
        <v>325</v>
      </c>
      <c r="E1648" s="86">
        <v>71.202504000000005</v>
      </c>
      <c r="F1648" s="86">
        <v>38.949084999999997</v>
      </c>
      <c r="G1648" s="92">
        <v>30</v>
      </c>
      <c r="H1648" s="86"/>
      <c r="I1648" s="90" t="s">
        <v>222</v>
      </c>
      <c r="J1648" s="90" t="s">
        <v>324</v>
      </c>
    </row>
    <row r="1649" spans="1:10" x14ac:dyDescent="0.3">
      <c r="A1649" s="90">
        <v>1647</v>
      </c>
      <c r="B1649" s="91">
        <v>94</v>
      </c>
      <c r="C1649" s="90" t="s">
        <v>323</v>
      </c>
      <c r="D1649" s="90" t="s">
        <v>325</v>
      </c>
      <c r="E1649" s="86">
        <v>71.202504000000005</v>
      </c>
      <c r="F1649" s="86">
        <v>38.949084999999997</v>
      </c>
      <c r="G1649" s="92">
        <v>27</v>
      </c>
      <c r="H1649" s="86"/>
      <c r="I1649" s="90" t="s">
        <v>222</v>
      </c>
      <c r="J1649" s="90" t="s">
        <v>324</v>
      </c>
    </row>
    <row r="1650" spans="1:10" x14ac:dyDescent="0.3">
      <c r="A1650" s="90">
        <v>1648</v>
      </c>
      <c r="B1650" s="91">
        <v>94</v>
      </c>
      <c r="C1650" s="90" t="s">
        <v>323</v>
      </c>
      <c r="D1650" s="90" t="s">
        <v>325</v>
      </c>
      <c r="E1650" s="86">
        <v>71.202504000000005</v>
      </c>
      <c r="F1650" s="86">
        <v>38.949084999999997</v>
      </c>
      <c r="G1650" s="92">
        <v>34</v>
      </c>
      <c r="H1650" s="86"/>
      <c r="I1650" s="90" t="s">
        <v>222</v>
      </c>
      <c r="J1650" s="90" t="s">
        <v>324</v>
      </c>
    </row>
    <row r="1651" spans="1:10" x14ac:dyDescent="0.3">
      <c r="A1651" s="90">
        <v>1649</v>
      </c>
      <c r="B1651" s="91">
        <v>94</v>
      </c>
      <c r="C1651" s="90" t="s">
        <v>323</v>
      </c>
      <c r="D1651" s="90" t="s">
        <v>3</v>
      </c>
      <c r="E1651" s="86">
        <v>69.518277999999995</v>
      </c>
      <c r="F1651" s="86">
        <v>47.892516000000001</v>
      </c>
      <c r="G1651" s="92">
        <v>25</v>
      </c>
      <c r="H1651" s="86"/>
      <c r="I1651" s="90" t="s">
        <v>222</v>
      </c>
      <c r="J1651" s="90" t="s">
        <v>324</v>
      </c>
    </row>
    <row r="1652" spans="1:10" x14ac:dyDescent="0.3">
      <c r="A1652" s="90">
        <v>1650</v>
      </c>
      <c r="B1652" s="91">
        <v>94</v>
      </c>
      <c r="C1652" s="90" t="s">
        <v>323</v>
      </c>
      <c r="D1652" s="90" t="s">
        <v>325</v>
      </c>
      <c r="E1652" s="86">
        <v>71.202504000000005</v>
      </c>
      <c r="F1652" s="86">
        <v>38.949084999999997</v>
      </c>
      <c r="G1652" s="92">
        <v>30</v>
      </c>
      <c r="H1652" s="86"/>
      <c r="I1652" s="90" t="s">
        <v>222</v>
      </c>
      <c r="J1652" s="90" t="s">
        <v>324</v>
      </c>
    </row>
    <row r="1653" spans="1:10" x14ac:dyDescent="0.3">
      <c r="A1653" s="90">
        <v>1651</v>
      </c>
      <c r="B1653" s="91">
        <v>94</v>
      </c>
      <c r="C1653" s="90" t="s">
        <v>323</v>
      </c>
      <c r="D1653" s="90" t="s">
        <v>325</v>
      </c>
      <c r="E1653" s="86">
        <v>71.202504000000005</v>
      </c>
      <c r="F1653" s="86">
        <v>38.949084999999997</v>
      </c>
      <c r="G1653" s="92">
        <v>31</v>
      </c>
      <c r="H1653" s="86"/>
      <c r="I1653" s="90" t="s">
        <v>222</v>
      </c>
      <c r="J1653" s="90" t="s">
        <v>324</v>
      </c>
    </row>
    <row r="1654" spans="1:10" x14ac:dyDescent="0.3">
      <c r="A1654" s="90">
        <v>1652</v>
      </c>
      <c r="B1654" s="91">
        <v>94</v>
      </c>
      <c r="C1654" s="90" t="s">
        <v>323</v>
      </c>
      <c r="D1654" s="90" t="s">
        <v>325</v>
      </c>
      <c r="E1654" s="86">
        <v>71.202504000000005</v>
      </c>
      <c r="F1654" s="86">
        <v>38.949084999999997</v>
      </c>
      <c r="G1654" s="92">
        <v>27</v>
      </c>
      <c r="H1654" s="86"/>
      <c r="I1654" s="90" t="s">
        <v>222</v>
      </c>
      <c r="J1654" s="90" t="s">
        <v>324</v>
      </c>
    </row>
    <row r="1655" spans="1:10" x14ac:dyDescent="0.3">
      <c r="A1655" s="90">
        <v>1653</v>
      </c>
      <c r="B1655" s="91">
        <v>94</v>
      </c>
      <c r="C1655" s="90" t="s">
        <v>323</v>
      </c>
      <c r="D1655" s="90" t="s">
        <v>3</v>
      </c>
      <c r="E1655" s="86">
        <v>69.518277999999995</v>
      </c>
      <c r="F1655" s="86">
        <v>47.892516000000001</v>
      </c>
      <c r="G1655" s="92">
        <v>25</v>
      </c>
      <c r="H1655" s="86"/>
      <c r="I1655" s="90" t="s">
        <v>222</v>
      </c>
      <c r="J1655" s="90" t="s">
        <v>324</v>
      </c>
    </row>
    <row r="1656" spans="1:10" x14ac:dyDescent="0.3">
      <c r="A1656" s="90">
        <v>1654</v>
      </c>
      <c r="B1656" s="91">
        <v>94</v>
      </c>
      <c r="C1656" s="90" t="s">
        <v>323</v>
      </c>
      <c r="D1656" s="90" t="s">
        <v>326</v>
      </c>
      <c r="E1656" s="86">
        <v>72.888696999999993</v>
      </c>
      <c r="F1656" s="86">
        <v>41.830388999999997</v>
      </c>
      <c r="G1656" s="92">
        <v>28</v>
      </c>
      <c r="H1656" s="86"/>
      <c r="I1656" s="90" t="s">
        <v>222</v>
      </c>
      <c r="J1656" s="90" t="s">
        <v>324</v>
      </c>
    </row>
    <row r="1657" spans="1:10" x14ac:dyDescent="0.3">
      <c r="A1657" s="90">
        <v>1655</v>
      </c>
      <c r="B1657" s="91">
        <v>94</v>
      </c>
      <c r="C1657" s="90" t="s">
        <v>323</v>
      </c>
      <c r="D1657" s="90" t="s">
        <v>3</v>
      </c>
      <c r="E1657" s="86">
        <v>69.518277999999995</v>
      </c>
      <c r="F1657" s="86">
        <v>47.892516000000001</v>
      </c>
      <c r="G1657" s="92">
        <v>27</v>
      </c>
      <c r="H1657" s="86"/>
      <c r="I1657" s="90" t="s">
        <v>222</v>
      </c>
      <c r="J1657" s="90" t="s">
        <v>324</v>
      </c>
    </row>
    <row r="1658" spans="1:10" x14ac:dyDescent="0.3">
      <c r="A1658" s="90">
        <v>1656</v>
      </c>
      <c r="B1658" s="91">
        <v>94</v>
      </c>
      <c r="C1658" s="90" t="s">
        <v>323</v>
      </c>
      <c r="D1658" s="90" t="s">
        <v>3</v>
      </c>
      <c r="E1658" s="86">
        <v>69.518277999999995</v>
      </c>
      <c r="F1658" s="86">
        <v>47.892516000000001</v>
      </c>
      <c r="G1658" s="92">
        <v>25</v>
      </c>
      <c r="H1658" s="86"/>
      <c r="I1658" s="90" t="s">
        <v>222</v>
      </c>
      <c r="J1658" s="90" t="s">
        <v>324</v>
      </c>
    </row>
    <row r="1659" spans="1:10" x14ac:dyDescent="0.3">
      <c r="A1659" s="90">
        <v>1657</v>
      </c>
      <c r="B1659" s="91">
        <v>94</v>
      </c>
      <c r="C1659" s="90" t="s">
        <v>323</v>
      </c>
      <c r="D1659" s="90" t="s">
        <v>3</v>
      </c>
      <c r="E1659" s="86">
        <v>69.518277999999995</v>
      </c>
      <c r="F1659" s="86">
        <v>47.892516000000001</v>
      </c>
      <c r="G1659" s="92">
        <v>29</v>
      </c>
      <c r="H1659" s="86"/>
      <c r="I1659" s="90" t="s">
        <v>222</v>
      </c>
      <c r="J1659" s="90" t="s">
        <v>324</v>
      </c>
    </row>
    <row r="1660" spans="1:10" x14ac:dyDescent="0.3">
      <c r="A1660" s="90">
        <v>1658</v>
      </c>
      <c r="B1660" s="91">
        <v>94</v>
      </c>
      <c r="C1660" s="90" t="s">
        <v>323</v>
      </c>
      <c r="D1660" s="90" t="s">
        <v>326</v>
      </c>
      <c r="E1660" s="86">
        <v>72.888696999999993</v>
      </c>
      <c r="F1660" s="86">
        <v>41.830388999999997</v>
      </c>
      <c r="G1660" s="92">
        <v>24</v>
      </c>
      <c r="H1660" s="86"/>
      <c r="I1660" s="90" t="s">
        <v>222</v>
      </c>
      <c r="J1660" s="90" t="s">
        <v>324</v>
      </c>
    </row>
    <row r="1661" spans="1:10" x14ac:dyDescent="0.3">
      <c r="A1661" s="90">
        <v>1659</v>
      </c>
      <c r="B1661" s="91">
        <v>94</v>
      </c>
      <c r="C1661" s="90" t="s">
        <v>323</v>
      </c>
      <c r="D1661" s="90" t="s">
        <v>326</v>
      </c>
      <c r="E1661" s="86">
        <v>72.888696999999993</v>
      </c>
      <c r="F1661" s="86">
        <v>41.830388999999997</v>
      </c>
      <c r="G1661" s="92">
        <v>23</v>
      </c>
      <c r="H1661" s="86"/>
      <c r="I1661" s="90" t="s">
        <v>222</v>
      </c>
      <c r="J1661" s="90" t="s">
        <v>324</v>
      </c>
    </row>
    <row r="1662" spans="1:10" x14ac:dyDescent="0.3">
      <c r="A1662" s="90">
        <v>1660</v>
      </c>
      <c r="B1662" s="91">
        <v>94</v>
      </c>
      <c r="C1662" s="90" t="s">
        <v>323</v>
      </c>
      <c r="D1662" s="90" t="s">
        <v>326</v>
      </c>
      <c r="E1662" s="86">
        <v>72.888696999999993</v>
      </c>
      <c r="F1662" s="86">
        <v>41.830388999999997</v>
      </c>
      <c r="G1662" s="92">
        <v>24</v>
      </c>
      <c r="H1662" s="86"/>
      <c r="I1662" s="90" t="s">
        <v>222</v>
      </c>
      <c r="J1662" s="90" t="s">
        <v>324</v>
      </c>
    </row>
    <row r="1663" spans="1:10" x14ac:dyDescent="0.3">
      <c r="A1663" s="90">
        <v>1661</v>
      </c>
      <c r="B1663" s="91">
        <v>94</v>
      </c>
      <c r="C1663" s="90" t="s">
        <v>323</v>
      </c>
      <c r="D1663" s="90" t="s">
        <v>3</v>
      </c>
      <c r="E1663" s="86">
        <v>69.518277999999995</v>
      </c>
      <c r="F1663" s="86">
        <v>47.892516000000001</v>
      </c>
      <c r="G1663" s="92">
        <v>27</v>
      </c>
      <c r="H1663" s="86"/>
      <c r="I1663" s="90" t="s">
        <v>222</v>
      </c>
      <c r="J1663" s="90" t="s">
        <v>324</v>
      </c>
    </row>
    <row r="1664" spans="1:10" x14ac:dyDescent="0.3">
      <c r="A1664" s="90">
        <v>1662</v>
      </c>
      <c r="B1664" s="91">
        <v>94</v>
      </c>
      <c r="C1664" s="90" t="s">
        <v>323</v>
      </c>
      <c r="D1664" s="90" t="s">
        <v>326</v>
      </c>
      <c r="E1664" s="86">
        <v>72.888696999999993</v>
      </c>
      <c r="F1664" s="86">
        <v>41.830388999999997</v>
      </c>
      <c r="G1664" s="92">
        <v>26</v>
      </c>
      <c r="H1664" s="86"/>
      <c r="I1664" s="90" t="s">
        <v>222</v>
      </c>
      <c r="J1664" s="90" t="s">
        <v>324</v>
      </c>
    </row>
    <row r="1665" spans="1:10" x14ac:dyDescent="0.3">
      <c r="A1665" s="90">
        <v>1663</v>
      </c>
      <c r="B1665" s="91">
        <v>94</v>
      </c>
      <c r="C1665" s="90" t="s">
        <v>323</v>
      </c>
      <c r="D1665" s="90" t="s">
        <v>326</v>
      </c>
      <c r="E1665" s="86">
        <v>72.888696999999993</v>
      </c>
      <c r="F1665" s="86">
        <v>41.830388999999997</v>
      </c>
      <c r="G1665" s="92">
        <v>24</v>
      </c>
      <c r="H1665" s="86"/>
      <c r="I1665" s="90" t="s">
        <v>222</v>
      </c>
      <c r="J1665" s="90" t="s">
        <v>324</v>
      </c>
    </row>
    <row r="1666" spans="1:10" x14ac:dyDescent="0.3">
      <c r="A1666" s="90">
        <v>1664</v>
      </c>
      <c r="B1666" s="91">
        <v>94</v>
      </c>
      <c r="C1666" s="90" t="s">
        <v>323</v>
      </c>
      <c r="D1666" s="90" t="s">
        <v>326</v>
      </c>
      <c r="E1666" s="86">
        <v>72.888696999999993</v>
      </c>
      <c r="F1666" s="86">
        <v>41.830388999999997</v>
      </c>
      <c r="G1666" s="92">
        <v>23</v>
      </c>
      <c r="H1666" s="86"/>
      <c r="I1666" s="90" t="s">
        <v>222</v>
      </c>
      <c r="J1666" s="90" t="s">
        <v>324</v>
      </c>
    </row>
    <row r="1667" spans="1:10" x14ac:dyDescent="0.3">
      <c r="A1667" s="90">
        <v>1665</v>
      </c>
      <c r="B1667" s="91">
        <v>94</v>
      </c>
      <c r="C1667" s="90" t="s">
        <v>323</v>
      </c>
      <c r="D1667" s="90" t="s">
        <v>3</v>
      </c>
      <c r="E1667" s="86">
        <v>69.518277999999995</v>
      </c>
      <c r="F1667" s="86">
        <v>47.892516000000001</v>
      </c>
      <c r="G1667" s="92">
        <v>25</v>
      </c>
      <c r="H1667" s="86"/>
      <c r="I1667" s="90" t="s">
        <v>222</v>
      </c>
      <c r="J1667" s="90" t="s">
        <v>324</v>
      </c>
    </row>
    <row r="1668" spans="1:10" x14ac:dyDescent="0.3">
      <c r="A1668" s="90">
        <v>1666</v>
      </c>
      <c r="B1668" s="91">
        <v>94</v>
      </c>
      <c r="C1668" s="90" t="s">
        <v>323</v>
      </c>
      <c r="D1668" s="90" t="s">
        <v>326</v>
      </c>
      <c r="E1668" s="86">
        <v>72.888696999999993</v>
      </c>
      <c r="F1668" s="86">
        <v>41.830388999999997</v>
      </c>
      <c r="G1668" s="92">
        <v>23</v>
      </c>
      <c r="H1668" s="86"/>
      <c r="I1668" s="90" t="s">
        <v>222</v>
      </c>
      <c r="J1668" s="90" t="s">
        <v>324</v>
      </c>
    </row>
    <row r="1669" spans="1:10" x14ac:dyDescent="0.3">
      <c r="A1669" s="90">
        <v>1667</v>
      </c>
      <c r="B1669" s="91">
        <v>94</v>
      </c>
      <c r="C1669" s="90" t="s">
        <v>323</v>
      </c>
      <c r="D1669" s="90" t="s">
        <v>326</v>
      </c>
      <c r="E1669" s="86">
        <v>72.888696999999993</v>
      </c>
      <c r="F1669" s="86">
        <v>41.830388999999997</v>
      </c>
      <c r="G1669" s="92">
        <v>22</v>
      </c>
      <c r="H1669" s="86"/>
      <c r="I1669" s="90" t="s">
        <v>222</v>
      </c>
      <c r="J1669" s="90" t="s">
        <v>324</v>
      </c>
    </row>
    <row r="1670" spans="1:10" x14ac:dyDescent="0.3">
      <c r="A1670" s="90">
        <v>1668</v>
      </c>
      <c r="B1670" s="91">
        <v>94</v>
      </c>
      <c r="C1670" s="90" t="s">
        <v>323</v>
      </c>
      <c r="D1670" s="90" t="s">
        <v>3</v>
      </c>
      <c r="E1670" s="86">
        <v>69.518277999999995</v>
      </c>
      <c r="F1670" s="86">
        <v>47.892516000000001</v>
      </c>
      <c r="G1670" s="92">
        <v>27</v>
      </c>
      <c r="H1670" s="86"/>
      <c r="I1670" s="90" t="s">
        <v>222</v>
      </c>
      <c r="J1670" s="90" t="s">
        <v>324</v>
      </c>
    </row>
    <row r="1671" spans="1:10" x14ac:dyDescent="0.3">
      <c r="A1671" s="90">
        <v>1669</v>
      </c>
      <c r="B1671" s="91">
        <v>94</v>
      </c>
      <c r="C1671" s="90" t="s">
        <v>323</v>
      </c>
      <c r="D1671" s="90" t="s">
        <v>326</v>
      </c>
      <c r="E1671" s="86">
        <v>72.888696999999993</v>
      </c>
      <c r="F1671" s="86">
        <v>41.830388999999997</v>
      </c>
      <c r="G1671" s="92">
        <v>20</v>
      </c>
      <c r="H1671" s="86"/>
      <c r="I1671" s="90" t="s">
        <v>222</v>
      </c>
      <c r="J1671" s="90" t="s">
        <v>324</v>
      </c>
    </row>
    <row r="1672" spans="1:10" x14ac:dyDescent="0.3">
      <c r="A1672" s="90">
        <v>1670</v>
      </c>
      <c r="B1672" s="91">
        <v>95</v>
      </c>
      <c r="C1672" s="90" t="s">
        <v>327</v>
      </c>
      <c r="D1672" s="90" t="s">
        <v>5</v>
      </c>
      <c r="E1672" s="86">
        <v>74.53</v>
      </c>
      <c r="F1672" s="86">
        <v>32.51</v>
      </c>
      <c r="G1672" s="92">
        <v>18.9937</v>
      </c>
      <c r="H1672" s="86">
        <v>0.7</v>
      </c>
      <c r="I1672" s="90" t="s">
        <v>222</v>
      </c>
      <c r="J1672" s="90" t="s">
        <v>229</v>
      </c>
    </row>
    <row r="1673" spans="1:10" x14ac:dyDescent="0.3">
      <c r="A1673" s="90">
        <v>1671</v>
      </c>
      <c r="B1673" s="91">
        <v>95</v>
      </c>
      <c r="C1673" s="90" t="s">
        <v>327</v>
      </c>
      <c r="D1673" s="90" t="s">
        <v>5</v>
      </c>
      <c r="E1673" s="86">
        <v>74.53</v>
      </c>
      <c r="F1673" s="86">
        <v>32.51</v>
      </c>
      <c r="G1673" s="92">
        <v>18.364799999999999</v>
      </c>
      <c r="H1673" s="86">
        <v>0.7</v>
      </c>
      <c r="I1673" s="90" t="s">
        <v>222</v>
      </c>
      <c r="J1673" s="90" t="s">
        <v>229</v>
      </c>
    </row>
    <row r="1674" spans="1:10" x14ac:dyDescent="0.3">
      <c r="A1674" s="90">
        <v>1672</v>
      </c>
      <c r="B1674" s="91">
        <v>95</v>
      </c>
      <c r="C1674" s="90" t="s">
        <v>327</v>
      </c>
      <c r="D1674" s="90" t="s">
        <v>5</v>
      </c>
      <c r="E1674" s="86">
        <v>74.53</v>
      </c>
      <c r="F1674" s="86">
        <v>32.51</v>
      </c>
      <c r="G1674" s="92">
        <v>22.515699999999999</v>
      </c>
      <c r="H1674" s="86">
        <v>0.7</v>
      </c>
      <c r="I1674" s="90" t="s">
        <v>222</v>
      </c>
      <c r="J1674" s="90" t="s">
        <v>229</v>
      </c>
    </row>
    <row r="1675" spans="1:10" x14ac:dyDescent="0.3">
      <c r="A1675" s="90">
        <v>1673</v>
      </c>
      <c r="B1675" s="91">
        <v>95</v>
      </c>
      <c r="C1675" s="90" t="s">
        <v>327</v>
      </c>
      <c r="D1675" s="90" t="s">
        <v>5</v>
      </c>
      <c r="E1675" s="86">
        <v>74.53</v>
      </c>
      <c r="F1675" s="86">
        <v>32.51</v>
      </c>
      <c r="G1675" s="92">
        <v>22.138400000000001</v>
      </c>
      <c r="H1675" s="86">
        <v>0.7</v>
      </c>
      <c r="I1675" s="90" t="s">
        <v>222</v>
      </c>
      <c r="J1675" s="90" t="s">
        <v>229</v>
      </c>
    </row>
    <row r="1676" spans="1:10" x14ac:dyDescent="0.3">
      <c r="A1676" s="90">
        <v>1674</v>
      </c>
      <c r="B1676" s="91">
        <v>96</v>
      </c>
      <c r="C1676" s="90" t="s">
        <v>328</v>
      </c>
      <c r="D1676" s="90" t="s">
        <v>1</v>
      </c>
      <c r="E1676" s="86">
        <v>108.86666666666601</v>
      </c>
      <c r="F1676" s="86">
        <v>34.6</v>
      </c>
      <c r="G1676" s="92">
        <v>31.496099999999998</v>
      </c>
      <c r="H1676" s="86">
        <v>0.91</v>
      </c>
      <c r="I1676" s="90" t="s">
        <v>222</v>
      </c>
      <c r="J1676" s="90" t="s">
        <v>244</v>
      </c>
    </row>
    <row r="1677" spans="1:10" x14ac:dyDescent="0.3">
      <c r="A1677" s="90">
        <v>1675</v>
      </c>
      <c r="B1677" s="91">
        <v>96</v>
      </c>
      <c r="C1677" s="90" t="s">
        <v>328</v>
      </c>
      <c r="D1677" s="90" t="s">
        <v>1</v>
      </c>
      <c r="E1677" s="86">
        <v>108.86666666666601</v>
      </c>
      <c r="F1677" s="86">
        <v>34.6</v>
      </c>
      <c r="G1677" s="92">
        <v>28.976400000000002</v>
      </c>
      <c r="H1677" s="86">
        <v>0.91</v>
      </c>
      <c r="I1677" s="90" t="s">
        <v>222</v>
      </c>
      <c r="J1677" s="90" t="s">
        <v>244</v>
      </c>
    </row>
    <row r="1678" spans="1:10" x14ac:dyDescent="0.3">
      <c r="A1678" s="90">
        <v>1676</v>
      </c>
      <c r="B1678" s="91">
        <v>96</v>
      </c>
      <c r="C1678" s="90" t="s">
        <v>328</v>
      </c>
      <c r="D1678" s="90" t="s">
        <v>1</v>
      </c>
      <c r="E1678" s="86">
        <v>108.86666666666601</v>
      </c>
      <c r="F1678" s="86">
        <v>34.6</v>
      </c>
      <c r="G1678" s="92">
        <v>32.125999999999998</v>
      </c>
      <c r="H1678" s="86">
        <v>0.91</v>
      </c>
      <c r="I1678" s="90" t="s">
        <v>222</v>
      </c>
      <c r="J1678" s="90" t="s">
        <v>244</v>
      </c>
    </row>
    <row r="1679" spans="1:10" x14ac:dyDescent="0.3">
      <c r="A1679" s="90">
        <v>1677</v>
      </c>
      <c r="B1679" s="91">
        <v>96</v>
      </c>
      <c r="C1679" s="90" t="s">
        <v>328</v>
      </c>
      <c r="D1679" s="90" t="s">
        <v>1</v>
      </c>
      <c r="E1679" s="86">
        <v>108.86666666666601</v>
      </c>
      <c r="F1679" s="86">
        <v>34.6</v>
      </c>
      <c r="G1679" s="92">
        <v>33.385800000000003</v>
      </c>
      <c r="H1679" s="86">
        <v>0.91</v>
      </c>
      <c r="I1679" s="90" t="s">
        <v>222</v>
      </c>
      <c r="J1679" s="90" t="s">
        <v>244</v>
      </c>
    </row>
    <row r="1680" spans="1:10" x14ac:dyDescent="0.3">
      <c r="A1680" s="90">
        <v>1678</v>
      </c>
      <c r="B1680" s="91">
        <v>96</v>
      </c>
      <c r="C1680" s="90" t="s">
        <v>328</v>
      </c>
      <c r="D1680" s="90" t="s">
        <v>1</v>
      </c>
      <c r="E1680" s="86">
        <v>108.86666666666601</v>
      </c>
      <c r="F1680" s="86">
        <v>34.6</v>
      </c>
      <c r="G1680" s="92">
        <v>31.496099999999998</v>
      </c>
      <c r="H1680" s="86">
        <v>0.91</v>
      </c>
      <c r="I1680" s="90" t="s">
        <v>222</v>
      </c>
      <c r="J1680" s="90" t="s">
        <v>244</v>
      </c>
    </row>
    <row r="1681" spans="1:10" x14ac:dyDescent="0.3">
      <c r="A1681" s="90">
        <v>1679</v>
      </c>
      <c r="B1681" s="91">
        <v>96</v>
      </c>
      <c r="C1681" s="90" t="s">
        <v>328</v>
      </c>
      <c r="D1681" s="90" t="s">
        <v>1</v>
      </c>
      <c r="E1681" s="86">
        <v>108.86666666666601</v>
      </c>
      <c r="F1681" s="86">
        <v>34.6</v>
      </c>
      <c r="G1681" s="92">
        <v>32.755899999999997</v>
      </c>
      <c r="H1681" s="86">
        <v>0.91</v>
      </c>
      <c r="I1681" s="90" t="s">
        <v>222</v>
      </c>
      <c r="J1681" s="90" t="s">
        <v>244</v>
      </c>
    </row>
    <row r="1682" spans="1:10" x14ac:dyDescent="0.3">
      <c r="A1682" s="90">
        <v>1680</v>
      </c>
      <c r="B1682" s="91">
        <v>97</v>
      </c>
      <c r="C1682" s="90" t="s">
        <v>329</v>
      </c>
      <c r="D1682" s="90" t="s">
        <v>1</v>
      </c>
      <c r="E1682" s="86">
        <v>108.86666666666601</v>
      </c>
      <c r="F1682" s="86">
        <v>34.6</v>
      </c>
      <c r="G1682" s="92">
        <v>19.79</v>
      </c>
      <c r="H1682" s="86">
        <v>1.35</v>
      </c>
      <c r="I1682" s="90" t="s">
        <v>222</v>
      </c>
      <c r="J1682" s="90" t="s">
        <v>244</v>
      </c>
    </row>
    <row r="1683" spans="1:10" x14ac:dyDescent="0.3">
      <c r="A1683" s="90">
        <v>1681</v>
      </c>
      <c r="B1683" s="91">
        <v>97</v>
      </c>
      <c r="C1683" s="90" t="s">
        <v>329</v>
      </c>
      <c r="D1683" s="90" t="s">
        <v>1</v>
      </c>
      <c r="E1683" s="86">
        <v>108.86666666666601</v>
      </c>
      <c r="F1683" s="86">
        <v>34.6</v>
      </c>
      <c r="G1683" s="92">
        <v>19.25</v>
      </c>
      <c r="H1683" s="86">
        <v>1.35</v>
      </c>
      <c r="I1683" s="90" t="s">
        <v>222</v>
      </c>
      <c r="J1683" s="90" t="s">
        <v>244</v>
      </c>
    </row>
    <row r="1684" spans="1:10" x14ac:dyDescent="0.3">
      <c r="A1684" s="90">
        <v>1682</v>
      </c>
      <c r="B1684" s="91">
        <v>98</v>
      </c>
      <c r="C1684" s="90" t="s">
        <v>330</v>
      </c>
      <c r="D1684" s="90" t="s">
        <v>331</v>
      </c>
      <c r="E1684" s="86">
        <v>3.0783700000000001</v>
      </c>
      <c r="F1684" s="86">
        <v>45.777734000000002</v>
      </c>
      <c r="G1684" s="92">
        <v>17.3</v>
      </c>
      <c r="H1684" s="86"/>
      <c r="I1684" s="90" t="s">
        <v>237</v>
      </c>
      <c r="J1684" s="90"/>
    </row>
    <row r="1685" spans="1:10" x14ac:dyDescent="0.3">
      <c r="A1685" s="90">
        <v>1683</v>
      </c>
      <c r="B1685" s="91">
        <v>98</v>
      </c>
      <c r="C1685" s="90" t="s">
        <v>330</v>
      </c>
      <c r="D1685" s="90" t="s">
        <v>331</v>
      </c>
      <c r="E1685" s="86">
        <v>2.1517599999999999</v>
      </c>
      <c r="F1685" s="86">
        <v>48.664332999999999</v>
      </c>
      <c r="G1685" s="92">
        <v>22.9</v>
      </c>
      <c r="H1685" s="86"/>
      <c r="I1685" s="90" t="s">
        <v>237</v>
      </c>
      <c r="J1685" s="90"/>
    </row>
    <row r="1686" spans="1:10" x14ac:dyDescent="0.3">
      <c r="A1686" s="90">
        <v>1684</v>
      </c>
      <c r="B1686" s="91">
        <v>98</v>
      </c>
      <c r="C1686" s="90" t="s">
        <v>330</v>
      </c>
      <c r="D1686" s="90" t="s">
        <v>331</v>
      </c>
      <c r="E1686" s="86">
        <v>-1.684777</v>
      </c>
      <c r="F1686" s="86">
        <v>48.108716000000001</v>
      </c>
      <c r="G1686" s="92">
        <v>21.2</v>
      </c>
      <c r="H1686" s="86"/>
      <c r="I1686" s="90" t="s">
        <v>237</v>
      </c>
      <c r="J1686" s="90"/>
    </row>
    <row r="1687" spans="1:10" x14ac:dyDescent="0.3">
      <c r="A1687" s="90">
        <v>1685</v>
      </c>
      <c r="B1687" s="91">
        <v>98</v>
      </c>
      <c r="C1687" s="90" t="s">
        <v>330</v>
      </c>
      <c r="D1687" s="90" t="s">
        <v>331</v>
      </c>
      <c r="E1687" s="86">
        <v>3.2748140000000001</v>
      </c>
      <c r="F1687" s="86">
        <v>46.093980000000002</v>
      </c>
      <c r="G1687" s="92">
        <v>18.2</v>
      </c>
      <c r="H1687" s="86"/>
      <c r="I1687" s="90" t="s">
        <v>237</v>
      </c>
      <c r="J1687" s="90"/>
    </row>
    <row r="1688" spans="1:10" x14ac:dyDescent="0.3">
      <c r="A1688" s="90">
        <v>1686</v>
      </c>
      <c r="B1688" s="91">
        <v>98</v>
      </c>
      <c r="C1688" s="90" t="s">
        <v>330</v>
      </c>
      <c r="D1688" s="90" t="s">
        <v>331</v>
      </c>
      <c r="E1688" s="86">
        <v>3.0783700000000001</v>
      </c>
      <c r="F1688" s="86">
        <v>45.777734000000002</v>
      </c>
      <c r="G1688" s="92">
        <v>25.2</v>
      </c>
      <c r="H1688" s="86"/>
      <c r="I1688" s="90" t="s">
        <v>237</v>
      </c>
      <c r="J1688" s="90"/>
    </row>
    <row r="1689" spans="1:10" x14ac:dyDescent="0.3">
      <c r="A1689" s="90">
        <v>1687</v>
      </c>
      <c r="B1689" s="91">
        <v>98</v>
      </c>
      <c r="C1689" s="90" t="s">
        <v>330</v>
      </c>
      <c r="D1689" s="90" t="s">
        <v>331</v>
      </c>
      <c r="E1689" s="86">
        <v>4.1464030000000003</v>
      </c>
      <c r="F1689" s="86">
        <v>49.079748000000002</v>
      </c>
      <c r="G1689" s="92">
        <v>22.5</v>
      </c>
      <c r="H1689" s="86"/>
      <c r="I1689" s="90" t="s">
        <v>237</v>
      </c>
      <c r="J1689" s="90"/>
    </row>
    <row r="1690" spans="1:10" x14ac:dyDescent="0.3">
      <c r="A1690" s="90">
        <v>1688</v>
      </c>
      <c r="B1690" s="91">
        <v>98</v>
      </c>
      <c r="C1690" s="90" t="s">
        <v>330</v>
      </c>
      <c r="D1690" s="90" t="s">
        <v>331</v>
      </c>
      <c r="E1690" s="86">
        <v>1.553525</v>
      </c>
      <c r="F1690" s="86">
        <v>48.544922</v>
      </c>
      <c r="G1690" s="92">
        <v>17.8</v>
      </c>
      <c r="H1690" s="86"/>
      <c r="I1690" s="90" t="s">
        <v>237</v>
      </c>
      <c r="J1690" s="90"/>
    </row>
    <row r="1691" spans="1:10" x14ac:dyDescent="0.3">
      <c r="A1691" s="90">
        <v>1689</v>
      </c>
      <c r="B1691" s="91">
        <v>98</v>
      </c>
      <c r="C1691" s="90" t="s">
        <v>330</v>
      </c>
      <c r="D1691" s="90" t="s">
        <v>331</v>
      </c>
      <c r="E1691" s="86">
        <v>3.0783700000000001</v>
      </c>
      <c r="F1691" s="86">
        <v>45.777734000000002</v>
      </c>
      <c r="G1691" s="92">
        <v>25.8</v>
      </c>
      <c r="H1691" s="86"/>
      <c r="I1691" s="90" t="s">
        <v>237</v>
      </c>
      <c r="J1691" s="90"/>
    </row>
    <row r="1692" spans="1:10" x14ac:dyDescent="0.3">
      <c r="A1692" s="90">
        <v>1690</v>
      </c>
      <c r="B1692" s="91">
        <v>98</v>
      </c>
      <c r="C1692" s="90" t="s">
        <v>330</v>
      </c>
      <c r="D1692" s="90" t="s">
        <v>331</v>
      </c>
      <c r="E1692" s="86">
        <v>3.0783700000000001</v>
      </c>
      <c r="F1692" s="86">
        <v>45.777734000000002</v>
      </c>
      <c r="G1692" s="92">
        <v>22.5</v>
      </c>
      <c r="H1692" s="86"/>
      <c r="I1692" s="90" t="s">
        <v>237</v>
      </c>
      <c r="J1692" s="90"/>
    </row>
    <row r="1693" spans="1:10" x14ac:dyDescent="0.3">
      <c r="A1693" s="90">
        <v>1691</v>
      </c>
      <c r="B1693" s="91">
        <v>98</v>
      </c>
      <c r="C1693" s="90" t="s">
        <v>330</v>
      </c>
      <c r="D1693" s="90" t="s">
        <v>331</v>
      </c>
      <c r="E1693" s="86">
        <v>3.0783700000000001</v>
      </c>
      <c r="F1693" s="86">
        <v>45.777734000000002</v>
      </c>
      <c r="G1693" s="92">
        <v>25.8</v>
      </c>
      <c r="H1693" s="86"/>
      <c r="I1693" s="90" t="s">
        <v>237</v>
      </c>
      <c r="J1693" s="90"/>
    </row>
    <row r="1694" spans="1:10" x14ac:dyDescent="0.3">
      <c r="A1694" s="90">
        <v>1692</v>
      </c>
      <c r="B1694" s="91">
        <v>98</v>
      </c>
      <c r="C1694" s="90" t="s">
        <v>330</v>
      </c>
      <c r="D1694" s="90" t="s">
        <v>331</v>
      </c>
      <c r="E1694" s="86">
        <v>3.0783700000000001</v>
      </c>
      <c r="F1694" s="86">
        <v>45.777734000000002</v>
      </c>
      <c r="G1694" s="92">
        <v>25.9</v>
      </c>
      <c r="H1694" s="86"/>
      <c r="I1694" s="90" t="s">
        <v>237</v>
      </c>
      <c r="J1694" s="90"/>
    </row>
    <row r="1695" spans="1:10" x14ac:dyDescent="0.3">
      <c r="A1695" s="90">
        <v>1693</v>
      </c>
      <c r="B1695" s="91">
        <v>98</v>
      </c>
      <c r="C1695" s="90" t="s">
        <v>330</v>
      </c>
      <c r="D1695" s="90" t="s">
        <v>331</v>
      </c>
      <c r="E1695" s="86">
        <v>3.0783700000000001</v>
      </c>
      <c r="F1695" s="86">
        <v>45.777734000000002</v>
      </c>
      <c r="G1695" s="92">
        <v>22.9</v>
      </c>
      <c r="H1695" s="86"/>
      <c r="I1695" s="90" t="s">
        <v>237</v>
      </c>
      <c r="J1695" s="90"/>
    </row>
    <row r="1696" spans="1:10" x14ac:dyDescent="0.3">
      <c r="A1696" s="90">
        <v>1694</v>
      </c>
      <c r="B1696" s="91">
        <v>98</v>
      </c>
      <c r="C1696" s="90" t="s">
        <v>330</v>
      </c>
      <c r="D1696" s="90" t="s">
        <v>331</v>
      </c>
      <c r="E1696" s="86">
        <v>3.0783700000000001</v>
      </c>
      <c r="F1696" s="86">
        <v>45.777734000000002</v>
      </c>
      <c r="G1696" s="92">
        <v>24.5</v>
      </c>
      <c r="H1696" s="86"/>
      <c r="I1696" s="90" t="s">
        <v>237</v>
      </c>
      <c r="J1696" s="90"/>
    </row>
    <row r="1697" spans="1:10" x14ac:dyDescent="0.3">
      <c r="A1697" s="90">
        <v>1695</v>
      </c>
      <c r="B1697" s="91">
        <v>98</v>
      </c>
      <c r="C1697" s="90" t="s">
        <v>330</v>
      </c>
      <c r="D1697" s="90" t="s">
        <v>331</v>
      </c>
      <c r="E1697" s="86">
        <v>3.0783700000000001</v>
      </c>
      <c r="F1697" s="86">
        <v>45.777734000000002</v>
      </c>
      <c r="G1697" s="92">
        <v>24.9</v>
      </c>
      <c r="H1697" s="86"/>
      <c r="I1697" s="90" t="s">
        <v>237</v>
      </c>
      <c r="J1697" s="90"/>
    </row>
    <row r="1698" spans="1:10" x14ac:dyDescent="0.3">
      <c r="A1698" s="90">
        <v>1696</v>
      </c>
      <c r="B1698" s="91">
        <v>98</v>
      </c>
      <c r="C1698" s="90" t="s">
        <v>330</v>
      </c>
      <c r="D1698" s="90" t="s">
        <v>331</v>
      </c>
      <c r="E1698" s="86">
        <v>3.0783700000000001</v>
      </c>
      <c r="F1698" s="86">
        <v>45.777734000000002</v>
      </c>
      <c r="G1698" s="92">
        <v>26.7</v>
      </c>
      <c r="H1698" s="86"/>
      <c r="I1698" s="90" t="s">
        <v>237</v>
      </c>
      <c r="J1698" s="90"/>
    </row>
    <row r="1699" spans="1:10" x14ac:dyDescent="0.3">
      <c r="A1699" s="90">
        <v>1697</v>
      </c>
      <c r="B1699" s="91">
        <v>99</v>
      </c>
      <c r="C1699" s="90" t="s">
        <v>332</v>
      </c>
      <c r="D1699" s="90" t="s">
        <v>6</v>
      </c>
      <c r="E1699" s="86">
        <v>35.316666666666599</v>
      </c>
      <c r="F1699" s="86">
        <v>37.033333333333303</v>
      </c>
      <c r="G1699" s="92">
        <v>25.247900000000001</v>
      </c>
      <c r="H1699" s="86">
        <v>0.25</v>
      </c>
      <c r="I1699" s="90" t="s">
        <v>222</v>
      </c>
      <c r="J1699" s="90" t="s">
        <v>227</v>
      </c>
    </row>
    <row r="1700" spans="1:10" x14ac:dyDescent="0.3">
      <c r="A1700" s="90">
        <v>1698</v>
      </c>
      <c r="B1700" s="91">
        <v>100</v>
      </c>
      <c r="C1700" s="90" t="s">
        <v>333</v>
      </c>
      <c r="D1700" s="90" t="s">
        <v>16</v>
      </c>
      <c r="E1700" s="86">
        <v>61.683333333333302</v>
      </c>
      <c r="F1700" s="86">
        <v>30.9</v>
      </c>
      <c r="G1700" s="92">
        <v>29.8</v>
      </c>
      <c r="H1700" s="86">
        <v>0.26</v>
      </c>
      <c r="I1700" s="90" t="s">
        <v>222</v>
      </c>
      <c r="J1700" s="90" t="s">
        <v>227</v>
      </c>
    </row>
    <row r="1701" spans="1:10" x14ac:dyDescent="0.3">
      <c r="A1701" s="90">
        <v>1699</v>
      </c>
      <c r="B1701" s="91">
        <v>101</v>
      </c>
      <c r="C1701" s="90" t="s">
        <v>334</v>
      </c>
      <c r="D1701" s="90" t="s">
        <v>2</v>
      </c>
      <c r="E1701" s="86">
        <v>77.2</v>
      </c>
      <c r="F1701" s="86">
        <v>28.6666666666666</v>
      </c>
      <c r="G1701" s="92">
        <v>28.7</v>
      </c>
      <c r="H1701" s="86">
        <v>0.68</v>
      </c>
      <c r="I1701" s="90" t="s">
        <v>222</v>
      </c>
      <c r="J1701" s="90" t="s">
        <v>229</v>
      </c>
    </row>
    <row r="1702" spans="1:10" x14ac:dyDescent="0.3">
      <c r="A1702" s="90">
        <v>1700</v>
      </c>
      <c r="B1702" s="91">
        <v>102</v>
      </c>
      <c r="C1702" s="90" t="s">
        <v>335</v>
      </c>
      <c r="D1702" s="90" t="s">
        <v>9</v>
      </c>
      <c r="E1702" s="86">
        <v>140.52000000000001</v>
      </c>
      <c r="F1702" s="86">
        <v>-35.33</v>
      </c>
      <c r="G1702" s="92">
        <v>11.4</v>
      </c>
      <c r="H1702" s="86">
        <v>0.27</v>
      </c>
      <c r="I1702" s="90" t="s">
        <v>233</v>
      </c>
      <c r="J1702" s="90"/>
    </row>
    <row r="1703" spans="1:10" x14ac:dyDescent="0.3">
      <c r="A1703" s="90">
        <v>1701</v>
      </c>
      <c r="B1703" s="91">
        <v>102</v>
      </c>
      <c r="C1703" s="90" t="s">
        <v>335</v>
      </c>
      <c r="D1703" s="90" t="s">
        <v>9</v>
      </c>
      <c r="E1703" s="86">
        <v>140.04</v>
      </c>
      <c r="F1703" s="86">
        <v>-35.53</v>
      </c>
      <c r="G1703" s="92">
        <v>12.2</v>
      </c>
      <c r="H1703" s="86">
        <v>0.3</v>
      </c>
      <c r="I1703" s="90" t="s">
        <v>233</v>
      </c>
      <c r="J1703" s="90"/>
    </row>
    <row r="1704" spans="1:10" x14ac:dyDescent="0.3">
      <c r="A1704" s="90">
        <v>1702</v>
      </c>
      <c r="B1704" s="91">
        <v>102</v>
      </c>
      <c r="C1704" s="90" t="s">
        <v>335</v>
      </c>
      <c r="D1704" s="90" t="s">
        <v>9</v>
      </c>
      <c r="E1704" s="86">
        <v>35.15</v>
      </c>
      <c r="F1704" s="86">
        <v>-32.840000000000003</v>
      </c>
      <c r="G1704" s="92">
        <v>14.1</v>
      </c>
      <c r="H1704" s="86"/>
      <c r="I1704" s="90" t="s">
        <v>233</v>
      </c>
      <c r="J1704" s="90"/>
    </row>
    <row r="1705" spans="1:10" x14ac:dyDescent="0.3">
      <c r="A1705" s="90">
        <v>1703</v>
      </c>
      <c r="B1705" s="91">
        <v>102</v>
      </c>
      <c r="C1705" s="90" t="s">
        <v>335</v>
      </c>
      <c r="D1705" s="90" t="s">
        <v>9</v>
      </c>
      <c r="E1705" s="86">
        <v>142.91999999999999</v>
      </c>
      <c r="F1705" s="86">
        <v>-35.979999999999997</v>
      </c>
      <c r="G1705" s="92">
        <v>10.9</v>
      </c>
      <c r="H1705" s="86">
        <v>0.3</v>
      </c>
      <c r="I1705" s="90" t="s">
        <v>233</v>
      </c>
      <c r="J1705" s="90"/>
    </row>
    <row r="1706" spans="1:10" x14ac:dyDescent="0.3">
      <c r="A1706" s="90">
        <v>1704</v>
      </c>
      <c r="B1706" s="91">
        <v>102</v>
      </c>
      <c r="C1706" s="90" t="s">
        <v>335</v>
      </c>
      <c r="D1706" s="90" t="s">
        <v>9</v>
      </c>
      <c r="E1706" s="86">
        <v>142.1</v>
      </c>
      <c r="F1706" s="86">
        <v>-36.65</v>
      </c>
      <c r="G1706" s="92">
        <v>20.5</v>
      </c>
      <c r="H1706" s="86">
        <v>0.52</v>
      </c>
      <c r="I1706" s="90" t="s">
        <v>233</v>
      </c>
      <c r="J1706" s="90"/>
    </row>
    <row r="1707" spans="1:10" x14ac:dyDescent="0.3">
      <c r="A1707" s="90">
        <v>1705</v>
      </c>
      <c r="B1707" s="91">
        <v>102</v>
      </c>
      <c r="C1707" s="90" t="s">
        <v>335</v>
      </c>
      <c r="D1707" s="90" t="s">
        <v>9</v>
      </c>
      <c r="E1707" s="86">
        <v>142.1</v>
      </c>
      <c r="F1707" s="86">
        <v>-36.65</v>
      </c>
      <c r="G1707" s="92">
        <v>19.899999999999999</v>
      </c>
      <c r="H1707" s="86">
        <v>0.52</v>
      </c>
      <c r="I1707" s="90" t="s">
        <v>233</v>
      </c>
      <c r="J1707" s="90"/>
    </row>
    <row r="1708" spans="1:10" x14ac:dyDescent="0.3">
      <c r="A1708" s="90">
        <v>1706</v>
      </c>
      <c r="B1708" s="91">
        <v>103</v>
      </c>
      <c r="C1708" s="90" t="s">
        <v>336</v>
      </c>
      <c r="D1708" s="90" t="s">
        <v>337</v>
      </c>
      <c r="E1708" s="86">
        <v>31.9</v>
      </c>
      <c r="F1708" s="86">
        <v>34.783333333333303</v>
      </c>
      <c r="G1708" s="92">
        <v>53</v>
      </c>
      <c r="H1708" s="86"/>
      <c r="I1708" s="90" t="s">
        <v>222</v>
      </c>
      <c r="J1708" s="90" t="s">
        <v>227</v>
      </c>
    </row>
    <row r="1709" spans="1:10" x14ac:dyDescent="0.3">
      <c r="A1709" s="90">
        <v>1707</v>
      </c>
      <c r="B1709" s="91">
        <v>103</v>
      </c>
      <c r="C1709" s="90" t="s">
        <v>336</v>
      </c>
      <c r="D1709" s="90" t="s">
        <v>337</v>
      </c>
      <c r="E1709" s="86">
        <v>31.9</v>
      </c>
      <c r="F1709" s="86">
        <v>34.783333333333303</v>
      </c>
      <c r="G1709" s="92">
        <v>56</v>
      </c>
      <c r="H1709" s="86"/>
      <c r="I1709" s="90" t="s">
        <v>222</v>
      </c>
      <c r="J1709" s="90" t="s">
        <v>227</v>
      </c>
    </row>
    <row r="1710" spans="1:10" x14ac:dyDescent="0.3">
      <c r="A1710" s="90">
        <v>1708</v>
      </c>
      <c r="B1710" s="91">
        <v>104</v>
      </c>
      <c r="C1710" s="90" t="s">
        <v>338</v>
      </c>
      <c r="D1710" s="90" t="s">
        <v>1</v>
      </c>
      <c r="E1710" s="86">
        <v>113.631557</v>
      </c>
      <c r="F1710" s="86">
        <v>34.752609999999997</v>
      </c>
      <c r="G1710" s="92">
        <v>61.9178</v>
      </c>
      <c r="H1710" s="86">
        <v>0.62</v>
      </c>
      <c r="I1710" s="90" t="s">
        <v>222</v>
      </c>
      <c r="J1710" s="90" t="s">
        <v>244</v>
      </c>
    </row>
    <row r="1711" spans="1:10" x14ac:dyDescent="0.3">
      <c r="A1711" s="90">
        <v>1709</v>
      </c>
      <c r="B1711" s="91">
        <v>104</v>
      </c>
      <c r="C1711" s="90" t="s">
        <v>338</v>
      </c>
      <c r="D1711" s="90" t="s">
        <v>1</v>
      </c>
      <c r="E1711" s="86">
        <v>113.631557</v>
      </c>
      <c r="F1711" s="86">
        <v>34.752609999999997</v>
      </c>
      <c r="G1711" s="92">
        <v>61.9178</v>
      </c>
      <c r="H1711" s="86">
        <v>0.62</v>
      </c>
      <c r="I1711" s="90" t="s">
        <v>222</v>
      </c>
      <c r="J1711" s="90" t="s">
        <v>244</v>
      </c>
    </row>
    <row r="1712" spans="1:10" x14ac:dyDescent="0.3">
      <c r="A1712" s="90">
        <v>1710</v>
      </c>
      <c r="B1712" s="91">
        <v>105</v>
      </c>
      <c r="C1712" s="90" t="s">
        <v>339</v>
      </c>
      <c r="D1712" s="90" t="s">
        <v>88</v>
      </c>
      <c r="E1712" s="86">
        <v>23.2131388888888</v>
      </c>
      <c r="F1712" s="86">
        <v>50.710194444444397</v>
      </c>
      <c r="G1712" s="92">
        <v>54.3</v>
      </c>
      <c r="H1712" s="86"/>
      <c r="I1712" s="90" t="s">
        <v>237</v>
      </c>
      <c r="J1712" s="90"/>
    </row>
    <row r="1713" spans="1:10" x14ac:dyDescent="0.3">
      <c r="A1713" s="90">
        <v>1711</v>
      </c>
      <c r="B1713" s="91">
        <v>105</v>
      </c>
      <c r="C1713" s="90" t="s">
        <v>339</v>
      </c>
      <c r="D1713" s="90" t="s">
        <v>88</v>
      </c>
      <c r="E1713" s="86">
        <v>23.2131388888888</v>
      </c>
      <c r="F1713" s="86">
        <v>50.710194444444397</v>
      </c>
      <c r="G1713" s="92">
        <v>55.5</v>
      </c>
      <c r="H1713" s="86"/>
      <c r="I1713" s="90" t="s">
        <v>237</v>
      </c>
      <c r="J1713" s="90"/>
    </row>
    <row r="1714" spans="1:10" x14ac:dyDescent="0.3">
      <c r="A1714" s="90">
        <v>1712</v>
      </c>
      <c r="B1714" s="91">
        <v>105</v>
      </c>
      <c r="C1714" s="90" t="s">
        <v>339</v>
      </c>
      <c r="D1714" s="90" t="s">
        <v>88</v>
      </c>
      <c r="E1714" s="86">
        <v>23.2131388888888</v>
      </c>
      <c r="F1714" s="86">
        <v>50.710194444444397</v>
      </c>
      <c r="G1714" s="92">
        <v>51.2</v>
      </c>
      <c r="H1714" s="86"/>
      <c r="I1714" s="90" t="s">
        <v>237</v>
      </c>
      <c r="J1714" s="90"/>
    </row>
    <row r="1715" spans="1:10" x14ac:dyDescent="0.3">
      <c r="A1715" s="90">
        <v>1713</v>
      </c>
      <c r="B1715" s="91">
        <v>105</v>
      </c>
      <c r="C1715" s="90" t="s">
        <v>339</v>
      </c>
      <c r="D1715" s="90" t="s">
        <v>88</v>
      </c>
      <c r="E1715" s="86">
        <v>23.2131388888888</v>
      </c>
      <c r="F1715" s="86">
        <v>50.710194444444397</v>
      </c>
      <c r="G1715" s="92">
        <v>35.6</v>
      </c>
      <c r="H1715" s="86"/>
      <c r="I1715" s="90" t="s">
        <v>237</v>
      </c>
      <c r="J1715" s="90"/>
    </row>
    <row r="1716" spans="1:10" x14ac:dyDescent="0.3">
      <c r="A1716" s="90">
        <v>1714</v>
      </c>
      <c r="B1716" s="91">
        <v>105</v>
      </c>
      <c r="C1716" s="90" t="s">
        <v>339</v>
      </c>
      <c r="D1716" s="90" t="s">
        <v>88</v>
      </c>
      <c r="E1716" s="86">
        <v>23.2131388888888</v>
      </c>
      <c r="F1716" s="86">
        <v>50.710194444444397</v>
      </c>
      <c r="G1716" s="92">
        <v>38.4</v>
      </c>
      <c r="H1716" s="86"/>
      <c r="I1716" s="90" t="s">
        <v>237</v>
      </c>
      <c r="J1716" s="90"/>
    </row>
    <row r="1717" spans="1:10" x14ac:dyDescent="0.3">
      <c r="A1717" s="90">
        <v>1715</v>
      </c>
      <c r="B1717" s="91">
        <v>105</v>
      </c>
      <c r="C1717" s="90" t="s">
        <v>339</v>
      </c>
      <c r="D1717" s="90" t="s">
        <v>88</v>
      </c>
      <c r="E1717" s="86">
        <v>23.2131388888888</v>
      </c>
      <c r="F1717" s="86">
        <v>50.710194444444397</v>
      </c>
      <c r="G1717" s="92">
        <v>46</v>
      </c>
      <c r="H1717" s="86"/>
      <c r="I1717" s="90" t="s">
        <v>237</v>
      </c>
      <c r="J1717" s="90"/>
    </row>
    <row r="1718" spans="1:10" x14ac:dyDescent="0.3">
      <c r="A1718" s="90">
        <v>1716</v>
      </c>
      <c r="B1718" s="91">
        <v>105</v>
      </c>
      <c r="C1718" s="90" t="s">
        <v>339</v>
      </c>
      <c r="D1718" s="90" t="s">
        <v>88</v>
      </c>
      <c r="E1718" s="86">
        <v>23.2131388888888</v>
      </c>
      <c r="F1718" s="86">
        <v>50.710194444444397</v>
      </c>
      <c r="G1718" s="92">
        <v>41</v>
      </c>
      <c r="H1718" s="86"/>
      <c r="I1718" s="90" t="s">
        <v>237</v>
      </c>
      <c r="J1718" s="90"/>
    </row>
    <row r="1719" spans="1:10" x14ac:dyDescent="0.3">
      <c r="A1719" s="90">
        <v>1717</v>
      </c>
      <c r="B1719" s="91">
        <v>105</v>
      </c>
      <c r="C1719" s="90" t="s">
        <v>339</v>
      </c>
      <c r="D1719" s="90" t="s">
        <v>88</v>
      </c>
      <c r="E1719" s="86">
        <v>23.2131388888888</v>
      </c>
      <c r="F1719" s="86">
        <v>50.710194444444397</v>
      </c>
      <c r="G1719" s="92">
        <v>36.4</v>
      </c>
      <c r="H1719" s="86"/>
      <c r="I1719" s="90" t="s">
        <v>237</v>
      </c>
      <c r="J1719" s="90"/>
    </row>
    <row r="1720" spans="1:10" x14ac:dyDescent="0.3">
      <c r="A1720" s="90">
        <v>1718</v>
      </c>
      <c r="B1720" s="91">
        <v>105</v>
      </c>
      <c r="C1720" s="90" t="s">
        <v>339</v>
      </c>
      <c r="D1720" s="90" t="s">
        <v>88</v>
      </c>
      <c r="E1720" s="86">
        <v>23.2131388888888</v>
      </c>
      <c r="F1720" s="86">
        <v>50.710194444444397</v>
      </c>
      <c r="G1720" s="92">
        <v>41</v>
      </c>
      <c r="H1720" s="86"/>
      <c r="I1720" s="90" t="s">
        <v>237</v>
      </c>
      <c r="J1720" s="90"/>
    </row>
    <row r="1721" spans="1:10" x14ac:dyDescent="0.3">
      <c r="A1721" s="90">
        <v>1719</v>
      </c>
      <c r="B1721" s="91">
        <v>105</v>
      </c>
      <c r="C1721" s="90" t="s">
        <v>339</v>
      </c>
      <c r="D1721" s="90" t="s">
        <v>88</v>
      </c>
      <c r="E1721" s="86">
        <v>23.2131388888888</v>
      </c>
      <c r="F1721" s="86">
        <v>50.710194444444397</v>
      </c>
      <c r="G1721" s="92">
        <v>35.299999999999997</v>
      </c>
      <c r="H1721" s="86"/>
      <c r="I1721" s="90" t="s">
        <v>237</v>
      </c>
      <c r="J1721" s="90"/>
    </row>
    <row r="1722" spans="1:10" x14ac:dyDescent="0.3">
      <c r="A1722" s="90">
        <v>1720</v>
      </c>
      <c r="B1722" s="91">
        <v>105</v>
      </c>
      <c r="C1722" s="90" t="s">
        <v>339</v>
      </c>
      <c r="D1722" s="90" t="s">
        <v>88</v>
      </c>
      <c r="E1722" s="86">
        <v>23.2131388888888</v>
      </c>
      <c r="F1722" s="86">
        <v>50.710194444444397</v>
      </c>
      <c r="G1722" s="92">
        <v>40.799999999999997</v>
      </c>
      <c r="H1722" s="86"/>
      <c r="I1722" s="90" t="s">
        <v>237</v>
      </c>
      <c r="J1722" s="90"/>
    </row>
    <row r="1723" spans="1:10" x14ac:dyDescent="0.3">
      <c r="A1723" s="90">
        <v>1721</v>
      </c>
      <c r="B1723" s="91">
        <v>105</v>
      </c>
      <c r="C1723" s="90" t="s">
        <v>339</v>
      </c>
      <c r="D1723" s="90" t="s">
        <v>88</v>
      </c>
      <c r="E1723" s="86">
        <v>23.2131388888888</v>
      </c>
      <c r="F1723" s="86">
        <v>50.710194444444397</v>
      </c>
      <c r="G1723" s="92">
        <v>48.3</v>
      </c>
      <c r="H1723" s="86"/>
      <c r="I1723" s="90" t="s">
        <v>237</v>
      </c>
      <c r="J1723" s="90"/>
    </row>
    <row r="1724" spans="1:10" x14ac:dyDescent="0.3">
      <c r="A1724" s="90">
        <v>1722</v>
      </c>
      <c r="B1724" s="91">
        <v>105</v>
      </c>
      <c r="C1724" s="90" t="s">
        <v>339</v>
      </c>
      <c r="D1724" s="90" t="s">
        <v>88</v>
      </c>
      <c r="E1724" s="86">
        <v>23.2131388888888</v>
      </c>
      <c r="F1724" s="86">
        <v>50.710194444444397</v>
      </c>
      <c r="G1724" s="92">
        <v>49.6</v>
      </c>
      <c r="H1724" s="86"/>
      <c r="I1724" s="90" t="s">
        <v>237</v>
      </c>
      <c r="J1724" s="90"/>
    </row>
    <row r="1725" spans="1:10" x14ac:dyDescent="0.3">
      <c r="A1725" s="90">
        <v>1723</v>
      </c>
      <c r="B1725" s="91">
        <v>105</v>
      </c>
      <c r="C1725" s="90" t="s">
        <v>339</v>
      </c>
      <c r="D1725" s="90" t="s">
        <v>88</v>
      </c>
      <c r="E1725" s="86">
        <v>23.2131388888888</v>
      </c>
      <c r="F1725" s="86">
        <v>50.710194444444397</v>
      </c>
      <c r="G1725" s="92">
        <v>38.4</v>
      </c>
      <c r="H1725" s="86"/>
      <c r="I1725" s="90" t="s">
        <v>237</v>
      </c>
      <c r="J1725" s="90"/>
    </row>
    <row r="1726" spans="1:10" x14ac:dyDescent="0.3">
      <c r="A1726" s="90">
        <v>1724</v>
      </c>
      <c r="B1726" s="91">
        <v>105</v>
      </c>
      <c r="C1726" s="90" t="s">
        <v>339</v>
      </c>
      <c r="D1726" s="90" t="s">
        <v>88</v>
      </c>
      <c r="E1726" s="86">
        <v>23.2131388888888</v>
      </c>
      <c r="F1726" s="86">
        <v>50.710194444444397</v>
      </c>
      <c r="G1726" s="92">
        <v>40.9</v>
      </c>
      <c r="H1726" s="86"/>
      <c r="I1726" s="90" t="s">
        <v>237</v>
      </c>
      <c r="J1726" s="90"/>
    </row>
    <row r="1727" spans="1:10" x14ac:dyDescent="0.3">
      <c r="A1727" s="90">
        <v>1725</v>
      </c>
      <c r="B1727" s="91">
        <v>105</v>
      </c>
      <c r="C1727" s="90" t="s">
        <v>339</v>
      </c>
      <c r="D1727" s="90" t="s">
        <v>88</v>
      </c>
      <c r="E1727" s="86">
        <v>23.2131388888888</v>
      </c>
      <c r="F1727" s="86">
        <v>50.710194444444397</v>
      </c>
      <c r="G1727" s="92">
        <v>34.299999999999997</v>
      </c>
      <c r="H1727" s="86"/>
      <c r="I1727" s="90" t="s">
        <v>237</v>
      </c>
      <c r="J1727" s="90"/>
    </row>
    <row r="1728" spans="1:10" x14ac:dyDescent="0.3">
      <c r="A1728" s="90">
        <v>1726</v>
      </c>
      <c r="B1728" s="91">
        <v>105</v>
      </c>
      <c r="C1728" s="90" t="s">
        <v>339</v>
      </c>
      <c r="D1728" s="90" t="s">
        <v>88</v>
      </c>
      <c r="E1728" s="86">
        <v>23.2131388888888</v>
      </c>
      <c r="F1728" s="86">
        <v>50.710194444444397</v>
      </c>
      <c r="G1728" s="92">
        <v>31.3</v>
      </c>
      <c r="H1728" s="86"/>
      <c r="I1728" s="90" t="s">
        <v>237</v>
      </c>
      <c r="J1728" s="90"/>
    </row>
    <row r="1729" spans="1:10" x14ac:dyDescent="0.3">
      <c r="A1729" s="90">
        <v>1727</v>
      </c>
      <c r="B1729" s="91">
        <v>105</v>
      </c>
      <c r="C1729" s="90" t="s">
        <v>339</v>
      </c>
      <c r="D1729" s="90" t="s">
        <v>88</v>
      </c>
      <c r="E1729" s="86">
        <v>23.2131388888888</v>
      </c>
      <c r="F1729" s="86">
        <v>50.710194444444397</v>
      </c>
      <c r="G1729" s="92">
        <v>34</v>
      </c>
      <c r="H1729" s="86"/>
      <c r="I1729" s="90" t="s">
        <v>237</v>
      </c>
      <c r="J1729" s="90"/>
    </row>
    <row r="1730" spans="1:10" x14ac:dyDescent="0.3">
      <c r="A1730" s="90">
        <v>1728</v>
      </c>
      <c r="B1730" s="91">
        <v>105</v>
      </c>
      <c r="C1730" s="90" t="s">
        <v>339</v>
      </c>
      <c r="D1730" s="90" t="s">
        <v>88</v>
      </c>
      <c r="E1730" s="86">
        <v>23.2131388888888</v>
      </c>
      <c r="F1730" s="86">
        <v>50.710194444444397</v>
      </c>
      <c r="G1730" s="92">
        <v>35.799999999999997</v>
      </c>
      <c r="H1730" s="86"/>
      <c r="I1730" s="90" t="s">
        <v>237</v>
      </c>
      <c r="J1730" s="90"/>
    </row>
    <row r="1731" spans="1:10" x14ac:dyDescent="0.3">
      <c r="A1731" s="90">
        <v>1729</v>
      </c>
      <c r="B1731" s="91">
        <v>105</v>
      </c>
      <c r="C1731" s="90" t="s">
        <v>339</v>
      </c>
      <c r="D1731" s="90" t="s">
        <v>88</v>
      </c>
      <c r="E1731" s="86">
        <v>23.2131388888888</v>
      </c>
      <c r="F1731" s="86">
        <v>50.710194444444397</v>
      </c>
      <c r="G1731" s="92">
        <v>29.6</v>
      </c>
      <c r="H1731" s="86"/>
      <c r="I1731" s="90" t="s">
        <v>237</v>
      </c>
      <c r="J1731" s="90"/>
    </row>
    <row r="1732" spans="1:10" x14ac:dyDescent="0.3">
      <c r="A1732" s="90">
        <v>1730</v>
      </c>
      <c r="B1732" s="91">
        <v>105</v>
      </c>
      <c r="C1732" s="90" t="s">
        <v>339</v>
      </c>
      <c r="D1732" s="90" t="s">
        <v>88</v>
      </c>
      <c r="E1732" s="86">
        <v>23.2131388888888</v>
      </c>
      <c r="F1732" s="86">
        <v>50.710194444444397</v>
      </c>
      <c r="G1732" s="92">
        <v>31.4</v>
      </c>
      <c r="H1732" s="86"/>
      <c r="I1732" s="90" t="s">
        <v>237</v>
      </c>
      <c r="J1732" s="90"/>
    </row>
    <row r="1733" spans="1:10" x14ac:dyDescent="0.3">
      <c r="A1733" s="90">
        <v>1731</v>
      </c>
      <c r="B1733" s="91">
        <v>105</v>
      </c>
      <c r="C1733" s="90" t="s">
        <v>339</v>
      </c>
      <c r="D1733" s="90" t="s">
        <v>88</v>
      </c>
      <c r="E1733" s="86">
        <v>23.2131388888888</v>
      </c>
      <c r="F1733" s="86">
        <v>50.710194444444397</v>
      </c>
      <c r="G1733" s="92">
        <v>30.1</v>
      </c>
      <c r="H1733" s="86"/>
      <c r="I1733" s="90" t="s">
        <v>237</v>
      </c>
      <c r="J1733" s="90"/>
    </row>
    <row r="1734" spans="1:10" x14ac:dyDescent="0.3">
      <c r="A1734" s="90">
        <v>1732</v>
      </c>
      <c r="B1734" s="91">
        <v>105</v>
      </c>
      <c r="C1734" s="90" t="s">
        <v>339</v>
      </c>
      <c r="D1734" s="90" t="s">
        <v>88</v>
      </c>
      <c r="E1734" s="86">
        <v>23.2131388888888</v>
      </c>
      <c r="F1734" s="86">
        <v>50.710194444444397</v>
      </c>
      <c r="G1734" s="92">
        <v>35.299999999999997</v>
      </c>
      <c r="H1734" s="86"/>
      <c r="I1734" s="90" t="s">
        <v>237</v>
      </c>
      <c r="J1734" s="90"/>
    </row>
    <row r="1735" spans="1:10" x14ac:dyDescent="0.3">
      <c r="A1735" s="90">
        <v>1733</v>
      </c>
      <c r="B1735" s="91">
        <v>105</v>
      </c>
      <c r="C1735" s="90" t="s">
        <v>339</v>
      </c>
      <c r="D1735" s="90" t="s">
        <v>88</v>
      </c>
      <c r="E1735" s="86">
        <v>23.2131388888888</v>
      </c>
      <c r="F1735" s="86">
        <v>50.710194444444397</v>
      </c>
      <c r="G1735" s="92">
        <v>37.700000000000003</v>
      </c>
      <c r="H1735" s="86"/>
      <c r="I1735" s="90" t="s">
        <v>237</v>
      </c>
      <c r="J1735" s="90"/>
    </row>
    <row r="1736" spans="1:10" x14ac:dyDescent="0.3">
      <c r="A1736" s="90">
        <v>1734</v>
      </c>
      <c r="B1736" s="91">
        <v>105</v>
      </c>
      <c r="C1736" s="90" t="s">
        <v>339</v>
      </c>
      <c r="D1736" s="90" t="s">
        <v>88</v>
      </c>
      <c r="E1736" s="86">
        <v>23.2131388888888</v>
      </c>
      <c r="F1736" s="86">
        <v>50.710194444444397</v>
      </c>
      <c r="G1736" s="92">
        <v>34.5</v>
      </c>
      <c r="H1736" s="86"/>
      <c r="I1736" s="90" t="s">
        <v>237</v>
      </c>
      <c r="J1736" s="90"/>
    </row>
    <row r="1737" spans="1:10" x14ac:dyDescent="0.3">
      <c r="A1737" s="90">
        <v>1735</v>
      </c>
      <c r="B1737" s="91">
        <v>105</v>
      </c>
      <c r="C1737" s="90" t="s">
        <v>339</v>
      </c>
      <c r="D1737" s="90" t="s">
        <v>88</v>
      </c>
      <c r="E1737" s="86">
        <v>23.2131388888888</v>
      </c>
      <c r="F1737" s="86">
        <v>50.710194444444397</v>
      </c>
      <c r="G1737" s="92">
        <v>43.5</v>
      </c>
      <c r="H1737" s="86"/>
      <c r="I1737" s="90" t="s">
        <v>237</v>
      </c>
      <c r="J1737" s="90"/>
    </row>
    <row r="1738" spans="1:10" x14ac:dyDescent="0.3">
      <c r="A1738" s="90">
        <v>1736</v>
      </c>
      <c r="B1738" s="91">
        <v>105</v>
      </c>
      <c r="C1738" s="90" t="s">
        <v>339</v>
      </c>
      <c r="D1738" s="90" t="s">
        <v>88</v>
      </c>
      <c r="E1738" s="86">
        <v>23.2131388888888</v>
      </c>
      <c r="F1738" s="86">
        <v>50.710194444444397</v>
      </c>
      <c r="G1738" s="92">
        <v>33.4</v>
      </c>
      <c r="H1738" s="86"/>
      <c r="I1738" s="90" t="s">
        <v>237</v>
      </c>
      <c r="J1738" s="90"/>
    </row>
    <row r="1739" spans="1:10" x14ac:dyDescent="0.3">
      <c r="A1739" s="90">
        <v>1737</v>
      </c>
      <c r="B1739" s="91">
        <v>105</v>
      </c>
      <c r="C1739" s="90" t="s">
        <v>339</v>
      </c>
      <c r="D1739" s="90" t="s">
        <v>88</v>
      </c>
      <c r="E1739" s="86">
        <v>23.2131388888888</v>
      </c>
      <c r="F1739" s="86">
        <v>50.710194444444397</v>
      </c>
      <c r="G1739" s="92">
        <v>48.6</v>
      </c>
      <c r="H1739" s="86"/>
      <c r="I1739" s="90" t="s">
        <v>237</v>
      </c>
      <c r="J1739" s="90"/>
    </row>
    <row r="1740" spans="1:10" x14ac:dyDescent="0.3">
      <c r="A1740" s="90">
        <v>1738</v>
      </c>
      <c r="B1740" s="91">
        <v>105</v>
      </c>
      <c r="C1740" s="90" t="s">
        <v>339</v>
      </c>
      <c r="D1740" s="90" t="s">
        <v>88</v>
      </c>
      <c r="E1740" s="86">
        <v>23.2131388888888</v>
      </c>
      <c r="F1740" s="86">
        <v>50.710194444444397</v>
      </c>
      <c r="G1740" s="92">
        <v>44.5</v>
      </c>
      <c r="H1740" s="86"/>
      <c r="I1740" s="90" t="s">
        <v>237</v>
      </c>
      <c r="J1740" s="90"/>
    </row>
    <row r="1741" spans="1:10" x14ac:dyDescent="0.3">
      <c r="A1741" s="90">
        <v>1739</v>
      </c>
      <c r="B1741" s="91">
        <v>105</v>
      </c>
      <c r="C1741" s="90" t="s">
        <v>339</v>
      </c>
      <c r="D1741" s="90" t="s">
        <v>88</v>
      </c>
      <c r="E1741" s="86">
        <v>23.2131388888888</v>
      </c>
      <c r="F1741" s="86">
        <v>50.710194444444397</v>
      </c>
      <c r="G1741" s="92">
        <v>48.9</v>
      </c>
      <c r="H1741" s="86"/>
      <c r="I1741" s="90" t="s">
        <v>237</v>
      </c>
      <c r="J1741" s="90"/>
    </row>
    <row r="1742" spans="1:10" x14ac:dyDescent="0.3">
      <c r="A1742" s="90">
        <v>1740</v>
      </c>
      <c r="B1742" s="91">
        <v>105</v>
      </c>
      <c r="C1742" s="90" t="s">
        <v>339</v>
      </c>
      <c r="D1742" s="90" t="s">
        <v>88</v>
      </c>
      <c r="E1742" s="86">
        <v>23.2131388888888</v>
      </c>
      <c r="F1742" s="86">
        <v>50.710194444444397</v>
      </c>
      <c r="G1742" s="92">
        <v>33.4</v>
      </c>
      <c r="H1742" s="86"/>
      <c r="I1742" s="90" t="s">
        <v>237</v>
      </c>
      <c r="J1742" s="90"/>
    </row>
    <row r="1743" spans="1:10" x14ac:dyDescent="0.3">
      <c r="A1743" s="90">
        <v>1741</v>
      </c>
      <c r="B1743" s="91">
        <v>105</v>
      </c>
      <c r="C1743" s="90" t="s">
        <v>339</v>
      </c>
      <c r="D1743" s="90" t="s">
        <v>88</v>
      </c>
      <c r="E1743" s="86">
        <v>23.2131388888888</v>
      </c>
      <c r="F1743" s="86">
        <v>50.710194444444397</v>
      </c>
      <c r="G1743" s="92">
        <v>35.700000000000003</v>
      </c>
      <c r="H1743" s="86"/>
      <c r="I1743" s="90" t="s">
        <v>237</v>
      </c>
      <c r="J1743" s="90"/>
    </row>
    <row r="1744" spans="1:10" x14ac:dyDescent="0.3">
      <c r="A1744" s="90">
        <v>1742</v>
      </c>
      <c r="B1744" s="91">
        <v>105</v>
      </c>
      <c r="C1744" s="90" t="s">
        <v>339</v>
      </c>
      <c r="D1744" s="90" t="s">
        <v>88</v>
      </c>
      <c r="E1744" s="86">
        <v>23.2131388888888</v>
      </c>
      <c r="F1744" s="86">
        <v>50.710194444444397</v>
      </c>
      <c r="G1744" s="92">
        <v>36.9</v>
      </c>
      <c r="H1744" s="86"/>
      <c r="I1744" s="90" t="s">
        <v>237</v>
      </c>
      <c r="J1744" s="90"/>
    </row>
    <row r="1745" spans="1:10" x14ac:dyDescent="0.3">
      <c r="A1745" s="90">
        <v>1743</v>
      </c>
      <c r="B1745" s="91">
        <v>105</v>
      </c>
      <c r="C1745" s="90" t="s">
        <v>339</v>
      </c>
      <c r="D1745" s="90" t="s">
        <v>88</v>
      </c>
      <c r="E1745" s="86">
        <v>23.2131388888888</v>
      </c>
      <c r="F1745" s="86">
        <v>50.710194444444397</v>
      </c>
      <c r="G1745" s="92">
        <v>35.6</v>
      </c>
      <c r="H1745" s="86"/>
      <c r="I1745" s="90" t="s">
        <v>237</v>
      </c>
      <c r="J1745" s="90"/>
    </row>
    <row r="1746" spans="1:10" x14ac:dyDescent="0.3">
      <c r="A1746" s="90">
        <v>1744</v>
      </c>
      <c r="B1746" s="91">
        <v>105</v>
      </c>
      <c r="C1746" s="90" t="s">
        <v>339</v>
      </c>
      <c r="D1746" s="90" t="s">
        <v>88</v>
      </c>
      <c r="E1746" s="86">
        <v>23.2131388888888</v>
      </c>
      <c r="F1746" s="86">
        <v>50.710194444444397</v>
      </c>
      <c r="G1746" s="92">
        <v>34.799999999999997</v>
      </c>
      <c r="H1746" s="86"/>
      <c r="I1746" s="90" t="s">
        <v>237</v>
      </c>
      <c r="J1746" s="90"/>
    </row>
    <row r="1747" spans="1:10" x14ac:dyDescent="0.3">
      <c r="A1747" s="90">
        <v>1745</v>
      </c>
      <c r="B1747" s="91">
        <v>105</v>
      </c>
      <c r="C1747" s="90" t="s">
        <v>339</v>
      </c>
      <c r="D1747" s="90" t="s">
        <v>88</v>
      </c>
      <c r="E1747" s="86">
        <v>23.2131388888888</v>
      </c>
      <c r="F1747" s="86">
        <v>50.710194444444397</v>
      </c>
      <c r="G1747" s="92">
        <v>40.299999999999997</v>
      </c>
      <c r="H1747" s="86"/>
      <c r="I1747" s="90" t="s">
        <v>237</v>
      </c>
      <c r="J1747" s="90"/>
    </row>
    <row r="1748" spans="1:10" x14ac:dyDescent="0.3">
      <c r="A1748" s="90">
        <v>1746</v>
      </c>
      <c r="B1748" s="91">
        <v>105</v>
      </c>
      <c r="C1748" s="90" t="s">
        <v>339</v>
      </c>
      <c r="D1748" s="90" t="s">
        <v>88</v>
      </c>
      <c r="E1748" s="86">
        <v>23.2131388888888</v>
      </c>
      <c r="F1748" s="86">
        <v>50.710194444444397</v>
      </c>
      <c r="G1748" s="92">
        <v>31.7</v>
      </c>
      <c r="H1748" s="86"/>
      <c r="I1748" s="90" t="s">
        <v>237</v>
      </c>
      <c r="J1748" s="90"/>
    </row>
    <row r="1749" spans="1:10" x14ac:dyDescent="0.3">
      <c r="A1749" s="90">
        <v>1747</v>
      </c>
      <c r="B1749" s="91">
        <v>105</v>
      </c>
      <c r="C1749" s="90" t="s">
        <v>339</v>
      </c>
      <c r="D1749" s="90" t="s">
        <v>88</v>
      </c>
      <c r="E1749" s="86">
        <v>23.2131388888888</v>
      </c>
      <c r="F1749" s="86">
        <v>50.710194444444397</v>
      </c>
      <c r="G1749" s="92">
        <v>35.5</v>
      </c>
      <c r="H1749" s="86"/>
      <c r="I1749" s="90" t="s">
        <v>237</v>
      </c>
      <c r="J1749" s="90"/>
    </row>
    <row r="1750" spans="1:10" x14ac:dyDescent="0.3">
      <c r="A1750" s="90">
        <v>1748</v>
      </c>
      <c r="B1750" s="91">
        <v>105</v>
      </c>
      <c r="C1750" s="90" t="s">
        <v>339</v>
      </c>
      <c r="D1750" s="90" t="s">
        <v>88</v>
      </c>
      <c r="E1750" s="86">
        <v>23.2131388888888</v>
      </c>
      <c r="F1750" s="86">
        <v>50.710194444444397</v>
      </c>
      <c r="G1750" s="92">
        <v>39.799999999999997</v>
      </c>
      <c r="H1750" s="86"/>
      <c r="I1750" s="90" t="s">
        <v>237</v>
      </c>
      <c r="J1750" s="90"/>
    </row>
    <row r="1751" spans="1:10" x14ac:dyDescent="0.3">
      <c r="A1751" s="90">
        <v>1749</v>
      </c>
      <c r="B1751" s="91">
        <v>105</v>
      </c>
      <c r="C1751" s="90" t="s">
        <v>339</v>
      </c>
      <c r="D1751" s="90" t="s">
        <v>88</v>
      </c>
      <c r="E1751" s="86">
        <v>23.2131388888888</v>
      </c>
      <c r="F1751" s="86">
        <v>50.710194444444397</v>
      </c>
      <c r="G1751" s="92">
        <v>40.4</v>
      </c>
      <c r="H1751" s="86"/>
      <c r="I1751" s="90" t="s">
        <v>237</v>
      </c>
      <c r="J1751" s="90"/>
    </row>
    <row r="1752" spans="1:10" x14ac:dyDescent="0.3">
      <c r="A1752" s="90">
        <v>1750</v>
      </c>
      <c r="B1752" s="91">
        <v>105</v>
      </c>
      <c r="C1752" s="90" t="s">
        <v>339</v>
      </c>
      <c r="D1752" s="90" t="s">
        <v>88</v>
      </c>
      <c r="E1752" s="86">
        <v>23.2131388888888</v>
      </c>
      <c r="F1752" s="86">
        <v>50.710194444444397</v>
      </c>
      <c r="G1752" s="92">
        <v>30.6</v>
      </c>
      <c r="H1752" s="86"/>
      <c r="I1752" s="90" t="s">
        <v>237</v>
      </c>
      <c r="J1752" s="90"/>
    </row>
    <row r="1753" spans="1:10" x14ac:dyDescent="0.3">
      <c r="A1753" s="90">
        <v>1751</v>
      </c>
      <c r="B1753" s="91">
        <v>105</v>
      </c>
      <c r="C1753" s="90" t="s">
        <v>339</v>
      </c>
      <c r="D1753" s="90" t="s">
        <v>88</v>
      </c>
      <c r="E1753" s="86">
        <v>23.2131388888888</v>
      </c>
      <c r="F1753" s="86">
        <v>50.710194444444397</v>
      </c>
      <c r="G1753" s="92">
        <v>36.6</v>
      </c>
      <c r="H1753" s="86"/>
      <c r="I1753" s="90" t="s">
        <v>237</v>
      </c>
      <c r="J1753" s="90"/>
    </row>
    <row r="1754" spans="1:10" x14ac:dyDescent="0.3">
      <c r="A1754" s="90">
        <v>1752</v>
      </c>
      <c r="B1754" s="91">
        <v>105</v>
      </c>
      <c r="C1754" s="90" t="s">
        <v>339</v>
      </c>
      <c r="D1754" s="90" t="s">
        <v>88</v>
      </c>
      <c r="E1754" s="86">
        <v>23.2131388888888</v>
      </c>
      <c r="F1754" s="86">
        <v>50.710194444444397</v>
      </c>
      <c r="G1754" s="92">
        <v>32.799999999999997</v>
      </c>
      <c r="H1754" s="86"/>
      <c r="I1754" s="90" t="s">
        <v>237</v>
      </c>
      <c r="J1754" s="90"/>
    </row>
    <row r="1755" spans="1:10" x14ac:dyDescent="0.3">
      <c r="A1755" s="90">
        <v>1753</v>
      </c>
      <c r="B1755" s="91">
        <v>105</v>
      </c>
      <c r="C1755" s="90" t="s">
        <v>339</v>
      </c>
      <c r="D1755" s="90" t="s">
        <v>88</v>
      </c>
      <c r="E1755" s="86">
        <v>23.2131388888888</v>
      </c>
      <c r="F1755" s="86">
        <v>50.710194444444397</v>
      </c>
      <c r="G1755" s="92">
        <v>29.4</v>
      </c>
      <c r="H1755" s="86"/>
      <c r="I1755" s="90" t="s">
        <v>237</v>
      </c>
      <c r="J1755" s="90"/>
    </row>
    <row r="1756" spans="1:10" x14ac:dyDescent="0.3">
      <c r="A1756" s="90">
        <v>1754</v>
      </c>
      <c r="B1756" s="91">
        <v>105</v>
      </c>
      <c r="C1756" s="90" t="s">
        <v>339</v>
      </c>
      <c r="D1756" s="90" t="s">
        <v>88</v>
      </c>
      <c r="E1756" s="86">
        <v>23.2131388888888</v>
      </c>
      <c r="F1756" s="86">
        <v>50.710194444444397</v>
      </c>
      <c r="G1756" s="92">
        <v>32.9</v>
      </c>
      <c r="H1756" s="86"/>
      <c r="I1756" s="90" t="s">
        <v>237</v>
      </c>
      <c r="J1756" s="90"/>
    </row>
    <row r="1757" spans="1:10" x14ac:dyDescent="0.3">
      <c r="A1757" s="90">
        <v>1755</v>
      </c>
      <c r="B1757" s="91">
        <v>105</v>
      </c>
      <c r="C1757" s="90" t="s">
        <v>339</v>
      </c>
      <c r="D1757" s="90" t="s">
        <v>88</v>
      </c>
      <c r="E1757" s="86">
        <v>23.2131388888888</v>
      </c>
      <c r="F1757" s="86">
        <v>50.710194444444397</v>
      </c>
      <c r="G1757" s="92">
        <v>31.6</v>
      </c>
      <c r="H1757" s="86"/>
      <c r="I1757" s="90" t="s">
        <v>237</v>
      </c>
      <c r="J1757" s="90"/>
    </row>
    <row r="1758" spans="1:10" x14ac:dyDescent="0.3">
      <c r="A1758" s="90">
        <v>1756</v>
      </c>
      <c r="B1758" s="91">
        <v>105</v>
      </c>
      <c r="C1758" s="90" t="s">
        <v>339</v>
      </c>
      <c r="D1758" s="90" t="s">
        <v>88</v>
      </c>
      <c r="E1758" s="86">
        <v>23.2131388888888</v>
      </c>
      <c r="F1758" s="86">
        <v>50.710194444444397</v>
      </c>
      <c r="G1758" s="92">
        <v>28</v>
      </c>
      <c r="H1758" s="86"/>
      <c r="I1758" s="90" t="s">
        <v>237</v>
      </c>
      <c r="J1758" s="90"/>
    </row>
    <row r="1759" spans="1:10" x14ac:dyDescent="0.3">
      <c r="A1759" s="90">
        <v>1757</v>
      </c>
      <c r="B1759" s="91">
        <v>105</v>
      </c>
      <c r="C1759" s="90" t="s">
        <v>339</v>
      </c>
      <c r="D1759" s="90" t="s">
        <v>88</v>
      </c>
      <c r="E1759" s="86">
        <v>23.2131388888888</v>
      </c>
      <c r="F1759" s="86">
        <v>50.710194444444397</v>
      </c>
      <c r="G1759" s="92">
        <v>25.6</v>
      </c>
      <c r="H1759" s="86"/>
      <c r="I1759" s="90" t="s">
        <v>237</v>
      </c>
      <c r="J1759" s="90"/>
    </row>
    <row r="1760" spans="1:10" x14ac:dyDescent="0.3">
      <c r="A1760" s="90">
        <v>1758</v>
      </c>
      <c r="B1760" s="91">
        <v>105</v>
      </c>
      <c r="C1760" s="90" t="s">
        <v>339</v>
      </c>
      <c r="D1760" s="90" t="s">
        <v>88</v>
      </c>
      <c r="E1760" s="86">
        <v>23.2131388888888</v>
      </c>
      <c r="F1760" s="86">
        <v>50.710194444444397</v>
      </c>
      <c r="G1760" s="92">
        <v>29.7</v>
      </c>
      <c r="H1760" s="86"/>
      <c r="I1760" s="90" t="s">
        <v>237</v>
      </c>
      <c r="J1760" s="90"/>
    </row>
    <row r="1761" spans="1:10" x14ac:dyDescent="0.3">
      <c r="A1761" s="90">
        <v>1759</v>
      </c>
      <c r="B1761" s="91">
        <v>105</v>
      </c>
      <c r="C1761" s="90" t="s">
        <v>339</v>
      </c>
      <c r="D1761" s="90" t="s">
        <v>88</v>
      </c>
      <c r="E1761" s="86">
        <v>23.2131388888888</v>
      </c>
      <c r="F1761" s="86">
        <v>50.710194444444397</v>
      </c>
      <c r="G1761" s="92">
        <v>29.4</v>
      </c>
      <c r="H1761" s="86"/>
      <c r="I1761" s="90" t="s">
        <v>237</v>
      </c>
      <c r="J1761" s="90"/>
    </row>
    <row r="1762" spans="1:10" x14ac:dyDescent="0.3">
      <c r="A1762" s="90">
        <v>1760</v>
      </c>
      <c r="B1762" s="91">
        <v>105</v>
      </c>
      <c r="C1762" s="90" t="s">
        <v>339</v>
      </c>
      <c r="D1762" s="90" t="s">
        <v>88</v>
      </c>
      <c r="E1762" s="86">
        <v>23.2131388888888</v>
      </c>
      <c r="F1762" s="86">
        <v>50.710194444444397</v>
      </c>
      <c r="G1762" s="92">
        <v>32.6</v>
      </c>
      <c r="H1762" s="86"/>
      <c r="I1762" s="90" t="s">
        <v>237</v>
      </c>
      <c r="J1762" s="90"/>
    </row>
    <row r="1763" spans="1:10" x14ac:dyDescent="0.3">
      <c r="A1763" s="90">
        <v>1761</v>
      </c>
      <c r="B1763" s="91">
        <v>105</v>
      </c>
      <c r="C1763" s="90" t="s">
        <v>339</v>
      </c>
      <c r="D1763" s="90" t="s">
        <v>88</v>
      </c>
      <c r="E1763" s="86">
        <v>23.2131388888888</v>
      </c>
      <c r="F1763" s="86">
        <v>50.710194444444397</v>
      </c>
      <c r="G1763" s="92">
        <v>31.9</v>
      </c>
      <c r="H1763" s="86"/>
      <c r="I1763" s="90" t="s">
        <v>237</v>
      </c>
      <c r="J1763" s="90"/>
    </row>
    <row r="1764" spans="1:10" x14ac:dyDescent="0.3">
      <c r="A1764" s="90">
        <v>1762</v>
      </c>
      <c r="B1764" s="91">
        <v>105</v>
      </c>
      <c r="C1764" s="90" t="s">
        <v>339</v>
      </c>
      <c r="D1764" s="90" t="s">
        <v>88</v>
      </c>
      <c r="E1764" s="86">
        <v>23.2131388888888</v>
      </c>
      <c r="F1764" s="86">
        <v>50.710194444444397</v>
      </c>
      <c r="G1764" s="92">
        <v>38.200000000000003</v>
      </c>
      <c r="H1764" s="86"/>
      <c r="I1764" s="90" t="s">
        <v>237</v>
      </c>
      <c r="J1764" s="90"/>
    </row>
    <row r="1765" spans="1:10" x14ac:dyDescent="0.3">
      <c r="A1765" s="90">
        <v>1763</v>
      </c>
      <c r="B1765" s="91">
        <v>105</v>
      </c>
      <c r="C1765" s="90" t="s">
        <v>339</v>
      </c>
      <c r="D1765" s="90" t="s">
        <v>88</v>
      </c>
      <c r="E1765" s="86">
        <v>23.2131388888888</v>
      </c>
      <c r="F1765" s="86">
        <v>50.710194444444397</v>
      </c>
      <c r="G1765" s="92">
        <v>30.4</v>
      </c>
      <c r="H1765" s="86"/>
      <c r="I1765" s="90" t="s">
        <v>237</v>
      </c>
      <c r="J1765" s="90"/>
    </row>
    <row r="1766" spans="1:10" x14ac:dyDescent="0.3">
      <c r="A1766" s="90">
        <v>1764</v>
      </c>
      <c r="B1766" s="91">
        <v>105</v>
      </c>
      <c r="C1766" s="90" t="s">
        <v>339</v>
      </c>
      <c r="D1766" s="90" t="s">
        <v>88</v>
      </c>
      <c r="E1766" s="86">
        <v>23.2131388888888</v>
      </c>
      <c r="F1766" s="86">
        <v>50.710194444444397</v>
      </c>
      <c r="G1766" s="92">
        <v>57.2</v>
      </c>
      <c r="H1766" s="86"/>
      <c r="I1766" s="90" t="s">
        <v>237</v>
      </c>
      <c r="J1766" s="90"/>
    </row>
    <row r="1767" spans="1:10" x14ac:dyDescent="0.3">
      <c r="A1767" s="90">
        <v>1765</v>
      </c>
      <c r="B1767" s="91">
        <v>105</v>
      </c>
      <c r="C1767" s="90" t="s">
        <v>339</v>
      </c>
      <c r="D1767" s="90" t="s">
        <v>88</v>
      </c>
      <c r="E1767" s="86">
        <v>23.2131388888888</v>
      </c>
      <c r="F1767" s="86">
        <v>50.710194444444397</v>
      </c>
      <c r="G1767" s="92">
        <v>53</v>
      </c>
      <c r="H1767" s="86"/>
      <c r="I1767" s="90" t="s">
        <v>237</v>
      </c>
      <c r="J1767" s="90"/>
    </row>
    <row r="1768" spans="1:10" x14ac:dyDescent="0.3">
      <c r="A1768" s="90">
        <v>1766</v>
      </c>
      <c r="B1768" s="91">
        <v>105</v>
      </c>
      <c r="C1768" s="90" t="s">
        <v>339</v>
      </c>
      <c r="D1768" s="90" t="s">
        <v>88</v>
      </c>
      <c r="E1768" s="86">
        <v>23.2131388888888</v>
      </c>
      <c r="F1768" s="86">
        <v>50.710194444444397</v>
      </c>
      <c r="G1768" s="92">
        <v>51.3</v>
      </c>
      <c r="H1768" s="86"/>
      <c r="I1768" s="90" t="s">
        <v>237</v>
      </c>
      <c r="J1768" s="90"/>
    </row>
    <row r="1769" spans="1:10" x14ac:dyDescent="0.3">
      <c r="A1769" s="90">
        <v>1767</v>
      </c>
      <c r="B1769" s="91">
        <v>105</v>
      </c>
      <c r="C1769" s="90" t="s">
        <v>339</v>
      </c>
      <c r="D1769" s="90" t="s">
        <v>88</v>
      </c>
      <c r="E1769" s="86">
        <v>23.2131388888888</v>
      </c>
      <c r="F1769" s="86">
        <v>50.710194444444397</v>
      </c>
      <c r="G1769" s="92">
        <v>36.1</v>
      </c>
      <c r="H1769" s="86"/>
      <c r="I1769" s="90" t="s">
        <v>237</v>
      </c>
      <c r="J1769" s="90"/>
    </row>
    <row r="1770" spans="1:10" x14ac:dyDescent="0.3">
      <c r="A1770" s="90">
        <v>1768</v>
      </c>
      <c r="B1770" s="91">
        <v>105</v>
      </c>
      <c r="C1770" s="90" t="s">
        <v>339</v>
      </c>
      <c r="D1770" s="90" t="s">
        <v>88</v>
      </c>
      <c r="E1770" s="86">
        <v>23.2131388888888</v>
      </c>
      <c r="F1770" s="86">
        <v>50.710194444444397</v>
      </c>
      <c r="G1770" s="92">
        <v>37.799999999999997</v>
      </c>
      <c r="H1770" s="86"/>
      <c r="I1770" s="90" t="s">
        <v>237</v>
      </c>
      <c r="J1770" s="90"/>
    </row>
    <row r="1771" spans="1:10" x14ac:dyDescent="0.3">
      <c r="A1771" s="90">
        <v>1769</v>
      </c>
      <c r="B1771" s="91">
        <v>105</v>
      </c>
      <c r="C1771" s="90" t="s">
        <v>339</v>
      </c>
      <c r="D1771" s="90" t="s">
        <v>88</v>
      </c>
      <c r="E1771" s="86">
        <v>23.2131388888888</v>
      </c>
      <c r="F1771" s="86">
        <v>50.710194444444397</v>
      </c>
      <c r="G1771" s="92">
        <v>44.4</v>
      </c>
      <c r="H1771" s="86"/>
      <c r="I1771" s="90" t="s">
        <v>237</v>
      </c>
      <c r="J1771" s="90"/>
    </row>
    <row r="1772" spans="1:10" x14ac:dyDescent="0.3">
      <c r="A1772" s="90">
        <v>1770</v>
      </c>
      <c r="B1772" s="91">
        <v>105</v>
      </c>
      <c r="C1772" s="90" t="s">
        <v>339</v>
      </c>
      <c r="D1772" s="90" t="s">
        <v>88</v>
      </c>
      <c r="E1772" s="86">
        <v>23.2131388888888</v>
      </c>
      <c r="F1772" s="86">
        <v>50.710194444444397</v>
      </c>
      <c r="G1772" s="92">
        <v>39.5</v>
      </c>
      <c r="H1772" s="86"/>
      <c r="I1772" s="90" t="s">
        <v>237</v>
      </c>
      <c r="J1772" s="90"/>
    </row>
    <row r="1773" spans="1:10" x14ac:dyDescent="0.3">
      <c r="A1773" s="90">
        <v>1771</v>
      </c>
      <c r="B1773" s="91">
        <v>105</v>
      </c>
      <c r="C1773" s="90" t="s">
        <v>339</v>
      </c>
      <c r="D1773" s="90" t="s">
        <v>88</v>
      </c>
      <c r="E1773" s="86">
        <v>23.2131388888888</v>
      </c>
      <c r="F1773" s="86">
        <v>50.710194444444397</v>
      </c>
      <c r="G1773" s="92">
        <v>36.299999999999997</v>
      </c>
      <c r="H1773" s="86"/>
      <c r="I1773" s="90" t="s">
        <v>237</v>
      </c>
      <c r="J1773" s="90"/>
    </row>
    <row r="1774" spans="1:10" x14ac:dyDescent="0.3">
      <c r="A1774" s="90">
        <v>1772</v>
      </c>
      <c r="B1774" s="91">
        <v>105</v>
      </c>
      <c r="C1774" s="90" t="s">
        <v>339</v>
      </c>
      <c r="D1774" s="90" t="s">
        <v>88</v>
      </c>
      <c r="E1774" s="86">
        <v>23.2131388888888</v>
      </c>
      <c r="F1774" s="86">
        <v>50.710194444444397</v>
      </c>
      <c r="G1774" s="92">
        <v>42.3</v>
      </c>
      <c r="H1774" s="86"/>
      <c r="I1774" s="90" t="s">
        <v>237</v>
      </c>
      <c r="J1774" s="90"/>
    </row>
    <row r="1775" spans="1:10" x14ac:dyDescent="0.3">
      <c r="A1775" s="90">
        <v>1773</v>
      </c>
      <c r="B1775" s="91">
        <v>105</v>
      </c>
      <c r="C1775" s="90" t="s">
        <v>339</v>
      </c>
      <c r="D1775" s="90" t="s">
        <v>88</v>
      </c>
      <c r="E1775" s="86">
        <v>23.2131388888888</v>
      </c>
      <c r="F1775" s="86">
        <v>50.710194444444397</v>
      </c>
      <c r="G1775" s="92">
        <v>36.4</v>
      </c>
      <c r="H1775" s="86"/>
      <c r="I1775" s="90" t="s">
        <v>237</v>
      </c>
      <c r="J1775" s="90"/>
    </row>
    <row r="1776" spans="1:10" x14ac:dyDescent="0.3">
      <c r="A1776" s="90">
        <v>1774</v>
      </c>
      <c r="B1776" s="91">
        <v>105</v>
      </c>
      <c r="C1776" s="90" t="s">
        <v>339</v>
      </c>
      <c r="D1776" s="90" t="s">
        <v>88</v>
      </c>
      <c r="E1776" s="86">
        <v>23.2131388888888</v>
      </c>
      <c r="F1776" s="86">
        <v>50.710194444444397</v>
      </c>
      <c r="G1776" s="92">
        <v>42.6</v>
      </c>
      <c r="H1776" s="86"/>
      <c r="I1776" s="90" t="s">
        <v>237</v>
      </c>
      <c r="J1776" s="90"/>
    </row>
    <row r="1777" spans="1:10" x14ac:dyDescent="0.3">
      <c r="A1777" s="90">
        <v>1775</v>
      </c>
      <c r="B1777" s="91">
        <v>105</v>
      </c>
      <c r="C1777" s="90" t="s">
        <v>339</v>
      </c>
      <c r="D1777" s="90" t="s">
        <v>88</v>
      </c>
      <c r="E1777" s="86">
        <v>23.2131388888888</v>
      </c>
      <c r="F1777" s="86">
        <v>50.710194444444397</v>
      </c>
      <c r="G1777" s="92">
        <v>47.5</v>
      </c>
      <c r="H1777" s="86"/>
      <c r="I1777" s="90" t="s">
        <v>237</v>
      </c>
      <c r="J1777" s="90"/>
    </row>
    <row r="1778" spans="1:10" x14ac:dyDescent="0.3">
      <c r="A1778" s="90">
        <v>1776</v>
      </c>
      <c r="B1778" s="91">
        <v>105</v>
      </c>
      <c r="C1778" s="90" t="s">
        <v>339</v>
      </c>
      <c r="D1778" s="90" t="s">
        <v>88</v>
      </c>
      <c r="E1778" s="86">
        <v>23.2131388888888</v>
      </c>
      <c r="F1778" s="86">
        <v>50.710194444444397</v>
      </c>
      <c r="G1778" s="92">
        <v>49.2</v>
      </c>
      <c r="H1778" s="86"/>
      <c r="I1778" s="90" t="s">
        <v>237</v>
      </c>
      <c r="J1778" s="90"/>
    </row>
    <row r="1779" spans="1:10" x14ac:dyDescent="0.3">
      <c r="A1779" s="90">
        <v>1777</v>
      </c>
      <c r="B1779" s="91">
        <v>105</v>
      </c>
      <c r="C1779" s="90" t="s">
        <v>339</v>
      </c>
      <c r="D1779" s="90" t="s">
        <v>88</v>
      </c>
      <c r="E1779" s="86">
        <v>23.2131388888888</v>
      </c>
      <c r="F1779" s="86">
        <v>50.710194444444397</v>
      </c>
      <c r="G1779" s="92">
        <v>36.700000000000003</v>
      </c>
      <c r="H1779" s="86"/>
      <c r="I1779" s="90" t="s">
        <v>237</v>
      </c>
      <c r="J1779" s="90"/>
    </row>
    <row r="1780" spans="1:10" x14ac:dyDescent="0.3">
      <c r="A1780" s="90">
        <v>1778</v>
      </c>
      <c r="B1780" s="91">
        <v>105</v>
      </c>
      <c r="C1780" s="90" t="s">
        <v>339</v>
      </c>
      <c r="D1780" s="90" t="s">
        <v>88</v>
      </c>
      <c r="E1780" s="86">
        <v>23.2131388888888</v>
      </c>
      <c r="F1780" s="86">
        <v>50.710194444444397</v>
      </c>
      <c r="G1780" s="92">
        <v>42.4</v>
      </c>
      <c r="H1780" s="86"/>
      <c r="I1780" s="90" t="s">
        <v>237</v>
      </c>
      <c r="J1780" s="90"/>
    </row>
    <row r="1781" spans="1:10" x14ac:dyDescent="0.3">
      <c r="A1781" s="90">
        <v>1779</v>
      </c>
      <c r="B1781" s="91">
        <v>105</v>
      </c>
      <c r="C1781" s="90" t="s">
        <v>339</v>
      </c>
      <c r="D1781" s="90" t="s">
        <v>88</v>
      </c>
      <c r="E1781" s="86">
        <v>23.2131388888888</v>
      </c>
      <c r="F1781" s="86">
        <v>50.710194444444397</v>
      </c>
      <c r="G1781" s="92">
        <v>34.200000000000003</v>
      </c>
      <c r="H1781" s="86"/>
      <c r="I1781" s="90" t="s">
        <v>237</v>
      </c>
      <c r="J1781" s="90"/>
    </row>
    <row r="1782" spans="1:10" x14ac:dyDescent="0.3">
      <c r="A1782" s="90">
        <v>1780</v>
      </c>
      <c r="B1782" s="91">
        <v>105</v>
      </c>
      <c r="C1782" s="90" t="s">
        <v>339</v>
      </c>
      <c r="D1782" s="90" t="s">
        <v>88</v>
      </c>
      <c r="E1782" s="86">
        <v>23.2131388888888</v>
      </c>
      <c r="F1782" s="86">
        <v>50.710194444444397</v>
      </c>
      <c r="G1782" s="92">
        <v>33</v>
      </c>
      <c r="H1782" s="86"/>
      <c r="I1782" s="90" t="s">
        <v>237</v>
      </c>
      <c r="J1782" s="90"/>
    </row>
    <row r="1783" spans="1:10" x14ac:dyDescent="0.3">
      <c r="A1783" s="90">
        <v>1781</v>
      </c>
      <c r="B1783" s="91">
        <v>105</v>
      </c>
      <c r="C1783" s="90" t="s">
        <v>339</v>
      </c>
      <c r="D1783" s="90" t="s">
        <v>88</v>
      </c>
      <c r="E1783" s="86">
        <v>23.2131388888888</v>
      </c>
      <c r="F1783" s="86">
        <v>50.710194444444397</v>
      </c>
      <c r="G1783" s="92">
        <v>34.799999999999997</v>
      </c>
      <c r="H1783" s="86"/>
      <c r="I1783" s="90" t="s">
        <v>237</v>
      </c>
      <c r="J1783" s="90"/>
    </row>
    <row r="1784" spans="1:10" x14ac:dyDescent="0.3">
      <c r="A1784" s="90">
        <v>1782</v>
      </c>
      <c r="B1784" s="91">
        <v>105</v>
      </c>
      <c r="C1784" s="90" t="s">
        <v>339</v>
      </c>
      <c r="D1784" s="90" t="s">
        <v>88</v>
      </c>
      <c r="E1784" s="86">
        <v>23.2131388888888</v>
      </c>
      <c r="F1784" s="86">
        <v>50.710194444444397</v>
      </c>
      <c r="G1784" s="92">
        <v>35.299999999999997</v>
      </c>
      <c r="H1784" s="86"/>
      <c r="I1784" s="90" t="s">
        <v>237</v>
      </c>
      <c r="J1784" s="90"/>
    </row>
    <row r="1785" spans="1:10" x14ac:dyDescent="0.3">
      <c r="A1785" s="90">
        <v>1783</v>
      </c>
      <c r="B1785" s="91">
        <v>105</v>
      </c>
      <c r="C1785" s="90" t="s">
        <v>339</v>
      </c>
      <c r="D1785" s="90" t="s">
        <v>88</v>
      </c>
      <c r="E1785" s="86">
        <v>23.2131388888888</v>
      </c>
      <c r="F1785" s="86">
        <v>50.710194444444397</v>
      </c>
      <c r="G1785" s="92">
        <v>29.6</v>
      </c>
      <c r="H1785" s="86"/>
      <c r="I1785" s="90" t="s">
        <v>237</v>
      </c>
      <c r="J1785" s="90"/>
    </row>
    <row r="1786" spans="1:10" x14ac:dyDescent="0.3">
      <c r="A1786" s="90">
        <v>1784</v>
      </c>
      <c r="B1786" s="91">
        <v>105</v>
      </c>
      <c r="C1786" s="90" t="s">
        <v>339</v>
      </c>
      <c r="D1786" s="90" t="s">
        <v>88</v>
      </c>
      <c r="E1786" s="86">
        <v>23.2131388888888</v>
      </c>
      <c r="F1786" s="86">
        <v>50.710194444444397</v>
      </c>
      <c r="G1786" s="92">
        <v>29.7</v>
      </c>
      <c r="H1786" s="86"/>
      <c r="I1786" s="90" t="s">
        <v>237</v>
      </c>
      <c r="J1786" s="90"/>
    </row>
    <row r="1787" spans="1:10" x14ac:dyDescent="0.3">
      <c r="A1787" s="90">
        <v>1785</v>
      </c>
      <c r="B1787" s="91">
        <v>105</v>
      </c>
      <c r="C1787" s="90" t="s">
        <v>339</v>
      </c>
      <c r="D1787" s="90" t="s">
        <v>88</v>
      </c>
      <c r="E1787" s="86">
        <v>23.2131388888888</v>
      </c>
      <c r="F1787" s="86">
        <v>50.710194444444397</v>
      </c>
      <c r="G1787" s="92">
        <v>31.1</v>
      </c>
      <c r="H1787" s="86"/>
      <c r="I1787" s="90" t="s">
        <v>237</v>
      </c>
      <c r="J1787" s="90"/>
    </row>
    <row r="1788" spans="1:10" x14ac:dyDescent="0.3">
      <c r="A1788" s="90">
        <v>1786</v>
      </c>
      <c r="B1788" s="91">
        <v>105</v>
      </c>
      <c r="C1788" s="90" t="s">
        <v>339</v>
      </c>
      <c r="D1788" s="90" t="s">
        <v>88</v>
      </c>
      <c r="E1788" s="86">
        <v>23.2131388888888</v>
      </c>
      <c r="F1788" s="86">
        <v>50.710194444444397</v>
      </c>
      <c r="G1788" s="92">
        <v>34.1</v>
      </c>
      <c r="H1788" s="86"/>
      <c r="I1788" s="90" t="s">
        <v>237</v>
      </c>
      <c r="J1788" s="90"/>
    </row>
    <row r="1789" spans="1:10" x14ac:dyDescent="0.3">
      <c r="A1789" s="90">
        <v>1787</v>
      </c>
      <c r="B1789" s="91">
        <v>105</v>
      </c>
      <c r="C1789" s="90" t="s">
        <v>339</v>
      </c>
      <c r="D1789" s="90" t="s">
        <v>88</v>
      </c>
      <c r="E1789" s="86">
        <v>23.2131388888888</v>
      </c>
      <c r="F1789" s="86">
        <v>50.710194444444397</v>
      </c>
      <c r="G1789" s="92">
        <v>36.700000000000003</v>
      </c>
      <c r="H1789" s="86"/>
      <c r="I1789" s="90" t="s">
        <v>237</v>
      </c>
      <c r="J1789" s="90"/>
    </row>
    <row r="1790" spans="1:10" x14ac:dyDescent="0.3">
      <c r="A1790" s="90">
        <v>1788</v>
      </c>
      <c r="B1790" s="91">
        <v>105</v>
      </c>
      <c r="C1790" s="90" t="s">
        <v>339</v>
      </c>
      <c r="D1790" s="90" t="s">
        <v>88</v>
      </c>
      <c r="E1790" s="86">
        <v>23.2131388888888</v>
      </c>
      <c r="F1790" s="86">
        <v>50.710194444444397</v>
      </c>
      <c r="G1790" s="92">
        <v>34.799999999999997</v>
      </c>
      <c r="H1790" s="86"/>
      <c r="I1790" s="90" t="s">
        <v>237</v>
      </c>
      <c r="J1790" s="90"/>
    </row>
    <row r="1791" spans="1:10" x14ac:dyDescent="0.3">
      <c r="A1791" s="90">
        <v>1789</v>
      </c>
      <c r="B1791" s="91">
        <v>105</v>
      </c>
      <c r="C1791" s="90" t="s">
        <v>339</v>
      </c>
      <c r="D1791" s="90" t="s">
        <v>88</v>
      </c>
      <c r="E1791" s="86">
        <v>23.2131388888888</v>
      </c>
      <c r="F1791" s="86">
        <v>50.710194444444397</v>
      </c>
      <c r="G1791" s="92">
        <v>43.5</v>
      </c>
      <c r="H1791" s="86"/>
      <c r="I1791" s="90" t="s">
        <v>237</v>
      </c>
      <c r="J1791" s="90"/>
    </row>
    <row r="1792" spans="1:10" x14ac:dyDescent="0.3">
      <c r="A1792" s="90">
        <v>1790</v>
      </c>
      <c r="B1792" s="91">
        <v>105</v>
      </c>
      <c r="C1792" s="90" t="s">
        <v>339</v>
      </c>
      <c r="D1792" s="90" t="s">
        <v>88</v>
      </c>
      <c r="E1792" s="86">
        <v>23.2131388888888</v>
      </c>
      <c r="F1792" s="86">
        <v>50.710194444444397</v>
      </c>
      <c r="G1792" s="92">
        <v>33.299999999999997</v>
      </c>
      <c r="H1792" s="86"/>
      <c r="I1792" s="90" t="s">
        <v>237</v>
      </c>
      <c r="J1792" s="90"/>
    </row>
    <row r="1793" spans="1:10" x14ac:dyDescent="0.3">
      <c r="A1793" s="90">
        <v>1791</v>
      </c>
      <c r="B1793" s="91">
        <v>106</v>
      </c>
      <c r="C1793" s="90" t="s">
        <v>340</v>
      </c>
      <c r="D1793" s="90" t="s">
        <v>2</v>
      </c>
      <c r="E1793" s="86">
        <v>79</v>
      </c>
      <c r="F1793" s="86">
        <v>29</v>
      </c>
      <c r="G1793" s="92">
        <v>40.4</v>
      </c>
      <c r="H1793" s="86">
        <v>0.65</v>
      </c>
      <c r="I1793" s="90" t="s">
        <v>222</v>
      </c>
      <c r="J1793" s="90" t="s">
        <v>229</v>
      </c>
    </row>
    <row r="1794" spans="1:10" x14ac:dyDescent="0.3">
      <c r="A1794" s="90">
        <v>1792</v>
      </c>
      <c r="B1794" s="91">
        <v>106</v>
      </c>
      <c r="C1794" s="90" t="s">
        <v>340</v>
      </c>
      <c r="D1794" s="90" t="s">
        <v>2</v>
      </c>
      <c r="E1794" s="86">
        <v>79</v>
      </c>
      <c r="F1794" s="86">
        <v>29</v>
      </c>
      <c r="G1794" s="92">
        <v>39.1</v>
      </c>
      <c r="H1794" s="86">
        <v>0.76</v>
      </c>
      <c r="I1794" s="90" t="s">
        <v>222</v>
      </c>
      <c r="J1794" s="90" t="s">
        <v>229</v>
      </c>
    </row>
    <row r="1795" spans="1:10" x14ac:dyDescent="0.3">
      <c r="A1795" s="90">
        <v>1793</v>
      </c>
      <c r="B1795" s="91">
        <v>106</v>
      </c>
      <c r="C1795" s="90" t="s">
        <v>340</v>
      </c>
      <c r="D1795" s="90" t="s">
        <v>2</v>
      </c>
      <c r="E1795" s="86">
        <v>79</v>
      </c>
      <c r="F1795" s="86">
        <v>29</v>
      </c>
      <c r="G1795" s="92">
        <v>37.4</v>
      </c>
      <c r="H1795" s="86">
        <v>0.85</v>
      </c>
      <c r="I1795" s="90" t="s">
        <v>222</v>
      </c>
      <c r="J1795" s="90" t="s">
        <v>229</v>
      </c>
    </row>
    <row r="1796" spans="1:10" x14ac:dyDescent="0.3">
      <c r="A1796" s="90">
        <v>1794</v>
      </c>
      <c r="B1796" s="91">
        <v>106</v>
      </c>
      <c r="C1796" s="90" t="s">
        <v>340</v>
      </c>
      <c r="D1796" s="90" t="s">
        <v>2</v>
      </c>
      <c r="E1796" s="86">
        <v>79</v>
      </c>
      <c r="F1796" s="86">
        <v>29</v>
      </c>
      <c r="G1796" s="92">
        <v>39.9</v>
      </c>
      <c r="H1796" s="86">
        <v>0.88</v>
      </c>
      <c r="I1796" s="90" t="s">
        <v>222</v>
      </c>
      <c r="J1796" s="90" t="s">
        <v>229</v>
      </c>
    </row>
    <row r="1797" spans="1:10" x14ac:dyDescent="0.3">
      <c r="A1797" s="90">
        <v>1795</v>
      </c>
      <c r="B1797" s="91">
        <v>106</v>
      </c>
      <c r="C1797" s="90" t="s">
        <v>340</v>
      </c>
      <c r="D1797" s="90" t="s">
        <v>2</v>
      </c>
      <c r="E1797" s="86">
        <v>79</v>
      </c>
      <c r="F1797" s="86">
        <v>29</v>
      </c>
      <c r="G1797" s="92">
        <v>36.5</v>
      </c>
      <c r="H1797" s="86">
        <v>0.97</v>
      </c>
      <c r="I1797" s="90" t="s">
        <v>222</v>
      </c>
      <c r="J1797" s="90" t="s">
        <v>229</v>
      </c>
    </row>
    <row r="1798" spans="1:10" x14ac:dyDescent="0.3">
      <c r="A1798" s="90">
        <v>1796</v>
      </c>
      <c r="B1798" s="91">
        <v>106</v>
      </c>
      <c r="C1798" s="90" t="s">
        <v>340</v>
      </c>
      <c r="D1798" s="90" t="s">
        <v>2</v>
      </c>
      <c r="E1798" s="86">
        <v>79</v>
      </c>
      <c r="F1798" s="86">
        <v>29</v>
      </c>
      <c r="G1798" s="92">
        <v>36.5</v>
      </c>
      <c r="H1798" s="86">
        <v>0.97</v>
      </c>
      <c r="I1798" s="90" t="s">
        <v>222</v>
      </c>
      <c r="J1798" s="90" t="s">
        <v>229</v>
      </c>
    </row>
    <row r="1799" spans="1:10" x14ac:dyDescent="0.3">
      <c r="A1799" s="90">
        <v>1797</v>
      </c>
      <c r="B1799" s="91">
        <v>106</v>
      </c>
      <c r="C1799" s="90" t="s">
        <v>340</v>
      </c>
      <c r="D1799" s="90" t="s">
        <v>2</v>
      </c>
      <c r="E1799" s="86">
        <v>79</v>
      </c>
      <c r="F1799" s="86">
        <v>29</v>
      </c>
      <c r="G1799" s="92">
        <v>41.8</v>
      </c>
      <c r="H1799" s="86">
        <v>1.72</v>
      </c>
      <c r="I1799" s="90" t="s">
        <v>222</v>
      </c>
      <c r="J1799" s="90" t="s">
        <v>229</v>
      </c>
    </row>
    <row r="1800" spans="1:10" x14ac:dyDescent="0.3">
      <c r="A1800" s="90">
        <v>1798</v>
      </c>
      <c r="B1800" s="91">
        <v>107</v>
      </c>
      <c r="C1800" s="90" t="s">
        <v>341</v>
      </c>
      <c r="D1800" s="90" t="s">
        <v>2</v>
      </c>
      <c r="E1800" s="86">
        <v>75.855626000000001</v>
      </c>
      <c r="F1800" s="86">
        <v>30.911421000000001</v>
      </c>
      <c r="G1800" s="92">
        <v>34.6</v>
      </c>
      <c r="H1800" s="86">
        <v>0.57999999999999996</v>
      </c>
      <c r="I1800" s="90" t="s">
        <v>222</v>
      </c>
      <c r="J1800" s="90" t="s">
        <v>229</v>
      </c>
    </row>
    <row r="1801" spans="1:10" x14ac:dyDescent="0.3">
      <c r="A1801" s="90">
        <v>1799</v>
      </c>
      <c r="B1801" s="91">
        <v>107</v>
      </c>
      <c r="C1801" s="90" t="s">
        <v>341</v>
      </c>
      <c r="D1801" s="90" t="s">
        <v>2</v>
      </c>
      <c r="E1801" s="86">
        <v>75.855626000000001</v>
      </c>
      <c r="F1801" s="86">
        <v>30.911421000000001</v>
      </c>
      <c r="G1801" s="92">
        <v>27.2</v>
      </c>
      <c r="H1801" s="86">
        <v>0.57999999999999996</v>
      </c>
      <c r="I1801" s="90" t="s">
        <v>222</v>
      </c>
      <c r="J1801" s="90" t="s">
        <v>229</v>
      </c>
    </row>
    <row r="1802" spans="1:10" x14ac:dyDescent="0.3">
      <c r="A1802" s="90">
        <v>1800</v>
      </c>
      <c r="B1802" s="91">
        <v>107</v>
      </c>
      <c r="C1802" s="90" t="s">
        <v>341</v>
      </c>
      <c r="D1802" s="90" t="s">
        <v>2</v>
      </c>
      <c r="E1802" s="86">
        <v>74.945156999999995</v>
      </c>
      <c r="F1802" s="86">
        <v>30.208877999999999</v>
      </c>
      <c r="G1802" s="92">
        <v>28.4</v>
      </c>
      <c r="H1802" s="86">
        <v>0.55000000000000004</v>
      </c>
      <c r="I1802" s="90" t="s">
        <v>222</v>
      </c>
      <c r="J1802" s="90" t="s">
        <v>229</v>
      </c>
    </row>
    <row r="1803" spans="1:10" x14ac:dyDescent="0.3">
      <c r="A1803" s="90">
        <v>1801</v>
      </c>
      <c r="B1803" s="91">
        <v>107</v>
      </c>
      <c r="C1803" s="90" t="s">
        <v>341</v>
      </c>
      <c r="D1803" s="90" t="s">
        <v>2</v>
      </c>
      <c r="E1803" s="86">
        <v>74.945156999999995</v>
      </c>
      <c r="F1803" s="86">
        <v>30.208877999999999</v>
      </c>
      <c r="G1803" s="92">
        <v>25.4</v>
      </c>
      <c r="H1803" s="86">
        <v>0.55000000000000004</v>
      </c>
      <c r="I1803" s="90" t="s">
        <v>222</v>
      </c>
      <c r="J1803" s="90" t="s">
        <v>229</v>
      </c>
    </row>
    <row r="1804" spans="1:10" x14ac:dyDescent="0.3">
      <c r="A1804" s="90">
        <v>1802</v>
      </c>
      <c r="B1804" s="91">
        <v>107</v>
      </c>
      <c r="C1804" s="90" t="s">
        <v>341</v>
      </c>
      <c r="D1804" s="90" t="s">
        <v>2</v>
      </c>
      <c r="E1804" s="86">
        <v>75.398774000000003</v>
      </c>
      <c r="F1804" s="86">
        <v>32.034623000000003</v>
      </c>
      <c r="G1804" s="92">
        <v>33.200000000000003</v>
      </c>
      <c r="H1804" s="86">
        <v>0.45</v>
      </c>
      <c r="I1804" s="90" t="s">
        <v>222</v>
      </c>
      <c r="J1804" s="90" t="s">
        <v>229</v>
      </c>
    </row>
    <row r="1805" spans="1:10" x14ac:dyDescent="0.3">
      <c r="A1805" s="90">
        <v>1803</v>
      </c>
      <c r="B1805" s="91">
        <v>107</v>
      </c>
      <c r="C1805" s="90" t="s">
        <v>341</v>
      </c>
      <c r="D1805" s="90" t="s">
        <v>2</v>
      </c>
      <c r="E1805" s="86">
        <v>75.398774000000003</v>
      </c>
      <c r="F1805" s="86">
        <v>32.034623000000003</v>
      </c>
      <c r="G1805" s="92">
        <v>26.2</v>
      </c>
      <c r="H1805" s="86">
        <v>0.45</v>
      </c>
      <c r="I1805" s="90" t="s">
        <v>222</v>
      </c>
      <c r="J1805" s="90" t="s">
        <v>229</v>
      </c>
    </row>
    <row r="1806" spans="1:10" x14ac:dyDescent="0.3">
      <c r="A1806" s="90">
        <v>1804</v>
      </c>
      <c r="B1806" s="91">
        <v>107</v>
      </c>
      <c r="C1806" s="90" t="s">
        <v>341</v>
      </c>
      <c r="D1806" s="90" t="s">
        <v>5</v>
      </c>
      <c r="E1806" s="86">
        <v>73.134034</v>
      </c>
      <c r="F1806" s="86">
        <v>31.449631</v>
      </c>
      <c r="G1806" s="92">
        <v>21</v>
      </c>
      <c r="H1806" s="86">
        <v>0.56000000000000005</v>
      </c>
      <c r="I1806" s="90" t="s">
        <v>222</v>
      </c>
      <c r="J1806" s="90" t="s">
        <v>229</v>
      </c>
    </row>
    <row r="1807" spans="1:10" x14ac:dyDescent="0.3">
      <c r="A1807" s="90">
        <v>1805</v>
      </c>
      <c r="B1807" s="91">
        <v>107</v>
      </c>
      <c r="C1807" s="90" t="s">
        <v>341</v>
      </c>
      <c r="D1807" s="90" t="s">
        <v>5</v>
      </c>
      <c r="E1807" s="86">
        <v>73.134034</v>
      </c>
      <c r="F1807" s="86">
        <v>31.449631</v>
      </c>
      <c r="G1807" s="92">
        <v>29.8</v>
      </c>
      <c r="H1807" s="86">
        <v>0.35</v>
      </c>
      <c r="I1807" s="90" t="s">
        <v>222</v>
      </c>
      <c r="J1807" s="90" t="s">
        <v>229</v>
      </c>
    </row>
    <row r="1808" spans="1:10" x14ac:dyDescent="0.3">
      <c r="A1808" s="90">
        <v>1806</v>
      </c>
      <c r="B1808" s="91">
        <v>107</v>
      </c>
      <c r="C1808" s="90" t="s">
        <v>341</v>
      </c>
      <c r="D1808" s="90" t="s">
        <v>5</v>
      </c>
      <c r="E1808" s="86">
        <v>74.256422000000001</v>
      </c>
      <c r="F1808" s="86">
        <v>31.803937999999999</v>
      </c>
      <c r="G1808" s="92">
        <v>21.1</v>
      </c>
      <c r="H1808" s="86">
        <v>0.45</v>
      </c>
      <c r="I1808" s="90" t="s">
        <v>222</v>
      </c>
      <c r="J1808" s="90" t="s">
        <v>229</v>
      </c>
    </row>
    <row r="1809" spans="1:10" x14ac:dyDescent="0.3">
      <c r="A1809" s="90">
        <v>1807</v>
      </c>
      <c r="B1809" s="91">
        <v>107</v>
      </c>
      <c r="C1809" s="90" t="s">
        <v>341</v>
      </c>
      <c r="D1809" s="90" t="s">
        <v>5</v>
      </c>
      <c r="E1809" s="86">
        <v>71.861975000000001</v>
      </c>
      <c r="F1809" s="86">
        <v>30.404714999999999</v>
      </c>
      <c r="G1809" s="92">
        <v>24.2</v>
      </c>
      <c r="H1809" s="86">
        <v>0.52</v>
      </c>
      <c r="I1809" s="90" t="s">
        <v>222</v>
      </c>
      <c r="J1809" s="90" t="s">
        <v>229</v>
      </c>
    </row>
    <row r="1810" spans="1:10" x14ac:dyDescent="0.3">
      <c r="A1810" s="90">
        <v>1808</v>
      </c>
      <c r="B1810" s="91">
        <v>107</v>
      </c>
      <c r="C1810" s="90" t="s">
        <v>341</v>
      </c>
      <c r="D1810" s="90" t="s">
        <v>5</v>
      </c>
      <c r="E1810" s="86">
        <v>74.256422000000001</v>
      </c>
      <c r="F1810" s="86">
        <v>31.803937999999999</v>
      </c>
      <c r="G1810" s="92">
        <v>30.4</v>
      </c>
      <c r="H1810" s="86">
        <v>0.88</v>
      </c>
      <c r="I1810" s="90" t="s">
        <v>222</v>
      </c>
      <c r="J1810" s="90" t="s">
        <v>229</v>
      </c>
    </row>
    <row r="1811" spans="1:10" x14ac:dyDescent="0.3">
      <c r="A1811" s="90">
        <v>1809</v>
      </c>
      <c r="B1811" s="91">
        <v>107</v>
      </c>
      <c r="C1811" s="90" t="s">
        <v>341</v>
      </c>
      <c r="D1811" s="90" t="s">
        <v>87</v>
      </c>
      <c r="E1811" s="86">
        <v>-48.341033000000003</v>
      </c>
      <c r="F1811" s="86">
        <v>-24.008037999999999</v>
      </c>
      <c r="G1811" s="92">
        <v>25.3</v>
      </c>
      <c r="H1811" s="86">
        <v>0.6</v>
      </c>
      <c r="I1811" s="90" t="s">
        <v>288</v>
      </c>
      <c r="J1811" s="90"/>
    </row>
    <row r="1812" spans="1:10" x14ac:dyDescent="0.3">
      <c r="A1812" s="90">
        <v>1810</v>
      </c>
      <c r="B1812" s="91">
        <v>107</v>
      </c>
      <c r="C1812" s="90" t="s">
        <v>341</v>
      </c>
      <c r="D1812" s="90" t="s">
        <v>1</v>
      </c>
      <c r="E1812" s="86">
        <v>114.963404</v>
      </c>
      <c r="F1812" s="86">
        <v>36.771545000000003</v>
      </c>
      <c r="G1812" s="92">
        <v>32.4</v>
      </c>
      <c r="H1812" s="86">
        <v>0.33</v>
      </c>
      <c r="I1812" s="90" t="s">
        <v>222</v>
      </c>
      <c r="J1812" s="90" t="s">
        <v>244</v>
      </c>
    </row>
    <row r="1813" spans="1:10" x14ac:dyDescent="0.3">
      <c r="A1813" s="90">
        <v>1811</v>
      </c>
      <c r="B1813" s="91">
        <v>107</v>
      </c>
      <c r="C1813" s="90" t="s">
        <v>341</v>
      </c>
      <c r="D1813" s="90" t="s">
        <v>1</v>
      </c>
      <c r="E1813" s="86">
        <v>114.963404</v>
      </c>
      <c r="F1813" s="86">
        <v>36.771545000000003</v>
      </c>
      <c r="G1813" s="92">
        <v>32.6</v>
      </c>
      <c r="H1813" s="86">
        <v>0.4</v>
      </c>
      <c r="I1813" s="90" t="s">
        <v>222</v>
      </c>
      <c r="J1813" s="90" t="s">
        <v>244</v>
      </c>
    </row>
    <row r="1814" spans="1:10" x14ac:dyDescent="0.3">
      <c r="A1814" s="90">
        <v>1812</v>
      </c>
      <c r="B1814" s="91">
        <v>107</v>
      </c>
      <c r="C1814" s="90" t="s">
        <v>341</v>
      </c>
      <c r="D1814" s="90" t="s">
        <v>1</v>
      </c>
      <c r="E1814" s="86">
        <v>108.18333333333334</v>
      </c>
      <c r="F1814" s="86">
        <v>34.81666666666667</v>
      </c>
      <c r="G1814" s="92">
        <v>21.1</v>
      </c>
      <c r="H1814" s="86">
        <v>0.37</v>
      </c>
      <c r="I1814" s="90" t="s">
        <v>222</v>
      </c>
      <c r="J1814" s="90" t="s">
        <v>244</v>
      </c>
    </row>
    <row r="1815" spans="1:10" x14ac:dyDescent="0.3">
      <c r="A1815" s="90">
        <v>1813</v>
      </c>
      <c r="B1815" s="91">
        <v>107</v>
      </c>
      <c r="C1815" s="90" t="s">
        <v>341</v>
      </c>
      <c r="D1815" s="90" t="s">
        <v>1</v>
      </c>
      <c r="E1815" s="86">
        <v>108.18333333333334</v>
      </c>
      <c r="F1815" s="86">
        <v>34.81666666666667</v>
      </c>
      <c r="G1815" s="92">
        <v>18.3</v>
      </c>
      <c r="H1815" s="86">
        <v>0.37</v>
      </c>
      <c r="I1815" s="90" t="s">
        <v>222</v>
      </c>
      <c r="J1815" s="90" t="s">
        <v>244</v>
      </c>
    </row>
    <row r="1816" spans="1:10" x14ac:dyDescent="0.3">
      <c r="A1816" s="90">
        <v>1814</v>
      </c>
      <c r="B1816" s="91">
        <v>107</v>
      </c>
      <c r="C1816" s="90" t="s">
        <v>341</v>
      </c>
      <c r="D1816" s="90" t="s">
        <v>6</v>
      </c>
      <c r="E1816" s="86">
        <v>30.524625</v>
      </c>
      <c r="F1816" s="86">
        <v>39.767592999999998</v>
      </c>
      <c r="G1816" s="92">
        <v>35.5</v>
      </c>
      <c r="H1816" s="86">
        <v>0.45</v>
      </c>
      <c r="I1816" s="90" t="s">
        <v>222</v>
      </c>
      <c r="J1816" s="90" t="s">
        <v>227</v>
      </c>
    </row>
    <row r="1817" spans="1:10" x14ac:dyDescent="0.3">
      <c r="A1817" s="90">
        <v>1815</v>
      </c>
      <c r="B1817" s="91">
        <v>107</v>
      </c>
      <c r="C1817" s="90" t="s">
        <v>341</v>
      </c>
      <c r="D1817" s="90" t="s">
        <v>6</v>
      </c>
      <c r="E1817" s="86">
        <v>30.524625</v>
      </c>
      <c r="F1817" s="86">
        <v>39.767592999999998</v>
      </c>
      <c r="G1817" s="92">
        <v>30</v>
      </c>
      <c r="H1817" s="86">
        <v>0.45</v>
      </c>
      <c r="I1817" s="90" t="s">
        <v>222</v>
      </c>
      <c r="J1817" s="90" t="s">
        <v>227</v>
      </c>
    </row>
    <row r="1818" spans="1:10" x14ac:dyDescent="0.3">
      <c r="A1818" s="90">
        <v>1816</v>
      </c>
      <c r="B1818" s="91">
        <v>107</v>
      </c>
      <c r="C1818" s="90" t="s">
        <v>341</v>
      </c>
      <c r="D1818" s="90" t="s">
        <v>6</v>
      </c>
      <c r="E1818" s="86">
        <v>32.549999999999997</v>
      </c>
      <c r="F1818" s="86">
        <v>37.85</v>
      </c>
      <c r="G1818" s="92">
        <v>27.4</v>
      </c>
      <c r="H1818" s="86">
        <v>0.32</v>
      </c>
      <c r="I1818" s="90" t="s">
        <v>222</v>
      </c>
      <c r="J1818" s="90" t="s">
        <v>227</v>
      </c>
    </row>
    <row r="1819" spans="1:10" x14ac:dyDescent="0.3">
      <c r="A1819" s="90">
        <v>1817</v>
      </c>
      <c r="B1819" s="91">
        <v>107</v>
      </c>
      <c r="C1819" s="90" t="s">
        <v>341</v>
      </c>
      <c r="D1819" s="90" t="s">
        <v>6</v>
      </c>
      <c r="E1819" s="86">
        <v>32.549999999999997</v>
      </c>
      <c r="F1819" s="86">
        <v>37.85</v>
      </c>
      <c r="G1819" s="92">
        <v>24.8</v>
      </c>
      <c r="H1819" s="86">
        <v>0.32</v>
      </c>
      <c r="I1819" s="90" t="s">
        <v>222</v>
      </c>
      <c r="J1819" s="90" t="s">
        <v>227</v>
      </c>
    </row>
    <row r="1820" spans="1:10" x14ac:dyDescent="0.3">
      <c r="A1820" s="90">
        <v>1818</v>
      </c>
      <c r="B1820" s="91">
        <v>107</v>
      </c>
      <c r="C1820" s="90" t="s">
        <v>341</v>
      </c>
      <c r="D1820" s="90" t="s">
        <v>87</v>
      </c>
      <c r="E1820" s="86">
        <v>-48.341033000000003</v>
      </c>
      <c r="F1820" s="86">
        <v>-24.008037999999999</v>
      </c>
      <c r="G1820" s="92">
        <v>30.1</v>
      </c>
      <c r="H1820" s="86">
        <v>1.4</v>
      </c>
      <c r="I1820" s="90" t="s">
        <v>288</v>
      </c>
      <c r="J1820" s="90"/>
    </row>
    <row r="1821" spans="1:10" x14ac:dyDescent="0.3">
      <c r="A1821" s="90">
        <v>1819</v>
      </c>
      <c r="B1821" s="91">
        <v>107</v>
      </c>
      <c r="C1821" s="90" t="s">
        <v>341</v>
      </c>
      <c r="D1821" s="90" t="s">
        <v>87</v>
      </c>
      <c r="E1821" s="86">
        <v>-48.341033000000003</v>
      </c>
      <c r="F1821" s="86">
        <v>-24.008037999999999</v>
      </c>
      <c r="G1821" s="92">
        <v>29.5</v>
      </c>
      <c r="H1821" s="86">
        <v>1.2</v>
      </c>
      <c r="I1821" s="90" t="s">
        <v>288</v>
      </c>
      <c r="J1821" s="90"/>
    </row>
    <row r="1822" spans="1:10" x14ac:dyDescent="0.3">
      <c r="A1822" s="90">
        <v>1820</v>
      </c>
      <c r="B1822" s="91">
        <v>107</v>
      </c>
      <c r="C1822" s="90" t="s">
        <v>341</v>
      </c>
      <c r="D1822" s="90" t="s">
        <v>7</v>
      </c>
      <c r="E1822" s="86">
        <v>28.378335</v>
      </c>
      <c r="F1822" s="86">
        <v>-14.983758999999999</v>
      </c>
      <c r="G1822" s="92">
        <v>31.8</v>
      </c>
      <c r="H1822" s="86">
        <v>1.17</v>
      </c>
      <c r="I1822" s="90" t="s">
        <v>342</v>
      </c>
      <c r="J1822" s="90"/>
    </row>
    <row r="1823" spans="1:10" x14ac:dyDescent="0.3">
      <c r="A1823" s="90">
        <v>1821</v>
      </c>
      <c r="B1823" s="91">
        <v>107</v>
      </c>
      <c r="C1823" s="90" t="s">
        <v>341</v>
      </c>
      <c r="D1823" s="90" t="s">
        <v>7</v>
      </c>
      <c r="E1823" s="86">
        <v>28.378335</v>
      </c>
      <c r="F1823" s="86">
        <v>-14.983758999999999</v>
      </c>
      <c r="G1823" s="92">
        <v>33.799999999999997</v>
      </c>
      <c r="H1823" s="86">
        <v>1.17</v>
      </c>
      <c r="I1823" s="90" t="s">
        <v>342</v>
      </c>
      <c r="J1823" s="90"/>
    </row>
    <row r="1824" spans="1:10" x14ac:dyDescent="0.3">
      <c r="A1824" s="90">
        <v>1822</v>
      </c>
      <c r="B1824" s="91">
        <v>108</v>
      </c>
      <c r="C1824" s="90" t="s">
        <v>343</v>
      </c>
      <c r="D1824" s="90" t="s">
        <v>5</v>
      </c>
      <c r="E1824" s="86">
        <v>73.87</v>
      </c>
      <c r="F1824" s="86">
        <v>31.87</v>
      </c>
      <c r="G1824" s="92">
        <v>40.716799999999999</v>
      </c>
      <c r="H1824" s="86">
        <v>0.62</v>
      </c>
      <c r="I1824" s="90" t="s">
        <v>222</v>
      </c>
      <c r="J1824" s="90" t="s">
        <v>229</v>
      </c>
    </row>
    <row r="1825" spans="1:10" x14ac:dyDescent="0.3">
      <c r="A1825" s="90">
        <v>1823</v>
      </c>
      <c r="B1825" s="91">
        <v>108</v>
      </c>
      <c r="C1825" s="90" t="s">
        <v>343</v>
      </c>
      <c r="D1825" s="90" t="s">
        <v>5</v>
      </c>
      <c r="E1825" s="86">
        <v>73.87</v>
      </c>
      <c r="F1825" s="86">
        <v>31.87</v>
      </c>
      <c r="G1825" s="92">
        <v>42.150500000000001</v>
      </c>
      <c r="H1825" s="86">
        <v>0.62</v>
      </c>
      <c r="I1825" s="90" t="s">
        <v>222</v>
      </c>
      <c r="J1825" s="90" t="s">
        <v>229</v>
      </c>
    </row>
    <row r="1826" spans="1:10" x14ac:dyDescent="0.3">
      <c r="A1826" s="90">
        <v>1824</v>
      </c>
      <c r="B1826" s="91">
        <v>109</v>
      </c>
      <c r="C1826" s="90" t="s">
        <v>344</v>
      </c>
      <c r="D1826" s="90" t="s">
        <v>1</v>
      </c>
      <c r="E1826" s="86">
        <v>114.963404</v>
      </c>
      <c r="F1826" s="86">
        <v>36.771545000000003</v>
      </c>
      <c r="G1826" s="92">
        <v>34.200000000000003</v>
      </c>
      <c r="H1826" s="86">
        <v>0.33</v>
      </c>
      <c r="I1826" s="90" t="s">
        <v>222</v>
      </c>
      <c r="J1826" s="90" t="s">
        <v>244</v>
      </c>
    </row>
    <row r="1827" spans="1:10" x14ac:dyDescent="0.3">
      <c r="A1827" s="90">
        <v>1825</v>
      </c>
      <c r="B1827" s="91">
        <v>109</v>
      </c>
      <c r="C1827" s="90" t="s">
        <v>344</v>
      </c>
      <c r="D1827" s="90" t="s">
        <v>1</v>
      </c>
      <c r="E1827" s="86">
        <v>108.14846900000001</v>
      </c>
      <c r="F1827" s="86">
        <v>34.698036000000002</v>
      </c>
      <c r="G1827" s="92">
        <v>21.7</v>
      </c>
      <c r="H1827" s="86">
        <v>0.37</v>
      </c>
      <c r="I1827" s="90" t="s">
        <v>222</v>
      </c>
      <c r="J1827" s="90" t="s">
        <v>244</v>
      </c>
    </row>
    <row r="1828" spans="1:10" x14ac:dyDescent="0.3">
      <c r="A1828" s="90">
        <v>1826</v>
      </c>
      <c r="B1828" s="91">
        <v>109</v>
      </c>
      <c r="C1828" s="90" t="s">
        <v>344</v>
      </c>
      <c r="D1828" s="90" t="s">
        <v>1</v>
      </c>
      <c r="E1828" s="86">
        <v>114.963404</v>
      </c>
      <c r="F1828" s="86">
        <v>36.771545000000003</v>
      </c>
      <c r="G1828" s="92">
        <v>36.1</v>
      </c>
      <c r="H1828" s="86">
        <v>0.4</v>
      </c>
      <c r="I1828" s="90" t="s">
        <v>222</v>
      </c>
      <c r="J1828" s="90" t="s">
        <v>244</v>
      </c>
    </row>
    <row r="1829" spans="1:10" x14ac:dyDescent="0.3">
      <c r="A1829" s="90">
        <v>1827</v>
      </c>
      <c r="B1829" s="91">
        <v>109</v>
      </c>
      <c r="C1829" s="90" t="s">
        <v>344</v>
      </c>
      <c r="D1829" s="90" t="s">
        <v>1</v>
      </c>
      <c r="E1829" s="86">
        <v>108.14846900000001</v>
      </c>
      <c r="F1829" s="86">
        <v>34.698036000000002</v>
      </c>
      <c r="G1829" s="92">
        <v>19.600000000000001</v>
      </c>
      <c r="H1829" s="86">
        <v>0.37</v>
      </c>
      <c r="I1829" s="90" t="s">
        <v>222</v>
      </c>
      <c r="J1829" s="90" t="s">
        <v>244</v>
      </c>
    </row>
    <row r="1830" spans="1:10" x14ac:dyDescent="0.3">
      <c r="A1830" s="90">
        <v>1828</v>
      </c>
      <c r="B1830" s="91">
        <v>109</v>
      </c>
      <c r="C1830" s="90" t="s">
        <v>344</v>
      </c>
      <c r="D1830" s="90" t="s">
        <v>2</v>
      </c>
      <c r="E1830" s="86">
        <v>75.855626000000001</v>
      </c>
      <c r="F1830" s="86">
        <v>30.911421000000001</v>
      </c>
      <c r="G1830" s="92">
        <v>34</v>
      </c>
      <c r="H1830" s="86">
        <v>0.57999999999999996</v>
      </c>
      <c r="I1830" s="90" t="s">
        <v>222</v>
      </c>
      <c r="J1830" s="90" t="s">
        <v>229</v>
      </c>
    </row>
    <row r="1831" spans="1:10" x14ac:dyDescent="0.3">
      <c r="A1831" s="90">
        <v>1829</v>
      </c>
      <c r="B1831" s="91">
        <v>109</v>
      </c>
      <c r="C1831" s="90" t="s">
        <v>344</v>
      </c>
      <c r="D1831" s="90" t="s">
        <v>2</v>
      </c>
      <c r="E1831" s="86">
        <v>75.398774000000003</v>
      </c>
      <c r="F1831" s="86">
        <v>32.034623000000003</v>
      </c>
      <c r="G1831" s="92">
        <v>28.1</v>
      </c>
      <c r="H1831" s="86">
        <v>0.55000000000000004</v>
      </c>
      <c r="I1831" s="90" t="s">
        <v>222</v>
      </c>
      <c r="J1831" s="90" t="s">
        <v>229</v>
      </c>
    </row>
    <row r="1832" spans="1:10" x14ac:dyDescent="0.3">
      <c r="A1832" s="90">
        <v>1830</v>
      </c>
      <c r="B1832" s="91">
        <v>109</v>
      </c>
      <c r="C1832" s="90" t="s">
        <v>344</v>
      </c>
      <c r="D1832" s="90" t="s">
        <v>2</v>
      </c>
      <c r="E1832" s="86">
        <v>74.945156999999995</v>
      </c>
      <c r="F1832" s="86">
        <v>30.208877999999999</v>
      </c>
      <c r="G1832" s="92">
        <v>31.9</v>
      </c>
      <c r="H1832" s="86">
        <v>0.45</v>
      </c>
      <c r="I1832" s="90" t="s">
        <v>222</v>
      </c>
      <c r="J1832" s="90" t="s">
        <v>229</v>
      </c>
    </row>
    <row r="1833" spans="1:10" x14ac:dyDescent="0.3">
      <c r="A1833" s="90">
        <v>1831</v>
      </c>
      <c r="B1833" s="91">
        <v>109</v>
      </c>
      <c r="C1833" s="90" t="s">
        <v>344</v>
      </c>
      <c r="D1833" s="90" t="s">
        <v>2</v>
      </c>
      <c r="E1833" s="86">
        <v>75.855626000000001</v>
      </c>
      <c r="F1833" s="86">
        <v>30.911421000000001</v>
      </c>
      <c r="G1833" s="92">
        <v>26.4</v>
      </c>
      <c r="H1833" s="86">
        <v>0.57999999999999996</v>
      </c>
      <c r="I1833" s="90" t="s">
        <v>222</v>
      </c>
      <c r="J1833" s="90" t="s">
        <v>229</v>
      </c>
    </row>
    <row r="1834" spans="1:10" x14ac:dyDescent="0.3">
      <c r="A1834" s="90">
        <v>1832</v>
      </c>
      <c r="B1834" s="91">
        <v>109</v>
      </c>
      <c r="C1834" s="90" t="s">
        <v>344</v>
      </c>
      <c r="D1834" s="90" t="s">
        <v>2</v>
      </c>
      <c r="E1834" s="86">
        <v>75.398774000000003</v>
      </c>
      <c r="F1834" s="86">
        <v>32.034623000000003</v>
      </c>
      <c r="G1834" s="92">
        <v>24.5</v>
      </c>
      <c r="H1834" s="86">
        <v>0.55000000000000004</v>
      </c>
      <c r="I1834" s="90" t="s">
        <v>222</v>
      </c>
      <c r="J1834" s="90" t="s">
        <v>229</v>
      </c>
    </row>
    <row r="1835" spans="1:10" x14ac:dyDescent="0.3">
      <c r="A1835" s="90">
        <v>1833</v>
      </c>
      <c r="B1835" s="91">
        <v>109</v>
      </c>
      <c r="C1835" s="90" t="s">
        <v>344</v>
      </c>
      <c r="D1835" s="90" t="s">
        <v>2</v>
      </c>
      <c r="E1835" s="86">
        <v>74.945156999999995</v>
      </c>
      <c r="F1835" s="86">
        <v>30.208877999999999</v>
      </c>
      <c r="G1835" s="92">
        <v>26.4</v>
      </c>
      <c r="H1835" s="86">
        <v>0.45</v>
      </c>
      <c r="I1835" s="90" t="s">
        <v>222</v>
      </c>
      <c r="J1835" s="90" t="s">
        <v>229</v>
      </c>
    </row>
    <row r="1836" spans="1:10" x14ac:dyDescent="0.3">
      <c r="A1836" s="90">
        <v>1834</v>
      </c>
      <c r="B1836" s="91">
        <v>109</v>
      </c>
      <c r="C1836" s="90" t="s">
        <v>344</v>
      </c>
      <c r="D1836" s="90" t="s">
        <v>5</v>
      </c>
      <c r="E1836" s="86">
        <v>73.134034</v>
      </c>
      <c r="F1836" s="86">
        <v>31.449631</v>
      </c>
      <c r="G1836" s="92">
        <v>13.5</v>
      </c>
      <c r="H1836" s="86">
        <v>0.56000000000000005</v>
      </c>
      <c r="I1836" s="90" t="s">
        <v>222</v>
      </c>
      <c r="J1836" s="90" t="s">
        <v>229</v>
      </c>
    </row>
    <row r="1837" spans="1:10" x14ac:dyDescent="0.3">
      <c r="A1837" s="90">
        <v>1835</v>
      </c>
      <c r="B1837" s="91">
        <v>109</v>
      </c>
      <c r="C1837" s="90" t="s">
        <v>344</v>
      </c>
      <c r="D1837" s="90" t="s">
        <v>5</v>
      </c>
      <c r="E1837" s="86">
        <v>74.256422000000001</v>
      </c>
      <c r="F1837" s="86">
        <v>31.803937999999999</v>
      </c>
      <c r="G1837" s="92">
        <v>19.899999999999999</v>
      </c>
      <c r="H1837" s="86">
        <v>0.45</v>
      </c>
      <c r="I1837" s="90" t="s">
        <v>222</v>
      </c>
      <c r="J1837" s="90" t="s">
        <v>229</v>
      </c>
    </row>
    <row r="1838" spans="1:10" x14ac:dyDescent="0.3">
      <c r="A1838" s="90">
        <v>1836</v>
      </c>
      <c r="B1838" s="91">
        <v>109</v>
      </c>
      <c r="C1838" s="90" t="s">
        <v>344</v>
      </c>
      <c r="D1838" s="90" t="s">
        <v>5</v>
      </c>
      <c r="E1838" s="86">
        <v>71.861975000000001</v>
      </c>
      <c r="F1838" s="86">
        <v>30.404714999999999</v>
      </c>
      <c r="G1838" s="92">
        <v>21.5</v>
      </c>
      <c r="H1838" s="86">
        <v>0.52</v>
      </c>
      <c r="I1838" s="90" t="s">
        <v>222</v>
      </c>
      <c r="J1838" s="90" t="s">
        <v>229</v>
      </c>
    </row>
    <row r="1839" spans="1:10" x14ac:dyDescent="0.3">
      <c r="A1839" s="90">
        <v>1837</v>
      </c>
      <c r="B1839" s="91">
        <v>109</v>
      </c>
      <c r="C1839" s="90" t="s">
        <v>344</v>
      </c>
      <c r="D1839" s="90" t="s">
        <v>5</v>
      </c>
      <c r="E1839" s="86">
        <v>73.134034</v>
      </c>
      <c r="F1839" s="86">
        <v>31.449631</v>
      </c>
      <c r="G1839" s="92">
        <v>29.3</v>
      </c>
      <c r="H1839" s="86">
        <v>0.35</v>
      </c>
      <c r="I1839" s="90" t="s">
        <v>222</v>
      </c>
      <c r="J1839" s="90" t="s">
        <v>229</v>
      </c>
    </row>
    <row r="1840" spans="1:10" x14ac:dyDescent="0.3">
      <c r="A1840" s="90">
        <v>1838</v>
      </c>
      <c r="B1840" s="91">
        <v>109</v>
      </c>
      <c r="C1840" s="90" t="s">
        <v>344</v>
      </c>
      <c r="D1840" s="90" t="s">
        <v>5</v>
      </c>
      <c r="E1840" s="86">
        <v>74.256422000000001</v>
      </c>
      <c r="F1840" s="86">
        <v>31.803937999999999</v>
      </c>
      <c r="G1840" s="92">
        <v>32.9</v>
      </c>
      <c r="H1840" s="86">
        <v>0.88</v>
      </c>
      <c r="I1840" s="90" t="s">
        <v>222</v>
      </c>
      <c r="J1840" s="90" t="s">
        <v>229</v>
      </c>
    </row>
    <row r="1841" spans="1:10" x14ac:dyDescent="0.3">
      <c r="A1841" s="90">
        <v>1839</v>
      </c>
      <c r="B1841" s="91">
        <v>109</v>
      </c>
      <c r="C1841" s="90" t="s">
        <v>344</v>
      </c>
      <c r="D1841" s="90" t="s">
        <v>7</v>
      </c>
      <c r="E1841" s="86">
        <v>28.378335</v>
      </c>
      <c r="F1841" s="86">
        <v>-14.983758999999999</v>
      </c>
      <c r="G1841" s="92">
        <v>26.8</v>
      </c>
      <c r="H1841" s="86">
        <v>1.17</v>
      </c>
      <c r="I1841" s="90" t="s">
        <v>342</v>
      </c>
      <c r="J1841" s="90"/>
    </row>
    <row r="1842" spans="1:10" x14ac:dyDescent="0.3">
      <c r="A1842" s="90">
        <v>1840</v>
      </c>
      <c r="B1842" s="91">
        <v>109</v>
      </c>
      <c r="C1842" s="90" t="s">
        <v>344</v>
      </c>
      <c r="D1842" s="90" t="s">
        <v>7</v>
      </c>
      <c r="E1842" s="86">
        <v>28.378335</v>
      </c>
      <c r="F1842" s="86">
        <v>-14.983758999999999</v>
      </c>
      <c r="G1842" s="92">
        <v>23.2</v>
      </c>
      <c r="H1842" s="86">
        <v>1.17</v>
      </c>
      <c r="I1842" s="90" t="s">
        <v>342</v>
      </c>
      <c r="J1842" s="90"/>
    </row>
    <row r="1843" spans="1:10" x14ac:dyDescent="0.3">
      <c r="A1843" s="90">
        <v>1841</v>
      </c>
      <c r="B1843" s="91">
        <v>109</v>
      </c>
      <c r="C1843" s="90" t="s">
        <v>344</v>
      </c>
      <c r="D1843" s="90" t="s">
        <v>7</v>
      </c>
      <c r="E1843" s="86">
        <v>28.269767000000002</v>
      </c>
      <c r="F1843" s="86">
        <v>-15.549910000000001</v>
      </c>
      <c r="G1843" s="92">
        <v>31.8</v>
      </c>
      <c r="H1843" s="86">
        <v>1.74</v>
      </c>
      <c r="I1843" s="90" t="s">
        <v>342</v>
      </c>
      <c r="J1843" s="90"/>
    </row>
    <row r="1844" spans="1:10" x14ac:dyDescent="0.3">
      <c r="A1844" s="90">
        <v>1842</v>
      </c>
      <c r="B1844" s="91">
        <v>109</v>
      </c>
      <c r="C1844" s="90" t="s">
        <v>344</v>
      </c>
      <c r="D1844" s="90" t="s">
        <v>7</v>
      </c>
      <c r="E1844" s="86">
        <v>28.269767000000002</v>
      </c>
      <c r="F1844" s="86">
        <v>-15.549910000000001</v>
      </c>
      <c r="G1844" s="92">
        <v>25.5</v>
      </c>
      <c r="H1844" s="86">
        <v>1.74</v>
      </c>
      <c r="I1844" s="90" t="s">
        <v>342</v>
      </c>
      <c r="J1844" s="90"/>
    </row>
    <row r="1845" spans="1:10" x14ac:dyDescent="0.3">
      <c r="A1845" s="90">
        <v>1843</v>
      </c>
      <c r="B1845" s="91">
        <v>110</v>
      </c>
      <c r="C1845" s="90" t="s">
        <v>345</v>
      </c>
      <c r="D1845" s="90" t="s">
        <v>5</v>
      </c>
      <c r="E1845" s="86">
        <v>73.98</v>
      </c>
      <c r="F1845" s="86">
        <v>31.7</v>
      </c>
      <c r="G1845" s="92">
        <v>23.088200000000001</v>
      </c>
      <c r="H1845" s="86">
        <v>0.7</v>
      </c>
      <c r="I1845" s="90" t="s">
        <v>222</v>
      </c>
      <c r="J1845" s="90" t="s">
        <v>229</v>
      </c>
    </row>
    <row r="1846" spans="1:10" x14ac:dyDescent="0.3">
      <c r="A1846" s="90">
        <v>1844</v>
      </c>
      <c r="B1846" s="91">
        <v>111</v>
      </c>
      <c r="C1846" s="90" t="s">
        <v>346</v>
      </c>
      <c r="D1846" s="90" t="s">
        <v>5</v>
      </c>
      <c r="E1846" s="86">
        <v>73</v>
      </c>
      <c r="F1846" s="86">
        <v>31</v>
      </c>
      <c r="G1846" s="92">
        <v>27.8</v>
      </c>
      <c r="H1846" s="86">
        <v>0.71</v>
      </c>
      <c r="I1846" s="90" t="s">
        <v>222</v>
      </c>
      <c r="J1846" s="90" t="s">
        <v>229</v>
      </c>
    </row>
    <row r="1847" spans="1:10" x14ac:dyDescent="0.3">
      <c r="A1847" s="90">
        <v>1845</v>
      </c>
      <c r="B1847" s="91">
        <v>111</v>
      </c>
      <c r="C1847" s="90" t="s">
        <v>346</v>
      </c>
      <c r="D1847" s="90" t="s">
        <v>5</v>
      </c>
      <c r="E1847" s="86">
        <v>73</v>
      </c>
      <c r="F1847" s="86">
        <v>31</v>
      </c>
      <c r="G1847" s="92">
        <v>23.6</v>
      </c>
      <c r="H1847" s="86">
        <v>0.71</v>
      </c>
      <c r="I1847" s="90" t="s">
        <v>222</v>
      </c>
      <c r="J1847" s="90" t="s">
        <v>229</v>
      </c>
    </row>
    <row r="1848" spans="1:10" x14ac:dyDescent="0.3">
      <c r="A1848" s="90">
        <v>1846</v>
      </c>
      <c r="B1848" s="91">
        <v>111</v>
      </c>
      <c r="C1848" s="90" t="s">
        <v>346</v>
      </c>
      <c r="D1848" s="90" t="s">
        <v>5</v>
      </c>
      <c r="E1848" s="86">
        <v>73</v>
      </c>
      <c r="F1848" s="86">
        <v>31</v>
      </c>
      <c r="G1848" s="92">
        <v>26.1</v>
      </c>
      <c r="H1848" s="86">
        <v>0.71</v>
      </c>
      <c r="I1848" s="90" t="s">
        <v>222</v>
      </c>
      <c r="J1848" s="90" t="s">
        <v>229</v>
      </c>
    </row>
    <row r="1849" spans="1:10" x14ac:dyDescent="0.3">
      <c r="A1849" s="90">
        <v>1847</v>
      </c>
      <c r="B1849" s="91">
        <v>111</v>
      </c>
      <c r="C1849" s="90" t="s">
        <v>346</v>
      </c>
      <c r="D1849" s="90" t="s">
        <v>5</v>
      </c>
      <c r="E1849" s="86">
        <v>73</v>
      </c>
      <c r="F1849" s="86">
        <v>31</v>
      </c>
      <c r="G1849" s="92">
        <v>32.6</v>
      </c>
      <c r="H1849" s="86">
        <v>0.71</v>
      </c>
      <c r="I1849" s="90" t="s">
        <v>222</v>
      </c>
      <c r="J1849" s="90" t="s">
        <v>229</v>
      </c>
    </row>
    <row r="1850" spans="1:10" x14ac:dyDescent="0.3">
      <c r="A1850" s="90">
        <v>1848</v>
      </c>
      <c r="B1850" s="91">
        <v>111</v>
      </c>
      <c r="C1850" s="90" t="s">
        <v>346</v>
      </c>
      <c r="D1850" s="90" t="s">
        <v>5</v>
      </c>
      <c r="E1850" s="86">
        <v>73</v>
      </c>
      <c r="F1850" s="86">
        <v>31</v>
      </c>
      <c r="G1850" s="92">
        <v>27.2</v>
      </c>
      <c r="H1850" s="86">
        <v>0.71</v>
      </c>
      <c r="I1850" s="90" t="s">
        <v>222</v>
      </c>
      <c r="J1850" s="90" t="s">
        <v>229</v>
      </c>
    </row>
    <row r="1851" spans="1:10" x14ac:dyDescent="0.3">
      <c r="A1851" s="90">
        <v>1849</v>
      </c>
      <c r="B1851" s="91">
        <v>111</v>
      </c>
      <c r="C1851" s="90" t="s">
        <v>346</v>
      </c>
      <c r="D1851" s="90" t="s">
        <v>5</v>
      </c>
      <c r="E1851" s="86">
        <v>73</v>
      </c>
      <c r="F1851" s="86">
        <v>31</v>
      </c>
      <c r="G1851" s="92">
        <v>28.1</v>
      </c>
      <c r="H1851" s="86">
        <v>0.71</v>
      </c>
      <c r="I1851" s="90" t="s">
        <v>222</v>
      </c>
      <c r="J1851" s="90" t="s">
        <v>229</v>
      </c>
    </row>
    <row r="1852" spans="1:10" x14ac:dyDescent="0.3">
      <c r="A1852" s="90">
        <v>1850</v>
      </c>
      <c r="B1852" s="91">
        <v>111</v>
      </c>
      <c r="C1852" s="90" t="s">
        <v>346</v>
      </c>
      <c r="D1852" s="90" t="s">
        <v>5</v>
      </c>
      <c r="E1852" s="86">
        <v>73</v>
      </c>
      <c r="F1852" s="86">
        <v>31</v>
      </c>
      <c r="G1852" s="92">
        <v>27.2</v>
      </c>
      <c r="H1852" s="86">
        <v>0.71</v>
      </c>
      <c r="I1852" s="90" t="s">
        <v>222</v>
      </c>
      <c r="J1852" s="90" t="s">
        <v>229</v>
      </c>
    </row>
    <row r="1853" spans="1:10" x14ac:dyDescent="0.3">
      <c r="A1853" s="90">
        <v>1851</v>
      </c>
      <c r="B1853" s="91">
        <v>111</v>
      </c>
      <c r="C1853" s="90" t="s">
        <v>346</v>
      </c>
      <c r="D1853" s="90" t="s">
        <v>5</v>
      </c>
      <c r="E1853" s="86">
        <v>73</v>
      </c>
      <c r="F1853" s="86">
        <v>31</v>
      </c>
      <c r="G1853" s="92">
        <v>26</v>
      </c>
      <c r="H1853" s="86">
        <v>0.71</v>
      </c>
      <c r="I1853" s="90" t="s">
        <v>222</v>
      </c>
      <c r="J1853" s="90" t="s">
        <v>229</v>
      </c>
    </row>
    <row r="1854" spans="1:10" x14ac:dyDescent="0.3">
      <c r="A1854" s="90">
        <v>1852</v>
      </c>
      <c r="B1854" s="91">
        <v>111</v>
      </c>
      <c r="C1854" s="90" t="s">
        <v>346</v>
      </c>
      <c r="D1854" s="90" t="s">
        <v>5</v>
      </c>
      <c r="E1854" s="86">
        <v>73</v>
      </c>
      <c r="F1854" s="86">
        <v>31</v>
      </c>
      <c r="G1854" s="92">
        <v>25.3</v>
      </c>
      <c r="H1854" s="86">
        <v>0.71</v>
      </c>
      <c r="I1854" s="90" t="s">
        <v>222</v>
      </c>
      <c r="J1854" s="90" t="s">
        <v>229</v>
      </c>
    </row>
    <row r="1855" spans="1:10" x14ac:dyDescent="0.3">
      <c r="A1855" s="90">
        <v>1853</v>
      </c>
      <c r="B1855" s="91">
        <v>111</v>
      </c>
      <c r="C1855" s="90" t="s">
        <v>346</v>
      </c>
      <c r="D1855" s="90" t="s">
        <v>5</v>
      </c>
      <c r="E1855" s="86">
        <v>73</v>
      </c>
      <c r="F1855" s="86">
        <v>31</v>
      </c>
      <c r="G1855" s="92">
        <v>27.3</v>
      </c>
      <c r="H1855" s="86">
        <v>0.71</v>
      </c>
      <c r="I1855" s="90" t="s">
        <v>222</v>
      </c>
      <c r="J1855" s="90" t="s">
        <v>229</v>
      </c>
    </row>
    <row r="1856" spans="1:10" x14ac:dyDescent="0.3">
      <c r="A1856" s="90">
        <v>1854</v>
      </c>
      <c r="B1856" s="91">
        <v>111</v>
      </c>
      <c r="C1856" s="90" t="s">
        <v>346</v>
      </c>
      <c r="D1856" s="90" t="s">
        <v>5</v>
      </c>
      <c r="E1856" s="86">
        <v>73</v>
      </c>
      <c r="F1856" s="86">
        <v>31</v>
      </c>
      <c r="G1856" s="92">
        <v>29.6</v>
      </c>
      <c r="H1856" s="86">
        <v>0.71</v>
      </c>
      <c r="I1856" s="90" t="s">
        <v>222</v>
      </c>
      <c r="J1856" s="90" t="s">
        <v>229</v>
      </c>
    </row>
    <row r="1857" spans="1:10" x14ac:dyDescent="0.3">
      <c r="A1857" s="90">
        <v>1855</v>
      </c>
      <c r="B1857" s="91">
        <v>111</v>
      </c>
      <c r="C1857" s="90" t="s">
        <v>346</v>
      </c>
      <c r="D1857" s="90" t="s">
        <v>5</v>
      </c>
      <c r="E1857" s="86">
        <v>73</v>
      </c>
      <c r="F1857" s="86">
        <v>31</v>
      </c>
      <c r="G1857" s="92">
        <v>31.7</v>
      </c>
      <c r="H1857" s="86">
        <v>0.71</v>
      </c>
      <c r="I1857" s="90" t="s">
        <v>222</v>
      </c>
      <c r="J1857" s="90" t="s">
        <v>229</v>
      </c>
    </row>
    <row r="1858" spans="1:10" x14ac:dyDescent="0.3">
      <c r="A1858" s="90">
        <v>1856</v>
      </c>
      <c r="B1858" s="91">
        <v>111</v>
      </c>
      <c r="C1858" s="90" t="s">
        <v>346</v>
      </c>
      <c r="D1858" s="90" t="s">
        <v>5</v>
      </c>
      <c r="E1858" s="86">
        <v>73</v>
      </c>
      <c r="F1858" s="86">
        <v>31</v>
      </c>
      <c r="G1858" s="92">
        <v>30.2</v>
      </c>
      <c r="H1858" s="86">
        <v>0.71</v>
      </c>
      <c r="I1858" s="90" t="s">
        <v>222</v>
      </c>
      <c r="J1858" s="90" t="s">
        <v>229</v>
      </c>
    </row>
    <row r="1859" spans="1:10" x14ac:dyDescent="0.3">
      <c r="A1859" s="90">
        <v>1857</v>
      </c>
      <c r="B1859" s="91">
        <v>111</v>
      </c>
      <c r="C1859" s="90" t="s">
        <v>346</v>
      </c>
      <c r="D1859" s="90" t="s">
        <v>5</v>
      </c>
      <c r="E1859" s="86">
        <v>73</v>
      </c>
      <c r="F1859" s="86">
        <v>31</v>
      </c>
      <c r="G1859" s="92">
        <v>33.200000000000003</v>
      </c>
      <c r="H1859" s="86">
        <v>0.71</v>
      </c>
      <c r="I1859" s="90" t="s">
        <v>222</v>
      </c>
      <c r="J1859" s="90" t="s">
        <v>229</v>
      </c>
    </row>
    <row r="1860" spans="1:10" x14ac:dyDescent="0.3">
      <c r="A1860" s="90">
        <v>1858</v>
      </c>
      <c r="B1860" s="91">
        <v>111</v>
      </c>
      <c r="C1860" s="90" t="s">
        <v>346</v>
      </c>
      <c r="D1860" s="90" t="s">
        <v>5</v>
      </c>
      <c r="E1860" s="86">
        <v>73</v>
      </c>
      <c r="F1860" s="86">
        <v>31</v>
      </c>
      <c r="G1860" s="92">
        <v>28.2</v>
      </c>
      <c r="H1860" s="86">
        <v>0.71</v>
      </c>
      <c r="I1860" s="90" t="s">
        <v>222</v>
      </c>
      <c r="J1860" s="90" t="s">
        <v>229</v>
      </c>
    </row>
    <row r="1861" spans="1:10" x14ac:dyDescent="0.3">
      <c r="A1861" s="90">
        <v>1859</v>
      </c>
      <c r="B1861" s="91">
        <v>111</v>
      </c>
      <c r="C1861" s="90" t="s">
        <v>346</v>
      </c>
      <c r="D1861" s="90" t="s">
        <v>5</v>
      </c>
      <c r="E1861" s="86">
        <v>73</v>
      </c>
      <c r="F1861" s="86">
        <v>31</v>
      </c>
      <c r="G1861" s="92">
        <v>25.2</v>
      </c>
      <c r="H1861" s="86">
        <v>0.71</v>
      </c>
      <c r="I1861" s="90" t="s">
        <v>222</v>
      </c>
      <c r="J1861" s="90" t="s">
        <v>229</v>
      </c>
    </row>
    <row r="1862" spans="1:10" x14ac:dyDescent="0.3">
      <c r="A1862" s="90">
        <v>1860</v>
      </c>
      <c r="B1862" s="91">
        <v>111</v>
      </c>
      <c r="C1862" s="90" t="s">
        <v>346</v>
      </c>
      <c r="D1862" s="90" t="s">
        <v>5</v>
      </c>
      <c r="E1862" s="86">
        <v>73</v>
      </c>
      <c r="F1862" s="86">
        <v>31</v>
      </c>
      <c r="G1862" s="92">
        <v>25.6</v>
      </c>
      <c r="H1862" s="86">
        <v>0.71</v>
      </c>
      <c r="I1862" s="90" t="s">
        <v>222</v>
      </c>
      <c r="J1862" s="90" t="s">
        <v>229</v>
      </c>
    </row>
    <row r="1863" spans="1:10" x14ac:dyDescent="0.3">
      <c r="A1863" s="90">
        <v>1861</v>
      </c>
      <c r="B1863" s="91">
        <v>111</v>
      </c>
      <c r="C1863" s="90" t="s">
        <v>346</v>
      </c>
      <c r="D1863" s="90" t="s">
        <v>5</v>
      </c>
      <c r="E1863" s="86">
        <v>73</v>
      </c>
      <c r="F1863" s="86">
        <v>31</v>
      </c>
      <c r="G1863" s="92">
        <v>25.9</v>
      </c>
      <c r="H1863" s="86">
        <v>0.71</v>
      </c>
      <c r="I1863" s="90" t="s">
        <v>222</v>
      </c>
      <c r="J1863" s="90" t="s">
        <v>229</v>
      </c>
    </row>
    <row r="1864" spans="1:10" x14ac:dyDescent="0.3">
      <c r="A1864" s="90">
        <v>1862</v>
      </c>
      <c r="B1864" s="91">
        <v>111</v>
      </c>
      <c r="C1864" s="90" t="s">
        <v>346</v>
      </c>
      <c r="D1864" s="90" t="s">
        <v>5</v>
      </c>
      <c r="E1864" s="86">
        <v>73</v>
      </c>
      <c r="F1864" s="86">
        <v>31</v>
      </c>
      <c r="G1864" s="92">
        <v>29</v>
      </c>
      <c r="H1864" s="86">
        <v>0.71</v>
      </c>
      <c r="I1864" s="90" t="s">
        <v>222</v>
      </c>
      <c r="J1864" s="90" t="s">
        <v>229</v>
      </c>
    </row>
    <row r="1865" spans="1:10" x14ac:dyDescent="0.3">
      <c r="A1865" s="90">
        <v>1863</v>
      </c>
      <c r="B1865" s="91">
        <v>111</v>
      </c>
      <c r="C1865" s="90" t="s">
        <v>346</v>
      </c>
      <c r="D1865" s="90" t="s">
        <v>5</v>
      </c>
      <c r="E1865" s="86">
        <v>73</v>
      </c>
      <c r="F1865" s="86">
        <v>31</v>
      </c>
      <c r="G1865" s="92">
        <v>27.9</v>
      </c>
      <c r="H1865" s="86">
        <v>0.71</v>
      </c>
      <c r="I1865" s="90" t="s">
        <v>222</v>
      </c>
      <c r="J1865" s="90" t="s">
        <v>229</v>
      </c>
    </row>
    <row r="1866" spans="1:10" x14ac:dyDescent="0.3">
      <c r="A1866" s="90">
        <v>1864</v>
      </c>
      <c r="B1866" s="91">
        <v>111</v>
      </c>
      <c r="C1866" s="90" t="s">
        <v>346</v>
      </c>
      <c r="D1866" s="90" t="s">
        <v>5</v>
      </c>
      <c r="E1866" s="86">
        <v>73</v>
      </c>
      <c r="F1866" s="86">
        <v>31</v>
      </c>
      <c r="G1866" s="92">
        <v>28.6</v>
      </c>
      <c r="H1866" s="86">
        <v>0.71</v>
      </c>
      <c r="I1866" s="90" t="s">
        <v>222</v>
      </c>
      <c r="J1866" s="90" t="s">
        <v>229</v>
      </c>
    </row>
    <row r="1867" spans="1:10" x14ac:dyDescent="0.3">
      <c r="A1867" s="90">
        <v>1865</v>
      </c>
      <c r="B1867" s="91">
        <v>111</v>
      </c>
      <c r="C1867" s="90" t="s">
        <v>346</v>
      </c>
      <c r="D1867" s="90" t="s">
        <v>5</v>
      </c>
      <c r="E1867" s="86">
        <v>73</v>
      </c>
      <c r="F1867" s="86">
        <v>31</v>
      </c>
      <c r="G1867" s="92">
        <v>22.9</v>
      </c>
      <c r="H1867" s="86">
        <v>0.71</v>
      </c>
      <c r="I1867" s="90" t="s">
        <v>222</v>
      </c>
      <c r="J1867" s="90" t="s">
        <v>229</v>
      </c>
    </row>
    <row r="1868" spans="1:10" x14ac:dyDescent="0.3">
      <c r="A1868" s="90">
        <v>1866</v>
      </c>
      <c r="B1868" s="91">
        <v>111</v>
      </c>
      <c r="C1868" s="90" t="s">
        <v>346</v>
      </c>
      <c r="D1868" s="90" t="s">
        <v>5</v>
      </c>
      <c r="E1868" s="86">
        <v>73</v>
      </c>
      <c r="F1868" s="86">
        <v>31</v>
      </c>
      <c r="G1868" s="92">
        <v>28.2</v>
      </c>
      <c r="H1868" s="86">
        <v>0.71</v>
      </c>
      <c r="I1868" s="90" t="s">
        <v>222</v>
      </c>
      <c r="J1868" s="90" t="s">
        <v>229</v>
      </c>
    </row>
    <row r="1869" spans="1:10" x14ac:dyDescent="0.3">
      <c r="A1869" s="90">
        <v>1867</v>
      </c>
      <c r="B1869" s="91">
        <v>111</v>
      </c>
      <c r="C1869" s="90" t="s">
        <v>346</v>
      </c>
      <c r="D1869" s="90" t="s">
        <v>5</v>
      </c>
      <c r="E1869" s="86">
        <v>73</v>
      </c>
      <c r="F1869" s="86">
        <v>31</v>
      </c>
      <c r="G1869" s="92">
        <v>31.2</v>
      </c>
      <c r="H1869" s="86">
        <v>0.71</v>
      </c>
      <c r="I1869" s="90" t="s">
        <v>222</v>
      </c>
      <c r="J1869" s="90" t="s">
        <v>229</v>
      </c>
    </row>
    <row r="1870" spans="1:10" x14ac:dyDescent="0.3">
      <c r="A1870" s="90">
        <v>1868</v>
      </c>
      <c r="B1870" s="91">
        <v>111</v>
      </c>
      <c r="C1870" s="90" t="s">
        <v>346</v>
      </c>
      <c r="D1870" s="90" t="s">
        <v>5</v>
      </c>
      <c r="E1870" s="86">
        <v>73</v>
      </c>
      <c r="F1870" s="86">
        <v>31</v>
      </c>
      <c r="G1870" s="92">
        <v>23.2</v>
      </c>
      <c r="H1870" s="86">
        <v>0.71</v>
      </c>
      <c r="I1870" s="90" t="s">
        <v>222</v>
      </c>
      <c r="J1870" s="90" t="s">
        <v>229</v>
      </c>
    </row>
    <row r="1871" spans="1:10" x14ac:dyDescent="0.3">
      <c r="A1871" s="90">
        <v>1869</v>
      </c>
      <c r="B1871" s="91">
        <v>111</v>
      </c>
      <c r="C1871" s="90" t="s">
        <v>346</v>
      </c>
      <c r="D1871" s="90" t="s">
        <v>5</v>
      </c>
      <c r="E1871" s="86">
        <v>73</v>
      </c>
      <c r="F1871" s="86">
        <v>31</v>
      </c>
      <c r="G1871" s="92">
        <v>33.299999999999997</v>
      </c>
      <c r="H1871" s="86">
        <v>0.71</v>
      </c>
      <c r="I1871" s="90" t="s">
        <v>222</v>
      </c>
      <c r="J1871" s="90" t="s">
        <v>229</v>
      </c>
    </row>
    <row r="1872" spans="1:10" x14ac:dyDescent="0.3">
      <c r="A1872" s="90">
        <v>1870</v>
      </c>
      <c r="B1872" s="91">
        <v>111</v>
      </c>
      <c r="C1872" s="90" t="s">
        <v>346</v>
      </c>
      <c r="D1872" s="90" t="s">
        <v>5</v>
      </c>
      <c r="E1872" s="86">
        <v>73</v>
      </c>
      <c r="F1872" s="86">
        <v>31</v>
      </c>
      <c r="G1872" s="92">
        <v>24.9</v>
      </c>
      <c r="H1872" s="86">
        <v>0.71</v>
      </c>
      <c r="I1872" s="90" t="s">
        <v>222</v>
      </c>
      <c r="J1872" s="90" t="s">
        <v>229</v>
      </c>
    </row>
    <row r="1873" spans="1:10" x14ac:dyDescent="0.3">
      <c r="A1873" s="90">
        <v>1871</v>
      </c>
      <c r="B1873" s="91">
        <v>111</v>
      </c>
      <c r="C1873" s="90" t="s">
        <v>346</v>
      </c>
      <c r="D1873" s="90" t="s">
        <v>5</v>
      </c>
      <c r="E1873" s="86">
        <v>73</v>
      </c>
      <c r="F1873" s="86">
        <v>31</v>
      </c>
      <c r="G1873" s="92">
        <v>21.2</v>
      </c>
      <c r="H1873" s="86">
        <v>0.71</v>
      </c>
      <c r="I1873" s="90" t="s">
        <v>222</v>
      </c>
      <c r="J1873" s="90" t="s">
        <v>229</v>
      </c>
    </row>
    <row r="1874" spans="1:10" x14ac:dyDescent="0.3">
      <c r="A1874" s="90">
        <v>1872</v>
      </c>
      <c r="B1874" s="91">
        <v>111</v>
      </c>
      <c r="C1874" s="90" t="s">
        <v>346</v>
      </c>
      <c r="D1874" s="90" t="s">
        <v>5</v>
      </c>
      <c r="E1874" s="86">
        <v>73</v>
      </c>
      <c r="F1874" s="86">
        <v>31</v>
      </c>
      <c r="G1874" s="92">
        <v>31.4</v>
      </c>
      <c r="H1874" s="86">
        <v>0.71</v>
      </c>
      <c r="I1874" s="90" t="s">
        <v>222</v>
      </c>
      <c r="J1874" s="90" t="s">
        <v>229</v>
      </c>
    </row>
    <row r="1875" spans="1:10" x14ac:dyDescent="0.3">
      <c r="A1875" s="90">
        <v>1873</v>
      </c>
      <c r="B1875" s="91">
        <v>111</v>
      </c>
      <c r="C1875" s="90" t="s">
        <v>346</v>
      </c>
      <c r="D1875" s="90" t="s">
        <v>5</v>
      </c>
      <c r="E1875" s="86">
        <v>73</v>
      </c>
      <c r="F1875" s="86">
        <v>31</v>
      </c>
      <c r="G1875" s="92">
        <v>28.3</v>
      </c>
      <c r="H1875" s="86">
        <v>0.71</v>
      </c>
      <c r="I1875" s="90" t="s">
        <v>222</v>
      </c>
      <c r="J1875" s="90" t="s">
        <v>229</v>
      </c>
    </row>
    <row r="1876" spans="1:10" x14ac:dyDescent="0.3">
      <c r="A1876" s="90">
        <v>1874</v>
      </c>
      <c r="B1876" s="91">
        <v>111</v>
      </c>
      <c r="C1876" s="90" t="s">
        <v>346</v>
      </c>
      <c r="D1876" s="90" t="s">
        <v>5</v>
      </c>
      <c r="E1876" s="86">
        <v>73</v>
      </c>
      <c r="F1876" s="86">
        <v>31</v>
      </c>
      <c r="G1876" s="92">
        <v>31.4</v>
      </c>
      <c r="H1876" s="86">
        <v>0.71</v>
      </c>
      <c r="I1876" s="90" t="s">
        <v>222</v>
      </c>
      <c r="J1876" s="90" t="s">
        <v>229</v>
      </c>
    </row>
    <row r="1877" spans="1:10" x14ac:dyDescent="0.3">
      <c r="A1877" s="90">
        <v>1875</v>
      </c>
      <c r="B1877" s="91">
        <v>111</v>
      </c>
      <c r="C1877" s="90" t="s">
        <v>346</v>
      </c>
      <c r="D1877" s="90" t="s">
        <v>5</v>
      </c>
      <c r="E1877" s="86">
        <v>73</v>
      </c>
      <c r="F1877" s="86">
        <v>31</v>
      </c>
      <c r="G1877" s="92">
        <v>35.299999999999997</v>
      </c>
      <c r="H1877" s="86">
        <v>0.71</v>
      </c>
      <c r="I1877" s="90" t="s">
        <v>222</v>
      </c>
      <c r="J1877" s="90" t="s">
        <v>229</v>
      </c>
    </row>
    <row r="1878" spans="1:10" x14ac:dyDescent="0.3">
      <c r="A1878" s="90">
        <v>1876</v>
      </c>
      <c r="B1878" s="91">
        <v>111</v>
      </c>
      <c r="C1878" s="90" t="s">
        <v>346</v>
      </c>
      <c r="D1878" s="90" t="s">
        <v>5</v>
      </c>
      <c r="E1878" s="86">
        <v>73</v>
      </c>
      <c r="F1878" s="86">
        <v>31</v>
      </c>
      <c r="G1878" s="92">
        <v>30.4</v>
      </c>
      <c r="H1878" s="86">
        <v>0.71</v>
      </c>
      <c r="I1878" s="90" t="s">
        <v>222</v>
      </c>
      <c r="J1878" s="90" t="s">
        <v>229</v>
      </c>
    </row>
    <row r="1879" spans="1:10" x14ac:dyDescent="0.3">
      <c r="A1879" s="90">
        <v>1877</v>
      </c>
      <c r="B1879" s="91">
        <v>111</v>
      </c>
      <c r="C1879" s="90" t="s">
        <v>346</v>
      </c>
      <c r="D1879" s="90" t="s">
        <v>5</v>
      </c>
      <c r="E1879" s="86">
        <v>73</v>
      </c>
      <c r="F1879" s="86">
        <v>31</v>
      </c>
      <c r="G1879" s="92">
        <v>31.7</v>
      </c>
      <c r="H1879" s="86">
        <v>0.71</v>
      </c>
      <c r="I1879" s="90" t="s">
        <v>222</v>
      </c>
      <c r="J1879" s="90" t="s">
        <v>229</v>
      </c>
    </row>
    <row r="1880" spans="1:10" x14ac:dyDescent="0.3">
      <c r="A1880" s="90">
        <v>1878</v>
      </c>
      <c r="B1880" s="91">
        <v>111</v>
      </c>
      <c r="C1880" s="90" t="s">
        <v>346</v>
      </c>
      <c r="D1880" s="90" t="s">
        <v>5</v>
      </c>
      <c r="E1880" s="86">
        <v>73</v>
      </c>
      <c r="F1880" s="86">
        <v>31</v>
      </c>
      <c r="G1880" s="92">
        <v>32.299999999999997</v>
      </c>
      <c r="H1880" s="86">
        <v>0.71</v>
      </c>
      <c r="I1880" s="90" t="s">
        <v>222</v>
      </c>
      <c r="J1880" s="90" t="s">
        <v>229</v>
      </c>
    </row>
    <row r="1881" spans="1:10" x14ac:dyDescent="0.3">
      <c r="A1881" s="90">
        <v>1879</v>
      </c>
      <c r="B1881" s="91">
        <v>111</v>
      </c>
      <c r="C1881" s="90" t="s">
        <v>346</v>
      </c>
      <c r="D1881" s="90" t="s">
        <v>5</v>
      </c>
      <c r="E1881" s="86">
        <v>73</v>
      </c>
      <c r="F1881" s="86">
        <v>31</v>
      </c>
      <c r="G1881" s="92">
        <v>31.9</v>
      </c>
      <c r="H1881" s="86">
        <v>0.71</v>
      </c>
      <c r="I1881" s="90" t="s">
        <v>222</v>
      </c>
      <c r="J1881" s="90" t="s">
        <v>229</v>
      </c>
    </row>
    <row r="1882" spans="1:10" x14ac:dyDescent="0.3">
      <c r="A1882" s="90">
        <v>1880</v>
      </c>
      <c r="B1882" s="91">
        <v>111</v>
      </c>
      <c r="C1882" s="90" t="s">
        <v>346</v>
      </c>
      <c r="D1882" s="90" t="s">
        <v>5</v>
      </c>
      <c r="E1882" s="86">
        <v>73</v>
      </c>
      <c r="F1882" s="86">
        <v>31</v>
      </c>
      <c r="G1882" s="92">
        <v>30.3</v>
      </c>
      <c r="H1882" s="86">
        <v>0.71</v>
      </c>
      <c r="I1882" s="90" t="s">
        <v>222</v>
      </c>
      <c r="J1882" s="90" t="s">
        <v>229</v>
      </c>
    </row>
    <row r="1883" spans="1:10" x14ac:dyDescent="0.3">
      <c r="A1883" s="90">
        <v>1881</v>
      </c>
      <c r="B1883" s="91">
        <v>111</v>
      </c>
      <c r="C1883" s="90" t="s">
        <v>346</v>
      </c>
      <c r="D1883" s="90" t="s">
        <v>5</v>
      </c>
      <c r="E1883" s="86">
        <v>73</v>
      </c>
      <c r="F1883" s="86">
        <v>31</v>
      </c>
      <c r="G1883" s="92">
        <v>28.4</v>
      </c>
      <c r="H1883" s="86">
        <v>0.71</v>
      </c>
      <c r="I1883" s="90" t="s">
        <v>222</v>
      </c>
      <c r="J1883" s="90" t="s">
        <v>229</v>
      </c>
    </row>
    <row r="1884" spans="1:10" x14ac:dyDescent="0.3">
      <c r="A1884" s="90">
        <v>1882</v>
      </c>
      <c r="B1884" s="91">
        <v>111</v>
      </c>
      <c r="C1884" s="90" t="s">
        <v>346</v>
      </c>
      <c r="D1884" s="90" t="s">
        <v>5</v>
      </c>
      <c r="E1884" s="86">
        <v>73</v>
      </c>
      <c r="F1884" s="86">
        <v>31</v>
      </c>
      <c r="G1884" s="92">
        <v>34.200000000000003</v>
      </c>
      <c r="H1884" s="86">
        <v>0.71</v>
      </c>
      <c r="I1884" s="90" t="s">
        <v>222</v>
      </c>
      <c r="J1884" s="90" t="s">
        <v>229</v>
      </c>
    </row>
    <row r="1885" spans="1:10" x14ac:dyDescent="0.3">
      <c r="A1885" s="90">
        <v>1883</v>
      </c>
      <c r="B1885" s="91">
        <v>111</v>
      </c>
      <c r="C1885" s="90" t="s">
        <v>346</v>
      </c>
      <c r="D1885" s="90" t="s">
        <v>5</v>
      </c>
      <c r="E1885" s="86">
        <v>73</v>
      </c>
      <c r="F1885" s="86">
        <v>31</v>
      </c>
      <c r="G1885" s="92">
        <v>34</v>
      </c>
      <c r="H1885" s="86">
        <v>0.71</v>
      </c>
      <c r="I1885" s="90" t="s">
        <v>222</v>
      </c>
      <c r="J1885" s="90" t="s">
        <v>229</v>
      </c>
    </row>
    <row r="1886" spans="1:10" x14ac:dyDescent="0.3">
      <c r="A1886" s="90">
        <v>1884</v>
      </c>
      <c r="B1886" s="91">
        <v>111</v>
      </c>
      <c r="C1886" s="90" t="s">
        <v>346</v>
      </c>
      <c r="D1886" s="90" t="s">
        <v>5</v>
      </c>
      <c r="E1886" s="86">
        <v>73</v>
      </c>
      <c r="F1886" s="86">
        <v>31</v>
      </c>
      <c r="G1886" s="92">
        <v>36.4</v>
      </c>
      <c r="H1886" s="86">
        <v>0.71</v>
      </c>
      <c r="I1886" s="90" t="s">
        <v>222</v>
      </c>
      <c r="J1886" s="90" t="s">
        <v>229</v>
      </c>
    </row>
    <row r="1887" spans="1:10" x14ac:dyDescent="0.3">
      <c r="A1887" s="90">
        <v>1885</v>
      </c>
      <c r="B1887" s="91">
        <v>111</v>
      </c>
      <c r="C1887" s="90" t="s">
        <v>346</v>
      </c>
      <c r="D1887" s="90" t="s">
        <v>5</v>
      </c>
      <c r="E1887" s="86">
        <v>73</v>
      </c>
      <c r="F1887" s="86">
        <v>31</v>
      </c>
      <c r="G1887" s="92">
        <v>34.5</v>
      </c>
      <c r="H1887" s="86">
        <v>0.71</v>
      </c>
      <c r="I1887" s="90" t="s">
        <v>222</v>
      </c>
      <c r="J1887" s="90" t="s">
        <v>229</v>
      </c>
    </row>
    <row r="1888" spans="1:10" x14ac:dyDescent="0.3">
      <c r="A1888" s="90">
        <v>1886</v>
      </c>
      <c r="B1888" s="91">
        <v>111</v>
      </c>
      <c r="C1888" s="90" t="s">
        <v>346</v>
      </c>
      <c r="D1888" s="90" t="s">
        <v>5</v>
      </c>
      <c r="E1888" s="86">
        <v>73</v>
      </c>
      <c r="F1888" s="86">
        <v>31</v>
      </c>
      <c r="G1888" s="92">
        <v>30.6</v>
      </c>
      <c r="H1888" s="86">
        <v>0.71</v>
      </c>
      <c r="I1888" s="90" t="s">
        <v>222</v>
      </c>
      <c r="J1888" s="90" t="s">
        <v>229</v>
      </c>
    </row>
    <row r="1889" spans="1:10" x14ac:dyDescent="0.3">
      <c r="A1889" s="90">
        <v>1887</v>
      </c>
      <c r="B1889" s="91">
        <v>111</v>
      </c>
      <c r="C1889" s="90" t="s">
        <v>346</v>
      </c>
      <c r="D1889" s="90" t="s">
        <v>5</v>
      </c>
      <c r="E1889" s="86">
        <v>73</v>
      </c>
      <c r="F1889" s="86">
        <v>31</v>
      </c>
      <c r="G1889" s="92">
        <v>30.3</v>
      </c>
      <c r="H1889" s="86">
        <v>0.71</v>
      </c>
      <c r="I1889" s="90" t="s">
        <v>222</v>
      </c>
      <c r="J1889" s="90" t="s">
        <v>229</v>
      </c>
    </row>
    <row r="1890" spans="1:10" x14ac:dyDescent="0.3">
      <c r="A1890" s="90">
        <v>1888</v>
      </c>
      <c r="B1890" s="91">
        <v>111</v>
      </c>
      <c r="C1890" s="90" t="s">
        <v>346</v>
      </c>
      <c r="D1890" s="90" t="s">
        <v>5</v>
      </c>
      <c r="E1890" s="86">
        <v>73</v>
      </c>
      <c r="F1890" s="86">
        <v>31</v>
      </c>
      <c r="G1890" s="92">
        <v>30.6</v>
      </c>
      <c r="H1890" s="86">
        <v>0.71</v>
      </c>
      <c r="I1890" s="90" t="s">
        <v>222</v>
      </c>
      <c r="J1890" s="90" t="s">
        <v>229</v>
      </c>
    </row>
    <row r="1891" spans="1:10" x14ac:dyDescent="0.3">
      <c r="A1891" s="90">
        <v>1889</v>
      </c>
      <c r="B1891" s="91">
        <v>111</v>
      </c>
      <c r="C1891" s="90" t="s">
        <v>346</v>
      </c>
      <c r="D1891" s="90" t="s">
        <v>5</v>
      </c>
      <c r="E1891" s="86">
        <v>73</v>
      </c>
      <c r="F1891" s="86">
        <v>31</v>
      </c>
      <c r="G1891" s="92">
        <v>28</v>
      </c>
      <c r="H1891" s="86">
        <v>0.71</v>
      </c>
      <c r="I1891" s="90" t="s">
        <v>222</v>
      </c>
      <c r="J1891" s="90" t="s">
        <v>229</v>
      </c>
    </row>
    <row r="1892" spans="1:10" x14ac:dyDescent="0.3">
      <c r="A1892" s="90">
        <v>1890</v>
      </c>
      <c r="B1892" s="91">
        <v>111</v>
      </c>
      <c r="C1892" s="90" t="s">
        <v>346</v>
      </c>
      <c r="D1892" s="90" t="s">
        <v>5</v>
      </c>
      <c r="E1892" s="86">
        <v>73</v>
      </c>
      <c r="F1892" s="86">
        <v>31</v>
      </c>
      <c r="G1892" s="92">
        <v>29.1</v>
      </c>
      <c r="H1892" s="86">
        <v>0.71</v>
      </c>
      <c r="I1892" s="90" t="s">
        <v>222</v>
      </c>
      <c r="J1892" s="90" t="s">
        <v>229</v>
      </c>
    </row>
    <row r="1893" spans="1:10" x14ac:dyDescent="0.3">
      <c r="A1893" s="90">
        <v>1891</v>
      </c>
      <c r="B1893" s="91">
        <v>111</v>
      </c>
      <c r="C1893" s="90" t="s">
        <v>346</v>
      </c>
      <c r="D1893" s="90" t="s">
        <v>5</v>
      </c>
      <c r="E1893" s="86">
        <v>73</v>
      </c>
      <c r="F1893" s="86">
        <v>31</v>
      </c>
      <c r="G1893" s="92">
        <v>31.7</v>
      </c>
      <c r="H1893" s="86">
        <v>0.71</v>
      </c>
      <c r="I1893" s="90" t="s">
        <v>222</v>
      </c>
      <c r="J1893" s="90" t="s">
        <v>229</v>
      </c>
    </row>
    <row r="1894" spans="1:10" x14ac:dyDescent="0.3">
      <c r="A1894" s="90">
        <v>1892</v>
      </c>
      <c r="B1894" s="91">
        <v>111</v>
      </c>
      <c r="C1894" s="90" t="s">
        <v>346</v>
      </c>
      <c r="D1894" s="90" t="s">
        <v>5</v>
      </c>
      <c r="E1894" s="86">
        <v>73</v>
      </c>
      <c r="F1894" s="86">
        <v>31</v>
      </c>
      <c r="G1894" s="92">
        <v>32.1</v>
      </c>
      <c r="H1894" s="86">
        <v>0.71</v>
      </c>
      <c r="I1894" s="90" t="s">
        <v>222</v>
      </c>
      <c r="J1894" s="90" t="s">
        <v>229</v>
      </c>
    </row>
    <row r="1895" spans="1:10" x14ac:dyDescent="0.3">
      <c r="A1895" s="90">
        <v>1893</v>
      </c>
      <c r="B1895" s="91">
        <v>111</v>
      </c>
      <c r="C1895" s="90" t="s">
        <v>346</v>
      </c>
      <c r="D1895" s="90" t="s">
        <v>5</v>
      </c>
      <c r="E1895" s="86">
        <v>73</v>
      </c>
      <c r="F1895" s="86">
        <v>31</v>
      </c>
      <c r="G1895" s="92">
        <v>26.6</v>
      </c>
      <c r="H1895" s="86">
        <v>0.71</v>
      </c>
      <c r="I1895" s="90" t="s">
        <v>222</v>
      </c>
      <c r="J1895" s="90" t="s">
        <v>229</v>
      </c>
    </row>
    <row r="1896" spans="1:10" x14ac:dyDescent="0.3">
      <c r="A1896" s="90">
        <v>1894</v>
      </c>
      <c r="B1896" s="91">
        <v>111</v>
      </c>
      <c r="C1896" s="90" t="s">
        <v>346</v>
      </c>
      <c r="D1896" s="90" t="s">
        <v>5</v>
      </c>
      <c r="E1896" s="86">
        <v>73</v>
      </c>
      <c r="F1896" s="86">
        <v>31</v>
      </c>
      <c r="G1896" s="92">
        <v>29.7</v>
      </c>
      <c r="H1896" s="86">
        <v>0.71</v>
      </c>
      <c r="I1896" s="90" t="s">
        <v>222</v>
      </c>
      <c r="J1896" s="90" t="s">
        <v>229</v>
      </c>
    </row>
    <row r="1897" spans="1:10" x14ac:dyDescent="0.3">
      <c r="A1897" s="90">
        <v>1895</v>
      </c>
      <c r="B1897" s="91">
        <v>111</v>
      </c>
      <c r="C1897" s="90" t="s">
        <v>346</v>
      </c>
      <c r="D1897" s="90" t="s">
        <v>5</v>
      </c>
      <c r="E1897" s="86">
        <v>73</v>
      </c>
      <c r="F1897" s="86">
        <v>31</v>
      </c>
      <c r="G1897" s="92">
        <v>27.5</v>
      </c>
      <c r="H1897" s="86">
        <v>0.71</v>
      </c>
      <c r="I1897" s="90" t="s">
        <v>222</v>
      </c>
      <c r="J1897" s="90" t="s">
        <v>229</v>
      </c>
    </row>
    <row r="1898" spans="1:10" x14ac:dyDescent="0.3">
      <c r="A1898" s="90">
        <v>1896</v>
      </c>
      <c r="B1898" s="91">
        <v>111</v>
      </c>
      <c r="C1898" s="90" t="s">
        <v>346</v>
      </c>
      <c r="D1898" s="90" t="s">
        <v>5</v>
      </c>
      <c r="E1898" s="86">
        <v>73</v>
      </c>
      <c r="F1898" s="86">
        <v>31</v>
      </c>
      <c r="G1898" s="92">
        <v>25.1</v>
      </c>
      <c r="H1898" s="86">
        <v>0.71</v>
      </c>
      <c r="I1898" s="90" t="s">
        <v>222</v>
      </c>
      <c r="J1898" s="90" t="s">
        <v>229</v>
      </c>
    </row>
    <row r="1899" spans="1:10" x14ac:dyDescent="0.3">
      <c r="A1899" s="90">
        <v>1897</v>
      </c>
      <c r="B1899" s="91">
        <v>111</v>
      </c>
      <c r="C1899" s="90" t="s">
        <v>346</v>
      </c>
      <c r="D1899" s="90" t="s">
        <v>5</v>
      </c>
      <c r="E1899" s="86">
        <v>73</v>
      </c>
      <c r="F1899" s="86">
        <v>31</v>
      </c>
      <c r="G1899" s="92">
        <v>30.4</v>
      </c>
      <c r="H1899" s="86">
        <v>0.71</v>
      </c>
      <c r="I1899" s="90" t="s">
        <v>222</v>
      </c>
      <c r="J1899" s="90" t="s">
        <v>229</v>
      </c>
    </row>
    <row r="1900" spans="1:10" x14ac:dyDescent="0.3">
      <c r="A1900" s="90">
        <v>1898</v>
      </c>
      <c r="B1900" s="91">
        <v>111</v>
      </c>
      <c r="C1900" s="90" t="s">
        <v>346</v>
      </c>
      <c r="D1900" s="90" t="s">
        <v>5</v>
      </c>
      <c r="E1900" s="86">
        <v>73</v>
      </c>
      <c r="F1900" s="86">
        <v>31</v>
      </c>
      <c r="G1900" s="92">
        <v>32.5</v>
      </c>
      <c r="H1900" s="86">
        <v>0.71</v>
      </c>
      <c r="I1900" s="90" t="s">
        <v>222</v>
      </c>
      <c r="J1900" s="90" t="s">
        <v>229</v>
      </c>
    </row>
    <row r="1901" spans="1:10" x14ac:dyDescent="0.3">
      <c r="A1901" s="90">
        <v>1899</v>
      </c>
      <c r="B1901" s="91">
        <v>111</v>
      </c>
      <c r="C1901" s="90" t="s">
        <v>346</v>
      </c>
      <c r="D1901" s="90" t="s">
        <v>5</v>
      </c>
      <c r="E1901" s="86">
        <v>73</v>
      </c>
      <c r="F1901" s="86">
        <v>31</v>
      </c>
      <c r="G1901" s="92">
        <v>26.2</v>
      </c>
      <c r="H1901" s="86">
        <v>0.71</v>
      </c>
      <c r="I1901" s="90" t="s">
        <v>222</v>
      </c>
      <c r="J1901" s="90" t="s">
        <v>229</v>
      </c>
    </row>
    <row r="1902" spans="1:10" x14ac:dyDescent="0.3">
      <c r="A1902" s="90">
        <v>1900</v>
      </c>
      <c r="B1902" s="91">
        <v>112</v>
      </c>
      <c r="C1902" s="90" t="s">
        <v>347</v>
      </c>
      <c r="D1902" s="90" t="s">
        <v>17</v>
      </c>
      <c r="E1902" s="86">
        <v>-6.7333333333333298</v>
      </c>
      <c r="F1902" s="86">
        <v>38.9</v>
      </c>
      <c r="G1902" s="92">
        <v>39.420299999999997</v>
      </c>
      <c r="H1902" s="86">
        <v>0.36903799999999998</v>
      </c>
      <c r="I1902" s="90" t="s">
        <v>237</v>
      </c>
      <c r="J1902" s="90"/>
    </row>
    <row r="1903" spans="1:10" x14ac:dyDescent="0.3">
      <c r="A1903" s="90">
        <v>1901</v>
      </c>
      <c r="B1903" s="91">
        <v>112</v>
      </c>
      <c r="C1903" s="90" t="s">
        <v>347</v>
      </c>
      <c r="D1903" s="90" t="s">
        <v>17</v>
      </c>
      <c r="E1903" s="86">
        <v>-6.7333333333333298</v>
      </c>
      <c r="F1903" s="86">
        <v>38.9</v>
      </c>
      <c r="G1903" s="92">
        <v>34.009700000000002</v>
      </c>
      <c r="H1903" s="86">
        <v>0.36903799999999998</v>
      </c>
      <c r="I1903" s="90" t="s">
        <v>237</v>
      </c>
      <c r="J1903" s="90"/>
    </row>
    <row r="1904" spans="1:10" x14ac:dyDescent="0.3">
      <c r="A1904" s="90">
        <v>1902</v>
      </c>
      <c r="B1904" s="91">
        <v>112</v>
      </c>
      <c r="C1904" s="90" t="s">
        <v>347</v>
      </c>
      <c r="D1904" s="90" t="s">
        <v>17</v>
      </c>
      <c r="E1904" s="86">
        <v>-6.7333333333333298</v>
      </c>
      <c r="F1904" s="86">
        <v>38.9</v>
      </c>
      <c r="G1904" s="92">
        <v>50.241500000000002</v>
      </c>
      <c r="H1904" s="86">
        <v>0.36903799999999998</v>
      </c>
      <c r="I1904" s="90" t="s">
        <v>237</v>
      </c>
      <c r="J1904" s="90"/>
    </row>
    <row r="1905" spans="1:10" x14ac:dyDescent="0.3">
      <c r="A1905" s="90">
        <v>1903</v>
      </c>
      <c r="B1905" s="91">
        <v>113</v>
      </c>
      <c r="C1905" s="90" t="s">
        <v>426</v>
      </c>
      <c r="D1905" s="90" t="s">
        <v>1</v>
      </c>
      <c r="E1905" s="86">
        <v>114.454798</v>
      </c>
      <c r="F1905" s="86">
        <v>38.062848000000002</v>
      </c>
      <c r="G1905" s="92">
        <v>37.78</v>
      </c>
      <c r="H1905" s="86">
        <v>1.05</v>
      </c>
      <c r="I1905" s="90" t="s">
        <v>222</v>
      </c>
      <c r="J1905" s="90" t="s">
        <v>244</v>
      </c>
    </row>
    <row r="1906" spans="1:10" x14ac:dyDescent="0.3">
      <c r="A1906" s="90">
        <v>1904</v>
      </c>
      <c r="B1906" s="91">
        <v>113</v>
      </c>
      <c r="C1906" s="90" t="s">
        <v>426</v>
      </c>
      <c r="D1906" s="90" t="s">
        <v>1</v>
      </c>
      <c r="E1906" s="86">
        <v>114.454798</v>
      </c>
      <c r="F1906" s="86">
        <v>38.062848000000002</v>
      </c>
      <c r="G1906" s="92">
        <v>47.28</v>
      </c>
      <c r="H1906" s="86">
        <v>1.05</v>
      </c>
      <c r="I1906" s="90" t="s">
        <v>222</v>
      </c>
      <c r="J1906" s="90" t="s">
        <v>244</v>
      </c>
    </row>
    <row r="1907" spans="1:10" x14ac:dyDescent="0.3">
      <c r="A1907" s="90">
        <v>1905</v>
      </c>
      <c r="B1907" s="91">
        <v>113</v>
      </c>
      <c r="C1907" s="90" t="s">
        <v>426</v>
      </c>
      <c r="D1907" s="90" t="s">
        <v>1</v>
      </c>
      <c r="E1907" s="86">
        <v>114.454798</v>
      </c>
      <c r="F1907" s="86">
        <v>38.062848000000002</v>
      </c>
      <c r="G1907" s="92">
        <v>24.59</v>
      </c>
      <c r="H1907" s="86">
        <v>1.05</v>
      </c>
      <c r="I1907" s="90" t="s">
        <v>222</v>
      </c>
      <c r="J1907" s="90" t="s">
        <v>244</v>
      </c>
    </row>
    <row r="1908" spans="1:10" x14ac:dyDescent="0.3">
      <c r="A1908" s="90">
        <v>1906</v>
      </c>
      <c r="B1908" s="91">
        <v>113</v>
      </c>
      <c r="C1908" s="90" t="s">
        <v>426</v>
      </c>
      <c r="D1908" s="90" t="s">
        <v>1</v>
      </c>
      <c r="E1908" s="86">
        <v>114.454798</v>
      </c>
      <c r="F1908" s="86">
        <v>38.062848000000002</v>
      </c>
      <c r="G1908" s="92">
        <v>37.85</v>
      </c>
      <c r="H1908" s="86">
        <v>1.05</v>
      </c>
      <c r="I1908" s="90" t="s">
        <v>222</v>
      </c>
      <c r="J1908" s="90" t="s">
        <v>244</v>
      </c>
    </row>
    <row r="1909" spans="1:10" x14ac:dyDescent="0.3">
      <c r="A1909" s="90">
        <v>1907</v>
      </c>
      <c r="B1909" s="91">
        <v>113</v>
      </c>
      <c r="C1909" s="90" t="s">
        <v>426</v>
      </c>
      <c r="D1909" s="90" t="s">
        <v>1</v>
      </c>
      <c r="E1909" s="86">
        <v>114.454798</v>
      </c>
      <c r="F1909" s="86">
        <v>38.062848000000002</v>
      </c>
      <c r="G1909" s="92">
        <v>30.04</v>
      </c>
      <c r="H1909" s="86">
        <v>1.05</v>
      </c>
      <c r="I1909" s="90" t="s">
        <v>222</v>
      </c>
      <c r="J1909" s="90" t="s">
        <v>244</v>
      </c>
    </row>
    <row r="1910" spans="1:10" x14ac:dyDescent="0.3">
      <c r="A1910" s="90">
        <v>1908</v>
      </c>
      <c r="B1910" s="91">
        <v>114</v>
      </c>
      <c r="C1910" s="90" t="s">
        <v>427</v>
      </c>
      <c r="D1910" s="90" t="s">
        <v>1</v>
      </c>
      <c r="E1910" s="86">
        <v>114.454798</v>
      </c>
      <c r="F1910" s="86">
        <v>38.062848000000002</v>
      </c>
      <c r="G1910" s="92">
        <v>28.552199999999999</v>
      </c>
      <c r="H1910" s="86">
        <v>1.2</v>
      </c>
      <c r="I1910" s="90" t="s">
        <v>222</v>
      </c>
      <c r="J1910" s="90" t="s">
        <v>244</v>
      </c>
    </row>
    <row r="1911" spans="1:10" x14ac:dyDescent="0.3">
      <c r="A1911" s="90">
        <v>1909</v>
      </c>
      <c r="B1911" s="91">
        <v>114</v>
      </c>
      <c r="C1911" s="90" t="s">
        <v>427</v>
      </c>
      <c r="D1911" s="90" t="s">
        <v>1</v>
      </c>
      <c r="E1911" s="86">
        <v>114.454798</v>
      </c>
      <c r="F1911" s="86">
        <v>38.062848000000002</v>
      </c>
      <c r="G1911" s="92">
        <v>38.7879</v>
      </c>
      <c r="H1911" s="86">
        <v>1.2</v>
      </c>
      <c r="I1911" s="90" t="s">
        <v>222</v>
      </c>
      <c r="J1911" s="90" t="s">
        <v>244</v>
      </c>
    </row>
    <row r="1912" spans="1:10" x14ac:dyDescent="0.3">
      <c r="A1912" s="90">
        <v>1910</v>
      </c>
      <c r="B1912" s="91">
        <v>114</v>
      </c>
      <c r="C1912" s="90" t="s">
        <v>427</v>
      </c>
      <c r="D1912" s="90" t="s">
        <v>1</v>
      </c>
      <c r="E1912" s="86">
        <v>114.454798</v>
      </c>
      <c r="F1912" s="86">
        <v>38.062848000000002</v>
      </c>
      <c r="G1912" s="92">
        <v>36.363599999999998</v>
      </c>
      <c r="H1912" s="86">
        <v>1.2</v>
      </c>
      <c r="I1912" s="90" t="s">
        <v>222</v>
      </c>
      <c r="J1912" s="90" t="s">
        <v>244</v>
      </c>
    </row>
    <row r="1913" spans="1:10" x14ac:dyDescent="0.3">
      <c r="A1913" s="90">
        <v>1911</v>
      </c>
      <c r="B1913" s="91">
        <v>114</v>
      </c>
      <c r="C1913" s="90" t="s">
        <v>427</v>
      </c>
      <c r="D1913" s="90" t="s">
        <v>1</v>
      </c>
      <c r="E1913" s="86">
        <v>114.454798</v>
      </c>
      <c r="F1913" s="86">
        <v>38.062848000000002</v>
      </c>
      <c r="G1913" s="92">
        <v>37.7104</v>
      </c>
      <c r="H1913" s="86">
        <v>1.2</v>
      </c>
      <c r="I1913" s="90" t="s">
        <v>222</v>
      </c>
      <c r="J1913" s="90" t="s">
        <v>244</v>
      </c>
    </row>
    <row r="1914" spans="1:10" x14ac:dyDescent="0.3">
      <c r="A1914" s="90">
        <v>1912</v>
      </c>
      <c r="B1914" s="91">
        <v>114</v>
      </c>
      <c r="C1914" s="90" t="s">
        <v>427</v>
      </c>
      <c r="D1914" s="90" t="s">
        <v>1</v>
      </c>
      <c r="E1914" s="86">
        <v>114.454798</v>
      </c>
      <c r="F1914" s="86">
        <v>38.062848000000002</v>
      </c>
      <c r="G1914" s="92">
        <v>56.835000000000001</v>
      </c>
      <c r="H1914" s="86">
        <v>1.2</v>
      </c>
      <c r="I1914" s="90" t="s">
        <v>222</v>
      </c>
      <c r="J1914" s="90" t="s">
        <v>244</v>
      </c>
    </row>
    <row r="1915" spans="1:10" x14ac:dyDescent="0.3">
      <c r="A1915" s="90">
        <v>1913</v>
      </c>
      <c r="B1915" s="91">
        <v>115</v>
      </c>
      <c r="C1915" s="90" t="s">
        <v>348</v>
      </c>
      <c r="D1915" s="90" t="s">
        <v>16</v>
      </c>
      <c r="E1915" s="86">
        <v>49.699911999999998</v>
      </c>
      <c r="F1915" s="86">
        <v>34.102888</v>
      </c>
      <c r="G1915" s="92">
        <v>23.654699999999998</v>
      </c>
      <c r="H1915" s="86"/>
      <c r="I1915" s="90" t="s">
        <v>222</v>
      </c>
      <c r="J1915" s="90" t="s">
        <v>227</v>
      </c>
    </row>
    <row r="1916" spans="1:10" x14ac:dyDescent="0.3">
      <c r="A1916" s="90">
        <v>1914</v>
      </c>
      <c r="B1916" s="91">
        <v>116</v>
      </c>
      <c r="C1916" s="90" t="s">
        <v>349</v>
      </c>
      <c r="D1916" s="90" t="s">
        <v>17</v>
      </c>
      <c r="E1916" s="86">
        <v>-4.5983333333333301</v>
      </c>
      <c r="F1916" s="86">
        <v>37.798333333333296</v>
      </c>
      <c r="G1916" s="92">
        <v>29.6341</v>
      </c>
      <c r="H1916" s="86">
        <v>0.46</v>
      </c>
      <c r="I1916" s="90" t="s">
        <v>237</v>
      </c>
      <c r="J1916" s="90"/>
    </row>
    <row r="1917" spans="1:10" x14ac:dyDescent="0.3">
      <c r="A1917" s="90">
        <v>1915</v>
      </c>
      <c r="B1917" s="91">
        <v>116</v>
      </c>
      <c r="C1917" s="90" t="s">
        <v>349</v>
      </c>
      <c r="D1917" s="90" t="s">
        <v>17</v>
      </c>
      <c r="E1917" s="86">
        <v>-4.5924722222222201</v>
      </c>
      <c r="F1917" s="86">
        <v>37.781527777777697</v>
      </c>
      <c r="G1917" s="92">
        <v>28.825600000000001</v>
      </c>
      <c r="H1917" s="86">
        <v>0.46</v>
      </c>
      <c r="I1917" s="90" t="s">
        <v>237</v>
      </c>
      <c r="J1917" s="90"/>
    </row>
    <row r="1918" spans="1:10" x14ac:dyDescent="0.3">
      <c r="A1918" s="90">
        <v>1916</v>
      </c>
      <c r="B1918" s="91">
        <v>117</v>
      </c>
      <c r="C1918" s="90" t="s">
        <v>350</v>
      </c>
      <c r="D1918" s="90" t="s">
        <v>2</v>
      </c>
      <c r="E1918" s="86">
        <v>75.4166666666666</v>
      </c>
      <c r="F1918" s="86">
        <v>25.216666666666601</v>
      </c>
      <c r="G1918" s="92">
        <v>26.6</v>
      </c>
      <c r="H1918" s="86">
        <v>0.46</v>
      </c>
      <c r="I1918" s="90" t="s">
        <v>222</v>
      </c>
      <c r="J1918" s="90" t="s">
        <v>229</v>
      </c>
    </row>
    <row r="1919" spans="1:10" x14ac:dyDescent="0.3">
      <c r="A1919" s="90">
        <v>1917</v>
      </c>
      <c r="B1919" s="91">
        <v>118</v>
      </c>
      <c r="C1919" s="90" t="s">
        <v>351</v>
      </c>
      <c r="D1919" s="90" t="s">
        <v>1</v>
      </c>
      <c r="E1919" s="86">
        <v>105.39451</v>
      </c>
      <c r="F1919" s="86">
        <v>30.877139</v>
      </c>
      <c r="G1919" s="92">
        <v>31.3</v>
      </c>
      <c r="H1919" s="86">
        <v>0.5</v>
      </c>
      <c r="I1919" s="90" t="s">
        <v>222</v>
      </c>
      <c r="J1919" s="90" t="s">
        <v>244</v>
      </c>
    </row>
    <row r="1920" spans="1:10" x14ac:dyDescent="0.3">
      <c r="A1920" s="90">
        <v>1918</v>
      </c>
      <c r="B1920" s="91">
        <v>119</v>
      </c>
      <c r="C1920" s="90" t="s">
        <v>352</v>
      </c>
      <c r="D1920" s="90" t="s">
        <v>2</v>
      </c>
      <c r="E1920" s="86">
        <v>77.094575000000006</v>
      </c>
      <c r="F1920" s="86">
        <v>28.711660999999999</v>
      </c>
      <c r="G1920" s="92">
        <v>39.5</v>
      </c>
      <c r="H1920" s="86">
        <v>0.68</v>
      </c>
      <c r="I1920" s="90" t="s">
        <v>222</v>
      </c>
      <c r="J1920" s="90" t="s">
        <v>229</v>
      </c>
    </row>
    <row r="1921" spans="1:10" x14ac:dyDescent="0.3">
      <c r="A1921" s="90">
        <v>1919</v>
      </c>
      <c r="B1921" s="91">
        <v>120</v>
      </c>
      <c r="C1921" s="90" t="s">
        <v>353</v>
      </c>
      <c r="D1921" s="90" t="s">
        <v>2</v>
      </c>
      <c r="E1921" s="86">
        <v>77.094575000000006</v>
      </c>
      <c r="F1921" s="86">
        <v>28.711660999999999</v>
      </c>
      <c r="G1921" s="92">
        <v>28</v>
      </c>
      <c r="H1921" s="86">
        <v>1.43</v>
      </c>
      <c r="I1921" s="90" t="s">
        <v>222</v>
      </c>
      <c r="J1921" s="90" t="s">
        <v>229</v>
      </c>
    </row>
    <row r="1922" spans="1:10" x14ac:dyDescent="0.3">
      <c r="A1922" s="90">
        <v>1920</v>
      </c>
      <c r="B1922" s="91">
        <v>120</v>
      </c>
      <c r="C1922" s="90" t="s">
        <v>353</v>
      </c>
      <c r="D1922" s="90" t="s">
        <v>2</v>
      </c>
      <c r="E1922" s="86">
        <v>77.094575000000006</v>
      </c>
      <c r="F1922" s="86">
        <v>28.711660999999999</v>
      </c>
      <c r="G1922" s="92">
        <v>52</v>
      </c>
      <c r="H1922" s="86">
        <v>1.43</v>
      </c>
      <c r="I1922" s="90" t="s">
        <v>222</v>
      </c>
      <c r="J1922" s="90" t="s">
        <v>229</v>
      </c>
    </row>
    <row r="1923" spans="1:10" x14ac:dyDescent="0.3">
      <c r="A1923" s="90">
        <v>1921</v>
      </c>
      <c r="B1923" s="91">
        <v>121</v>
      </c>
      <c r="C1923" s="90" t="s">
        <v>354</v>
      </c>
      <c r="D1923" s="90" t="s">
        <v>2</v>
      </c>
      <c r="E1923" s="86">
        <v>77.400000000000006</v>
      </c>
      <c r="F1923" s="86">
        <v>23.3</v>
      </c>
      <c r="G1923" s="92">
        <v>38.200000000000003</v>
      </c>
      <c r="H1923" s="86">
        <v>0.24</v>
      </c>
      <c r="I1923" s="90" t="s">
        <v>222</v>
      </c>
      <c r="J1923" s="90" t="s">
        <v>229</v>
      </c>
    </row>
    <row r="1924" spans="1:10" x14ac:dyDescent="0.3">
      <c r="A1924" s="90">
        <v>1922</v>
      </c>
      <c r="B1924" s="91">
        <v>121</v>
      </c>
      <c r="C1924" s="90" t="s">
        <v>354</v>
      </c>
      <c r="D1924" s="90" t="s">
        <v>2</v>
      </c>
      <c r="E1924" s="86">
        <v>77.400000000000006</v>
      </c>
      <c r="F1924" s="86">
        <v>23.3</v>
      </c>
      <c r="G1924" s="92">
        <v>42.5</v>
      </c>
      <c r="H1924" s="86">
        <v>0.24</v>
      </c>
      <c r="I1924" s="90" t="s">
        <v>222</v>
      </c>
      <c r="J1924" s="90" t="s">
        <v>229</v>
      </c>
    </row>
    <row r="1925" spans="1:10" x14ac:dyDescent="0.3">
      <c r="A1925" s="90">
        <v>1923</v>
      </c>
      <c r="B1925" s="91">
        <v>121</v>
      </c>
      <c r="C1925" s="90" t="s">
        <v>354</v>
      </c>
      <c r="D1925" s="90" t="s">
        <v>2</v>
      </c>
      <c r="E1925" s="86">
        <v>77.400000000000006</v>
      </c>
      <c r="F1925" s="86">
        <v>23.3</v>
      </c>
      <c r="G1925" s="92">
        <v>43.8</v>
      </c>
      <c r="H1925" s="86">
        <v>0.24</v>
      </c>
      <c r="I1925" s="90" t="s">
        <v>222</v>
      </c>
      <c r="J1925" s="90" t="s">
        <v>229</v>
      </c>
    </row>
    <row r="1926" spans="1:10" x14ac:dyDescent="0.3">
      <c r="A1926" s="90">
        <v>1924</v>
      </c>
      <c r="B1926" s="91">
        <v>121</v>
      </c>
      <c r="C1926" s="90" t="s">
        <v>354</v>
      </c>
      <c r="D1926" s="90" t="s">
        <v>2</v>
      </c>
      <c r="E1926" s="86">
        <v>77.400000000000006</v>
      </c>
      <c r="F1926" s="86">
        <v>23.3</v>
      </c>
      <c r="G1926" s="92">
        <v>35.5</v>
      </c>
      <c r="H1926" s="86">
        <v>0.24</v>
      </c>
      <c r="I1926" s="90" t="s">
        <v>222</v>
      </c>
      <c r="J1926" s="90" t="s">
        <v>229</v>
      </c>
    </row>
    <row r="1927" spans="1:10" x14ac:dyDescent="0.3">
      <c r="A1927" s="90">
        <v>1925</v>
      </c>
      <c r="B1927" s="91">
        <v>121</v>
      </c>
      <c r="C1927" s="90" t="s">
        <v>354</v>
      </c>
      <c r="D1927" s="90" t="s">
        <v>2</v>
      </c>
      <c r="E1927" s="86">
        <v>77.400000000000006</v>
      </c>
      <c r="F1927" s="86">
        <v>23.3</v>
      </c>
      <c r="G1927" s="92">
        <v>40.799999999999997</v>
      </c>
      <c r="H1927" s="86">
        <v>0.24</v>
      </c>
      <c r="I1927" s="90" t="s">
        <v>222</v>
      </c>
      <c r="J1927" s="90" t="s">
        <v>229</v>
      </c>
    </row>
    <row r="1928" spans="1:10" x14ac:dyDescent="0.3">
      <c r="A1928" s="90">
        <v>1926</v>
      </c>
      <c r="B1928" s="91">
        <v>121</v>
      </c>
      <c r="C1928" s="90" t="s">
        <v>354</v>
      </c>
      <c r="D1928" s="90" t="s">
        <v>2</v>
      </c>
      <c r="E1928" s="86">
        <v>77.400000000000006</v>
      </c>
      <c r="F1928" s="86">
        <v>23.3</v>
      </c>
      <c r="G1928" s="92">
        <v>39.5</v>
      </c>
      <c r="H1928" s="86">
        <v>0.24</v>
      </c>
      <c r="I1928" s="90" t="s">
        <v>222</v>
      </c>
      <c r="J1928" s="90" t="s">
        <v>229</v>
      </c>
    </row>
    <row r="1929" spans="1:10" x14ac:dyDescent="0.3">
      <c r="A1929" s="90">
        <v>1927</v>
      </c>
      <c r="B1929" s="91">
        <v>122</v>
      </c>
      <c r="C1929" s="90" t="s">
        <v>355</v>
      </c>
      <c r="D1929" s="90" t="s">
        <v>356</v>
      </c>
      <c r="E1929" s="86">
        <v>-112.859448</v>
      </c>
      <c r="F1929" s="86">
        <v>49.678648000000003</v>
      </c>
      <c r="G1929" s="92">
        <v>45.29</v>
      </c>
      <c r="H1929" s="86"/>
      <c r="I1929" s="90" t="s">
        <v>224</v>
      </c>
      <c r="J1929" s="90"/>
    </row>
    <row r="1930" spans="1:10" x14ac:dyDescent="0.3">
      <c r="A1930" s="90">
        <v>1928</v>
      </c>
      <c r="B1930" s="91">
        <v>122</v>
      </c>
      <c r="C1930" s="90" t="s">
        <v>355</v>
      </c>
      <c r="D1930" s="90" t="s">
        <v>356</v>
      </c>
      <c r="E1930" s="86">
        <v>-112.859448</v>
      </c>
      <c r="F1930" s="86">
        <v>49.678648000000003</v>
      </c>
      <c r="G1930" s="92">
        <v>46.28</v>
      </c>
      <c r="H1930" s="86"/>
      <c r="I1930" s="90" t="s">
        <v>224</v>
      </c>
      <c r="J1930" s="90"/>
    </row>
    <row r="1931" spans="1:10" x14ac:dyDescent="0.3">
      <c r="A1931" s="90">
        <v>1929</v>
      </c>
      <c r="B1931" s="91">
        <v>122</v>
      </c>
      <c r="C1931" s="90" t="s">
        <v>355</v>
      </c>
      <c r="D1931" s="90" t="s">
        <v>356</v>
      </c>
      <c r="E1931" s="86">
        <v>-112.859448</v>
      </c>
      <c r="F1931" s="86">
        <v>49.678648000000003</v>
      </c>
      <c r="G1931" s="92">
        <v>34.090000000000003</v>
      </c>
      <c r="H1931" s="86"/>
      <c r="I1931" s="90" t="s">
        <v>224</v>
      </c>
      <c r="J1931" s="90"/>
    </row>
    <row r="1932" spans="1:10" x14ac:dyDescent="0.3">
      <c r="A1932" s="90">
        <v>1930</v>
      </c>
      <c r="B1932" s="91">
        <v>122</v>
      </c>
      <c r="C1932" s="90" t="s">
        <v>355</v>
      </c>
      <c r="D1932" s="90" t="s">
        <v>356</v>
      </c>
      <c r="E1932" s="86">
        <v>-112.859448</v>
      </c>
      <c r="F1932" s="86">
        <v>49.678648000000003</v>
      </c>
      <c r="G1932" s="92">
        <v>33.47</v>
      </c>
      <c r="H1932" s="86"/>
      <c r="I1932" s="90" t="s">
        <v>224</v>
      </c>
      <c r="J1932" s="90"/>
    </row>
    <row r="1933" spans="1:10" x14ac:dyDescent="0.3">
      <c r="A1933" s="90">
        <v>1931</v>
      </c>
      <c r="B1933" s="91">
        <v>122</v>
      </c>
      <c r="C1933" s="90" t="s">
        <v>355</v>
      </c>
      <c r="D1933" s="90" t="s">
        <v>356</v>
      </c>
      <c r="E1933" s="86">
        <v>-112.859448</v>
      </c>
      <c r="F1933" s="86">
        <v>49.678648000000003</v>
      </c>
      <c r="G1933" s="92">
        <v>32.76</v>
      </c>
      <c r="H1933" s="86"/>
      <c r="I1933" s="90" t="s">
        <v>224</v>
      </c>
      <c r="J1933" s="90"/>
    </row>
    <row r="1934" spans="1:10" x14ac:dyDescent="0.3">
      <c r="A1934" s="90">
        <v>1932</v>
      </c>
      <c r="B1934" s="91">
        <v>122</v>
      </c>
      <c r="C1934" s="90" t="s">
        <v>355</v>
      </c>
      <c r="D1934" s="90" t="s">
        <v>356</v>
      </c>
      <c r="E1934" s="86">
        <v>-112.859448</v>
      </c>
      <c r="F1934" s="86">
        <v>49.678648000000003</v>
      </c>
      <c r="G1934" s="92">
        <v>30.03</v>
      </c>
      <c r="H1934" s="86"/>
      <c r="I1934" s="90" t="s">
        <v>224</v>
      </c>
      <c r="J1934" s="90"/>
    </row>
    <row r="1935" spans="1:10" x14ac:dyDescent="0.3">
      <c r="A1935" s="90">
        <v>1933</v>
      </c>
      <c r="B1935" s="91">
        <v>122</v>
      </c>
      <c r="C1935" s="90" t="s">
        <v>355</v>
      </c>
      <c r="D1935" s="90" t="s">
        <v>356</v>
      </c>
      <c r="E1935" s="86">
        <v>-112.859448</v>
      </c>
      <c r="F1935" s="86">
        <v>49.678648000000003</v>
      </c>
      <c r="G1935" s="92">
        <v>30.6</v>
      </c>
      <c r="H1935" s="86"/>
      <c r="I1935" s="90" t="s">
        <v>224</v>
      </c>
      <c r="J1935" s="90"/>
    </row>
    <row r="1936" spans="1:10" x14ac:dyDescent="0.3">
      <c r="A1936" s="90">
        <v>1934</v>
      </c>
      <c r="B1936" s="91">
        <v>122</v>
      </c>
      <c r="C1936" s="90" t="s">
        <v>355</v>
      </c>
      <c r="D1936" s="90" t="s">
        <v>356</v>
      </c>
      <c r="E1936" s="86">
        <v>-112.859448</v>
      </c>
      <c r="F1936" s="86">
        <v>49.678648000000003</v>
      </c>
      <c r="G1936" s="92">
        <v>35.07</v>
      </c>
      <c r="H1936" s="86"/>
      <c r="I1936" s="90" t="s">
        <v>224</v>
      </c>
      <c r="J1936" s="90"/>
    </row>
    <row r="1937" spans="1:10" x14ac:dyDescent="0.3">
      <c r="A1937" s="90">
        <v>1935</v>
      </c>
      <c r="B1937" s="91">
        <v>122</v>
      </c>
      <c r="C1937" s="90" t="s">
        <v>355</v>
      </c>
      <c r="D1937" s="90" t="s">
        <v>356</v>
      </c>
      <c r="E1937" s="86">
        <v>-112.859448</v>
      </c>
      <c r="F1937" s="86">
        <v>49.678648000000003</v>
      </c>
      <c r="G1937" s="92">
        <v>30.76</v>
      </c>
      <c r="H1937" s="86"/>
      <c r="I1937" s="90" t="s">
        <v>224</v>
      </c>
      <c r="J1937" s="90"/>
    </row>
    <row r="1938" spans="1:10" x14ac:dyDescent="0.3">
      <c r="A1938" s="90">
        <v>1936</v>
      </c>
      <c r="B1938" s="91">
        <v>122</v>
      </c>
      <c r="C1938" s="90" t="s">
        <v>355</v>
      </c>
      <c r="D1938" s="90" t="s">
        <v>356</v>
      </c>
      <c r="E1938" s="86">
        <v>-112.859448</v>
      </c>
      <c r="F1938" s="86">
        <v>49.678648000000003</v>
      </c>
      <c r="G1938" s="92">
        <v>29.28</v>
      </c>
      <c r="H1938" s="86"/>
      <c r="I1938" s="90" t="s">
        <v>224</v>
      </c>
      <c r="J1938" s="90"/>
    </row>
    <row r="1939" spans="1:10" x14ac:dyDescent="0.3">
      <c r="A1939" s="90">
        <v>1937</v>
      </c>
      <c r="B1939" s="91">
        <v>123</v>
      </c>
      <c r="C1939" s="90" t="s">
        <v>357</v>
      </c>
      <c r="D1939" s="90" t="s">
        <v>16</v>
      </c>
      <c r="E1939" s="86">
        <v>46.599722222222198</v>
      </c>
      <c r="F1939" s="86">
        <v>33.76</v>
      </c>
      <c r="G1939" s="92">
        <v>22</v>
      </c>
      <c r="H1939" s="86">
        <v>0.38</v>
      </c>
      <c r="I1939" s="90" t="s">
        <v>222</v>
      </c>
      <c r="J1939" s="90" t="s">
        <v>227</v>
      </c>
    </row>
    <row r="1940" spans="1:10" x14ac:dyDescent="0.3">
      <c r="A1940" s="90">
        <v>1938</v>
      </c>
      <c r="B1940" s="91">
        <v>124</v>
      </c>
      <c r="C1940" s="90" t="s">
        <v>358</v>
      </c>
      <c r="D1940" s="90" t="s">
        <v>87</v>
      </c>
      <c r="E1940" s="86">
        <v>-51.183333333333302</v>
      </c>
      <c r="F1940" s="86">
        <v>-23.183333333333302</v>
      </c>
      <c r="G1940" s="92">
        <v>36.5</v>
      </c>
      <c r="H1940" s="86">
        <v>1.6</v>
      </c>
      <c r="I1940" s="90" t="s">
        <v>288</v>
      </c>
      <c r="J1940" s="90"/>
    </row>
    <row r="1941" spans="1:10" x14ac:dyDescent="0.3">
      <c r="A1941" s="90">
        <v>1939</v>
      </c>
      <c r="B1941" s="91">
        <v>124</v>
      </c>
      <c r="C1941" s="90" t="s">
        <v>358</v>
      </c>
      <c r="D1941" s="90" t="s">
        <v>87</v>
      </c>
      <c r="E1941" s="86">
        <v>-51.183333333333302</v>
      </c>
      <c r="F1941" s="86">
        <v>-23.183333333333302</v>
      </c>
      <c r="G1941" s="92">
        <v>61.7</v>
      </c>
      <c r="H1941" s="86">
        <v>1.6</v>
      </c>
      <c r="I1941" s="90" t="s">
        <v>288</v>
      </c>
      <c r="J1941" s="90"/>
    </row>
    <row r="1942" spans="1:10" x14ac:dyDescent="0.3">
      <c r="A1942" s="90">
        <v>1940</v>
      </c>
      <c r="B1942" s="91">
        <v>125</v>
      </c>
      <c r="C1942" s="90" t="s">
        <v>359</v>
      </c>
      <c r="D1942" s="90" t="s">
        <v>2</v>
      </c>
      <c r="E1942" s="86">
        <v>79.778583333333302</v>
      </c>
      <c r="F1942" s="86">
        <v>29.023475000000001</v>
      </c>
      <c r="G1942" s="92">
        <v>21.6</v>
      </c>
      <c r="H1942" s="86">
        <v>0.61</v>
      </c>
      <c r="I1942" s="90" t="s">
        <v>222</v>
      </c>
      <c r="J1942" s="90" t="s">
        <v>229</v>
      </c>
    </row>
    <row r="1943" spans="1:10" x14ac:dyDescent="0.3">
      <c r="A1943" s="90">
        <v>1941</v>
      </c>
      <c r="B1943" s="91">
        <v>125</v>
      </c>
      <c r="C1943" s="90" t="s">
        <v>359</v>
      </c>
      <c r="D1943" s="90" t="s">
        <v>2</v>
      </c>
      <c r="E1943" s="86">
        <v>79.778583333333302</v>
      </c>
      <c r="F1943" s="86">
        <v>29.023475000000001</v>
      </c>
      <c r="G1943" s="92">
        <v>21.6</v>
      </c>
      <c r="H1943" s="86">
        <v>0.61</v>
      </c>
      <c r="I1943" s="90" t="s">
        <v>222</v>
      </c>
      <c r="J1943" s="90" t="s">
        <v>229</v>
      </c>
    </row>
    <row r="1944" spans="1:10" x14ac:dyDescent="0.3">
      <c r="A1944" s="90">
        <v>1942</v>
      </c>
      <c r="B1944" s="91">
        <v>125</v>
      </c>
      <c r="C1944" s="90" t="s">
        <v>359</v>
      </c>
      <c r="D1944" s="90" t="s">
        <v>2</v>
      </c>
      <c r="E1944" s="86">
        <v>79.778583333333302</v>
      </c>
      <c r="F1944" s="86">
        <v>29.023475000000001</v>
      </c>
      <c r="G1944" s="92">
        <v>24.2</v>
      </c>
      <c r="H1944" s="86">
        <v>0.61</v>
      </c>
      <c r="I1944" s="90" t="s">
        <v>222</v>
      </c>
      <c r="J1944" s="90" t="s">
        <v>229</v>
      </c>
    </row>
    <row r="1945" spans="1:10" x14ac:dyDescent="0.3">
      <c r="A1945" s="90">
        <v>1943</v>
      </c>
      <c r="B1945" s="91">
        <v>125</v>
      </c>
      <c r="C1945" s="90" t="s">
        <v>359</v>
      </c>
      <c r="D1945" s="90" t="s">
        <v>2</v>
      </c>
      <c r="E1945" s="86">
        <v>79.778583333333302</v>
      </c>
      <c r="F1945" s="86">
        <v>29.023475000000001</v>
      </c>
      <c r="G1945" s="92">
        <v>22.4</v>
      </c>
      <c r="H1945" s="86">
        <v>0.61</v>
      </c>
      <c r="I1945" s="90" t="s">
        <v>222</v>
      </c>
      <c r="J1945" s="90" t="s">
        <v>229</v>
      </c>
    </row>
    <row r="1946" spans="1:10" x14ac:dyDescent="0.3">
      <c r="A1946" s="90">
        <v>1944</v>
      </c>
      <c r="B1946" s="91">
        <v>126</v>
      </c>
      <c r="C1946" s="90" t="s">
        <v>360</v>
      </c>
      <c r="D1946" s="90" t="s">
        <v>2</v>
      </c>
      <c r="E1946" s="86">
        <v>79.778583333333302</v>
      </c>
      <c r="F1946" s="86">
        <v>29.023475000000001</v>
      </c>
      <c r="G1946" s="92">
        <v>23</v>
      </c>
      <c r="H1946" s="86">
        <v>0.95</v>
      </c>
      <c r="I1946" s="90" t="s">
        <v>222</v>
      </c>
      <c r="J1946" s="90" t="s">
        <v>229</v>
      </c>
    </row>
    <row r="1947" spans="1:10" x14ac:dyDescent="0.3">
      <c r="A1947" s="90">
        <v>1945</v>
      </c>
      <c r="B1947" s="91">
        <v>126</v>
      </c>
      <c r="C1947" s="90" t="s">
        <v>360</v>
      </c>
      <c r="D1947" s="90" t="s">
        <v>2</v>
      </c>
      <c r="E1947" s="86">
        <v>79.778583333333302</v>
      </c>
      <c r="F1947" s="86">
        <v>29.023475000000001</v>
      </c>
      <c r="G1947" s="92">
        <v>24.1</v>
      </c>
      <c r="H1947" s="86">
        <v>0.95</v>
      </c>
      <c r="I1947" s="90" t="s">
        <v>222</v>
      </c>
      <c r="J1947" s="90" t="s">
        <v>229</v>
      </c>
    </row>
    <row r="1948" spans="1:10" x14ac:dyDescent="0.3">
      <c r="A1948" s="90">
        <v>1946</v>
      </c>
      <c r="B1948" s="91">
        <v>126</v>
      </c>
      <c r="C1948" s="90" t="s">
        <v>360</v>
      </c>
      <c r="D1948" s="90" t="s">
        <v>2</v>
      </c>
      <c r="E1948" s="86">
        <v>79.778583333333302</v>
      </c>
      <c r="F1948" s="86">
        <v>29.023475000000001</v>
      </c>
      <c r="G1948" s="92">
        <v>25.2</v>
      </c>
      <c r="H1948" s="86">
        <v>0.95</v>
      </c>
      <c r="I1948" s="90" t="s">
        <v>222</v>
      </c>
      <c r="J1948" s="90" t="s">
        <v>229</v>
      </c>
    </row>
    <row r="1949" spans="1:10" x14ac:dyDescent="0.3">
      <c r="A1949" s="90">
        <v>1947</v>
      </c>
      <c r="B1949" s="91">
        <v>126</v>
      </c>
      <c r="C1949" s="90" t="s">
        <v>360</v>
      </c>
      <c r="D1949" s="90" t="s">
        <v>2</v>
      </c>
      <c r="E1949" s="86">
        <v>79.778583333333302</v>
      </c>
      <c r="F1949" s="86">
        <v>29.023475000000001</v>
      </c>
      <c r="G1949" s="92">
        <v>24.9</v>
      </c>
      <c r="H1949" s="86">
        <v>0.95</v>
      </c>
      <c r="I1949" s="90" t="s">
        <v>222</v>
      </c>
      <c r="J1949" s="90" t="s">
        <v>229</v>
      </c>
    </row>
    <row r="1950" spans="1:10" x14ac:dyDescent="0.3">
      <c r="A1950" s="90">
        <v>1948</v>
      </c>
      <c r="B1950" s="91">
        <v>127</v>
      </c>
      <c r="C1950" s="90" t="s">
        <v>361</v>
      </c>
      <c r="D1950" s="90" t="s">
        <v>88</v>
      </c>
      <c r="E1950" s="86">
        <v>20.7</v>
      </c>
      <c r="F1950" s="86">
        <v>54.2</v>
      </c>
      <c r="G1950" s="92">
        <v>29.452100000000002</v>
      </c>
      <c r="H1950" s="86"/>
      <c r="I1950" s="90" t="s">
        <v>237</v>
      </c>
      <c r="J1950" s="90"/>
    </row>
    <row r="1951" spans="1:10" x14ac:dyDescent="0.3">
      <c r="A1951" s="90">
        <v>1949</v>
      </c>
      <c r="B1951" s="91">
        <v>128</v>
      </c>
      <c r="C1951" s="90" t="s">
        <v>362</v>
      </c>
      <c r="D1951" s="90" t="s">
        <v>4</v>
      </c>
      <c r="E1951" s="86">
        <v>-109.9</v>
      </c>
      <c r="F1951" s="86">
        <v>27.3333333333333</v>
      </c>
      <c r="G1951" s="92">
        <v>39.5</v>
      </c>
      <c r="H1951" s="86"/>
      <c r="I1951" s="90" t="s">
        <v>224</v>
      </c>
      <c r="J1951" s="90"/>
    </row>
    <row r="1952" spans="1:10" x14ac:dyDescent="0.3">
      <c r="A1952" s="90">
        <v>1950</v>
      </c>
      <c r="B1952" s="91">
        <v>128</v>
      </c>
      <c r="C1952" s="90" t="s">
        <v>362</v>
      </c>
      <c r="D1952" s="90" t="s">
        <v>4</v>
      </c>
      <c r="E1952" s="86">
        <v>-109.9</v>
      </c>
      <c r="F1952" s="86">
        <v>27.3333333333333</v>
      </c>
      <c r="G1952" s="92">
        <v>48.5</v>
      </c>
      <c r="H1952" s="86"/>
      <c r="I1952" s="90" t="s">
        <v>224</v>
      </c>
      <c r="J1952" s="90"/>
    </row>
    <row r="1953" spans="1:10" x14ac:dyDescent="0.3">
      <c r="A1953" s="90">
        <v>1951</v>
      </c>
      <c r="B1953" s="91">
        <v>128</v>
      </c>
      <c r="C1953" s="90" t="s">
        <v>362</v>
      </c>
      <c r="D1953" s="90" t="s">
        <v>4</v>
      </c>
      <c r="E1953" s="86">
        <v>-109.9</v>
      </c>
      <c r="F1953" s="86">
        <v>27.3333333333333</v>
      </c>
      <c r="G1953" s="92">
        <v>47.5</v>
      </c>
      <c r="H1953" s="86"/>
      <c r="I1953" s="90" t="s">
        <v>224</v>
      </c>
      <c r="J1953" s="90"/>
    </row>
    <row r="1954" spans="1:10" x14ac:dyDescent="0.3">
      <c r="A1954" s="90">
        <v>1952</v>
      </c>
      <c r="B1954" s="91">
        <v>129</v>
      </c>
      <c r="C1954" s="90" t="s">
        <v>363</v>
      </c>
      <c r="D1954" s="90" t="s">
        <v>2</v>
      </c>
      <c r="E1954" s="86">
        <v>75.858500000000006</v>
      </c>
      <c r="F1954" s="86">
        <v>30.898036000000001</v>
      </c>
      <c r="G1954" s="92">
        <v>25.431100000000001</v>
      </c>
      <c r="H1954" s="86"/>
      <c r="I1954" s="90" t="s">
        <v>222</v>
      </c>
      <c r="J1954" s="90" t="s">
        <v>229</v>
      </c>
    </row>
    <row r="1955" spans="1:10" x14ac:dyDescent="0.3">
      <c r="A1955" s="90">
        <v>1953</v>
      </c>
      <c r="B1955" s="91">
        <v>129</v>
      </c>
      <c r="C1955" s="90" t="s">
        <v>363</v>
      </c>
      <c r="D1955" s="90" t="s">
        <v>2</v>
      </c>
      <c r="E1955" s="86">
        <v>76.989688999999998</v>
      </c>
      <c r="F1955" s="86">
        <v>29.685390999999999</v>
      </c>
      <c r="G1955" s="92">
        <v>45.708300000000001</v>
      </c>
      <c r="H1955" s="86"/>
      <c r="I1955" s="90" t="s">
        <v>222</v>
      </c>
      <c r="J1955" s="90" t="s">
        <v>229</v>
      </c>
    </row>
    <row r="1956" spans="1:10" x14ac:dyDescent="0.3">
      <c r="A1956" s="90">
        <v>1954</v>
      </c>
      <c r="B1956" s="91">
        <v>129</v>
      </c>
      <c r="C1956" s="90" t="s">
        <v>363</v>
      </c>
      <c r="D1956" s="90" t="s">
        <v>2</v>
      </c>
      <c r="E1956" s="86">
        <v>82.972763999999998</v>
      </c>
      <c r="F1956" s="86">
        <v>25.319213000000001</v>
      </c>
      <c r="G1956" s="92">
        <v>54.3217</v>
      </c>
      <c r="H1956" s="86"/>
      <c r="I1956" s="90" t="s">
        <v>222</v>
      </c>
      <c r="J1956" s="90" t="s">
        <v>229</v>
      </c>
    </row>
    <row r="1957" spans="1:10" x14ac:dyDescent="0.3">
      <c r="A1957" s="90">
        <v>1955</v>
      </c>
      <c r="B1957" s="91">
        <v>129</v>
      </c>
      <c r="C1957" s="90" t="s">
        <v>363</v>
      </c>
      <c r="D1957" s="90" t="s">
        <v>4</v>
      </c>
      <c r="E1957" s="86">
        <v>-109.94032799999999</v>
      </c>
      <c r="F1957" s="86">
        <v>27.499917</v>
      </c>
      <c r="G1957" s="92">
        <v>31.891100000000002</v>
      </c>
      <c r="H1957" s="86"/>
      <c r="I1957" s="90" t="s">
        <v>224</v>
      </c>
      <c r="J1957" s="90"/>
    </row>
    <row r="1958" spans="1:10" x14ac:dyDescent="0.3">
      <c r="A1958" s="90">
        <v>1956</v>
      </c>
      <c r="B1958" s="91">
        <v>129</v>
      </c>
      <c r="C1958" s="90" t="s">
        <v>363</v>
      </c>
      <c r="D1958" s="90" t="s">
        <v>4</v>
      </c>
      <c r="E1958" s="86">
        <v>-109.94032799999999</v>
      </c>
      <c r="F1958" s="86">
        <v>27.499917</v>
      </c>
      <c r="G1958" s="92">
        <v>37.094999999999999</v>
      </c>
      <c r="H1958" s="86"/>
      <c r="I1958" s="90" t="s">
        <v>224</v>
      </c>
      <c r="J1958" s="90"/>
    </row>
    <row r="1959" spans="1:10" x14ac:dyDescent="0.3">
      <c r="A1959" s="90">
        <v>1957</v>
      </c>
      <c r="B1959" s="91">
        <v>130</v>
      </c>
      <c r="C1959" s="90" t="s">
        <v>364</v>
      </c>
      <c r="D1959" s="90" t="s">
        <v>4</v>
      </c>
      <c r="E1959" s="86">
        <v>-109.94032799999999</v>
      </c>
      <c r="F1959" s="86">
        <v>27.499917</v>
      </c>
      <c r="G1959" s="92">
        <v>43</v>
      </c>
      <c r="H1959" s="86"/>
      <c r="I1959" s="90" t="s">
        <v>224</v>
      </c>
      <c r="J1959" s="90"/>
    </row>
    <row r="1960" spans="1:10" x14ac:dyDescent="0.3">
      <c r="A1960" s="90">
        <v>1958</v>
      </c>
      <c r="B1960" s="91">
        <v>130</v>
      </c>
      <c r="C1960" s="90" t="s">
        <v>364</v>
      </c>
      <c r="D1960" s="90" t="s">
        <v>4</v>
      </c>
      <c r="E1960" s="86">
        <v>-109.94032799999999</v>
      </c>
      <c r="F1960" s="86">
        <v>27.499917</v>
      </c>
      <c r="G1960" s="92">
        <v>41</v>
      </c>
      <c r="H1960" s="86"/>
      <c r="I1960" s="90" t="s">
        <v>224</v>
      </c>
      <c r="J1960" s="90"/>
    </row>
    <row r="1961" spans="1:10" x14ac:dyDescent="0.3">
      <c r="A1961" s="90">
        <v>1959</v>
      </c>
      <c r="B1961" s="91">
        <v>130</v>
      </c>
      <c r="C1961" s="90" t="s">
        <v>364</v>
      </c>
      <c r="D1961" s="90" t="s">
        <v>4</v>
      </c>
      <c r="E1961" s="86">
        <v>-109.94032799999999</v>
      </c>
      <c r="F1961" s="86">
        <v>27.499917</v>
      </c>
      <c r="G1961" s="92">
        <v>40</v>
      </c>
      <c r="H1961" s="86"/>
      <c r="I1961" s="90" t="s">
        <v>224</v>
      </c>
      <c r="J1961" s="90"/>
    </row>
    <row r="1962" spans="1:10" x14ac:dyDescent="0.3">
      <c r="A1962" s="90">
        <v>1960</v>
      </c>
      <c r="B1962" s="91">
        <v>130</v>
      </c>
      <c r="C1962" s="90" t="s">
        <v>364</v>
      </c>
      <c r="D1962" s="90" t="s">
        <v>4</v>
      </c>
      <c r="E1962" s="86">
        <v>-109.94032799999999</v>
      </c>
      <c r="F1962" s="86">
        <v>27.499917</v>
      </c>
      <c r="G1962" s="92">
        <v>49</v>
      </c>
      <c r="H1962" s="86"/>
      <c r="I1962" s="90" t="s">
        <v>224</v>
      </c>
      <c r="J1962" s="90"/>
    </row>
    <row r="1963" spans="1:10" x14ac:dyDescent="0.3">
      <c r="A1963" s="90">
        <v>1961</v>
      </c>
      <c r="B1963" s="91">
        <v>130</v>
      </c>
      <c r="C1963" s="90" t="s">
        <v>364</v>
      </c>
      <c r="D1963" s="90" t="s">
        <v>4</v>
      </c>
      <c r="E1963" s="86">
        <v>-109.94032799999999</v>
      </c>
      <c r="F1963" s="86">
        <v>27.499917</v>
      </c>
      <c r="G1963" s="92">
        <v>37</v>
      </c>
      <c r="H1963" s="86"/>
      <c r="I1963" s="90" t="s">
        <v>224</v>
      </c>
      <c r="J1963" s="90"/>
    </row>
    <row r="1964" spans="1:10" x14ac:dyDescent="0.3">
      <c r="A1964" s="90">
        <v>1962</v>
      </c>
      <c r="B1964" s="91">
        <v>130</v>
      </c>
      <c r="C1964" s="90" t="s">
        <v>364</v>
      </c>
      <c r="D1964" s="90" t="s">
        <v>4</v>
      </c>
      <c r="E1964" s="86">
        <v>-109.94032799999999</v>
      </c>
      <c r="F1964" s="86">
        <v>27.499917</v>
      </c>
      <c r="G1964" s="92">
        <v>38</v>
      </c>
      <c r="H1964" s="86"/>
      <c r="I1964" s="90" t="s">
        <v>224</v>
      </c>
      <c r="J1964" s="90"/>
    </row>
    <row r="1965" spans="1:10" x14ac:dyDescent="0.3">
      <c r="A1965" s="90">
        <v>1963</v>
      </c>
      <c r="B1965" s="91">
        <v>130</v>
      </c>
      <c r="C1965" s="90" t="s">
        <v>364</v>
      </c>
      <c r="D1965" s="90" t="s">
        <v>4</v>
      </c>
      <c r="E1965" s="86">
        <v>-109.94032799999999</v>
      </c>
      <c r="F1965" s="86">
        <v>27.499917</v>
      </c>
      <c r="G1965" s="92">
        <v>40</v>
      </c>
      <c r="H1965" s="86"/>
      <c r="I1965" s="90" t="s">
        <v>224</v>
      </c>
      <c r="J1965" s="90"/>
    </row>
    <row r="1966" spans="1:10" x14ac:dyDescent="0.3">
      <c r="A1966" s="90">
        <v>1964</v>
      </c>
      <c r="B1966" s="91">
        <v>130</v>
      </c>
      <c r="C1966" s="90" t="s">
        <v>364</v>
      </c>
      <c r="D1966" s="90" t="s">
        <v>4</v>
      </c>
      <c r="E1966" s="86">
        <v>-109.94032799999999</v>
      </c>
      <c r="F1966" s="86">
        <v>27.499917</v>
      </c>
      <c r="G1966" s="92">
        <v>38</v>
      </c>
      <c r="H1966" s="86"/>
      <c r="I1966" s="90" t="s">
        <v>224</v>
      </c>
      <c r="J1966" s="90"/>
    </row>
    <row r="1967" spans="1:10" x14ac:dyDescent="0.3">
      <c r="A1967" s="90">
        <v>1965</v>
      </c>
      <c r="B1967" s="91">
        <v>130</v>
      </c>
      <c r="C1967" s="90" t="s">
        <v>364</v>
      </c>
      <c r="D1967" s="90" t="s">
        <v>4</v>
      </c>
      <c r="E1967" s="86">
        <v>-109.94032799999999</v>
      </c>
      <c r="F1967" s="86">
        <v>27.499917</v>
      </c>
      <c r="G1967" s="92">
        <v>34</v>
      </c>
      <c r="H1967" s="86"/>
      <c r="I1967" s="90" t="s">
        <v>224</v>
      </c>
      <c r="J1967" s="90"/>
    </row>
    <row r="1968" spans="1:10" x14ac:dyDescent="0.3">
      <c r="A1968" s="90">
        <v>1966</v>
      </c>
      <c r="B1968" s="91">
        <v>130</v>
      </c>
      <c r="C1968" s="90" t="s">
        <v>364</v>
      </c>
      <c r="D1968" s="90" t="s">
        <v>4</v>
      </c>
      <c r="E1968" s="86">
        <v>-109.94032799999999</v>
      </c>
      <c r="F1968" s="86">
        <v>27.499917</v>
      </c>
      <c r="G1968" s="92">
        <v>36</v>
      </c>
      <c r="H1968" s="86"/>
      <c r="I1968" s="90" t="s">
        <v>224</v>
      </c>
      <c r="J1968" s="90"/>
    </row>
    <row r="1969" spans="1:10" x14ac:dyDescent="0.3">
      <c r="A1969" s="90">
        <v>1967</v>
      </c>
      <c r="B1969" s="91">
        <v>131</v>
      </c>
      <c r="C1969" s="90" t="s">
        <v>365</v>
      </c>
      <c r="D1969" s="90" t="s">
        <v>4</v>
      </c>
      <c r="E1969" s="86">
        <v>-109.94032799999999</v>
      </c>
      <c r="F1969" s="86">
        <v>27.499917</v>
      </c>
      <c r="G1969" s="92">
        <v>48.1</v>
      </c>
      <c r="H1969" s="86"/>
      <c r="I1969" s="90" t="s">
        <v>224</v>
      </c>
      <c r="J1969" s="90"/>
    </row>
    <row r="1970" spans="1:10" x14ac:dyDescent="0.3">
      <c r="A1970" s="90">
        <v>1968</v>
      </c>
      <c r="B1970" s="91">
        <v>131</v>
      </c>
      <c r="C1970" s="90" t="s">
        <v>365</v>
      </c>
      <c r="D1970" s="90" t="s">
        <v>4</v>
      </c>
      <c r="E1970" s="86">
        <v>-109.94032799999999</v>
      </c>
      <c r="F1970" s="86">
        <v>27.499917</v>
      </c>
      <c r="G1970" s="92">
        <v>50</v>
      </c>
      <c r="H1970" s="86"/>
      <c r="I1970" s="90" t="s">
        <v>224</v>
      </c>
      <c r="J1970" s="90"/>
    </row>
    <row r="1971" spans="1:10" x14ac:dyDescent="0.3">
      <c r="A1971" s="90">
        <v>1969</v>
      </c>
      <c r="B1971" s="91">
        <v>131</v>
      </c>
      <c r="C1971" s="90" t="s">
        <v>365</v>
      </c>
      <c r="D1971" s="90" t="s">
        <v>4</v>
      </c>
      <c r="E1971" s="86">
        <v>-109.94032799999999</v>
      </c>
      <c r="F1971" s="86">
        <v>27.499917</v>
      </c>
      <c r="G1971" s="92">
        <v>46.4</v>
      </c>
      <c r="H1971" s="86"/>
      <c r="I1971" s="90" t="s">
        <v>224</v>
      </c>
      <c r="J1971" s="90"/>
    </row>
    <row r="1972" spans="1:10" x14ac:dyDescent="0.3">
      <c r="A1972" s="90">
        <v>1970</v>
      </c>
      <c r="B1972" s="91">
        <v>131</v>
      </c>
      <c r="C1972" s="90" t="s">
        <v>365</v>
      </c>
      <c r="D1972" s="90" t="s">
        <v>4</v>
      </c>
      <c r="E1972" s="86">
        <v>-109.94032799999999</v>
      </c>
      <c r="F1972" s="86">
        <v>27.499917</v>
      </c>
      <c r="G1972" s="92">
        <v>49.9</v>
      </c>
      <c r="H1972" s="86"/>
      <c r="I1972" s="90" t="s">
        <v>224</v>
      </c>
      <c r="J1972" s="90"/>
    </row>
    <row r="1973" spans="1:10" x14ac:dyDescent="0.3">
      <c r="A1973" s="90">
        <v>1971</v>
      </c>
      <c r="B1973" s="91">
        <v>131</v>
      </c>
      <c r="C1973" s="90" t="s">
        <v>365</v>
      </c>
      <c r="D1973" s="90" t="s">
        <v>4</v>
      </c>
      <c r="E1973" s="86">
        <v>-109.94032799999999</v>
      </c>
      <c r="F1973" s="86">
        <v>27.499917</v>
      </c>
      <c r="G1973" s="92">
        <v>53.8</v>
      </c>
      <c r="H1973" s="86"/>
      <c r="I1973" s="90" t="s">
        <v>224</v>
      </c>
      <c r="J1973" s="90"/>
    </row>
    <row r="1974" spans="1:10" x14ac:dyDescent="0.3">
      <c r="A1974" s="90">
        <v>1972</v>
      </c>
      <c r="B1974" s="91">
        <v>131</v>
      </c>
      <c r="C1974" s="90" t="s">
        <v>365</v>
      </c>
      <c r="D1974" s="90" t="s">
        <v>4</v>
      </c>
      <c r="E1974" s="86">
        <v>-109.94032799999999</v>
      </c>
      <c r="F1974" s="86">
        <v>27.499917</v>
      </c>
      <c r="G1974" s="92">
        <v>57.7</v>
      </c>
      <c r="H1974" s="86"/>
      <c r="I1974" s="90" t="s">
        <v>224</v>
      </c>
      <c r="J1974" s="90"/>
    </row>
    <row r="1975" spans="1:10" x14ac:dyDescent="0.3">
      <c r="A1975" s="90">
        <v>1973</v>
      </c>
      <c r="B1975" s="91">
        <v>131</v>
      </c>
      <c r="C1975" s="90" t="s">
        <v>365</v>
      </c>
      <c r="D1975" s="90" t="s">
        <v>4</v>
      </c>
      <c r="E1975" s="86">
        <v>-109.94032799999999</v>
      </c>
      <c r="F1975" s="86">
        <v>27.499917</v>
      </c>
      <c r="G1975" s="92">
        <v>51.3</v>
      </c>
      <c r="H1975" s="86"/>
      <c r="I1975" s="90" t="s">
        <v>224</v>
      </c>
      <c r="J1975" s="90"/>
    </row>
    <row r="1976" spans="1:10" x14ac:dyDescent="0.3">
      <c r="A1976" s="90">
        <v>1974</v>
      </c>
      <c r="B1976" s="91">
        <v>131</v>
      </c>
      <c r="C1976" s="90" t="s">
        <v>365</v>
      </c>
      <c r="D1976" s="90" t="s">
        <v>4</v>
      </c>
      <c r="E1976" s="86">
        <v>-109.94032799999999</v>
      </c>
      <c r="F1976" s="86">
        <v>27.499917</v>
      </c>
      <c r="G1976" s="92">
        <v>54</v>
      </c>
      <c r="H1976" s="86"/>
      <c r="I1976" s="90" t="s">
        <v>224</v>
      </c>
      <c r="J1976" s="90"/>
    </row>
    <row r="1977" spans="1:10" x14ac:dyDescent="0.3">
      <c r="A1977" s="90">
        <v>1975</v>
      </c>
      <c r="B1977" s="91">
        <v>131</v>
      </c>
      <c r="C1977" s="90" t="s">
        <v>365</v>
      </c>
      <c r="D1977" s="90" t="s">
        <v>4</v>
      </c>
      <c r="E1977" s="86">
        <v>-109.94032799999999</v>
      </c>
      <c r="F1977" s="86">
        <v>27.499917</v>
      </c>
      <c r="G1977" s="92">
        <v>52.2</v>
      </c>
      <c r="H1977" s="86"/>
      <c r="I1977" s="90" t="s">
        <v>224</v>
      </c>
      <c r="J1977" s="90"/>
    </row>
    <row r="1978" spans="1:10" x14ac:dyDescent="0.3">
      <c r="A1978" s="90">
        <v>1976</v>
      </c>
      <c r="B1978" s="91">
        <v>131</v>
      </c>
      <c r="C1978" s="90" t="s">
        <v>365</v>
      </c>
      <c r="D1978" s="90" t="s">
        <v>4</v>
      </c>
      <c r="E1978" s="86">
        <v>-109.94032799999999</v>
      </c>
      <c r="F1978" s="86">
        <v>27.499917</v>
      </c>
      <c r="G1978" s="92">
        <v>55.1</v>
      </c>
      <c r="H1978" s="86"/>
      <c r="I1978" s="90" t="s">
        <v>224</v>
      </c>
      <c r="J1978" s="90"/>
    </row>
    <row r="1979" spans="1:10" x14ac:dyDescent="0.3">
      <c r="A1979" s="90">
        <v>1977</v>
      </c>
      <c r="B1979" s="91">
        <v>131</v>
      </c>
      <c r="C1979" s="90" t="s">
        <v>365</v>
      </c>
      <c r="D1979" s="90" t="s">
        <v>4</v>
      </c>
      <c r="E1979" s="86">
        <v>-109.94032799999999</v>
      </c>
      <c r="F1979" s="86">
        <v>27.499917</v>
      </c>
      <c r="G1979" s="92">
        <v>58.9</v>
      </c>
      <c r="H1979" s="86"/>
      <c r="I1979" s="90" t="s">
        <v>224</v>
      </c>
      <c r="J1979" s="90"/>
    </row>
    <row r="1980" spans="1:10" x14ac:dyDescent="0.3">
      <c r="A1980" s="90">
        <v>1978</v>
      </c>
      <c r="B1980" s="91">
        <v>131</v>
      </c>
      <c r="C1980" s="90" t="s">
        <v>365</v>
      </c>
      <c r="D1980" s="90" t="s">
        <v>4</v>
      </c>
      <c r="E1980" s="86">
        <v>-109.94032799999999</v>
      </c>
      <c r="F1980" s="86">
        <v>27.499917</v>
      </c>
      <c r="G1980" s="92">
        <v>61.6</v>
      </c>
      <c r="H1980" s="86"/>
      <c r="I1980" s="90" t="s">
        <v>224</v>
      </c>
      <c r="J1980" s="90"/>
    </row>
    <row r="1981" spans="1:10" x14ac:dyDescent="0.3">
      <c r="A1981" s="90">
        <v>1979</v>
      </c>
      <c r="B1981" s="91">
        <v>131</v>
      </c>
      <c r="C1981" s="90" t="s">
        <v>365</v>
      </c>
      <c r="D1981" s="90" t="s">
        <v>4</v>
      </c>
      <c r="E1981" s="86">
        <v>-109.94032799999999</v>
      </c>
      <c r="F1981" s="86">
        <v>27.499917</v>
      </c>
      <c r="G1981" s="92">
        <v>53</v>
      </c>
      <c r="H1981" s="86"/>
      <c r="I1981" s="90" t="s">
        <v>224</v>
      </c>
      <c r="J1981" s="90"/>
    </row>
    <row r="1982" spans="1:10" x14ac:dyDescent="0.3">
      <c r="A1982" s="90">
        <v>1980</v>
      </c>
      <c r="B1982" s="91">
        <v>131</v>
      </c>
      <c r="C1982" s="90" t="s">
        <v>365</v>
      </c>
      <c r="D1982" s="90" t="s">
        <v>4</v>
      </c>
      <c r="E1982" s="86">
        <v>-109.94032799999999</v>
      </c>
      <c r="F1982" s="86">
        <v>27.499917</v>
      </c>
      <c r="G1982" s="92">
        <v>63</v>
      </c>
      <c r="H1982" s="86"/>
      <c r="I1982" s="90" t="s">
        <v>224</v>
      </c>
      <c r="J1982" s="90"/>
    </row>
    <row r="1983" spans="1:10" x14ac:dyDescent="0.3">
      <c r="A1983" s="90">
        <v>1981</v>
      </c>
      <c r="B1983" s="91">
        <v>131</v>
      </c>
      <c r="C1983" s="90" t="s">
        <v>365</v>
      </c>
      <c r="D1983" s="90" t="s">
        <v>4</v>
      </c>
      <c r="E1983" s="86">
        <v>-109.94032799999999</v>
      </c>
      <c r="F1983" s="86">
        <v>27.499917</v>
      </c>
      <c r="G1983" s="92">
        <v>49.2</v>
      </c>
      <c r="H1983" s="86"/>
      <c r="I1983" s="90" t="s">
        <v>224</v>
      </c>
      <c r="J1983" s="90"/>
    </row>
    <row r="1984" spans="1:10" x14ac:dyDescent="0.3">
      <c r="A1984" s="90">
        <v>1982</v>
      </c>
      <c r="B1984" s="91">
        <v>131</v>
      </c>
      <c r="C1984" s="90" t="s">
        <v>365</v>
      </c>
      <c r="D1984" s="90" t="s">
        <v>4</v>
      </c>
      <c r="E1984" s="86">
        <v>-109.94032799999999</v>
      </c>
      <c r="F1984" s="86">
        <v>27.499917</v>
      </c>
      <c r="G1984" s="92">
        <v>51.6</v>
      </c>
      <c r="H1984" s="86"/>
      <c r="I1984" s="90" t="s">
        <v>224</v>
      </c>
      <c r="J1984" s="90"/>
    </row>
    <row r="1985" spans="1:10" x14ac:dyDescent="0.3">
      <c r="A1985" s="90">
        <v>1983</v>
      </c>
      <c r="B1985" s="91">
        <v>131</v>
      </c>
      <c r="C1985" s="90" t="s">
        <v>365</v>
      </c>
      <c r="D1985" s="90" t="s">
        <v>4</v>
      </c>
      <c r="E1985" s="86">
        <v>-109.94032799999999</v>
      </c>
      <c r="F1985" s="86">
        <v>27.499917</v>
      </c>
      <c r="G1985" s="92">
        <v>46.9</v>
      </c>
      <c r="H1985" s="86"/>
      <c r="I1985" s="90" t="s">
        <v>224</v>
      </c>
      <c r="J1985" s="90"/>
    </row>
    <row r="1986" spans="1:10" x14ac:dyDescent="0.3">
      <c r="A1986" s="90">
        <v>1984</v>
      </c>
      <c r="B1986" s="91">
        <v>131</v>
      </c>
      <c r="C1986" s="90" t="s">
        <v>365</v>
      </c>
      <c r="D1986" s="90" t="s">
        <v>4</v>
      </c>
      <c r="E1986" s="86">
        <v>-109.94032799999999</v>
      </c>
      <c r="F1986" s="86">
        <v>27.499917</v>
      </c>
      <c r="G1986" s="92">
        <v>50.6</v>
      </c>
      <c r="H1986" s="86"/>
      <c r="I1986" s="90" t="s">
        <v>224</v>
      </c>
      <c r="J1986" s="90"/>
    </row>
    <row r="1987" spans="1:10" x14ac:dyDescent="0.3">
      <c r="A1987" s="90">
        <v>1985</v>
      </c>
      <c r="B1987" s="91">
        <v>131</v>
      </c>
      <c r="C1987" s="90" t="s">
        <v>365</v>
      </c>
      <c r="D1987" s="90" t="s">
        <v>4</v>
      </c>
      <c r="E1987" s="86">
        <v>-109.94032799999999</v>
      </c>
      <c r="F1987" s="86">
        <v>27.499917</v>
      </c>
      <c r="G1987" s="92">
        <v>48.5</v>
      </c>
      <c r="H1987" s="86"/>
      <c r="I1987" s="90" t="s">
        <v>224</v>
      </c>
      <c r="J1987" s="90"/>
    </row>
    <row r="1988" spans="1:10" x14ac:dyDescent="0.3">
      <c r="A1988" s="90">
        <v>1986</v>
      </c>
      <c r="B1988" s="91">
        <v>131</v>
      </c>
      <c r="C1988" s="90" t="s">
        <v>365</v>
      </c>
      <c r="D1988" s="90" t="s">
        <v>4</v>
      </c>
      <c r="E1988" s="86">
        <v>-109.94032799999999</v>
      </c>
      <c r="F1988" s="86">
        <v>27.499917</v>
      </c>
      <c r="G1988" s="92">
        <v>52.8</v>
      </c>
      <c r="H1988" s="86"/>
      <c r="I1988" s="90" t="s">
        <v>224</v>
      </c>
      <c r="J1988" s="90"/>
    </row>
    <row r="1989" spans="1:10" x14ac:dyDescent="0.3">
      <c r="A1989" s="90">
        <v>1987</v>
      </c>
      <c r="B1989" s="91">
        <v>131</v>
      </c>
      <c r="C1989" s="90" t="s">
        <v>365</v>
      </c>
      <c r="D1989" s="90" t="s">
        <v>4</v>
      </c>
      <c r="E1989" s="86">
        <v>-109.94032799999999</v>
      </c>
      <c r="F1989" s="86">
        <v>27.499917</v>
      </c>
      <c r="G1989" s="92">
        <v>47.5</v>
      </c>
      <c r="H1989" s="86"/>
      <c r="I1989" s="90" t="s">
        <v>224</v>
      </c>
      <c r="J1989" s="90"/>
    </row>
    <row r="1990" spans="1:10" x14ac:dyDescent="0.3">
      <c r="A1990" s="90">
        <v>1988</v>
      </c>
      <c r="B1990" s="91">
        <v>131</v>
      </c>
      <c r="C1990" s="90" t="s">
        <v>365</v>
      </c>
      <c r="D1990" s="90" t="s">
        <v>4</v>
      </c>
      <c r="E1990" s="86">
        <v>-109.94032799999999</v>
      </c>
      <c r="F1990" s="86">
        <v>27.499917</v>
      </c>
      <c r="G1990" s="92">
        <v>50.2</v>
      </c>
      <c r="H1990" s="86"/>
      <c r="I1990" s="90" t="s">
        <v>224</v>
      </c>
      <c r="J1990" s="90"/>
    </row>
    <row r="1991" spans="1:10" x14ac:dyDescent="0.3">
      <c r="A1991" s="90">
        <v>1989</v>
      </c>
      <c r="B1991" s="91">
        <v>131</v>
      </c>
      <c r="C1991" s="90" t="s">
        <v>365</v>
      </c>
      <c r="D1991" s="90" t="s">
        <v>4</v>
      </c>
      <c r="E1991" s="86">
        <v>-109.94032799999999</v>
      </c>
      <c r="F1991" s="86">
        <v>27.499917</v>
      </c>
      <c r="G1991" s="92">
        <v>51.2</v>
      </c>
      <c r="H1991" s="86"/>
      <c r="I1991" s="90" t="s">
        <v>224</v>
      </c>
      <c r="J1991" s="90"/>
    </row>
    <row r="1992" spans="1:10" x14ac:dyDescent="0.3">
      <c r="A1992" s="90">
        <v>1990</v>
      </c>
      <c r="B1992" s="91">
        <v>131</v>
      </c>
      <c r="C1992" s="90" t="s">
        <v>365</v>
      </c>
      <c r="D1992" s="90" t="s">
        <v>4</v>
      </c>
      <c r="E1992" s="86">
        <v>-109.94032799999999</v>
      </c>
      <c r="F1992" s="86">
        <v>27.499917</v>
      </c>
      <c r="G1992" s="92">
        <v>57.1</v>
      </c>
      <c r="H1992" s="86"/>
      <c r="I1992" s="90" t="s">
        <v>224</v>
      </c>
      <c r="J1992" s="90"/>
    </row>
    <row r="1993" spans="1:10" x14ac:dyDescent="0.3">
      <c r="A1993" s="90">
        <v>1991</v>
      </c>
      <c r="B1993" s="91">
        <v>131</v>
      </c>
      <c r="C1993" s="90" t="s">
        <v>365</v>
      </c>
      <c r="D1993" s="90" t="s">
        <v>4</v>
      </c>
      <c r="E1993" s="86">
        <v>-109.94032799999999</v>
      </c>
      <c r="F1993" s="86">
        <v>27.499917</v>
      </c>
      <c r="G1993" s="92">
        <v>49.1</v>
      </c>
      <c r="H1993" s="86"/>
      <c r="I1993" s="90" t="s">
        <v>224</v>
      </c>
      <c r="J1993" s="90"/>
    </row>
    <row r="1994" spans="1:10" x14ac:dyDescent="0.3">
      <c r="A1994" s="90">
        <v>1992</v>
      </c>
      <c r="B1994" s="91">
        <v>131</v>
      </c>
      <c r="C1994" s="90" t="s">
        <v>365</v>
      </c>
      <c r="D1994" s="90" t="s">
        <v>4</v>
      </c>
      <c r="E1994" s="86">
        <v>-109.94032799999999</v>
      </c>
      <c r="F1994" s="86">
        <v>27.499917</v>
      </c>
      <c r="G1994" s="92">
        <v>51</v>
      </c>
      <c r="H1994" s="86"/>
      <c r="I1994" s="90" t="s">
        <v>224</v>
      </c>
      <c r="J1994" s="90"/>
    </row>
    <row r="1995" spans="1:10" x14ac:dyDescent="0.3">
      <c r="A1995" s="90">
        <v>1993</v>
      </c>
      <c r="B1995" s="91">
        <v>131</v>
      </c>
      <c r="C1995" s="90" t="s">
        <v>365</v>
      </c>
      <c r="D1995" s="90" t="s">
        <v>4</v>
      </c>
      <c r="E1995" s="86">
        <v>-109.94032799999999</v>
      </c>
      <c r="F1995" s="86">
        <v>27.499917</v>
      </c>
      <c r="G1995" s="92">
        <v>49.2</v>
      </c>
      <c r="H1995" s="86"/>
      <c r="I1995" s="90" t="s">
        <v>224</v>
      </c>
      <c r="J1995" s="90"/>
    </row>
    <row r="1996" spans="1:10" x14ac:dyDescent="0.3">
      <c r="A1996" s="90">
        <v>1994</v>
      </c>
      <c r="B1996" s="91">
        <v>131</v>
      </c>
      <c r="C1996" s="90" t="s">
        <v>365</v>
      </c>
      <c r="D1996" s="90" t="s">
        <v>4</v>
      </c>
      <c r="E1996" s="86">
        <v>-109.94032799999999</v>
      </c>
      <c r="F1996" s="86">
        <v>27.499917</v>
      </c>
      <c r="G1996" s="92">
        <v>52.9</v>
      </c>
      <c r="H1996" s="86"/>
      <c r="I1996" s="90" t="s">
        <v>224</v>
      </c>
      <c r="J1996" s="90"/>
    </row>
    <row r="1997" spans="1:10" x14ac:dyDescent="0.3">
      <c r="A1997" s="90">
        <v>1995</v>
      </c>
      <c r="B1997" s="91">
        <v>131</v>
      </c>
      <c r="C1997" s="90" t="s">
        <v>365</v>
      </c>
      <c r="D1997" s="90" t="s">
        <v>4</v>
      </c>
      <c r="E1997" s="86">
        <v>-109.94032799999999</v>
      </c>
      <c r="F1997" s="86">
        <v>27.499917</v>
      </c>
      <c r="G1997" s="92">
        <v>49.1</v>
      </c>
      <c r="H1997" s="86"/>
      <c r="I1997" s="90" t="s">
        <v>224</v>
      </c>
      <c r="J1997" s="90"/>
    </row>
    <row r="1998" spans="1:10" x14ac:dyDescent="0.3">
      <c r="A1998" s="90">
        <v>1996</v>
      </c>
      <c r="B1998" s="91">
        <v>131</v>
      </c>
      <c r="C1998" s="90" t="s">
        <v>365</v>
      </c>
      <c r="D1998" s="90" t="s">
        <v>4</v>
      </c>
      <c r="E1998" s="86">
        <v>-109.94032799999999</v>
      </c>
      <c r="F1998" s="86">
        <v>27.499917</v>
      </c>
      <c r="G1998" s="92">
        <v>54.4</v>
      </c>
      <c r="H1998" s="86"/>
      <c r="I1998" s="90" t="s">
        <v>224</v>
      </c>
      <c r="J1998" s="90"/>
    </row>
    <row r="1999" spans="1:10" x14ac:dyDescent="0.3">
      <c r="A1999" s="90">
        <v>1997</v>
      </c>
      <c r="B1999" s="91">
        <v>131</v>
      </c>
      <c r="C1999" s="90" t="s">
        <v>365</v>
      </c>
      <c r="D1999" s="90" t="s">
        <v>4</v>
      </c>
      <c r="E1999" s="86">
        <v>-109.94032799999999</v>
      </c>
      <c r="F1999" s="86">
        <v>27.499917</v>
      </c>
      <c r="G1999" s="92">
        <v>48.1</v>
      </c>
      <c r="H1999" s="86"/>
      <c r="I1999" s="90" t="s">
        <v>224</v>
      </c>
      <c r="J1999" s="90"/>
    </row>
    <row r="2000" spans="1:10" x14ac:dyDescent="0.3">
      <c r="A2000" s="90">
        <v>1998</v>
      </c>
      <c r="B2000" s="91">
        <v>131</v>
      </c>
      <c r="C2000" s="90" t="s">
        <v>365</v>
      </c>
      <c r="D2000" s="90" t="s">
        <v>4</v>
      </c>
      <c r="E2000" s="86">
        <v>-109.94032799999999</v>
      </c>
      <c r="F2000" s="86">
        <v>27.499917</v>
      </c>
      <c r="G2000" s="92">
        <v>53.7</v>
      </c>
      <c r="H2000" s="86"/>
      <c r="I2000" s="90" t="s">
        <v>224</v>
      </c>
      <c r="J2000" s="90"/>
    </row>
    <row r="2001" spans="1:10" x14ac:dyDescent="0.3">
      <c r="A2001" s="90">
        <v>1999</v>
      </c>
      <c r="B2001" s="91">
        <v>132</v>
      </c>
      <c r="C2001" s="90" t="s">
        <v>47</v>
      </c>
      <c r="D2001" s="90" t="s">
        <v>1</v>
      </c>
      <c r="E2001" s="86">
        <v>108.18333333333334</v>
      </c>
      <c r="F2001" s="86">
        <v>34.81666666666667</v>
      </c>
      <c r="G2001" s="92">
        <v>21.2</v>
      </c>
      <c r="H2001" s="86">
        <v>0.73</v>
      </c>
      <c r="I2001" s="90" t="s">
        <v>222</v>
      </c>
      <c r="J2001" s="90" t="s">
        <v>244</v>
      </c>
    </row>
    <row r="2002" spans="1:10" x14ac:dyDescent="0.3">
      <c r="A2002" s="90">
        <v>2000</v>
      </c>
      <c r="B2002" s="91">
        <v>132</v>
      </c>
      <c r="C2002" s="90" t="s">
        <v>47</v>
      </c>
      <c r="D2002" s="90" t="s">
        <v>1</v>
      </c>
      <c r="E2002" s="86">
        <v>108.18333333333334</v>
      </c>
      <c r="F2002" s="86">
        <v>34.81666666666667</v>
      </c>
      <c r="G2002" s="92">
        <v>20</v>
      </c>
      <c r="H2002" s="86">
        <v>0.76</v>
      </c>
      <c r="I2002" s="90" t="s">
        <v>222</v>
      </c>
      <c r="J2002" s="90" t="s">
        <v>244</v>
      </c>
    </row>
    <row r="2003" spans="1:10" x14ac:dyDescent="0.3">
      <c r="A2003" s="90">
        <v>2001</v>
      </c>
      <c r="B2003" s="91">
        <v>132</v>
      </c>
      <c r="C2003" s="90" t="s">
        <v>47</v>
      </c>
      <c r="D2003" s="90" t="s">
        <v>1</v>
      </c>
      <c r="E2003" s="86">
        <v>108.18333333333334</v>
      </c>
      <c r="F2003" s="86">
        <v>34.81666666666667</v>
      </c>
      <c r="G2003" s="92">
        <v>19.8</v>
      </c>
      <c r="H2003" s="86">
        <v>0.73</v>
      </c>
      <c r="I2003" s="90" t="s">
        <v>222</v>
      </c>
      <c r="J2003" s="90" t="s">
        <v>244</v>
      </c>
    </row>
    <row r="2004" spans="1:10" x14ac:dyDescent="0.3">
      <c r="A2004" s="90">
        <v>2002</v>
      </c>
      <c r="B2004" s="91">
        <v>132</v>
      </c>
      <c r="C2004" s="90" t="s">
        <v>47</v>
      </c>
      <c r="D2004" s="90" t="s">
        <v>1</v>
      </c>
      <c r="E2004" s="86">
        <v>108.18333333333334</v>
      </c>
      <c r="F2004" s="86">
        <v>34.81666666666667</v>
      </c>
      <c r="G2004" s="92">
        <v>21.2</v>
      </c>
      <c r="H2004" s="86">
        <v>0.73</v>
      </c>
      <c r="I2004" s="90" t="s">
        <v>222</v>
      </c>
      <c r="J2004" s="90" t="s">
        <v>244</v>
      </c>
    </row>
    <row r="2005" spans="1:10" x14ac:dyDescent="0.3">
      <c r="A2005" s="90">
        <v>2003</v>
      </c>
      <c r="B2005" s="91">
        <v>133</v>
      </c>
      <c r="C2005" s="90" t="s">
        <v>366</v>
      </c>
      <c r="D2005" s="90" t="s">
        <v>1</v>
      </c>
      <c r="E2005" s="86">
        <v>108.18333333333334</v>
      </c>
      <c r="F2005" s="86">
        <v>34.81666666666667</v>
      </c>
      <c r="G2005" s="92">
        <v>18.79</v>
      </c>
      <c r="H2005" s="86">
        <v>0.78</v>
      </c>
      <c r="I2005" s="90" t="s">
        <v>222</v>
      </c>
      <c r="J2005" s="90" t="s">
        <v>244</v>
      </c>
    </row>
    <row r="2006" spans="1:10" x14ac:dyDescent="0.3">
      <c r="A2006" s="90">
        <v>2004</v>
      </c>
      <c r="B2006" s="91">
        <v>133</v>
      </c>
      <c r="C2006" s="90" t="s">
        <v>366</v>
      </c>
      <c r="D2006" s="90" t="s">
        <v>1</v>
      </c>
      <c r="E2006" s="86">
        <v>108.18333333333334</v>
      </c>
      <c r="F2006" s="86">
        <v>34.81666666666667</v>
      </c>
      <c r="G2006" s="92">
        <v>23.11</v>
      </c>
      <c r="H2006" s="86">
        <v>0.78</v>
      </c>
      <c r="I2006" s="90" t="s">
        <v>222</v>
      </c>
      <c r="J2006" s="90" t="s">
        <v>244</v>
      </c>
    </row>
    <row r="2007" spans="1:10" x14ac:dyDescent="0.3">
      <c r="A2007" s="90">
        <v>2005</v>
      </c>
      <c r="B2007" s="91">
        <v>134</v>
      </c>
      <c r="C2007" s="90" t="s">
        <v>367</v>
      </c>
      <c r="D2007" s="90" t="s">
        <v>1</v>
      </c>
      <c r="E2007" s="86">
        <v>113.82947799999999</v>
      </c>
      <c r="F2007" s="86">
        <v>34.130524999999999</v>
      </c>
      <c r="G2007" s="92">
        <v>13.89</v>
      </c>
      <c r="H2007" s="86">
        <v>1.22</v>
      </c>
      <c r="I2007" s="90" t="s">
        <v>222</v>
      </c>
      <c r="J2007" s="90" t="s">
        <v>244</v>
      </c>
    </row>
    <row r="2008" spans="1:10" x14ac:dyDescent="0.3">
      <c r="A2008" s="90">
        <v>2006</v>
      </c>
      <c r="B2008" s="91">
        <v>135</v>
      </c>
      <c r="C2008" s="90" t="s">
        <v>368</v>
      </c>
      <c r="D2008" s="90" t="s">
        <v>1</v>
      </c>
      <c r="E2008" s="86">
        <v>115.57649600000001</v>
      </c>
      <c r="F2008" s="86">
        <v>34.451166999999998</v>
      </c>
      <c r="G2008" s="92">
        <v>41.2</v>
      </c>
      <c r="H2008" s="86"/>
      <c r="I2008" s="90" t="s">
        <v>222</v>
      </c>
      <c r="J2008" s="90" t="s">
        <v>244</v>
      </c>
    </row>
    <row r="2009" spans="1:10" x14ac:dyDescent="0.3">
      <c r="A2009" s="90">
        <v>2007</v>
      </c>
      <c r="B2009" s="91">
        <v>135</v>
      </c>
      <c r="C2009" s="90" t="s">
        <v>368</v>
      </c>
      <c r="D2009" s="90" t="s">
        <v>1</v>
      </c>
      <c r="E2009" s="86">
        <v>115.57649600000001</v>
      </c>
      <c r="F2009" s="86">
        <v>34.451166999999998</v>
      </c>
      <c r="G2009" s="92">
        <v>27.4</v>
      </c>
      <c r="H2009" s="86"/>
      <c r="I2009" s="90" t="s">
        <v>222</v>
      </c>
      <c r="J2009" s="90" t="s">
        <v>244</v>
      </c>
    </row>
    <row r="2010" spans="1:10" x14ac:dyDescent="0.3">
      <c r="A2010" s="90">
        <v>2008</v>
      </c>
      <c r="B2010" s="91">
        <v>135</v>
      </c>
      <c r="C2010" s="90" t="s">
        <v>368</v>
      </c>
      <c r="D2010" s="90" t="s">
        <v>1</v>
      </c>
      <c r="E2010" s="86">
        <v>115.57649600000001</v>
      </c>
      <c r="F2010" s="86">
        <v>34.451166999999998</v>
      </c>
      <c r="G2010" s="92">
        <v>22.5</v>
      </c>
      <c r="H2010" s="86"/>
      <c r="I2010" s="90" t="s">
        <v>222</v>
      </c>
      <c r="J2010" s="90" t="s">
        <v>244</v>
      </c>
    </row>
    <row r="2011" spans="1:10" x14ac:dyDescent="0.3">
      <c r="A2011" s="90">
        <v>2009</v>
      </c>
      <c r="B2011" s="91">
        <v>135</v>
      </c>
      <c r="C2011" s="90" t="s">
        <v>368</v>
      </c>
      <c r="D2011" s="90" t="s">
        <v>1</v>
      </c>
      <c r="E2011" s="86">
        <v>115.57649600000001</v>
      </c>
      <c r="F2011" s="86">
        <v>34.451166999999998</v>
      </c>
      <c r="G2011" s="92">
        <v>19.100000000000001</v>
      </c>
      <c r="H2011" s="86"/>
      <c r="I2011" s="90" t="s">
        <v>222</v>
      </c>
      <c r="J2011" s="90" t="s">
        <v>244</v>
      </c>
    </row>
    <row r="2012" spans="1:10" x14ac:dyDescent="0.3">
      <c r="A2012" s="90">
        <v>2010</v>
      </c>
      <c r="B2012" s="91">
        <v>135</v>
      </c>
      <c r="C2012" s="90" t="s">
        <v>368</v>
      </c>
      <c r="D2012" s="90" t="s">
        <v>1</v>
      </c>
      <c r="E2012" s="86">
        <v>115.57649600000001</v>
      </c>
      <c r="F2012" s="86">
        <v>34.451166999999998</v>
      </c>
      <c r="G2012" s="92">
        <v>17.7</v>
      </c>
      <c r="H2012" s="86"/>
      <c r="I2012" s="90" t="s">
        <v>222</v>
      </c>
      <c r="J2012" s="90" t="s">
        <v>244</v>
      </c>
    </row>
    <row r="2013" spans="1:10" x14ac:dyDescent="0.3">
      <c r="A2013" s="90">
        <v>2011</v>
      </c>
      <c r="B2013" s="91">
        <v>136</v>
      </c>
      <c r="C2013" s="90" t="s">
        <v>588</v>
      </c>
      <c r="D2013" s="90" t="s">
        <v>1</v>
      </c>
      <c r="E2013" s="86">
        <v>108.2</v>
      </c>
      <c r="F2013" s="86">
        <v>34.733333333333299</v>
      </c>
      <c r="G2013" s="92">
        <v>15.0814</v>
      </c>
      <c r="H2013" s="86">
        <v>0.4</v>
      </c>
      <c r="I2013" s="90" t="s">
        <v>222</v>
      </c>
      <c r="J2013" s="90" t="s">
        <v>244</v>
      </c>
    </row>
    <row r="2014" spans="1:10" x14ac:dyDescent="0.3">
      <c r="A2014" s="90">
        <v>2012</v>
      </c>
      <c r="B2014" s="91">
        <v>136</v>
      </c>
      <c r="C2014" s="90" t="s">
        <v>588</v>
      </c>
      <c r="D2014" s="90" t="s">
        <v>1</v>
      </c>
      <c r="E2014" s="86">
        <v>108.2</v>
      </c>
      <c r="F2014" s="86">
        <v>34.733333333333299</v>
      </c>
      <c r="G2014" s="92">
        <v>19.674299999999999</v>
      </c>
      <c r="H2014" s="86">
        <v>0.4</v>
      </c>
      <c r="I2014" s="90" t="s">
        <v>222</v>
      </c>
      <c r="J2014" s="90" t="s">
        <v>244</v>
      </c>
    </row>
    <row r="2015" spans="1:10" x14ac:dyDescent="0.3">
      <c r="A2015" s="90">
        <v>2013</v>
      </c>
      <c r="B2015" s="91">
        <v>136</v>
      </c>
      <c r="C2015" s="90" t="s">
        <v>588</v>
      </c>
      <c r="D2015" s="90" t="s">
        <v>1</v>
      </c>
      <c r="E2015" s="86">
        <v>108.2</v>
      </c>
      <c r="F2015" s="86">
        <v>34.733333333333299</v>
      </c>
      <c r="G2015" s="92">
        <v>14.7394</v>
      </c>
      <c r="H2015" s="86">
        <v>0.4</v>
      </c>
      <c r="I2015" s="90" t="s">
        <v>222</v>
      </c>
      <c r="J2015" s="90" t="s">
        <v>244</v>
      </c>
    </row>
    <row r="2016" spans="1:10" x14ac:dyDescent="0.3">
      <c r="A2016" s="90">
        <v>2014</v>
      </c>
      <c r="B2016" s="91">
        <v>136</v>
      </c>
      <c r="C2016" s="90" t="s">
        <v>588</v>
      </c>
      <c r="D2016" s="90" t="s">
        <v>1</v>
      </c>
      <c r="E2016" s="86">
        <v>108.2</v>
      </c>
      <c r="F2016" s="86">
        <v>34.733333333333299</v>
      </c>
      <c r="G2016" s="92">
        <v>20.846900000000002</v>
      </c>
      <c r="H2016" s="86">
        <v>0.4</v>
      </c>
      <c r="I2016" s="90" t="s">
        <v>222</v>
      </c>
      <c r="J2016" s="90" t="s">
        <v>244</v>
      </c>
    </row>
    <row r="2017" spans="1:10" x14ac:dyDescent="0.3">
      <c r="A2017" s="90">
        <v>2015</v>
      </c>
      <c r="B2017" s="91">
        <v>137</v>
      </c>
      <c r="C2017" s="90" t="s">
        <v>369</v>
      </c>
      <c r="D2017" s="90" t="s">
        <v>1</v>
      </c>
      <c r="E2017" s="86">
        <v>108.067222222222</v>
      </c>
      <c r="F2017" s="86">
        <v>34.293888888888802</v>
      </c>
      <c r="G2017" s="92">
        <v>23.9</v>
      </c>
      <c r="H2017" s="86">
        <v>0.65</v>
      </c>
      <c r="I2017" s="90" t="s">
        <v>222</v>
      </c>
      <c r="J2017" s="90" t="s">
        <v>244</v>
      </c>
    </row>
    <row r="2018" spans="1:10" x14ac:dyDescent="0.3">
      <c r="A2018" s="90">
        <v>2016</v>
      </c>
      <c r="B2018" s="91">
        <v>137</v>
      </c>
      <c r="C2018" s="90" t="s">
        <v>369</v>
      </c>
      <c r="D2018" s="90" t="s">
        <v>1</v>
      </c>
      <c r="E2018" s="86">
        <v>108.067222222222</v>
      </c>
      <c r="F2018" s="86">
        <v>34.293888888888802</v>
      </c>
      <c r="G2018" s="92">
        <v>24.5</v>
      </c>
      <c r="H2018" s="86">
        <v>0.65</v>
      </c>
      <c r="I2018" s="90" t="s">
        <v>222</v>
      </c>
      <c r="J2018" s="90" t="s">
        <v>244</v>
      </c>
    </row>
    <row r="2019" spans="1:10" x14ac:dyDescent="0.3">
      <c r="A2019" s="90">
        <v>2017</v>
      </c>
      <c r="B2019" s="91">
        <v>137</v>
      </c>
      <c r="C2019" s="90" t="s">
        <v>369</v>
      </c>
      <c r="D2019" s="90" t="s">
        <v>1</v>
      </c>
      <c r="E2019" s="86">
        <v>108.067222222222</v>
      </c>
      <c r="F2019" s="86">
        <v>34.293888888888802</v>
      </c>
      <c r="G2019" s="92">
        <v>32.6</v>
      </c>
      <c r="H2019" s="86">
        <v>0.65</v>
      </c>
      <c r="I2019" s="90" t="s">
        <v>222</v>
      </c>
      <c r="J2019" s="90" t="s">
        <v>244</v>
      </c>
    </row>
    <row r="2020" spans="1:10" x14ac:dyDescent="0.3">
      <c r="A2020" s="90">
        <v>2018</v>
      </c>
      <c r="B2020" s="91">
        <v>137</v>
      </c>
      <c r="C2020" s="90" t="s">
        <v>369</v>
      </c>
      <c r="D2020" s="90" t="s">
        <v>1</v>
      </c>
      <c r="E2020" s="86">
        <v>108.067222222222</v>
      </c>
      <c r="F2020" s="86">
        <v>34.293888888888802</v>
      </c>
      <c r="G2020" s="92">
        <v>22.7</v>
      </c>
      <c r="H2020" s="86">
        <v>0.65</v>
      </c>
      <c r="I2020" s="90" t="s">
        <v>222</v>
      </c>
      <c r="J2020" s="90" t="s">
        <v>244</v>
      </c>
    </row>
    <row r="2021" spans="1:10" x14ac:dyDescent="0.3">
      <c r="A2021" s="90">
        <v>2019</v>
      </c>
      <c r="B2021" s="91">
        <v>137</v>
      </c>
      <c r="C2021" s="90" t="s">
        <v>369</v>
      </c>
      <c r="D2021" s="90" t="s">
        <v>1</v>
      </c>
      <c r="E2021" s="86">
        <v>108.067222222222</v>
      </c>
      <c r="F2021" s="86">
        <v>34.293888888888802</v>
      </c>
      <c r="G2021" s="92">
        <v>28.1</v>
      </c>
      <c r="H2021" s="86">
        <v>0.65</v>
      </c>
      <c r="I2021" s="90" t="s">
        <v>222</v>
      </c>
      <c r="J2021" s="90" t="s">
        <v>244</v>
      </c>
    </row>
    <row r="2022" spans="1:10" x14ac:dyDescent="0.3">
      <c r="A2022" s="90">
        <v>2020</v>
      </c>
      <c r="B2022" s="91">
        <v>137</v>
      </c>
      <c r="C2022" s="90" t="s">
        <v>369</v>
      </c>
      <c r="D2022" s="90" t="s">
        <v>1</v>
      </c>
      <c r="E2022" s="86">
        <v>108.067222222222</v>
      </c>
      <c r="F2022" s="86">
        <v>34.293888888888802</v>
      </c>
      <c r="G2022" s="92">
        <v>32.4</v>
      </c>
      <c r="H2022" s="86">
        <v>0.65</v>
      </c>
      <c r="I2022" s="90" t="s">
        <v>222</v>
      </c>
      <c r="J2022" s="90" t="s">
        <v>244</v>
      </c>
    </row>
    <row r="2023" spans="1:10" x14ac:dyDescent="0.3">
      <c r="A2023" s="90">
        <v>2021</v>
      </c>
      <c r="B2023" s="91">
        <v>137</v>
      </c>
      <c r="C2023" s="90" t="s">
        <v>369</v>
      </c>
      <c r="D2023" s="90" t="s">
        <v>1</v>
      </c>
      <c r="E2023" s="86">
        <v>108.067222222222</v>
      </c>
      <c r="F2023" s="86">
        <v>34.293888888888802</v>
      </c>
      <c r="G2023" s="92">
        <v>24</v>
      </c>
      <c r="H2023" s="86">
        <v>0.65</v>
      </c>
      <c r="I2023" s="90" t="s">
        <v>222</v>
      </c>
      <c r="J2023" s="90" t="s">
        <v>244</v>
      </c>
    </row>
    <row r="2024" spans="1:10" x14ac:dyDescent="0.3">
      <c r="A2024" s="90">
        <v>2022</v>
      </c>
      <c r="B2024" s="91">
        <v>137</v>
      </c>
      <c r="C2024" s="90" t="s">
        <v>369</v>
      </c>
      <c r="D2024" s="90" t="s">
        <v>1</v>
      </c>
      <c r="E2024" s="86">
        <v>108.067222222222</v>
      </c>
      <c r="F2024" s="86">
        <v>34.293888888888802</v>
      </c>
      <c r="G2024" s="92">
        <v>29.3</v>
      </c>
      <c r="H2024" s="86">
        <v>0.65</v>
      </c>
      <c r="I2024" s="90" t="s">
        <v>222</v>
      </c>
      <c r="J2024" s="90" t="s">
        <v>244</v>
      </c>
    </row>
    <row r="2025" spans="1:10" x14ac:dyDescent="0.3">
      <c r="A2025" s="90">
        <v>2023</v>
      </c>
      <c r="B2025" s="91">
        <v>137</v>
      </c>
      <c r="C2025" s="90" t="s">
        <v>369</v>
      </c>
      <c r="D2025" s="90" t="s">
        <v>1</v>
      </c>
      <c r="E2025" s="86">
        <v>108.067222222222</v>
      </c>
      <c r="F2025" s="86">
        <v>34.293888888888802</v>
      </c>
      <c r="G2025" s="92">
        <v>28.9</v>
      </c>
      <c r="H2025" s="86">
        <v>0.65</v>
      </c>
      <c r="I2025" s="90" t="s">
        <v>222</v>
      </c>
      <c r="J2025" s="90" t="s">
        <v>244</v>
      </c>
    </row>
    <row r="2026" spans="1:10" x14ac:dyDescent="0.3">
      <c r="A2026" s="90">
        <v>2024</v>
      </c>
      <c r="B2026" s="91">
        <v>137</v>
      </c>
      <c r="C2026" s="90" t="s">
        <v>369</v>
      </c>
      <c r="D2026" s="90" t="s">
        <v>1</v>
      </c>
      <c r="E2026" s="86">
        <v>108.067222222222</v>
      </c>
      <c r="F2026" s="86">
        <v>34.293888888888802</v>
      </c>
      <c r="G2026" s="92">
        <v>20.2</v>
      </c>
      <c r="H2026" s="86">
        <v>0.65</v>
      </c>
      <c r="I2026" s="90" t="s">
        <v>222</v>
      </c>
      <c r="J2026" s="90" t="s">
        <v>244</v>
      </c>
    </row>
    <row r="2027" spans="1:10" x14ac:dyDescent="0.3">
      <c r="A2027" s="90">
        <v>2025</v>
      </c>
      <c r="B2027" s="91">
        <v>137</v>
      </c>
      <c r="C2027" s="90" t="s">
        <v>369</v>
      </c>
      <c r="D2027" s="90" t="s">
        <v>1</v>
      </c>
      <c r="E2027" s="86">
        <v>108.067222222222</v>
      </c>
      <c r="F2027" s="86">
        <v>34.293888888888802</v>
      </c>
      <c r="G2027" s="92">
        <v>19.899999999999999</v>
      </c>
      <c r="H2027" s="86">
        <v>0.65</v>
      </c>
      <c r="I2027" s="90" t="s">
        <v>222</v>
      </c>
      <c r="J2027" s="90" t="s">
        <v>244</v>
      </c>
    </row>
    <row r="2028" spans="1:10" x14ac:dyDescent="0.3">
      <c r="A2028" s="90">
        <v>2026</v>
      </c>
      <c r="B2028" s="91">
        <v>137</v>
      </c>
      <c r="C2028" s="90" t="s">
        <v>369</v>
      </c>
      <c r="D2028" s="90" t="s">
        <v>1</v>
      </c>
      <c r="E2028" s="86">
        <v>108.067222222222</v>
      </c>
      <c r="F2028" s="86">
        <v>34.293888888888802</v>
      </c>
      <c r="G2028" s="92">
        <v>25.2</v>
      </c>
      <c r="H2028" s="86">
        <v>0.65</v>
      </c>
      <c r="I2028" s="90" t="s">
        <v>222</v>
      </c>
      <c r="J2028" s="90" t="s">
        <v>244</v>
      </c>
    </row>
    <row r="2029" spans="1:10" x14ac:dyDescent="0.3">
      <c r="A2029" s="90">
        <v>2027</v>
      </c>
      <c r="B2029" s="91">
        <v>137</v>
      </c>
      <c r="C2029" s="90" t="s">
        <v>369</v>
      </c>
      <c r="D2029" s="90" t="s">
        <v>1</v>
      </c>
      <c r="E2029" s="86">
        <v>108.067222222222</v>
      </c>
      <c r="F2029" s="86">
        <v>34.293888888888802</v>
      </c>
      <c r="G2029" s="92">
        <v>20.8</v>
      </c>
      <c r="H2029" s="86">
        <v>0.65</v>
      </c>
      <c r="I2029" s="90" t="s">
        <v>222</v>
      </c>
      <c r="J2029" s="90" t="s">
        <v>244</v>
      </c>
    </row>
    <row r="2030" spans="1:10" x14ac:dyDescent="0.3">
      <c r="A2030" s="90">
        <v>2028</v>
      </c>
      <c r="B2030" s="91">
        <v>137</v>
      </c>
      <c r="C2030" s="90" t="s">
        <v>369</v>
      </c>
      <c r="D2030" s="90" t="s">
        <v>1</v>
      </c>
      <c r="E2030" s="86">
        <v>108.067222222222</v>
      </c>
      <c r="F2030" s="86">
        <v>34.293888888888802</v>
      </c>
      <c r="G2030" s="92">
        <v>19.899999999999999</v>
      </c>
      <c r="H2030" s="86">
        <v>0.65</v>
      </c>
      <c r="I2030" s="90" t="s">
        <v>222</v>
      </c>
      <c r="J2030" s="90" t="s">
        <v>244</v>
      </c>
    </row>
    <row r="2031" spans="1:10" x14ac:dyDescent="0.3">
      <c r="A2031" s="90">
        <v>2029</v>
      </c>
      <c r="B2031" s="91">
        <v>137</v>
      </c>
      <c r="C2031" s="90" t="s">
        <v>369</v>
      </c>
      <c r="D2031" s="90" t="s">
        <v>1</v>
      </c>
      <c r="E2031" s="86">
        <v>108.067222222222</v>
      </c>
      <c r="F2031" s="86">
        <v>34.293888888888802</v>
      </c>
      <c r="G2031" s="92">
        <v>23.4</v>
      </c>
      <c r="H2031" s="86">
        <v>0.65</v>
      </c>
      <c r="I2031" s="90" t="s">
        <v>222</v>
      </c>
      <c r="J2031" s="90" t="s">
        <v>244</v>
      </c>
    </row>
    <row r="2032" spans="1:10" x14ac:dyDescent="0.3">
      <c r="A2032" s="90">
        <v>2030</v>
      </c>
      <c r="B2032" s="91">
        <v>137</v>
      </c>
      <c r="C2032" s="90" t="s">
        <v>369</v>
      </c>
      <c r="D2032" s="90" t="s">
        <v>1</v>
      </c>
      <c r="E2032" s="86">
        <v>108.067222222222</v>
      </c>
      <c r="F2032" s="86">
        <v>34.293888888888802</v>
      </c>
      <c r="G2032" s="92">
        <v>24.9</v>
      </c>
      <c r="H2032" s="86">
        <v>0.65</v>
      </c>
      <c r="I2032" s="90" t="s">
        <v>222</v>
      </c>
      <c r="J2032" s="90" t="s">
        <v>244</v>
      </c>
    </row>
    <row r="2033" spans="1:10" x14ac:dyDescent="0.3">
      <c r="A2033" s="90">
        <v>2031</v>
      </c>
      <c r="B2033" s="91">
        <v>137</v>
      </c>
      <c r="C2033" s="90" t="s">
        <v>369</v>
      </c>
      <c r="D2033" s="90" t="s">
        <v>1</v>
      </c>
      <c r="E2033" s="86">
        <v>108.067222222222</v>
      </c>
      <c r="F2033" s="86">
        <v>34.293888888888802</v>
      </c>
      <c r="G2033" s="92">
        <v>26.9</v>
      </c>
      <c r="H2033" s="86">
        <v>0.65</v>
      </c>
      <c r="I2033" s="90" t="s">
        <v>222</v>
      </c>
      <c r="J2033" s="90" t="s">
        <v>244</v>
      </c>
    </row>
    <row r="2034" spans="1:10" x14ac:dyDescent="0.3">
      <c r="A2034" s="90">
        <v>2032</v>
      </c>
      <c r="B2034" s="91">
        <v>137</v>
      </c>
      <c r="C2034" s="90" t="s">
        <v>369</v>
      </c>
      <c r="D2034" s="90" t="s">
        <v>1</v>
      </c>
      <c r="E2034" s="86">
        <v>108.067222222222</v>
      </c>
      <c r="F2034" s="86">
        <v>34.293888888888802</v>
      </c>
      <c r="G2034" s="92">
        <v>28.3</v>
      </c>
      <c r="H2034" s="86">
        <v>0.65</v>
      </c>
      <c r="I2034" s="90" t="s">
        <v>222</v>
      </c>
      <c r="J2034" s="90" t="s">
        <v>244</v>
      </c>
    </row>
    <row r="2035" spans="1:10" x14ac:dyDescent="0.3">
      <c r="A2035" s="90">
        <v>2033</v>
      </c>
      <c r="B2035" s="91">
        <v>137</v>
      </c>
      <c r="C2035" s="90" t="s">
        <v>369</v>
      </c>
      <c r="D2035" s="90" t="s">
        <v>1</v>
      </c>
      <c r="E2035" s="86">
        <v>108.06666666666599</v>
      </c>
      <c r="F2035" s="86">
        <v>34.283333333333303</v>
      </c>
      <c r="G2035" s="92">
        <v>22.6</v>
      </c>
      <c r="H2035" s="86">
        <v>0.65</v>
      </c>
      <c r="I2035" s="90" t="s">
        <v>222</v>
      </c>
      <c r="J2035" s="90" t="s">
        <v>244</v>
      </c>
    </row>
    <row r="2036" spans="1:10" x14ac:dyDescent="0.3">
      <c r="A2036" s="90">
        <v>2034</v>
      </c>
      <c r="B2036" s="91">
        <v>137</v>
      </c>
      <c r="C2036" s="90" t="s">
        <v>369</v>
      </c>
      <c r="D2036" s="90" t="s">
        <v>1</v>
      </c>
      <c r="E2036" s="86">
        <v>108.06666666666599</v>
      </c>
      <c r="F2036" s="86">
        <v>34.283333333333303</v>
      </c>
      <c r="G2036" s="92">
        <v>23</v>
      </c>
      <c r="H2036" s="86">
        <v>0.65</v>
      </c>
      <c r="I2036" s="90" t="s">
        <v>222</v>
      </c>
      <c r="J2036" s="90" t="s">
        <v>244</v>
      </c>
    </row>
    <row r="2037" spans="1:10" x14ac:dyDescent="0.3">
      <c r="A2037" s="90">
        <v>2035</v>
      </c>
      <c r="B2037" s="91">
        <v>137</v>
      </c>
      <c r="C2037" s="90" t="s">
        <v>369</v>
      </c>
      <c r="D2037" s="90" t="s">
        <v>1</v>
      </c>
      <c r="E2037" s="86">
        <v>108.06666666666599</v>
      </c>
      <c r="F2037" s="86">
        <v>34.283333333333303</v>
      </c>
      <c r="G2037" s="92">
        <v>24.8</v>
      </c>
      <c r="H2037" s="86">
        <v>0.65</v>
      </c>
      <c r="I2037" s="90" t="s">
        <v>222</v>
      </c>
      <c r="J2037" s="90" t="s">
        <v>244</v>
      </c>
    </row>
    <row r="2038" spans="1:10" x14ac:dyDescent="0.3">
      <c r="A2038" s="90">
        <v>2036</v>
      </c>
      <c r="B2038" s="91">
        <v>137</v>
      </c>
      <c r="C2038" s="90" t="s">
        <v>369</v>
      </c>
      <c r="D2038" s="90" t="s">
        <v>1</v>
      </c>
      <c r="E2038" s="86">
        <v>108.06666666666599</v>
      </c>
      <c r="F2038" s="86">
        <v>34.283333333333303</v>
      </c>
      <c r="G2038" s="92">
        <v>21.3</v>
      </c>
      <c r="H2038" s="86">
        <v>0.65</v>
      </c>
      <c r="I2038" s="90" t="s">
        <v>222</v>
      </c>
      <c r="J2038" s="90" t="s">
        <v>244</v>
      </c>
    </row>
    <row r="2039" spans="1:10" x14ac:dyDescent="0.3">
      <c r="A2039" s="90">
        <v>2037</v>
      </c>
      <c r="B2039" s="91">
        <v>137</v>
      </c>
      <c r="C2039" s="90" t="s">
        <v>369</v>
      </c>
      <c r="D2039" s="90" t="s">
        <v>1</v>
      </c>
      <c r="E2039" s="86">
        <v>108.06666666666599</v>
      </c>
      <c r="F2039" s="86">
        <v>34.283333333333303</v>
      </c>
      <c r="G2039" s="92">
        <v>23.2</v>
      </c>
      <c r="H2039" s="86">
        <v>0.65</v>
      </c>
      <c r="I2039" s="90" t="s">
        <v>222</v>
      </c>
      <c r="J2039" s="90" t="s">
        <v>244</v>
      </c>
    </row>
    <row r="2040" spans="1:10" x14ac:dyDescent="0.3">
      <c r="A2040" s="90">
        <v>2038</v>
      </c>
      <c r="B2040" s="91">
        <v>137</v>
      </c>
      <c r="C2040" s="90" t="s">
        <v>369</v>
      </c>
      <c r="D2040" s="90" t="s">
        <v>1</v>
      </c>
      <c r="E2040" s="86">
        <v>108.06666666666599</v>
      </c>
      <c r="F2040" s="86">
        <v>34.283333333333303</v>
      </c>
      <c r="G2040" s="92">
        <v>29.3</v>
      </c>
      <c r="H2040" s="86">
        <v>0.65</v>
      </c>
      <c r="I2040" s="90" t="s">
        <v>222</v>
      </c>
      <c r="J2040" s="90" t="s">
        <v>244</v>
      </c>
    </row>
    <row r="2041" spans="1:10" x14ac:dyDescent="0.3">
      <c r="A2041" s="90">
        <v>2039</v>
      </c>
      <c r="B2041" s="91">
        <v>137</v>
      </c>
      <c r="C2041" s="90" t="s">
        <v>369</v>
      </c>
      <c r="D2041" s="90" t="s">
        <v>1</v>
      </c>
      <c r="E2041" s="86">
        <v>108.06666666666599</v>
      </c>
      <c r="F2041" s="86">
        <v>34.283333333333303</v>
      </c>
      <c r="G2041" s="92">
        <v>22</v>
      </c>
      <c r="H2041" s="86">
        <v>0.65</v>
      </c>
      <c r="I2041" s="90" t="s">
        <v>222</v>
      </c>
      <c r="J2041" s="90" t="s">
        <v>244</v>
      </c>
    </row>
    <row r="2042" spans="1:10" x14ac:dyDescent="0.3">
      <c r="A2042" s="90">
        <v>2040</v>
      </c>
      <c r="B2042" s="91">
        <v>137</v>
      </c>
      <c r="C2042" s="90" t="s">
        <v>369</v>
      </c>
      <c r="D2042" s="90" t="s">
        <v>1</v>
      </c>
      <c r="E2042" s="86">
        <v>108.06666666666599</v>
      </c>
      <c r="F2042" s="86">
        <v>34.283333333333303</v>
      </c>
      <c r="G2042" s="92">
        <v>24.5</v>
      </c>
      <c r="H2042" s="86">
        <v>0.65</v>
      </c>
      <c r="I2042" s="90" t="s">
        <v>222</v>
      </c>
      <c r="J2042" s="90" t="s">
        <v>244</v>
      </c>
    </row>
    <row r="2043" spans="1:10" x14ac:dyDescent="0.3">
      <c r="A2043" s="90">
        <v>2041</v>
      </c>
      <c r="B2043" s="91">
        <v>137</v>
      </c>
      <c r="C2043" s="90" t="s">
        <v>369</v>
      </c>
      <c r="D2043" s="90" t="s">
        <v>1</v>
      </c>
      <c r="E2043" s="86">
        <v>108.06666666666599</v>
      </c>
      <c r="F2043" s="86">
        <v>34.283333333333303</v>
      </c>
      <c r="G2043" s="92">
        <v>26.3</v>
      </c>
      <c r="H2043" s="86">
        <v>0.65</v>
      </c>
      <c r="I2043" s="90" t="s">
        <v>222</v>
      </c>
      <c r="J2043" s="90" t="s">
        <v>244</v>
      </c>
    </row>
    <row r="2044" spans="1:10" x14ac:dyDescent="0.3">
      <c r="A2044" s="90">
        <v>2042</v>
      </c>
      <c r="B2044" s="91">
        <v>137</v>
      </c>
      <c r="C2044" s="90" t="s">
        <v>369</v>
      </c>
      <c r="D2044" s="90" t="s">
        <v>1</v>
      </c>
      <c r="E2044" s="86">
        <v>108.06666666666599</v>
      </c>
      <c r="F2044" s="86">
        <v>34.283333333333303</v>
      </c>
      <c r="G2044" s="92">
        <v>23.5</v>
      </c>
      <c r="H2044" s="86">
        <v>0.65</v>
      </c>
      <c r="I2044" s="90" t="s">
        <v>222</v>
      </c>
      <c r="J2044" s="90" t="s">
        <v>244</v>
      </c>
    </row>
    <row r="2045" spans="1:10" x14ac:dyDescent="0.3">
      <c r="A2045" s="90">
        <v>2043</v>
      </c>
      <c r="B2045" s="91">
        <v>137</v>
      </c>
      <c r="C2045" s="90" t="s">
        <v>369</v>
      </c>
      <c r="D2045" s="90" t="s">
        <v>1</v>
      </c>
      <c r="E2045" s="86">
        <v>108.06666666666599</v>
      </c>
      <c r="F2045" s="86">
        <v>34.283333333333303</v>
      </c>
      <c r="G2045" s="92">
        <v>27.5</v>
      </c>
      <c r="H2045" s="86">
        <v>0.65</v>
      </c>
      <c r="I2045" s="90" t="s">
        <v>222</v>
      </c>
      <c r="J2045" s="90" t="s">
        <v>244</v>
      </c>
    </row>
    <row r="2046" spans="1:10" x14ac:dyDescent="0.3">
      <c r="A2046" s="90">
        <v>2044</v>
      </c>
      <c r="B2046" s="91">
        <v>137</v>
      </c>
      <c r="C2046" s="90" t="s">
        <v>369</v>
      </c>
      <c r="D2046" s="90" t="s">
        <v>1</v>
      </c>
      <c r="E2046" s="86">
        <v>108.06666666666599</v>
      </c>
      <c r="F2046" s="86">
        <v>34.283333333333303</v>
      </c>
      <c r="G2046" s="92">
        <v>27.7</v>
      </c>
      <c r="H2046" s="86">
        <v>0.65</v>
      </c>
      <c r="I2046" s="90" t="s">
        <v>222</v>
      </c>
      <c r="J2046" s="90" t="s">
        <v>244</v>
      </c>
    </row>
    <row r="2047" spans="1:10" x14ac:dyDescent="0.3">
      <c r="A2047" s="90">
        <v>2045</v>
      </c>
      <c r="B2047" s="91">
        <v>137</v>
      </c>
      <c r="C2047" s="90" t="s">
        <v>369</v>
      </c>
      <c r="D2047" s="90" t="s">
        <v>1</v>
      </c>
      <c r="E2047" s="86">
        <v>108.86666666666601</v>
      </c>
      <c r="F2047" s="86">
        <v>34.6</v>
      </c>
      <c r="G2047" s="92">
        <v>23.2</v>
      </c>
      <c r="H2047" s="86">
        <v>0.9</v>
      </c>
      <c r="I2047" s="90" t="s">
        <v>222</v>
      </c>
      <c r="J2047" s="90" t="s">
        <v>244</v>
      </c>
    </row>
    <row r="2048" spans="1:10" x14ac:dyDescent="0.3">
      <c r="A2048" s="90">
        <v>2046</v>
      </c>
      <c r="B2048" s="91">
        <v>137</v>
      </c>
      <c r="C2048" s="90" t="s">
        <v>369</v>
      </c>
      <c r="D2048" s="90" t="s">
        <v>1</v>
      </c>
      <c r="E2048" s="86">
        <v>108.86666666666601</v>
      </c>
      <c r="F2048" s="86">
        <v>34.6</v>
      </c>
      <c r="G2048" s="92">
        <v>29.4</v>
      </c>
      <c r="H2048" s="86">
        <v>0.9</v>
      </c>
      <c r="I2048" s="90" t="s">
        <v>222</v>
      </c>
      <c r="J2048" s="90" t="s">
        <v>244</v>
      </c>
    </row>
    <row r="2049" spans="1:10" x14ac:dyDescent="0.3">
      <c r="A2049" s="90">
        <v>2047</v>
      </c>
      <c r="B2049" s="91">
        <v>137</v>
      </c>
      <c r="C2049" s="90" t="s">
        <v>369</v>
      </c>
      <c r="D2049" s="90" t="s">
        <v>1</v>
      </c>
      <c r="E2049" s="86">
        <v>108.86666666666601</v>
      </c>
      <c r="F2049" s="86">
        <v>34.6</v>
      </c>
      <c r="G2049" s="92">
        <v>33</v>
      </c>
      <c r="H2049" s="86">
        <v>0.9</v>
      </c>
      <c r="I2049" s="90" t="s">
        <v>222</v>
      </c>
      <c r="J2049" s="90" t="s">
        <v>244</v>
      </c>
    </row>
    <row r="2050" spans="1:10" x14ac:dyDescent="0.3">
      <c r="A2050" s="90">
        <v>2048</v>
      </c>
      <c r="B2050" s="91">
        <v>137</v>
      </c>
      <c r="C2050" s="90" t="s">
        <v>369</v>
      </c>
      <c r="D2050" s="90" t="s">
        <v>1</v>
      </c>
      <c r="E2050" s="86">
        <v>108.86666666666601</v>
      </c>
      <c r="F2050" s="86">
        <v>34.6</v>
      </c>
      <c r="G2050" s="92">
        <v>30.9</v>
      </c>
      <c r="H2050" s="86">
        <v>0.9</v>
      </c>
      <c r="I2050" s="90" t="s">
        <v>222</v>
      </c>
      <c r="J2050" s="90" t="s">
        <v>244</v>
      </c>
    </row>
    <row r="2051" spans="1:10" x14ac:dyDescent="0.3">
      <c r="A2051" s="90">
        <v>2049</v>
      </c>
      <c r="B2051" s="91">
        <v>137</v>
      </c>
      <c r="C2051" s="90" t="s">
        <v>369</v>
      </c>
      <c r="D2051" s="90" t="s">
        <v>1</v>
      </c>
      <c r="E2051" s="86">
        <v>108.86666666666601</v>
      </c>
      <c r="F2051" s="86">
        <v>34.6</v>
      </c>
      <c r="G2051" s="92">
        <v>34</v>
      </c>
      <c r="H2051" s="86">
        <v>0.9</v>
      </c>
      <c r="I2051" s="90" t="s">
        <v>222</v>
      </c>
      <c r="J2051" s="90" t="s">
        <v>244</v>
      </c>
    </row>
    <row r="2052" spans="1:10" x14ac:dyDescent="0.3">
      <c r="A2052" s="90">
        <v>2050</v>
      </c>
      <c r="B2052" s="91">
        <v>137</v>
      </c>
      <c r="C2052" s="90" t="s">
        <v>369</v>
      </c>
      <c r="D2052" s="90" t="s">
        <v>1</v>
      </c>
      <c r="E2052" s="86">
        <v>108.86666666666601</v>
      </c>
      <c r="F2052" s="86">
        <v>34.6</v>
      </c>
      <c r="G2052" s="92">
        <v>36.5</v>
      </c>
      <c r="H2052" s="86">
        <v>0.9</v>
      </c>
      <c r="I2052" s="90" t="s">
        <v>222</v>
      </c>
      <c r="J2052" s="90" t="s">
        <v>244</v>
      </c>
    </row>
    <row r="2053" spans="1:10" x14ac:dyDescent="0.3">
      <c r="A2053" s="90">
        <v>2051</v>
      </c>
      <c r="B2053" s="91">
        <v>137</v>
      </c>
      <c r="C2053" s="90" t="s">
        <v>369</v>
      </c>
      <c r="D2053" s="90" t="s">
        <v>1</v>
      </c>
      <c r="E2053" s="86">
        <v>108.86666666666601</v>
      </c>
      <c r="F2053" s="86">
        <v>34.6</v>
      </c>
      <c r="G2053" s="92">
        <v>31.7</v>
      </c>
      <c r="H2053" s="86">
        <v>0.9</v>
      </c>
      <c r="I2053" s="90" t="s">
        <v>222</v>
      </c>
      <c r="J2053" s="90" t="s">
        <v>244</v>
      </c>
    </row>
    <row r="2054" spans="1:10" x14ac:dyDescent="0.3">
      <c r="A2054" s="90">
        <v>2052</v>
      </c>
      <c r="B2054" s="91">
        <v>137</v>
      </c>
      <c r="C2054" s="90" t="s">
        <v>369</v>
      </c>
      <c r="D2054" s="90" t="s">
        <v>1</v>
      </c>
      <c r="E2054" s="86">
        <v>108.86666666666601</v>
      </c>
      <c r="F2054" s="86">
        <v>34.6</v>
      </c>
      <c r="G2054" s="92">
        <v>28.5</v>
      </c>
      <c r="H2054" s="86">
        <v>0.9</v>
      </c>
      <c r="I2054" s="90" t="s">
        <v>222</v>
      </c>
      <c r="J2054" s="90" t="s">
        <v>244</v>
      </c>
    </row>
    <row r="2055" spans="1:10" x14ac:dyDescent="0.3">
      <c r="A2055" s="90">
        <v>2053</v>
      </c>
      <c r="B2055" s="91">
        <v>137</v>
      </c>
      <c r="C2055" s="90" t="s">
        <v>369</v>
      </c>
      <c r="D2055" s="90" t="s">
        <v>1</v>
      </c>
      <c r="E2055" s="86">
        <v>108.86666666666601</v>
      </c>
      <c r="F2055" s="86">
        <v>34.6</v>
      </c>
      <c r="G2055" s="92">
        <v>21.6</v>
      </c>
      <c r="H2055" s="86">
        <v>0.9</v>
      </c>
      <c r="I2055" s="90" t="s">
        <v>222</v>
      </c>
      <c r="J2055" s="90" t="s">
        <v>244</v>
      </c>
    </row>
    <row r="2056" spans="1:10" x14ac:dyDescent="0.3">
      <c r="A2056" s="90">
        <v>2054</v>
      </c>
      <c r="B2056" s="91">
        <v>137</v>
      </c>
      <c r="C2056" s="90" t="s">
        <v>369</v>
      </c>
      <c r="D2056" s="90" t="s">
        <v>1</v>
      </c>
      <c r="E2056" s="86">
        <v>108.86666666666601</v>
      </c>
      <c r="F2056" s="86">
        <v>34.6</v>
      </c>
      <c r="G2056" s="92">
        <v>29.8</v>
      </c>
      <c r="H2056" s="86">
        <v>0.9</v>
      </c>
      <c r="I2056" s="90" t="s">
        <v>222</v>
      </c>
      <c r="J2056" s="90" t="s">
        <v>244</v>
      </c>
    </row>
    <row r="2057" spans="1:10" x14ac:dyDescent="0.3">
      <c r="A2057" s="90">
        <v>2055</v>
      </c>
      <c r="B2057" s="91">
        <v>137</v>
      </c>
      <c r="C2057" s="90" t="s">
        <v>369</v>
      </c>
      <c r="D2057" s="90" t="s">
        <v>1</v>
      </c>
      <c r="E2057" s="86">
        <v>108.86666666666601</v>
      </c>
      <c r="F2057" s="86">
        <v>34.6</v>
      </c>
      <c r="G2057" s="92">
        <v>33.700000000000003</v>
      </c>
      <c r="H2057" s="86">
        <v>0.9</v>
      </c>
      <c r="I2057" s="90" t="s">
        <v>222</v>
      </c>
      <c r="J2057" s="90" t="s">
        <v>244</v>
      </c>
    </row>
    <row r="2058" spans="1:10" x14ac:dyDescent="0.3">
      <c r="A2058" s="90">
        <v>2056</v>
      </c>
      <c r="B2058" s="91">
        <v>137</v>
      </c>
      <c r="C2058" s="90" t="s">
        <v>369</v>
      </c>
      <c r="D2058" s="90" t="s">
        <v>1</v>
      </c>
      <c r="E2058" s="86">
        <v>108.86666666666601</v>
      </c>
      <c r="F2058" s="86">
        <v>34.6</v>
      </c>
      <c r="G2058" s="92">
        <v>27.8</v>
      </c>
      <c r="H2058" s="86">
        <v>0.9</v>
      </c>
      <c r="I2058" s="90" t="s">
        <v>222</v>
      </c>
      <c r="J2058" s="90" t="s">
        <v>244</v>
      </c>
    </row>
    <row r="2059" spans="1:10" x14ac:dyDescent="0.3">
      <c r="A2059" s="90">
        <v>2057</v>
      </c>
      <c r="B2059" s="91">
        <v>137</v>
      </c>
      <c r="C2059" s="90" t="s">
        <v>369</v>
      </c>
      <c r="D2059" s="90" t="s">
        <v>1</v>
      </c>
      <c r="E2059" s="86">
        <v>108.06666666666599</v>
      </c>
      <c r="F2059" s="86">
        <v>34.283333333333303</v>
      </c>
      <c r="G2059" s="92">
        <v>20.3</v>
      </c>
      <c r="H2059" s="86">
        <v>0.65</v>
      </c>
      <c r="I2059" s="90" t="s">
        <v>222</v>
      </c>
      <c r="J2059" s="90" t="s">
        <v>244</v>
      </c>
    </row>
    <row r="2060" spans="1:10" x14ac:dyDescent="0.3">
      <c r="A2060" s="90">
        <v>2058</v>
      </c>
      <c r="B2060" s="91">
        <v>137</v>
      </c>
      <c r="C2060" s="90" t="s">
        <v>369</v>
      </c>
      <c r="D2060" s="90" t="s">
        <v>1</v>
      </c>
      <c r="E2060" s="86">
        <v>108.06666666666599</v>
      </c>
      <c r="F2060" s="86">
        <v>34.283333333333303</v>
      </c>
      <c r="G2060" s="92">
        <v>24</v>
      </c>
      <c r="H2060" s="86">
        <v>0.65</v>
      </c>
      <c r="I2060" s="90" t="s">
        <v>222</v>
      </c>
      <c r="J2060" s="90" t="s">
        <v>244</v>
      </c>
    </row>
    <row r="2061" spans="1:10" x14ac:dyDescent="0.3">
      <c r="A2061" s="90">
        <v>2059</v>
      </c>
      <c r="B2061" s="91">
        <v>137</v>
      </c>
      <c r="C2061" s="90" t="s">
        <v>369</v>
      </c>
      <c r="D2061" s="90" t="s">
        <v>1</v>
      </c>
      <c r="E2061" s="86">
        <v>108.06666666666599</v>
      </c>
      <c r="F2061" s="86">
        <v>34.283333333333303</v>
      </c>
      <c r="G2061" s="92">
        <v>17.5</v>
      </c>
      <c r="H2061" s="86">
        <v>0.65</v>
      </c>
      <c r="I2061" s="90" t="s">
        <v>222</v>
      </c>
      <c r="J2061" s="90" t="s">
        <v>244</v>
      </c>
    </row>
    <row r="2062" spans="1:10" x14ac:dyDescent="0.3">
      <c r="A2062" s="90">
        <v>2060</v>
      </c>
      <c r="B2062" s="91">
        <v>137</v>
      </c>
      <c r="C2062" s="90" t="s">
        <v>369</v>
      </c>
      <c r="D2062" s="90" t="s">
        <v>1</v>
      </c>
      <c r="E2062" s="86">
        <v>108.06666666666599</v>
      </c>
      <c r="F2062" s="86">
        <v>34.283333333333303</v>
      </c>
      <c r="G2062" s="92">
        <v>24.3</v>
      </c>
      <c r="H2062" s="86">
        <v>0.65</v>
      </c>
      <c r="I2062" s="90" t="s">
        <v>222</v>
      </c>
      <c r="J2062" s="90" t="s">
        <v>244</v>
      </c>
    </row>
    <row r="2063" spans="1:10" x14ac:dyDescent="0.3">
      <c r="A2063" s="90">
        <v>2061</v>
      </c>
      <c r="B2063" s="91">
        <v>137</v>
      </c>
      <c r="C2063" s="90" t="s">
        <v>369</v>
      </c>
      <c r="D2063" s="90" t="s">
        <v>1</v>
      </c>
      <c r="E2063" s="86">
        <v>108.06666666666599</v>
      </c>
      <c r="F2063" s="86">
        <v>34.283333333333303</v>
      </c>
      <c r="G2063" s="92">
        <v>24.7</v>
      </c>
      <c r="H2063" s="86">
        <v>0.65</v>
      </c>
      <c r="I2063" s="90" t="s">
        <v>222</v>
      </c>
      <c r="J2063" s="90" t="s">
        <v>244</v>
      </c>
    </row>
    <row r="2064" spans="1:10" x14ac:dyDescent="0.3">
      <c r="A2064" s="90">
        <v>2062</v>
      </c>
      <c r="B2064" s="91">
        <v>137</v>
      </c>
      <c r="C2064" s="90" t="s">
        <v>369</v>
      </c>
      <c r="D2064" s="90" t="s">
        <v>1</v>
      </c>
      <c r="E2064" s="86">
        <v>108.06666666666599</v>
      </c>
      <c r="F2064" s="86">
        <v>34.283333333333303</v>
      </c>
      <c r="G2064" s="92">
        <v>22.7</v>
      </c>
      <c r="H2064" s="86">
        <v>0.65</v>
      </c>
      <c r="I2064" s="90" t="s">
        <v>222</v>
      </c>
      <c r="J2064" s="90" t="s">
        <v>244</v>
      </c>
    </row>
    <row r="2065" spans="1:10" x14ac:dyDescent="0.3">
      <c r="A2065" s="90">
        <v>2063</v>
      </c>
      <c r="B2065" s="91">
        <v>138</v>
      </c>
      <c r="C2065" s="90" t="s">
        <v>370</v>
      </c>
      <c r="D2065" s="90" t="s">
        <v>1</v>
      </c>
      <c r="E2065" s="86">
        <v>120.579466</v>
      </c>
      <c r="F2065" s="86">
        <v>32.377851</v>
      </c>
      <c r="G2065" s="92">
        <v>46.153799999999997</v>
      </c>
      <c r="H2065" s="86">
        <v>1.5</v>
      </c>
      <c r="I2065" s="90" t="s">
        <v>222</v>
      </c>
      <c r="J2065" s="90" t="s">
        <v>244</v>
      </c>
    </row>
    <row r="2066" spans="1:10" x14ac:dyDescent="0.3">
      <c r="A2066" s="90">
        <v>2064</v>
      </c>
      <c r="B2066" s="91">
        <v>138</v>
      </c>
      <c r="C2066" s="90" t="s">
        <v>370</v>
      </c>
      <c r="D2066" s="90" t="s">
        <v>1</v>
      </c>
      <c r="E2066" s="86">
        <v>120.579466</v>
      </c>
      <c r="F2066" s="86">
        <v>32.377851</v>
      </c>
      <c r="G2066" s="92">
        <v>31.888100000000001</v>
      </c>
      <c r="H2066" s="86">
        <v>1.2</v>
      </c>
      <c r="I2066" s="90" t="s">
        <v>222</v>
      </c>
      <c r="J2066" s="90" t="s">
        <v>244</v>
      </c>
    </row>
    <row r="2067" spans="1:10" x14ac:dyDescent="0.3">
      <c r="A2067" s="90">
        <v>2065</v>
      </c>
      <c r="B2067" s="91">
        <v>139</v>
      </c>
      <c r="C2067" s="90" t="s">
        <v>371</v>
      </c>
      <c r="D2067" s="90" t="s">
        <v>1</v>
      </c>
      <c r="E2067" s="86">
        <v>117.5</v>
      </c>
      <c r="F2067" s="86">
        <v>36.4</v>
      </c>
      <c r="G2067" s="92">
        <v>39.299999999999997</v>
      </c>
      <c r="H2067" s="86">
        <v>1.5</v>
      </c>
      <c r="I2067" s="90" t="s">
        <v>222</v>
      </c>
      <c r="J2067" s="90" t="s">
        <v>244</v>
      </c>
    </row>
    <row r="2068" spans="1:10" x14ac:dyDescent="0.3">
      <c r="A2068" s="90">
        <v>2066</v>
      </c>
      <c r="B2068" s="91">
        <v>139</v>
      </c>
      <c r="C2068" s="90" t="s">
        <v>371</v>
      </c>
      <c r="D2068" s="90" t="s">
        <v>1</v>
      </c>
      <c r="E2068" s="86">
        <v>117.5</v>
      </c>
      <c r="F2068" s="86">
        <v>36.4</v>
      </c>
      <c r="G2068" s="92">
        <v>38.700000000000003</v>
      </c>
      <c r="H2068" s="86">
        <v>1.5</v>
      </c>
      <c r="I2068" s="90" t="s">
        <v>222</v>
      </c>
      <c r="J2068" s="90" t="s">
        <v>244</v>
      </c>
    </row>
    <row r="2069" spans="1:10" x14ac:dyDescent="0.3">
      <c r="A2069" s="90">
        <v>2067</v>
      </c>
      <c r="B2069" s="91">
        <v>139</v>
      </c>
      <c r="C2069" s="90" t="s">
        <v>371</v>
      </c>
      <c r="D2069" s="90" t="s">
        <v>1</v>
      </c>
      <c r="E2069" s="86">
        <v>117.5</v>
      </c>
      <c r="F2069" s="86">
        <v>36.4</v>
      </c>
      <c r="G2069" s="92">
        <v>35.700000000000003</v>
      </c>
      <c r="H2069" s="86">
        <v>1.5</v>
      </c>
      <c r="I2069" s="90" t="s">
        <v>222</v>
      </c>
      <c r="J2069" s="90" t="s">
        <v>244</v>
      </c>
    </row>
    <row r="2070" spans="1:10" x14ac:dyDescent="0.3">
      <c r="A2070" s="90">
        <v>2068</v>
      </c>
      <c r="B2070" s="91">
        <v>139</v>
      </c>
      <c r="C2070" s="90" t="s">
        <v>371</v>
      </c>
      <c r="D2070" s="90" t="s">
        <v>1</v>
      </c>
      <c r="E2070" s="86">
        <v>117.5</v>
      </c>
      <c r="F2070" s="86">
        <v>36.4</v>
      </c>
      <c r="G2070" s="92">
        <v>38.6</v>
      </c>
      <c r="H2070" s="86">
        <v>1.5</v>
      </c>
      <c r="I2070" s="90" t="s">
        <v>222</v>
      </c>
      <c r="J2070" s="90" t="s">
        <v>244</v>
      </c>
    </row>
    <row r="2071" spans="1:10" x14ac:dyDescent="0.3">
      <c r="A2071" s="90">
        <v>2069</v>
      </c>
      <c r="B2071" s="91">
        <v>139</v>
      </c>
      <c r="C2071" s="90" t="s">
        <v>371</v>
      </c>
      <c r="D2071" s="90" t="s">
        <v>1</v>
      </c>
      <c r="E2071" s="86">
        <v>117.5</v>
      </c>
      <c r="F2071" s="86">
        <v>36.4</v>
      </c>
      <c r="G2071" s="92">
        <v>43.3</v>
      </c>
      <c r="H2071" s="86">
        <v>1.5</v>
      </c>
      <c r="I2071" s="90" t="s">
        <v>222</v>
      </c>
      <c r="J2071" s="90" t="s">
        <v>244</v>
      </c>
    </row>
    <row r="2072" spans="1:10" x14ac:dyDescent="0.3">
      <c r="A2072" s="90">
        <v>2070</v>
      </c>
      <c r="B2072" s="91">
        <v>139</v>
      </c>
      <c r="C2072" s="90" t="s">
        <v>371</v>
      </c>
      <c r="D2072" s="90" t="s">
        <v>1</v>
      </c>
      <c r="E2072" s="86">
        <v>117.5</v>
      </c>
      <c r="F2072" s="86">
        <v>36.4</v>
      </c>
      <c r="G2072" s="92">
        <v>40.299999999999997</v>
      </c>
      <c r="H2072" s="86">
        <v>1.5</v>
      </c>
      <c r="I2072" s="90" t="s">
        <v>222</v>
      </c>
      <c r="J2072" s="90" t="s">
        <v>244</v>
      </c>
    </row>
    <row r="2073" spans="1:10" x14ac:dyDescent="0.3">
      <c r="A2073" s="90">
        <v>2071</v>
      </c>
      <c r="B2073" s="91">
        <v>139</v>
      </c>
      <c r="C2073" s="90" t="s">
        <v>371</v>
      </c>
      <c r="D2073" s="90" t="s">
        <v>1</v>
      </c>
      <c r="E2073" s="86">
        <v>117.5</v>
      </c>
      <c r="F2073" s="86">
        <v>36.4</v>
      </c>
      <c r="G2073" s="92">
        <v>43.8</v>
      </c>
      <c r="H2073" s="86">
        <v>1.5</v>
      </c>
      <c r="I2073" s="90" t="s">
        <v>222</v>
      </c>
      <c r="J2073" s="90" t="s">
        <v>244</v>
      </c>
    </row>
    <row r="2074" spans="1:10" x14ac:dyDescent="0.3">
      <c r="A2074" s="90">
        <v>2072</v>
      </c>
      <c r="B2074" s="91">
        <v>139</v>
      </c>
      <c r="C2074" s="90" t="s">
        <v>371</v>
      </c>
      <c r="D2074" s="90" t="s">
        <v>1</v>
      </c>
      <c r="E2074" s="86">
        <v>117.5</v>
      </c>
      <c r="F2074" s="86">
        <v>36.4</v>
      </c>
      <c r="G2074" s="92">
        <v>47.7</v>
      </c>
      <c r="H2074" s="86">
        <v>1.5</v>
      </c>
      <c r="I2074" s="90" t="s">
        <v>222</v>
      </c>
      <c r="J2074" s="90" t="s">
        <v>244</v>
      </c>
    </row>
    <row r="2075" spans="1:10" x14ac:dyDescent="0.3">
      <c r="A2075" s="90">
        <v>2073</v>
      </c>
      <c r="B2075" s="91">
        <v>139</v>
      </c>
      <c r="C2075" s="90" t="s">
        <v>371</v>
      </c>
      <c r="D2075" s="90" t="s">
        <v>1</v>
      </c>
      <c r="E2075" s="86">
        <v>117.5</v>
      </c>
      <c r="F2075" s="86">
        <v>36.4</v>
      </c>
      <c r="G2075" s="92">
        <v>40</v>
      </c>
      <c r="H2075" s="86">
        <v>1.5</v>
      </c>
      <c r="I2075" s="90" t="s">
        <v>222</v>
      </c>
      <c r="J2075" s="90" t="s">
        <v>244</v>
      </c>
    </row>
    <row r="2076" spans="1:10" x14ac:dyDescent="0.3">
      <c r="A2076" s="90">
        <v>2074</v>
      </c>
      <c r="B2076" s="91">
        <v>139</v>
      </c>
      <c r="C2076" s="90" t="s">
        <v>371</v>
      </c>
      <c r="D2076" s="90" t="s">
        <v>1</v>
      </c>
      <c r="E2076" s="86">
        <v>117.5</v>
      </c>
      <c r="F2076" s="86">
        <v>36.4</v>
      </c>
      <c r="G2076" s="92">
        <v>34.9</v>
      </c>
      <c r="H2076" s="86">
        <v>1.5</v>
      </c>
      <c r="I2076" s="90" t="s">
        <v>222</v>
      </c>
      <c r="J2076" s="90" t="s">
        <v>244</v>
      </c>
    </row>
    <row r="2077" spans="1:10" x14ac:dyDescent="0.3">
      <c r="A2077" s="90">
        <v>2075</v>
      </c>
      <c r="B2077" s="91">
        <v>139</v>
      </c>
      <c r="C2077" s="90" t="s">
        <v>371</v>
      </c>
      <c r="D2077" s="90" t="s">
        <v>1</v>
      </c>
      <c r="E2077" s="86">
        <v>117.5</v>
      </c>
      <c r="F2077" s="86">
        <v>36.4</v>
      </c>
      <c r="G2077" s="92">
        <v>42.9</v>
      </c>
      <c r="H2077" s="86">
        <v>1.5</v>
      </c>
      <c r="I2077" s="90" t="s">
        <v>222</v>
      </c>
      <c r="J2077" s="90" t="s">
        <v>244</v>
      </c>
    </row>
    <row r="2078" spans="1:10" x14ac:dyDescent="0.3">
      <c r="A2078" s="90">
        <v>2076</v>
      </c>
      <c r="B2078" s="91">
        <v>139</v>
      </c>
      <c r="C2078" s="90" t="s">
        <v>371</v>
      </c>
      <c r="D2078" s="90" t="s">
        <v>1</v>
      </c>
      <c r="E2078" s="86">
        <v>117.5</v>
      </c>
      <c r="F2078" s="86">
        <v>36.4</v>
      </c>
      <c r="G2078" s="92">
        <v>45.8</v>
      </c>
      <c r="H2078" s="86">
        <v>1.5</v>
      </c>
      <c r="I2078" s="90" t="s">
        <v>222</v>
      </c>
      <c r="J2078" s="90" t="s">
        <v>244</v>
      </c>
    </row>
    <row r="2079" spans="1:10" x14ac:dyDescent="0.3">
      <c r="A2079" s="90">
        <v>2077</v>
      </c>
      <c r="B2079" s="91">
        <v>140</v>
      </c>
      <c r="C2079" s="90" t="s">
        <v>372</v>
      </c>
      <c r="D2079" s="90" t="s">
        <v>1</v>
      </c>
      <c r="E2079" s="86">
        <v>112.554</v>
      </c>
      <c r="F2079" s="86">
        <v>35.128999999999998</v>
      </c>
      <c r="G2079" s="92">
        <v>41.346200000000003</v>
      </c>
      <c r="H2079" s="86"/>
      <c r="I2079" s="90" t="s">
        <v>222</v>
      </c>
      <c r="J2079" s="90" t="s">
        <v>244</v>
      </c>
    </row>
    <row r="2080" spans="1:10" x14ac:dyDescent="0.3">
      <c r="A2080" s="90">
        <v>2078</v>
      </c>
      <c r="B2080" s="91">
        <v>140</v>
      </c>
      <c r="C2080" s="90" t="s">
        <v>372</v>
      </c>
      <c r="D2080" s="90" t="s">
        <v>1</v>
      </c>
      <c r="E2080" s="86">
        <v>112.554</v>
      </c>
      <c r="F2080" s="86">
        <v>35.128999999999998</v>
      </c>
      <c r="G2080" s="92">
        <v>39.560400000000001</v>
      </c>
      <c r="H2080" s="86"/>
      <c r="I2080" s="90" t="s">
        <v>222</v>
      </c>
      <c r="J2080" s="90" t="s">
        <v>244</v>
      </c>
    </row>
    <row r="2081" spans="1:10" x14ac:dyDescent="0.3">
      <c r="A2081" s="90">
        <v>2079</v>
      </c>
      <c r="B2081" s="91">
        <v>140</v>
      </c>
      <c r="C2081" s="90" t="s">
        <v>372</v>
      </c>
      <c r="D2081" s="90" t="s">
        <v>1</v>
      </c>
      <c r="E2081" s="86">
        <v>112.554</v>
      </c>
      <c r="F2081" s="86">
        <v>35.128999999999998</v>
      </c>
      <c r="G2081" s="92">
        <v>38.461500000000001</v>
      </c>
      <c r="H2081" s="86"/>
      <c r="I2081" s="90" t="s">
        <v>222</v>
      </c>
      <c r="J2081" s="90" t="s">
        <v>244</v>
      </c>
    </row>
    <row r="2082" spans="1:10" x14ac:dyDescent="0.3">
      <c r="A2082" s="90">
        <v>2080</v>
      </c>
      <c r="B2082" s="91">
        <v>140</v>
      </c>
      <c r="C2082" s="90" t="s">
        <v>372</v>
      </c>
      <c r="D2082" s="90" t="s">
        <v>1</v>
      </c>
      <c r="E2082" s="86">
        <v>112.608581</v>
      </c>
      <c r="F2082" s="86">
        <v>35.072907000000001</v>
      </c>
      <c r="G2082" s="92">
        <v>38.049500000000002</v>
      </c>
      <c r="H2082" s="86"/>
      <c r="I2082" s="90" t="s">
        <v>222</v>
      </c>
      <c r="J2082" s="90" t="s">
        <v>244</v>
      </c>
    </row>
    <row r="2083" spans="1:10" x14ac:dyDescent="0.3">
      <c r="A2083" s="90">
        <v>2081</v>
      </c>
      <c r="B2083" s="91">
        <v>140</v>
      </c>
      <c r="C2083" s="90" t="s">
        <v>372</v>
      </c>
      <c r="D2083" s="90" t="s">
        <v>1</v>
      </c>
      <c r="E2083" s="86">
        <v>112.608581</v>
      </c>
      <c r="F2083" s="86">
        <v>35.072907000000001</v>
      </c>
      <c r="G2083" s="92">
        <v>37.6374</v>
      </c>
      <c r="H2083" s="86"/>
      <c r="I2083" s="90" t="s">
        <v>222</v>
      </c>
      <c r="J2083" s="90" t="s">
        <v>244</v>
      </c>
    </row>
    <row r="2084" spans="1:10" x14ac:dyDescent="0.3">
      <c r="A2084" s="90">
        <v>2082</v>
      </c>
      <c r="B2084" s="91">
        <v>140</v>
      </c>
      <c r="C2084" s="90" t="s">
        <v>372</v>
      </c>
      <c r="D2084" s="90" t="s">
        <v>1</v>
      </c>
      <c r="E2084" s="86">
        <v>112.554</v>
      </c>
      <c r="F2084" s="86">
        <v>35.128999999999998</v>
      </c>
      <c r="G2084" s="92">
        <v>38.088200000000001</v>
      </c>
      <c r="H2084" s="86"/>
      <c r="I2084" s="90" t="s">
        <v>222</v>
      </c>
      <c r="J2084" s="90" t="s">
        <v>244</v>
      </c>
    </row>
    <row r="2085" spans="1:10" x14ac:dyDescent="0.3">
      <c r="A2085" s="90">
        <v>2083</v>
      </c>
      <c r="B2085" s="91">
        <v>140</v>
      </c>
      <c r="C2085" s="90" t="s">
        <v>372</v>
      </c>
      <c r="D2085" s="90" t="s">
        <v>1</v>
      </c>
      <c r="E2085" s="86">
        <v>112.554</v>
      </c>
      <c r="F2085" s="86">
        <v>35.128999999999998</v>
      </c>
      <c r="G2085" s="92">
        <v>37.647100000000002</v>
      </c>
      <c r="H2085" s="86"/>
      <c r="I2085" s="90" t="s">
        <v>222</v>
      </c>
      <c r="J2085" s="90" t="s">
        <v>244</v>
      </c>
    </row>
    <row r="2086" spans="1:10" x14ac:dyDescent="0.3">
      <c r="A2086" s="90">
        <v>2084</v>
      </c>
      <c r="B2086" s="91">
        <v>141</v>
      </c>
      <c r="C2086" s="90" t="s">
        <v>373</v>
      </c>
      <c r="D2086" s="90" t="s">
        <v>1</v>
      </c>
      <c r="E2086" s="86">
        <v>116.06666666666599</v>
      </c>
      <c r="F2086" s="86">
        <v>36.4</v>
      </c>
      <c r="G2086" s="92">
        <v>35.157899999999998</v>
      </c>
      <c r="H2086" s="86">
        <v>0.62</v>
      </c>
      <c r="I2086" s="90" t="s">
        <v>222</v>
      </c>
      <c r="J2086" s="90" t="s">
        <v>244</v>
      </c>
    </row>
    <row r="2087" spans="1:10" x14ac:dyDescent="0.3">
      <c r="A2087" s="90">
        <v>2085</v>
      </c>
      <c r="B2087" s="91">
        <v>141</v>
      </c>
      <c r="C2087" s="90" t="s">
        <v>373</v>
      </c>
      <c r="D2087" s="90" t="s">
        <v>1</v>
      </c>
      <c r="E2087" s="86">
        <v>116.06666666666599</v>
      </c>
      <c r="F2087" s="86">
        <v>36.4</v>
      </c>
      <c r="G2087" s="92">
        <v>36.421100000000003</v>
      </c>
      <c r="H2087" s="86">
        <v>0.62</v>
      </c>
      <c r="I2087" s="90" t="s">
        <v>222</v>
      </c>
      <c r="J2087" s="90" t="s">
        <v>244</v>
      </c>
    </row>
    <row r="2088" spans="1:10" x14ac:dyDescent="0.3">
      <c r="A2088" s="90">
        <v>2086</v>
      </c>
      <c r="B2088" s="91">
        <v>141</v>
      </c>
      <c r="C2088" s="90" t="s">
        <v>373</v>
      </c>
      <c r="D2088" s="90" t="s">
        <v>1</v>
      </c>
      <c r="E2088" s="86">
        <v>116.06666666666599</v>
      </c>
      <c r="F2088" s="86">
        <v>36.4</v>
      </c>
      <c r="G2088" s="92">
        <v>35.578899999999997</v>
      </c>
      <c r="H2088" s="86">
        <v>0.62</v>
      </c>
      <c r="I2088" s="90" t="s">
        <v>222</v>
      </c>
      <c r="J2088" s="90" t="s">
        <v>244</v>
      </c>
    </row>
    <row r="2089" spans="1:10" x14ac:dyDescent="0.3">
      <c r="A2089" s="90">
        <v>2087</v>
      </c>
      <c r="B2089" s="91">
        <v>141</v>
      </c>
      <c r="C2089" s="90" t="s">
        <v>373</v>
      </c>
      <c r="D2089" s="90" t="s">
        <v>1</v>
      </c>
      <c r="E2089" s="86">
        <v>116.06666666666599</v>
      </c>
      <c r="F2089" s="86">
        <v>36.4</v>
      </c>
      <c r="G2089" s="92">
        <v>44</v>
      </c>
      <c r="H2089" s="86">
        <v>0.62</v>
      </c>
      <c r="I2089" s="90" t="s">
        <v>222</v>
      </c>
      <c r="J2089" s="90" t="s">
        <v>244</v>
      </c>
    </row>
    <row r="2090" spans="1:10" x14ac:dyDescent="0.3">
      <c r="A2090" s="90">
        <v>2088</v>
      </c>
      <c r="B2090" s="91">
        <v>141</v>
      </c>
      <c r="C2090" s="90" t="s">
        <v>373</v>
      </c>
      <c r="D2090" s="90" t="s">
        <v>1</v>
      </c>
      <c r="E2090" s="86">
        <v>119.4</v>
      </c>
      <c r="F2090" s="86">
        <v>29.9</v>
      </c>
      <c r="G2090" s="92">
        <v>42.315800000000003</v>
      </c>
      <c r="H2090" s="86">
        <v>3.52</v>
      </c>
      <c r="I2090" s="90" t="s">
        <v>222</v>
      </c>
      <c r="J2090" s="90" t="s">
        <v>244</v>
      </c>
    </row>
    <row r="2091" spans="1:10" x14ac:dyDescent="0.3">
      <c r="A2091" s="90">
        <v>2089</v>
      </c>
      <c r="B2091" s="91">
        <v>141</v>
      </c>
      <c r="C2091" s="90" t="s">
        <v>373</v>
      </c>
      <c r="D2091" s="90" t="s">
        <v>1</v>
      </c>
      <c r="E2091" s="86">
        <v>119.4</v>
      </c>
      <c r="F2091" s="86">
        <v>29.9</v>
      </c>
      <c r="G2091" s="92">
        <v>43.578899999999997</v>
      </c>
      <c r="H2091" s="86">
        <v>3.52</v>
      </c>
      <c r="I2091" s="90" t="s">
        <v>222</v>
      </c>
      <c r="J2091" s="90" t="s">
        <v>244</v>
      </c>
    </row>
    <row r="2092" spans="1:10" x14ac:dyDescent="0.3">
      <c r="A2092" s="90">
        <v>2090</v>
      </c>
      <c r="B2092" s="91">
        <v>141</v>
      </c>
      <c r="C2092" s="90" t="s">
        <v>373</v>
      </c>
      <c r="D2092" s="90" t="s">
        <v>1</v>
      </c>
      <c r="E2092" s="86">
        <v>119.4</v>
      </c>
      <c r="F2092" s="86">
        <v>29.9</v>
      </c>
      <c r="G2092" s="92">
        <v>39.789499999999997</v>
      </c>
      <c r="H2092" s="86">
        <v>3.52</v>
      </c>
      <c r="I2092" s="90" t="s">
        <v>222</v>
      </c>
      <c r="J2092" s="90" t="s">
        <v>244</v>
      </c>
    </row>
    <row r="2093" spans="1:10" x14ac:dyDescent="0.3">
      <c r="A2093" s="90">
        <v>2091</v>
      </c>
      <c r="B2093" s="91">
        <v>141</v>
      </c>
      <c r="C2093" s="90" t="s">
        <v>373</v>
      </c>
      <c r="D2093" s="90" t="s">
        <v>1</v>
      </c>
      <c r="E2093" s="86">
        <v>119.4</v>
      </c>
      <c r="F2093" s="86">
        <v>29.9</v>
      </c>
      <c r="G2093" s="92">
        <v>54.315800000000003</v>
      </c>
      <c r="H2093" s="86">
        <v>3.52</v>
      </c>
      <c r="I2093" s="90" t="s">
        <v>222</v>
      </c>
      <c r="J2093" s="90" t="s">
        <v>244</v>
      </c>
    </row>
    <row r="2094" spans="1:10" x14ac:dyDescent="0.3">
      <c r="A2094" s="90">
        <v>2092</v>
      </c>
      <c r="B2094" s="91">
        <v>141</v>
      </c>
      <c r="C2094" s="90" t="s">
        <v>373</v>
      </c>
      <c r="D2094" s="90" t="s">
        <v>1</v>
      </c>
      <c r="E2094" s="86">
        <v>116.06666666666599</v>
      </c>
      <c r="F2094" s="86">
        <v>36.4</v>
      </c>
      <c r="G2094" s="92">
        <v>34.732799999999997</v>
      </c>
      <c r="H2094" s="86">
        <v>0.62</v>
      </c>
      <c r="I2094" s="90" t="s">
        <v>222</v>
      </c>
      <c r="J2094" s="90" t="s">
        <v>244</v>
      </c>
    </row>
    <row r="2095" spans="1:10" x14ac:dyDescent="0.3">
      <c r="A2095" s="90">
        <v>2093</v>
      </c>
      <c r="B2095" s="91">
        <v>141</v>
      </c>
      <c r="C2095" s="90" t="s">
        <v>373</v>
      </c>
      <c r="D2095" s="90" t="s">
        <v>1</v>
      </c>
      <c r="E2095" s="86">
        <v>119.4</v>
      </c>
      <c r="F2095" s="86">
        <v>29.9</v>
      </c>
      <c r="G2095" s="92">
        <v>42.213700000000003</v>
      </c>
      <c r="H2095" s="86">
        <v>3.52</v>
      </c>
      <c r="I2095" s="90" t="s">
        <v>222</v>
      </c>
      <c r="J2095" s="90" t="s">
        <v>244</v>
      </c>
    </row>
    <row r="2096" spans="1:10" x14ac:dyDescent="0.3">
      <c r="A2096" s="90">
        <v>2094</v>
      </c>
      <c r="B2096" s="91">
        <v>142</v>
      </c>
      <c r="C2096" s="90" t="s">
        <v>374</v>
      </c>
      <c r="D2096" s="90" t="s">
        <v>1</v>
      </c>
      <c r="E2096" s="86">
        <v>115</v>
      </c>
      <c r="F2096" s="86">
        <v>36.9</v>
      </c>
      <c r="G2096" s="92">
        <v>21.5</v>
      </c>
      <c r="H2096" s="86"/>
      <c r="I2096" s="90" t="s">
        <v>222</v>
      </c>
      <c r="J2096" s="90" t="s">
        <v>244</v>
      </c>
    </row>
    <row r="2097" spans="1:10" x14ac:dyDescent="0.3">
      <c r="A2097" s="90">
        <v>2095</v>
      </c>
      <c r="B2097" s="91">
        <v>142</v>
      </c>
      <c r="C2097" s="90" t="s">
        <v>374</v>
      </c>
      <c r="D2097" s="90" t="s">
        <v>1</v>
      </c>
      <c r="E2097" s="86">
        <v>115</v>
      </c>
      <c r="F2097" s="86">
        <v>36.9</v>
      </c>
      <c r="G2097" s="92">
        <v>25.1</v>
      </c>
      <c r="H2097" s="86"/>
      <c r="I2097" s="90" t="s">
        <v>222</v>
      </c>
      <c r="J2097" s="90" t="s">
        <v>244</v>
      </c>
    </row>
    <row r="2098" spans="1:10" x14ac:dyDescent="0.3">
      <c r="A2098" s="90">
        <v>2096</v>
      </c>
      <c r="B2098" s="91">
        <v>142</v>
      </c>
      <c r="C2098" s="90" t="s">
        <v>374</v>
      </c>
      <c r="D2098" s="90" t="s">
        <v>1</v>
      </c>
      <c r="E2098" s="86">
        <v>115</v>
      </c>
      <c r="F2098" s="86">
        <v>36.9</v>
      </c>
      <c r="G2098" s="92">
        <v>30.9</v>
      </c>
      <c r="H2098" s="86"/>
      <c r="I2098" s="90" t="s">
        <v>222</v>
      </c>
      <c r="J2098" s="90" t="s">
        <v>244</v>
      </c>
    </row>
    <row r="2099" spans="1:10" x14ac:dyDescent="0.3">
      <c r="A2099" s="90">
        <v>2097</v>
      </c>
      <c r="B2099" s="91">
        <v>142</v>
      </c>
      <c r="C2099" s="90" t="s">
        <v>374</v>
      </c>
      <c r="D2099" s="90" t="s">
        <v>1</v>
      </c>
      <c r="E2099" s="86">
        <v>115</v>
      </c>
      <c r="F2099" s="86">
        <v>36.9</v>
      </c>
      <c r="G2099" s="92">
        <v>37</v>
      </c>
      <c r="H2099" s="86"/>
      <c r="I2099" s="90" t="s">
        <v>222</v>
      </c>
      <c r="J2099" s="90" t="s">
        <v>244</v>
      </c>
    </row>
    <row r="2100" spans="1:10" x14ac:dyDescent="0.3">
      <c r="A2100" s="90">
        <v>2098</v>
      </c>
      <c r="B2100" s="91">
        <v>142</v>
      </c>
      <c r="C2100" s="90" t="s">
        <v>374</v>
      </c>
      <c r="D2100" s="90" t="s">
        <v>1</v>
      </c>
      <c r="E2100" s="86">
        <v>115</v>
      </c>
      <c r="F2100" s="86">
        <v>36.9</v>
      </c>
      <c r="G2100" s="92">
        <v>24.7</v>
      </c>
      <c r="H2100" s="86"/>
      <c r="I2100" s="90" t="s">
        <v>222</v>
      </c>
      <c r="J2100" s="90" t="s">
        <v>244</v>
      </c>
    </row>
    <row r="2101" spans="1:10" x14ac:dyDescent="0.3">
      <c r="A2101" s="90">
        <v>2099</v>
      </c>
      <c r="B2101" s="91">
        <v>142</v>
      </c>
      <c r="C2101" s="90" t="s">
        <v>374</v>
      </c>
      <c r="D2101" s="90" t="s">
        <v>1</v>
      </c>
      <c r="E2101" s="86">
        <v>115</v>
      </c>
      <c r="F2101" s="86">
        <v>36.9</v>
      </c>
      <c r="G2101" s="92">
        <v>25</v>
      </c>
      <c r="H2101" s="86"/>
      <c r="I2101" s="90" t="s">
        <v>222</v>
      </c>
      <c r="J2101" s="90" t="s">
        <v>244</v>
      </c>
    </row>
    <row r="2102" spans="1:10" x14ac:dyDescent="0.3">
      <c r="A2102" s="90">
        <v>2100</v>
      </c>
      <c r="B2102" s="91">
        <v>142</v>
      </c>
      <c r="C2102" s="90" t="s">
        <v>374</v>
      </c>
      <c r="D2102" s="90" t="s">
        <v>1</v>
      </c>
      <c r="E2102" s="86">
        <v>115</v>
      </c>
      <c r="F2102" s="86">
        <v>36.9</v>
      </c>
      <c r="G2102" s="92">
        <v>29.1</v>
      </c>
      <c r="H2102" s="86"/>
      <c r="I2102" s="90" t="s">
        <v>222</v>
      </c>
      <c r="J2102" s="90" t="s">
        <v>244</v>
      </c>
    </row>
    <row r="2103" spans="1:10" x14ac:dyDescent="0.3">
      <c r="A2103" s="90">
        <v>2101</v>
      </c>
      <c r="B2103" s="91">
        <v>142</v>
      </c>
      <c r="C2103" s="90" t="s">
        <v>374</v>
      </c>
      <c r="D2103" s="90" t="s">
        <v>1</v>
      </c>
      <c r="E2103" s="86">
        <v>115</v>
      </c>
      <c r="F2103" s="86">
        <v>36.9</v>
      </c>
      <c r="G2103" s="92">
        <v>32</v>
      </c>
      <c r="H2103" s="86"/>
      <c r="I2103" s="90" t="s">
        <v>222</v>
      </c>
      <c r="J2103" s="90" t="s">
        <v>244</v>
      </c>
    </row>
    <row r="2104" spans="1:10" x14ac:dyDescent="0.3">
      <c r="A2104" s="90">
        <v>2102</v>
      </c>
      <c r="B2104" s="91">
        <v>143</v>
      </c>
      <c r="C2104" s="90" t="s">
        <v>375</v>
      </c>
      <c r="D2104" s="90" t="s">
        <v>1</v>
      </c>
      <c r="E2104" s="86">
        <v>115</v>
      </c>
      <c r="F2104" s="86">
        <v>36.9</v>
      </c>
      <c r="G2104" s="92">
        <v>26.2</v>
      </c>
      <c r="H2104" s="86">
        <v>3</v>
      </c>
      <c r="I2104" s="90" t="s">
        <v>222</v>
      </c>
      <c r="J2104" s="90" t="s">
        <v>244</v>
      </c>
    </row>
    <row r="2105" spans="1:10" x14ac:dyDescent="0.3">
      <c r="A2105" s="90">
        <v>2103</v>
      </c>
      <c r="B2105" s="91">
        <v>143</v>
      </c>
      <c r="C2105" s="90" t="s">
        <v>375</v>
      </c>
      <c r="D2105" s="90" t="s">
        <v>1</v>
      </c>
      <c r="E2105" s="86">
        <v>115</v>
      </c>
      <c r="F2105" s="86">
        <v>36.9</v>
      </c>
      <c r="G2105" s="92">
        <v>24.9</v>
      </c>
      <c r="H2105" s="86">
        <v>3</v>
      </c>
      <c r="I2105" s="90" t="s">
        <v>222</v>
      </c>
      <c r="J2105" s="90" t="s">
        <v>244</v>
      </c>
    </row>
    <row r="2106" spans="1:10" x14ac:dyDescent="0.3">
      <c r="A2106" s="90">
        <v>2104</v>
      </c>
      <c r="B2106" s="91">
        <v>143</v>
      </c>
      <c r="C2106" s="90" t="s">
        <v>375</v>
      </c>
      <c r="D2106" s="90" t="s">
        <v>1</v>
      </c>
      <c r="E2106" s="86">
        <v>115</v>
      </c>
      <c r="F2106" s="86">
        <v>36.9</v>
      </c>
      <c r="G2106" s="92">
        <v>33.4</v>
      </c>
      <c r="H2106" s="86">
        <v>3</v>
      </c>
      <c r="I2106" s="90" t="s">
        <v>222</v>
      </c>
      <c r="J2106" s="90" t="s">
        <v>244</v>
      </c>
    </row>
    <row r="2107" spans="1:10" x14ac:dyDescent="0.3">
      <c r="A2107" s="90">
        <v>2105</v>
      </c>
      <c r="B2107" s="91">
        <v>143</v>
      </c>
      <c r="C2107" s="90" t="s">
        <v>375</v>
      </c>
      <c r="D2107" s="90" t="s">
        <v>1</v>
      </c>
      <c r="E2107" s="86">
        <v>115</v>
      </c>
      <c r="F2107" s="86">
        <v>36.9</v>
      </c>
      <c r="G2107" s="92">
        <v>35</v>
      </c>
      <c r="H2107" s="86">
        <v>3</v>
      </c>
      <c r="I2107" s="90" t="s">
        <v>222</v>
      </c>
      <c r="J2107" s="90" t="s">
        <v>244</v>
      </c>
    </row>
    <row r="2108" spans="1:10" x14ac:dyDescent="0.3">
      <c r="A2108" s="90">
        <v>2106</v>
      </c>
      <c r="B2108" s="91">
        <v>143</v>
      </c>
      <c r="C2108" s="90" t="s">
        <v>375</v>
      </c>
      <c r="D2108" s="90" t="s">
        <v>1</v>
      </c>
      <c r="E2108" s="86">
        <v>115</v>
      </c>
      <c r="F2108" s="86">
        <v>36.9</v>
      </c>
      <c r="G2108" s="92">
        <v>26.4</v>
      </c>
      <c r="H2108" s="86">
        <v>3.4</v>
      </c>
      <c r="I2108" s="90" t="s">
        <v>222</v>
      </c>
      <c r="J2108" s="90" t="s">
        <v>244</v>
      </c>
    </row>
    <row r="2109" spans="1:10" x14ac:dyDescent="0.3">
      <c r="A2109" s="90">
        <v>2107</v>
      </c>
      <c r="B2109" s="91">
        <v>143</v>
      </c>
      <c r="C2109" s="90" t="s">
        <v>375</v>
      </c>
      <c r="D2109" s="90" t="s">
        <v>1</v>
      </c>
      <c r="E2109" s="86">
        <v>115</v>
      </c>
      <c r="F2109" s="86">
        <v>36.9</v>
      </c>
      <c r="G2109" s="92">
        <v>28</v>
      </c>
      <c r="H2109" s="86">
        <v>3.4</v>
      </c>
      <c r="I2109" s="90" t="s">
        <v>222</v>
      </c>
      <c r="J2109" s="90" t="s">
        <v>244</v>
      </c>
    </row>
    <row r="2110" spans="1:10" x14ac:dyDescent="0.3">
      <c r="A2110" s="90">
        <v>2108</v>
      </c>
      <c r="B2110" s="91">
        <v>143</v>
      </c>
      <c r="C2110" s="90" t="s">
        <v>375</v>
      </c>
      <c r="D2110" s="90" t="s">
        <v>1</v>
      </c>
      <c r="E2110" s="86">
        <v>115</v>
      </c>
      <c r="F2110" s="86">
        <v>36.9</v>
      </c>
      <c r="G2110" s="92">
        <v>33.1</v>
      </c>
      <c r="H2110" s="86">
        <v>3.4</v>
      </c>
      <c r="I2110" s="90" t="s">
        <v>222</v>
      </c>
      <c r="J2110" s="90" t="s">
        <v>244</v>
      </c>
    </row>
    <row r="2111" spans="1:10" x14ac:dyDescent="0.3">
      <c r="A2111" s="90">
        <v>2109</v>
      </c>
      <c r="B2111" s="91">
        <v>143</v>
      </c>
      <c r="C2111" s="90" t="s">
        <v>375</v>
      </c>
      <c r="D2111" s="90" t="s">
        <v>1</v>
      </c>
      <c r="E2111" s="86">
        <v>115</v>
      </c>
      <c r="F2111" s="86">
        <v>36.9</v>
      </c>
      <c r="G2111" s="92">
        <v>35.6</v>
      </c>
      <c r="H2111" s="86">
        <v>3.4</v>
      </c>
      <c r="I2111" s="90" t="s">
        <v>222</v>
      </c>
      <c r="J2111" s="90" t="s">
        <v>244</v>
      </c>
    </row>
    <row r="2112" spans="1:10" x14ac:dyDescent="0.3">
      <c r="A2112" s="90">
        <v>2110</v>
      </c>
      <c r="B2112" s="91">
        <v>144</v>
      </c>
      <c r="C2112" s="90" t="s">
        <v>376</v>
      </c>
      <c r="D2112" s="90" t="s">
        <v>2</v>
      </c>
      <c r="E2112" s="86">
        <v>77.094575000000006</v>
      </c>
      <c r="F2112" s="86">
        <v>28.711660999999999</v>
      </c>
      <c r="G2112" s="92">
        <v>33.567399999999999</v>
      </c>
      <c r="H2112" s="86"/>
      <c r="I2112" s="90" t="s">
        <v>222</v>
      </c>
      <c r="J2112" s="90" t="s">
        <v>229</v>
      </c>
    </row>
    <row r="2113" spans="1:10" x14ac:dyDescent="0.3">
      <c r="A2113" s="90">
        <v>2111</v>
      </c>
      <c r="B2113" s="91">
        <v>144</v>
      </c>
      <c r="C2113" s="90" t="s">
        <v>376</v>
      </c>
      <c r="D2113" s="90" t="s">
        <v>2</v>
      </c>
      <c r="E2113" s="86">
        <v>77.094575000000006</v>
      </c>
      <c r="F2113" s="86">
        <v>28.711660999999999</v>
      </c>
      <c r="G2113" s="92">
        <v>33.567399999999999</v>
      </c>
      <c r="H2113" s="86"/>
      <c r="I2113" s="90" t="s">
        <v>222</v>
      </c>
      <c r="J2113" s="90" t="s">
        <v>229</v>
      </c>
    </row>
    <row r="2114" spans="1:10" x14ac:dyDescent="0.3">
      <c r="A2114" s="90">
        <v>2112</v>
      </c>
      <c r="B2114" s="91">
        <v>145</v>
      </c>
      <c r="C2114" s="90" t="s">
        <v>377</v>
      </c>
      <c r="D2114" s="90" t="s">
        <v>1</v>
      </c>
      <c r="E2114" s="86">
        <v>112.447142</v>
      </c>
      <c r="F2114" s="86">
        <v>34.684184000000002</v>
      </c>
      <c r="G2114" s="92">
        <v>32.380000000000003</v>
      </c>
      <c r="H2114" s="86">
        <v>3.67</v>
      </c>
      <c r="I2114" s="90" t="s">
        <v>222</v>
      </c>
      <c r="J2114" s="90" t="s">
        <v>244</v>
      </c>
    </row>
    <row r="2115" spans="1:10" x14ac:dyDescent="0.3">
      <c r="A2115" s="90">
        <v>2113</v>
      </c>
      <c r="B2115" s="91">
        <v>145</v>
      </c>
      <c r="C2115" s="90" t="s">
        <v>377</v>
      </c>
      <c r="D2115" s="90" t="s">
        <v>1</v>
      </c>
      <c r="E2115" s="86">
        <v>112.447142</v>
      </c>
      <c r="F2115" s="86">
        <v>34.684184000000002</v>
      </c>
      <c r="G2115" s="92">
        <v>33.442</v>
      </c>
      <c r="H2115" s="86">
        <v>3.67</v>
      </c>
      <c r="I2115" s="90" t="s">
        <v>222</v>
      </c>
      <c r="J2115" s="90" t="s">
        <v>244</v>
      </c>
    </row>
    <row r="2116" spans="1:10" x14ac:dyDescent="0.3">
      <c r="A2116" s="90">
        <v>2114</v>
      </c>
      <c r="B2116" s="91">
        <v>145</v>
      </c>
      <c r="C2116" s="90" t="s">
        <v>377</v>
      </c>
      <c r="D2116" s="90" t="s">
        <v>1</v>
      </c>
      <c r="E2116" s="86">
        <v>112.447142</v>
      </c>
      <c r="F2116" s="86">
        <v>34.684184000000002</v>
      </c>
      <c r="G2116" s="92">
        <v>48.088999999999999</v>
      </c>
      <c r="H2116" s="86">
        <v>3.67</v>
      </c>
      <c r="I2116" s="90" t="s">
        <v>222</v>
      </c>
      <c r="J2116" s="90" t="s">
        <v>244</v>
      </c>
    </row>
    <row r="2117" spans="1:10" x14ac:dyDescent="0.3">
      <c r="A2117" s="90">
        <v>2115</v>
      </c>
      <c r="B2117" s="91">
        <v>145</v>
      </c>
      <c r="C2117" s="90" t="s">
        <v>377</v>
      </c>
      <c r="D2117" s="90" t="s">
        <v>1</v>
      </c>
      <c r="E2117" s="86">
        <v>112.447142</v>
      </c>
      <c r="F2117" s="86">
        <v>34.684184000000002</v>
      </c>
      <c r="G2117" s="92">
        <v>35.790999999999997</v>
      </c>
      <c r="H2117" s="86">
        <v>3.67</v>
      </c>
      <c r="I2117" s="90" t="s">
        <v>222</v>
      </c>
      <c r="J2117" s="90" t="s">
        <v>244</v>
      </c>
    </row>
    <row r="2118" spans="1:10" x14ac:dyDescent="0.3">
      <c r="A2118" s="90">
        <v>2116</v>
      </c>
      <c r="B2118" s="91">
        <v>145</v>
      </c>
      <c r="C2118" s="90" t="s">
        <v>377</v>
      </c>
      <c r="D2118" s="90" t="s">
        <v>1</v>
      </c>
      <c r="E2118" s="86">
        <v>112.447142</v>
      </c>
      <c r="F2118" s="86">
        <v>34.684184000000002</v>
      </c>
      <c r="G2118" s="92">
        <v>20.533000000000001</v>
      </c>
      <c r="H2118" s="86">
        <v>3.67</v>
      </c>
      <c r="I2118" s="90" t="s">
        <v>222</v>
      </c>
      <c r="J2118" s="90" t="s">
        <v>244</v>
      </c>
    </row>
    <row r="2119" spans="1:10" x14ac:dyDescent="0.3">
      <c r="A2119" s="90">
        <v>2117</v>
      </c>
      <c r="B2119" s="91">
        <v>145</v>
      </c>
      <c r="C2119" s="90" t="s">
        <v>377</v>
      </c>
      <c r="D2119" s="90" t="s">
        <v>1</v>
      </c>
      <c r="E2119" s="86">
        <v>112.447142</v>
      </c>
      <c r="F2119" s="86">
        <v>34.684184000000002</v>
      </c>
      <c r="G2119" s="92">
        <v>22.568999999999999</v>
      </c>
      <c r="H2119" s="86">
        <v>3.67</v>
      </c>
      <c r="I2119" s="90" t="s">
        <v>222</v>
      </c>
      <c r="J2119" s="90" t="s">
        <v>244</v>
      </c>
    </row>
    <row r="2120" spans="1:10" x14ac:dyDescent="0.3">
      <c r="A2120" s="90">
        <v>2118</v>
      </c>
      <c r="B2120" s="91">
        <v>145</v>
      </c>
      <c r="C2120" s="90" t="s">
        <v>377</v>
      </c>
      <c r="D2120" s="90" t="s">
        <v>1</v>
      </c>
      <c r="E2120" s="86">
        <v>112.447142</v>
      </c>
      <c r="F2120" s="86">
        <v>34.684184000000002</v>
      </c>
      <c r="G2120" s="92">
        <v>25.422000000000001</v>
      </c>
      <c r="H2120" s="86">
        <v>3.67</v>
      </c>
      <c r="I2120" s="90" t="s">
        <v>222</v>
      </c>
      <c r="J2120" s="90" t="s">
        <v>244</v>
      </c>
    </row>
    <row r="2121" spans="1:10" x14ac:dyDescent="0.3">
      <c r="A2121" s="90">
        <v>2119</v>
      </c>
      <c r="B2121" s="91">
        <v>145</v>
      </c>
      <c r="C2121" s="90" t="s">
        <v>377</v>
      </c>
      <c r="D2121" s="90" t="s">
        <v>1</v>
      </c>
      <c r="E2121" s="86">
        <v>112.447142</v>
      </c>
      <c r="F2121" s="86">
        <v>34.684184000000002</v>
      </c>
      <c r="G2121" s="92">
        <v>20.434000000000001</v>
      </c>
      <c r="H2121" s="86">
        <v>3.67</v>
      </c>
      <c r="I2121" s="90" t="s">
        <v>222</v>
      </c>
      <c r="J2121" s="90" t="s">
        <v>244</v>
      </c>
    </row>
    <row r="2122" spans="1:10" x14ac:dyDescent="0.3">
      <c r="A2122" s="90">
        <v>2120</v>
      </c>
      <c r="B2122" s="91">
        <v>188</v>
      </c>
      <c r="C2122" s="90" t="s">
        <v>429</v>
      </c>
      <c r="D2122" s="90" t="s">
        <v>1</v>
      </c>
      <c r="E2122" s="86">
        <v>112.447142</v>
      </c>
      <c r="F2122" s="86">
        <v>34.684184000000002</v>
      </c>
      <c r="G2122" s="92">
        <v>35.700000000000003</v>
      </c>
      <c r="H2122" s="86">
        <v>1.7</v>
      </c>
      <c r="I2122" s="90" t="s">
        <v>222</v>
      </c>
      <c r="J2122" s="90" t="s">
        <v>244</v>
      </c>
    </row>
    <row r="2123" spans="1:10" x14ac:dyDescent="0.3">
      <c r="A2123" s="90">
        <v>2121</v>
      </c>
      <c r="B2123" s="91">
        <v>188</v>
      </c>
      <c r="C2123" s="90" t="s">
        <v>429</v>
      </c>
      <c r="D2123" s="90" t="s">
        <v>1</v>
      </c>
      <c r="E2123" s="86">
        <v>112.447142</v>
      </c>
      <c r="F2123" s="86">
        <v>34.684184000000002</v>
      </c>
      <c r="G2123" s="92">
        <v>37.700000000000003</v>
      </c>
      <c r="H2123" s="86">
        <v>1.7</v>
      </c>
      <c r="I2123" s="90" t="s">
        <v>222</v>
      </c>
      <c r="J2123" s="90" t="s">
        <v>244</v>
      </c>
    </row>
    <row r="2124" spans="1:10" x14ac:dyDescent="0.3">
      <c r="A2124" s="90">
        <v>2122</v>
      </c>
      <c r="B2124" s="91">
        <v>188</v>
      </c>
      <c r="C2124" s="90" t="s">
        <v>429</v>
      </c>
      <c r="D2124" s="90" t="s">
        <v>1</v>
      </c>
      <c r="E2124" s="86">
        <v>112.447142</v>
      </c>
      <c r="F2124" s="86">
        <v>34.684184000000002</v>
      </c>
      <c r="G2124" s="92">
        <v>48.7</v>
      </c>
      <c r="H2124" s="86">
        <v>1.7</v>
      </c>
      <c r="I2124" s="90" t="s">
        <v>222</v>
      </c>
      <c r="J2124" s="90" t="s">
        <v>244</v>
      </c>
    </row>
    <row r="2125" spans="1:10" x14ac:dyDescent="0.3">
      <c r="A2125" s="90">
        <v>2123</v>
      </c>
      <c r="B2125" s="91">
        <v>188</v>
      </c>
      <c r="C2125" s="90" t="s">
        <v>429</v>
      </c>
      <c r="D2125" s="90" t="s">
        <v>1</v>
      </c>
      <c r="E2125" s="86">
        <v>112.447142</v>
      </c>
      <c r="F2125" s="86">
        <v>34.684184000000002</v>
      </c>
      <c r="G2125" s="92">
        <v>35.700000000000003</v>
      </c>
      <c r="H2125" s="86">
        <v>1.7</v>
      </c>
      <c r="I2125" s="90" t="s">
        <v>222</v>
      </c>
      <c r="J2125" s="90" t="s">
        <v>244</v>
      </c>
    </row>
    <row r="2126" spans="1:10" x14ac:dyDescent="0.3">
      <c r="A2126" s="90">
        <v>2124</v>
      </c>
      <c r="B2126" s="91">
        <v>188</v>
      </c>
      <c r="C2126" s="90" t="s">
        <v>429</v>
      </c>
      <c r="D2126" s="90" t="s">
        <v>1</v>
      </c>
      <c r="E2126" s="86">
        <v>112.447142</v>
      </c>
      <c r="F2126" s="86">
        <v>34.684184000000002</v>
      </c>
      <c r="G2126" s="92">
        <v>20.5</v>
      </c>
      <c r="H2126" s="86">
        <v>1.7</v>
      </c>
      <c r="I2126" s="90" t="s">
        <v>222</v>
      </c>
      <c r="J2126" s="90" t="s">
        <v>244</v>
      </c>
    </row>
    <row r="2127" spans="1:10" x14ac:dyDescent="0.3">
      <c r="A2127" s="90">
        <v>2125</v>
      </c>
      <c r="B2127" s="91">
        <v>188</v>
      </c>
      <c r="C2127" s="90" t="s">
        <v>429</v>
      </c>
      <c r="D2127" s="90" t="s">
        <v>1</v>
      </c>
      <c r="E2127" s="86">
        <v>112.447142</v>
      </c>
      <c r="F2127" s="86">
        <v>34.684184000000002</v>
      </c>
      <c r="G2127" s="92">
        <v>22.5</v>
      </c>
      <c r="H2127" s="86">
        <v>1.7</v>
      </c>
      <c r="I2127" s="90" t="s">
        <v>222</v>
      </c>
      <c r="J2127" s="90" t="s">
        <v>244</v>
      </c>
    </row>
    <row r="2128" spans="1:10" x14ac:dyDescent="0.3">
      <c r="A2128" s="90">
        <v>2126</v>
      </c>
      <c r="B2128" s="91">
        <v>188</v>
      </c>
      <c r="C2128" s="90" t="s">
        <v>429</v>
      </c>
      <c r="D2128" s="90" t="s">
        <v>1</v>
      </c>
      <c r="E2128" s="86">
        <v>112.447142</v>
      </c>
      <c r="F2128" s="86">
        <v>34.684184000000002</v>
      </c>
      <c r="G2128" s="92">
        <v>24.4</v>
      </c>
      <c r="H2128" s="86">
        <v>1.7</v>
      </c>
      <c r="I2128" s="90" t="s">
        <v>222</v>
      </c>
      <c r="J2128" s="90" t="s">
        <v>244</v>
      </c>
    </row>
    <row r="2129" spans="1:10" x14ac:dyDescent="0.3">
      <c r="A2129" s="90">
        <v>2127</v>
      </c>
      <c r="B2129" s="91">
        <v>188</v>
      </c>
      <c r="C2129" s="90" t="s">
        <v>429</v>
      </c>
      <c r="D2129" s="90" t="s">
        <v>1</v>
      </c>
      <c r="E2129" s="86">
        <v>112.447142</v>
      </c>
      <c r="F2129" s="86">
        <v>34.684184000000002</v>
      </c>
      <c r="G2129" s="92">
        <v>20.399999999999999</v>
      </c>
      <c r="H2129" s="86">
        <v>1.7</v>
      </c>
      <c r="I2129" s="90" t="s">
        <v>222</v>
      </c>
      <c r="J2129" s="90" t="s">
        <v>244</v>
      </c>
    </row>
    <row r="2130" spans="1:10" x14ac:dyDescent="0.3">
      <c r="A2130" s="90">
        <v>2128</v>
      </c>
      <c r="B2130" s="91">
        <v>188</v>
      </c>
      <c r="C2130" s="90" t="s">
        <v>429</v>
      </c>
      <c r="D2130" s="90" t="s">
        <v>1</v>
      </c>
      <c r="E2130" s="86">
        <v>112.447142</v>
      </c>
      <c r="F2130" s="86">
        <v>34.684184000000002</v>
      </c>
      <c r="G2130" s="92">
        <v>33.700000000000003</v>
      </c>
      <c r="H2130" s="86">
        <v>1.7</v>
      </c>
      <c r="I2130" s="90" t="s">
        <v>222</v>
      </c>
      <c r="J2130" s="90" t="s">
        <v>244</v>
      </c>
    </row>
    <row r="2131" spans="1:10" x14ac:dyDescent="0.3">
      <c r="A2131" s="90">
        <v>2129</v>
      </c>
      <c r="B2131" s="91">
        <v>188</v>
      </c>
      <c r="C2131" s="90" t="s">
        <v>429</v>
      </c>
      <c r="D2131" s="90" t="s">
        <v>1</v>
      </c>
      <c r="E2131" s="86">
        <v>112.447142</v>
      </c>
      <c r="F2131" s="86">
        <v>34.684184000000002</v>
      </c>
      <c r="G2131" s="92">
        <v>36</v>
      </c>
      <c r="H2131" s="86">
        <v>1.7</v>
      </c>
      <c r="I2131" s="90" t="s">
        <v>222</v>
      </c>
      <c r="J2131" s="90" t="s">
        <v>244</v>
      </c>
    </row>
    <row r="2132" spans="1:10" x14ac:dyDescent="0.3">
      <c r="A2132" s="90">
        <v>2130</v>
      </c>
      <c r="B2132" s="91">
        <v>188</v>
      </c>
      <c r="C2132" s="90" t="s">
        <v>429</v>
      </c>
      <c r="D2132" s="90" t="s">
        <v>1</v>
      </c>
      <c r="E2132" s="86">
        <v>112.447142</v>
      </c>
      <c r="F2132" s="86">
        <v>34.684184000000002</v>
      </c>
      <c r="G2132" s="92">
        <v>44.6</v>
      </c>
      <c r="H2132" s="86">
        <v>1.7</v>
      </c>
      <c r="I2132" s="90" t="s">
        <v>222</v>
      </c>
      <c r="J2132" s="90" t="s">
        <v>244</v>
      </c>
    </row>
    <row r="2133" spans="1:10" x14ac:dyDescent="0.3">
      <c r="A2133" s="90">
        <v>2131</v>
      </c>
      <c r="B2133" s="91">
        <v>188</v>
      </c>
      <c r="C2133" s="90" t="s">
        <v>429</v>
      </c>
      <c r="D2133" s="90" t="s">
        <v>1</v>
      </c>
      <c r="E2133" s="86">
        <v>112.447142</v>
      </c>
      <c r="F2133" s="86">
        <v>34.684184000000002</v>
      </c>
      <c r="G2133" s="92">
        <v>37</v>
      </c>
      <c r="H2133" s="86">
        <v>1.7</v>
      </c>
      <c r="I2133" s="90" t="s">
        <v>222</v>
      </c>
      <c r="J2133" s="90" t="s">
        <v>244</v>
      </c>
    </row>
    <row r="2134" spans="1:10" x14ac:dyDescent="0.3">
      <c r="A2134" s="90">
        <v>2132</v>
      </c>
      <c r="B2134" s="91">
        <v>188</v>
      </c>
      <c r="C2134" s="90" t="s">
        <v>429</v>
      </c>
      <c r="D2134" s="90" t="s">
        <v>1</v>
      </c>
      <c r="E2134" s="86">
        <v>112.447142</v>
      </c>
      <c r="F2134" s="86">
        <v>34.684184000000002</v>
      </c>
      <c r="G2134" s="92">
        <v>16.600000000000001</v>
      </c>
      <c r="H2134" s="86">
        <v>1.7</v>
      </c>
      <c r="I2134" s="90" t="s">
        <v>222</v>
      </c>
      <c r="J2134" s="90" t="s">
        <v>244</v>
      </c>
    </row>
    <row r="2135" spans="1:10" x14ac:dyDescent="0.3">
      <c r="A2135" s="90">
        <v>2133</v>
      </c>
      <c r="B2135" s="91">
        <v>188</v>
      </c>
      <c r="C2135" s="90" t="s">
        <v>429</v>
      </c>
      <c r="D2135" s="90" t="s">
        <v>1</v>
      </c>
      <c r="E2135" s="86">
        <v>112.447142</v>
      </c>
      <c r="F2135" s="86">
        <v>34.684184000000002</v>
      </c>
      <c r="G2135" s="92">
        <v>18.5</v>
      </c>
      <c r="H2135" s="86">
        <v>1.7</v>
      </c>
      <c r="I2135" s="90" t="s">
        <v>222</v>
      </c>
      <c r="J2135" s="90" t="s">
        <v>244</v>
      </c>
    </row>
    <row r="2136" spans="1:10" x14ac:dyDescent="0.3">
      <c r="A2136" s="90">
        <v>2134</v>
      </c>
      <c r="B2136" s="91">
        <v>188</v>
      </c>
      <c r="C2136" s="90" t="s">
        <v>429</v>
      </c>
      <c r="D2136" s="90" t="s">
        <v>1</v>
      </c>
      <c r="E2136" s="86">
        <v>112.447142</v>
      </c>
      <c r="F2136" s="86">
        <v>34.684184000000002</v>
      </c>
      <c r="G2136" s="92">
        <v>25.8</v>
      </c>
      <c r="H2136" s="86">
        <v>1.7</v>
      </c>
      <c r="I2136" s="90" t="s">
        <v>222</v>
      </c>
      <c r="J2136" s="90" t="s">
        <v>244</v>
      </c>
    </row>
    <row r="2137" spans="1:10" x14ac:dyDescent="0.3">
      <c r="A2137" s="90">
        <v>2135</v>
      </c>
      <c r="B2137" s="91">
        <v>188</v>
      </c>
      <c r="C2137" s="90" t="s">
        <v>429</v>
      </c>
      <c r="D2137" s="90" t="s">
        <v>1</v>
      </c>
      <c r="E2137" s="86">
        <v>112.447142</v>
      </c>
      <c r="F2137" s="86">
        <v>34.684184000000002</v>
      </c>
      <c r="G2137" s="92">
        <v>23.3</v>
      </c>
      <c r="H2137" s="86">
        <v>1.7</v>
      </c>
      <c r="I2137" s="90" t="s">
        <v>222</v>
      </c>
      <c r="J2137" s="90" t="s">
        <v>244</v>
      </c>
    </row>
    <row r="2138" spans="1:10" x14ac:dyDescent="0.3">
      <c r="A2138" s="90">
        <v>2136</v>
      </c>
      <c r="B2138" s="91">
        <v>188</v>
      </c>
      <c r="C2138" s="90" t="s">
        <v>429</v>
      </c>
      <c r="D2138" s="90" t="s">
        <v>1</v>
      </c>
      <c r="E2138" s="86">
        <v>112.447142</v>
      </c>
      <c r="F2138" s="86">
        <v>34.684184000000002</v>
      </c>
      <c r="G2138" s="92">
        <v>31.3</v>
      </c>
      <c r="H2138" s="86">
        <v>1.7</v>
      </c>
      <c r="I2138" s="90" t="s">
        <v>222</v>
      </c>
      <c r="J2138" s="90" t="s">
        <v>244</v>
      </c>
    </row>
    <row r="2139" spans="1:10" x14ac:dyDescent="0.3">
      <c r="A2139" s="90">
        <v>2137</v>
      </c>
      <c r="B2139" s="91">
        <v>188</v>
      </c>
      <c r="C2139" s="90" t="s">
        <v>429</v>
      </c>
      <c r="D2139" s="90" t="s">
        <v>1</v>
      </c>
      <c r="E2139" s="86">
        <v>112.447142</v>
      </c>
      <c r="F2139" s="86">
        <v>34.684184000000002</v>
      </c>
      <c r="G2139" s="92">
        <v>33.299999999999997</v>
      </c>
      <c r="H2139" s="86">
        <v>1.7</v>
      </c>
      <c r="I2139" s="90" t="s">
        <v>222</v>
      </c>
      <c r="J2139" s="90" t="s">
        <v>244</v>
      </c>
    </row>
    <row r="2140" spans="1:10" x14ac:dyDescent="0.3">
      <c r="A2140" s="90">
        <v>2138</v>
      </c>
      <c r="B2140" s="91">
        <v>188</v>
      </c>
      <c r="C2140" s="90" t="s">
        <v>429</v>
      </c>
      <c r="D2140" s="90" t="s">
        <v>1</v>
      </c>
      <c r="E2140" s="86">
        <v>112.447142</v>
      </c>
      <c r="F2140" s="86">
        <v>34.684184000000002</v>
      </c>
      <c r="G2140" s="92">
        <v>40.700000000000003</v>
      </c>
      <c r="H2140" s="86">
        <v>1.7</v>
      </c>
      <c r="I2140" s="90" t="s">
        <v>222</v>
      </c>
      <c r="J2140" s="90" t="s">
        <v>244</v>
      </c>
    </row>
    <row r="2141" spans="1:10" x14ac:dyDescent="0.3">
      <c r="A2141" s="90">
        <v>2139</v>
      </c>
      <c r="B2141" s="91">
        <v>188</v>
      </c>
      <c r="C2141" s="90" t="s">
        <v>429</v>
      </c>
      <c r="D2141" s="90" t="s">
        <v>1</v>
      </c>
      <c r="E2141" s="86">
        <v>112.447142</v>
      </c>
      <c r="F2141" s="86">
        <v>34.684184000000002</v>
      </c>
      <c r="G2141" s="92">
        <v>35.200000000000003</v>
      </c>
      <c r="H2141" s="86">
        <v>1.7</v>
      </c>
      <c r="I2141" s="90" t="s">
        <v>222</v>
      </c>
      <c r="J2141" s="90" t="s">
        <v>244</v>
      </c>
    </row>
    <row r="2142" spans="1:10" x14ac:dyDescent="0.3">
      <c r="A2142" s="90">
        <v>2140</v>
      </c>
      <c r="B2142" s="91">
        <v>188</v>
      </c>
      <c r="C2142" s="90" t="s">
        <v>429</v>
      </c>
      <c r="D2142" s="90" t="s">
        <v>1</v>
      </c>
      <c r="E2142" s="86">
        <v>112.447142</v>
      </c>
      <c r="F2142" s="86">
        <v>34.684184000000002</v>
      </c>
      <c r="G2142" s="92">
        <v>24.5</v>
      </c>
      <c r="H2142" s="86">
        <v>1.7</v>
      </c>
      <c r="I2142" s="90" t="s">
        <v>222</v>
      </c>
      <c r="J2142" s="90" t="s">
        <v>244</v>
      </c>
    </row>
    <row r="2143" spans="1:10" x14ac:dyDescent="0.3">
      <c r="A2143" s="90">
        <v>2141</v>
      </c>
      <c r="B2143" s="91">
        <v>188</v>
      </c>
      <c r="C2143" s="90" t="s">
        <v>429</v>
      </c>
      <c r="D2143" s="90" t="s">
        <v>1</v>
      </c>
      <c r="E2143" s="86">
        <v>112.447142</v>
      </c>
      <c r="F2143" s="86">
        <v>34.684184000000002</v>
      </c>
      <c r="G2143" s="92">
        <v>26.2</v>
      </c>
      <c r="H2143" s="86">
        <v>1.7</v>
      </c>
      <c r="I2143" s="90" t="s">
        <v>222</v>
      </c>
      <c r="J2143" s="90" t="s">
        <v>244</v>
      </c>
    </row>
    <row r="2144" spans="1:10" x14ac:dyDescent="0.3">
      <c r="A2144" s="90">
        <v>2142</v>
      </c>
      <c r="B2144" s="91">
        <v>188</v>
      </c>
      <c r="C2144" s="90" t="s">
        <v>429</v>
      </c>
      <c r="D2144" s="90" t="s">
        <v>1</v>
      </c>
      <c r="E2144" s="86">
        <v>112.447142</v>
      </c>
      <c r="F2144" s="86">
        <v>34.684184000000002</v>
      </c>
      <c r="G2144" s="92">
        <v>29.4</v>
      </c>
      <c r="H2144" s="86">
        <v>1.7</v>
      </c>
      <c r="I2144" s="90" t="s">
        <v>222</v>
      </c>
      <c r="J2144" s="90" t="s">
        <v>244</v>
      </c>
    </row>
    <row r="2145" spans="1:10" x14ac:dyDescent="0.3">
      <c r="A2145" s="90">
        <v>2143</v>
      </c>
      <c r="B2145" s="91">
        <v>188</v>
      </c>
      <c r="C2145" s="90" t="s">
        <v>429</v>
      </c>
      <c r="D2145" s="90" t="s">
        <v>1</v>
      </c>
      <c r="E2145" s="86">
        <v>112.447142</v>
      </c>
      <c r="F2145" s="86">
        <v>34.684184000000002</v>
      </c>
      <c r="G2145" s="92">
        <v>26.8</v>
      </c>
      <c r="H2145" s="86">
        <v>1.7</v>
      </c>
      <c r="I2145" s="90" t="s">
        <v>222</v>
      </c>
      <c r="J2145" s="90" t="s">
        <v>244</v>
      </c>
    </row>
    <row r="2146" spans="1:10" x14ac:dyDescent="0.3">
      <c r="A2146" s="90">
        <v>2144</v>
      </c>
      <c r="B2146" s="91">
        <v>146</v>
      </c>
      <c r="C2146" s="90" t="s">
        <v>378</v>
      </c>
      <c r="D2146" s="90" t="s">
        <v>1</v>
      </c>
      <c r="E2146" s="86">
        <v>113.74643399999999</v>
      </c>
      <c r="F2146" s="86">
        <v>34.401766000000002</v>
      </c>
      <c r="G2146" s="92">
        <v>38.020000000000003</v>
      </c>
      <c r="H2146" s="86">
        <v>1.125</v>
      </c>
      <c r="I2146" s="90" t="s">
        <v>222</v>
      </c>
      <c r="J2146" s="90" t="s">
        <v>244</v>
      </c>
    </row>
    <row r="2147" spans="1:10" x14ac:dyDescent="0.3">
      <c r="A2147" s="90">
        <v>2145</v>
      </c>
      <c r="B2147" s="91">
        <v>146</v>
      </c>
      <c r="C2147" s="90" t="s">
        <v>378</v>
      </c>
      <c r="D2147" s="90" t="s">
        <v>1</v>
      </c>
      <c r="E2147" s="86">
        <v>113.74643399999999</v>
      </c>
      <c r="F2147" s="86">
        <v>34.401766000000002</v>
      </c>
      <c r="G2147" s="92">
        <v>31.42</v>
      </c>
      <c r="H2147" s="86">
        <v>1.125</v>
      </c>
      <c r="I2147" s="90" t="s">
        <v>222</v>
      </c>
      <c r="J2147" s="90" t="s">
        <v>244</v>
      </c>
    </row>
    <row r="2148" spans="1:10" x14ac:dyDescent="0.3">
      <c r="A2148" s="90">
        <v>2146</v>
      </c>
      <c r="B2148" s="91">
        <v>146</v>
      </c>
      <c r="C2148" s="90" t="s">
        <v>378</v>
      </c>
      <c r="D2148" s="90" t="s">
        <v>1</v>
      </c>
      <c r="E2148" s="86">
        <v>113.74643399999999</v>
      </c>
      <c r="F2148" s="86">
        <v>34.401766000000002</v>
      </c>
      <c r="G2148" s="92">
        <v>30.91</v>
      </c>
      <c r="H2148" s="86">
        <v>1.125</v>
      </c>
      <c r="I2148" s="90" t="s">
        <v>222</v>
      </c>
      <c r="J2148" s="90" t="s">
        <v>244</v>
      </c>
    </row>
    <row r="2149" spans="1:10" x14ac:dyDescent="0.3">
      <c r="A2149" s="90">
        <v>2147</v>
      </c>
      <c r="B2149" s="91">
        <v>146</v>
      </c>
      <c r="C2149" s="90" t="s">
        <v>378</v>
      </c>
      <c r="D2149" s="90" t="s">
        <v>1</v>
      </c>
      <c r="E2149" s="86">
        <v>113.74643399999999</v>
      </c>
      <c r="F2149" s="86">
        <v>34.401766000000002</v>
      </c>
      <c r="G2149" s="92">
        <v>35</v>
      </c>
      <c r="H2149" s="86">
        <v>1.125</v>
      </c>
      <c r="I2149" s="90" t="s">
        <v>222</v>
      </c>
      <c r="J2149" s="90" t="s">
        <v>244</v>
      </c>
    </row>
    <row r="2150" spans="1:10" x14ac:dyDescent="0.3">
      <c r="A2150" s="90">
        <v>2148</v>
      </c>
      <c r="B2150" s="91">
        <v>147</v>
      </c>
      <c r="C2150" s="90" t="s">
        <v>379</v>
      </c>
      <c r="D2150" s="90" t="s">
        <v>1</v>
      </c>
      <c r="E2150" s="86">
        <v>108.15</v>
      </c>
      <c r="F2150" s="86">
        <v>34.35</v>
      </c>
      <c r="G2150" s="92">
        <v>33.369999999999997</v>
      </c>
      <c r="H2150" s="86">
        <v>0.67</v>
      </c>
      <c r="I2150" s="90" t="s">
        <v>222</v>
      </c>
      <c r="J2150" s="90" t="s">
        <v>244</v>
      </c>
    </row>
    <row r="2151" spans="1:10" x14ac:dyDescent="0.3">
      <c r="A2151" s="90">
        <v>2149</v>
      </c>
      <c r="B2151" s="91">
        <v>147</v>
      </c>
      <c r="C2151" s="90" t="s">
        <v>379</v>
      </c>
      <c r="D2151" s="90" t="s">
        <v>1</v>
      </c>
      <c r="E2151" s="86">
        <v>108.15</v>
      </c>
      <c r="F2151" s="86">
        <v>34.35</v>
      </c>
      <c r="G2151" s="92">
        <v>30.82</v>
      </c>
      <c r="H2151" s="86">
        <v>0.67</v>
      </c>
      <c r="I2151" s="90" t="s">
        <v>222</v>
      </c>
      <c r="J2151" s="90" t="s">
        <v>244</v>
      </c>
    </row>
    <row r="2152" spans="1:10" x14ac:dyDescent="0.3">
      <c r="A2152" s="90">
        <v>2150</v>
      </c>
      <c r="B2152" s="91">
        <v>147</v>
      </c>
      <c r="C2152" s="90" t="s">
        <v>379</v>
      </c>
      <c r="D2152" s="90" t="s">
        <v>1</v>
      </c>
      <c r="E2152" s="86">
        <v>108.15</v>
      </c>
      <c r="F2152" s="86">
        <v>34.35</v>
      </c>
      <c r="G2152" s="92">
        <v>27.98</v>
      </c>
      <c r="H2152" s="86">
        <v>0.67</v>
      </c>
      <c r="I2152" s="90" t="s">
        <v>222</v>
      </c>
      <c r="J2152" s="90" t="s">
        <v>244</v>
      </c>
    </row>
    <row r="2153" spans="1:10" x14ac:dyDescent="0.3">
      <c r="A2153" s="90">
        <v>2151</v>
      </c>
      <c r="B2153" s="91">
        <v>147</v>
      </c>
      <c r="C2153" s="90" t="s">
        <v>379</v>
      </c>
      <c r="D2153" s="90" t="s">
        <v>1</v>
      </c>
      <c r="E2153" s="86">
        <v>108.15</v>
      </c>
      <c r="F2153" s="86">
        <v>34.35</v>
      </c>
      <c r="G2153" s="92">
        <v>25.48</v>
      </c>
      <c r="H2153" s="86">
        <v>0.67</v>
      </c>
      <c r="I2153" s="90" t="s">
        <v>222</v>
      </c>
      <c r="J2153" s="90" t="s">
        <v>244</v>
      </c>
    </row>
    <row r="2154" spans="1:10" x14ac:dyDescent="0.3">
      <c r="A2154" s="90">
        <v>2152</v>
      </c>
      <c r="B2154" s="91">
        <v>147</v>
      </c>
      <c r="C2154" s="90" t="s">
        <v>379</v>
      </c>
      <c r="D2154" s="90" t="s">
        <v>1</v>
      </c>
      <c r="E2154" s="86">
        <v>108.15</v>
      </c>
      <c r="F2154" s="86">
        <v>34.35</v>
      </c>
      <c r="G2154" s="92">
        <v>22.53</v>
      </c>
      <c r="H2154" s="86">
        <v>0.67</v>
      </c>
      <c r="I2154" s="90" t="s">
        <v>222</v>
      </c>
      <c r="J2154" s="90" t="s">
        <v>244</v>
      </c>
    </row>
    <row r="2155" spans="1:10" x14ac:dyDescent="0.3">
      <c r="A2155" s="90">
        <v>2153</v>
      </c>
      <c r="B2155" s="91">
        <v>148</v>
      </c>
      <c r="C2155" s="90" t="s">
        <v>380</v>
      </c>
      <c r="D2155" s="90" t="s">
        <v>1</v>
      </c>
      <c r="E2155" s="86">
        <v>114.11611111111111</v>
      </c>
      <c r="F2155" s="86">
        <v>34.735555555555557</v>
      </c>
      <c r="G2155" s="92">
        <v>39.950000000000003</v>
      </c>
      <c r="H2155" s="86">
        <v>0.8</v>
      </c>
      <c r="I2155" s="90" t="s">
        <v>222</v>
      </c>
      <c r="J2155" s="90" t="s">
        <v>244</v>
      </c>
    </row>
    <row r="2156" spans="1:10" x14ac:dyDescent="0.3">
      <c r="A2156" s="90">
        <v>2154</v>
      </c>
      <c r="B2156" s="91">
        <v>148</v>
      </c>
      <c r="C2156" s="90" t="s">
        <v>380</v>
      </c>
      <c r="D2156" s="90" t="s">
        <v>1</v>
      </c>
      <c r="E2156" s="86">
        <v>114.11611111111111</v>
      </c>
      <c r="F2156" s="86">
        <v>34.735555555555557</v>
      </c>
      <c r="G2156" s="92">
        <v>31.4</v>
      </c>
      <c r="H2156" s="86">
        <v>0.92</v>
      </c>
      <c r="I2156" s="90" t="s">
        <v>222</v>
      </c>
      <c r="J2156" s="90" t="s">
        <v>244</v>
      </c>
    </row>
    <row r="2157" spans="1:10" x14ac:dyDescent="0.3">
      <c r="A2157" s="90">
        <v>2155</v>
      </c>
      <c r="B2157" s="93" t="s">
        <v>430</v>
      </c>
      <c r="C2157" s="90" t="s">
        <v>381</v>
      </c>
      <c r="D2157" s="90" t="s">
        <v>1</v>
      </c>
      <c r="E2157" s="86">
        <v>108.15</v>
      </c>
      <c r="F2157" s="86">
        <v>34.35</v>
      </c>
      <c r="G2157" s="92">
        <v>33.299999999999997</v>
      </c>
      <c r="H2157" s="86">
        <v>0.65</v>
      </c>
      <c r="I2157" s="90" t="s">
        <v>222</v>
      </c>
      <c r="J2157" s="90" t="s">
        <v>244</v>
      </c>
    </row>
    <row r="2158" spans="1:10" x14ac:dyDescent="0.3">
      <c r="A2158" s="90">
        <v>2156</v>
      </c>
      <c r="B2158" s="93" t="s">
        <v>430</v>
      </c>
      <c r="C2158" s="90" t="s">
        <v>381</v>
      </c>
      <c r="D2158" s="90" t="s">
        <v>1</v>
      </c>
      <c r="E2158" s="86">
        <v>108.15</v>
      </c>
      <c r="F2158" s="86">
        <v>34.35</v>
      </c>
      <c r="G2158" s="92">
        <v>38.86</v>
      </c>
      <c r="H2158" s="86">
        <v>0.65</v>
      </c>
      <c r="I2158" s="90" t="s">
        <v>222</v>
      </c>
      <c r="J2158" s="90" t="s">
        <v>244</v>
      </c>
    </row>
    <row r="2159" spans="1:10" x14ac:dyDescent="0.3">
      <c r="A2159" s="90">
        <v>2157</v>
      </c>
      <c r="B2159" s="93" t="s">
        <v>430</v>
      </c>
      <c r="C2159" s="90" t="s">
        <v>381</v>
      </c>
      <c r="D2159" s="90" t="s">
        <v>1</v>
      </c>
      <c r="E2159" s="86">
        <v>108.15</v>
      </c>
      <c r="F2159" s="86">
        <v>34.35</v>
      </c>
      <c r="G2159" s="92">
        <v>35.68</v>
      </c>
      <c r="H2159" s="86">
        <v>0.65</v>
      </c>
      <c r="I2159" s="90" t="s">
        <v>222</v>
      </c>
      <c r="J2159" s="90" t="s">
        <v>244</v>
      </c>
    </row>
    <row r="2160" spans="1:10" x14ac:dyDescent="0.3">
      <c r="A2160" s="90">
        <v>2158</v>
      </c>
      <c r="B2160" s="93" t="s">
        <v>430</v>
      </c>
      <c r="C2160" s="90" t="s">
        <v>381</v>
      </c>
      <c r="D2160" s="90" t="s">
        <v>1</v>
      </c>
      <c r="E2160" s="86">
        <v>108.15</v>
      </c>
      <c r="F2160" s="86">
        <v>34.35</v>
      </c>
      <c r="G2160" s="92">
        <v>35.729999999999997</v>
      </c>
      <c r="H2160" s="86">
        <v>0.65</v>
      </c>
      <c r="I2160" s="90" t="s">
        <v>222</v>
      </c>
      <c r="J2160" s="90" t="s">
        <v>244</v>
      </c>
    </row>
    <row r="2161" spans="1:10" x14ac:dyDescent="0.3">
      <c r="A2161" s="90">
        <v>2159</v>
      </c>
      <c r="B2161" s="93" t="s">
        <v>430</v>
      </c>
      <c r="C2161" s="90" t="s">
        <v>381</v>
      </c>
      <c r="D2161" s="90" t="s">
        <v>1</v>
      </c>
      <c r="E2161" s="86">
        <v>108.15</v>
      </c>
      <c r="F2161" s="86">
        <v>34.35</v>
      </c>
      <c r="G2161" s="92">
        <v>26.49</v>
      </c>
      <c r="H2161" s="86">
        <v>0.65</v>
      </c>
      <c r="I2161" s="90" t="s">
        <v>222</v>
      </c>
      <c r="J2161" s="90" t="s">
        <v>244</v>
      </c>
    </row>
    <row r="2162" spans="1:10" x14ac:dyDescent="0.3">
      <c r="A2162" s="90">
        <v>2160</v>
      </c>
      <c r="B2162" s="93" t="s">
        <v>430</v>
      </c>
      <c r="C2162" s="90" t="s">
        <v>381</v>
      </c>
      <c r="D2162" s="90" t="s">
        <v>1</v>
      </c>
      <c r="E2162" s="86">
        <v>108.15</v>
      </c>
      <c r="F2162" s="86">
        <v>34.35</v>
      </c>
      <c r="G2162" s="92">
        <v>28.19</v>
      </c>
      <c r="H2162" s="86">
        <v>0.65</v>
      </c>
      <c r="I2162" s="90" t="s">
        <v>222</v>
      </c>
      <c r="J2162" s="90" t="s">
        <v>244</v>
      </c>
    </row>
    <row r="2163" spans="1:10" x14ac:dyDescent="0.3">
      <c r="A2163" s="90">
        <v>2161</v>
      </c>
      <c r="B2163" s="93" t="s">
        <v>430</v>
      </c>
      <c r="C2163" s="90" t="s">
        <v>381</v>
      </c>
      <c r="D2163" s="90" t="s">
        <v>1</v>
      </c>
      <c r="E2163" s="86">
        <v>108.15</v>
      </c>
      <c r="F2163" s="86">
        <v>34.35</v>
      </c>
      <c r="G2163" s="92">
        <v>26.33</v>
      </c>
      <c r="H2163" s="86">
        <v>0.65</v>
      </c>
      <c r="I2163" s="90" t="s">
        <v>222</v>
      </c>
      <c r="J2163" s="90" t="s">
        <v>244</v>
      </c>
    </row>
    <row r="2164" spans="1:10" x14ac:dyDescent="0.3">
      <c r="A2164" s="90">
        <v>2162</v>
      </c>
      <c r="B2164" s="93" t="s">
        <v>430</v>
      </c>
      <c r="C2164" s="90" t="s">
        <v>381</v>
      </c>
      <c r="D2164" s="90" t="s">
        <v>1</v>
      </c>
      <c r="E2164" s="86">
        <v>108.15</v>
      </c>
      <c r="F2164" s="86">
        <v>34.35</v>
      </c>
      <c r="G2164" s="92">
        <v>29.62</v>
      </c>
      <c r="H2164" s="86">
        <v>0.65</v>
      </c>
      <c r="I2164" s="90" t="s">
        <v>222</v>
      </c>
      <c r="J2164" s="90" t="s">
        <v>244</v>
      </c>
    </row>
    <row r="2165" spans="1:10" x14ac:dyDescent="0.3">
      <c r="A2165" s="90">
        <v>2163</v>
      </c>
      <c r="B2165" s="93" t="s">
        <v>430</v>
      </c>
      <c r="C2165" s="90" t="s">
        <v>381</v>
      </c>
      <c r="D2165" s="90" t="s">
        <v>1</v>
      </c>
      <c r="E2165" s="86">
        <v>108.15</v>
      </c>
      <c r="F2165" s="86">
        <v>34.35</v>
      </c>
      <c r="G2165" s="92">
        <v>33.590000000000003</v>
      </c>
      <c r="H2165" s="86">
        <v>0.65</v>
      </c>
      <c r="I2165" s="90" t="s">
        <v>222</v>
      </c>
      <c r="J2165" s="90" t="s">
        <v>244</v>
      </c>
    </row>
    <row r="2166" spans="1:10" x14ac:dyDescent="0.3">
      <c r="A2166" s="90">
        <v>2164</v>
      </c>
      <c r="B2166" s="93" t="s">
        <v>430</v>
      </c>
      <c r="C2166" s="90" t="s">
        <v>381</v>
      </c>
      <c r="D2166" s="90" t="s">
        <v>1</v>
      </c>
      <c r="E2166" s="86">
        <v>108.15</v>
      </c>
      <c r="F2166" s="86">
        <v>34.35</v>
      </c>
      <c r="G2166" s="92">
        <v>35.130000000000003</v>
      </c>
      <c r="H2166" s="86">
        <v>0.65</v>
      </c>
      <c r="I2166" s="90" t="s">
        <v>222</v>
      </c>
      <c r="J2166" s="90" t="s">
        <v>244</v>
      </c>
    </row>
    <row r="2167" spans="1:10" x14ac:dyDescent="0.3">
      <c r="A2167" s="90">
        <v>2165</v>
      </c>
      <c r="B2167" s="93" t="s">
        <v>430</v>
      </c>
      <c r="C2167" s="90" t="s">
        <v>381</v>
      </c>
      <c r="D2167" s="90" t="s">
        <v>1</v>
      </c>
      <c r="E2167" s="86">
        <v>108.15</v>
      </c>
      <c r="F2167" s="86">
        <v>34.35</v>
      </c>
      <c r="G2167" s="92">
        <v>38.96</v>
      </c>
      <c r="H2167" s="86">
        <v>0.65</v>
      </c>
      <c r="I2167" s="90" t="s">
        <v>222</v>
      </c>
      <c r="J2167" s="90" t="s">
        <v>244</v>
      </c>
    </row>
    <row r="2168" spans="1:10" x14ac:dyDescent="0.3">
      <c r="A2168" s="90">
        <v>2166</v>
      </c>
      <c r="B2168" s="93" t="s">
        <v>430</v>
      </c>
      <c r="C2168" s="90" t="s">
        <v>381</v>
      </c>
      <c r="D2168" s="90" t="s">
        <v>1</v>
      </c>
      <c r="E2168" s="86">
        <v>108.15</v>
      </c>
      <c r="F2168" s="86">
        <v>34.35</v>
      </c>
      <c r="G2168" s="92">
        <v>26.32</v>
      </c>
      <c r="H2168" s="86">
        <v>0.65</v>
      </c>
      <c r="I2168" s="90" t="s">
        <v>222</v>
      </c>
      <c r="J2168" s="90" t="s">
        <v>244</v>
      </c>
    </row>
    <row r="2169" spans="1:10" x14ac:dyDescent="0.3">
      <c r="A2169" s="90">
        <v>2167</v>
      </c>
      <c r="B2169" s="93" t="s">
        <v>430</v>
      </c>
      <c r="C2169" s="90" t="s">
        <v>381</v>
      </c>
      <c r="D2169" s="90" t="s">
        <v>1</v>
      </c>
      <c r="E2169" s="86">
        <v>108.15</v>
      </c>
      <c r="F2169" s="86">
        <v>34.35</v>
      </c>
      <c r="G2169" s="92">
        <v>26.85</v>
      </c>
      <c r="H2169" s="86">
        <v>0.65</v>
      </c>
      <c r="I2169" s="90" t="s">
        <v>222</v>
      </c>
      <c r="J2169" s="90" t="s">
        <v>244</v>
      </c>
    </row>
    <row r="2170" spans="1:10" x14ac:dyDescent="0.3">
      <c r="A2170" s="90">
        <v>2168</v>
      </c>
      <c r="B2170" s="93" t="s">
        <v>430</v>
      </c>
      <c r="C2170" s="90" t="s">
        <v>381</v>
      </c>
      <c r="D2170" s="90" t="s">
        <v>1</v>
      </c>
      <c r="E2170" s="86">
        <v>108.15</v>
      </c>
      <c r="F2170" s="86">
        <v>34.35</v>
      </c>
      <c r="G2170" s="92">
        <v>29.8</v>
      </c>
      <c r="H2170" s="86">
        <v>0.65</v>
      </c>
      <c r="I2170" s="90" t="s">
        <v>222</v>
      </c>
      <c r="J2170" s="90" t="s">
        <v>244</v>
      </c>
    </row>
    <row r="2171" spans="1:10" x14ac:dyDescent="0.3">
      <c r="A2171" s="90">
        <v>2169</v>
      </c>
      <c r="B2171" s="91">
        <v>150</v>
      </c>
      <c r="C2171" s="90" t="s">
        <v>382</v>
      </c>
      <c r="D2171" s="90" t="s">
        <v>1</v>
      </c>
      <c r="E2171" s="86">
        <v>116.559</v>
      </c>
      <c r="F2171" s="86">
        <v>33.274999999999999</v>
      </c>
      <c r="G2171" s="92">
        <v>24.383001373650114</v>
      </c>
      <c r="H2171" s="86">
        <v>1.4592000064849899</v>
      </c>
      <c r="I2171" s="90" t="s">
        <v>222</v>
      </c>
      <c r="J2171" s="90" t="s">
        <v>244</v>
      </c>
    </row>
    <row r="2172" spans="1:10" x14ac:dyDescent="0.3">
      <c r="A2172" s="90">
        <v>2170</v>
      </c>
      <c r="B2172" s="91">
        <v>150</v>
      </c>
      <c r="C2172" s="90" t="s">
        <v>382</v>
      </c>
      <c r="D2172" s="90" t="s">
        <v>1</v>
      </c>
      <c r="E2172" s="86">
        <v>117.246</v>
      </c>
      <c r="F2172" s="86">
        <v>31.887899999999998</v>
      </c>
      <c r="G2172" s="92">
        <v>21.483121584772405</v>
      </c>
      <c r="H2172" s="86">
        <v>0.54400000683466598</v>
      </c>
      <c r="I2172" s="90" t="s">
        <v>222</v>
      </c>
      <c r="J2172" s="90" t="s">
        <v>244</v>
      </c>
    </row>
    <row r="2173" spans="1:10" x14ac:dyDescent="0.3">
      <c r="A2173" s="90">
        <v>2171</v>
      </c>
      <c r="B2173" s="91">
        <v>150</v>
      </c>
      <c r="C2173" s="90" t="s">
        <v>382</v>
      </c>
      <c r="D2173" s="90" t="s">
        <v>1</v>
      </c>
      <c r="E2173" s="86">
        <v>106.65940000000001</v>
      </c>
      <c r="F2173" s="86">
        <v>26.500399999999999</v>
      </c>
      <c r="G2173" s="92">
        <v>33.924440639204811</v>
      </c>
      <c r="H2173" s="86">
        <v>3.16</v>
      </c>
      <c r="I2173" s="90" t="s">
        <v>222</v>
      </c>
      <c r="J2173" s="90" t="s">
        <v>244</v>
      </c>
    </row>
    <row r="2174" spans="1:10" x14ac:dyDescent="0.3">
      <c r="A2174" s="90">
        <v>2172</v>
      </c>
      <c r="B2174" s="91">
        <v>150</v>
      </c>
      <c r="C2174" s="90" t="s">
        <v>382</v>
      </c>
      <c r="D2174" s="90" t="s">
        <v>1</v>
      </c>
      <c r="E2174" s="86">
        <v>114.83299</v>
      </c>
      <c r="F2174" s="86">
        <v>38.027320000000003</v>
      </c>
      <c r="G2174" s="92">
        <v>27.459840105809008</v>
      </c>
      <c r="H2174" s="86">
        <v>1.5643999872207599</v>
      </c>
      <c r="I2174" s="90" t="s">
        <v>222</v>
      </c>
      <c r="J2174" s="90" t="s">
        <v>244</v>
      </c>
    </row>
    <row r="2175" spans="1:10" x14ac:dyDescent="0.3">
      <c r="A2175" s="90">
        <v>2173</v>
      </c>
      <c r="B2175" s="91">
        <v>150</v>
      </c>
      <c r="C2175" s="90" t="s">
        <v>382</v>
      </c>
      <c r="D2175" s="90" t="s">
        <v>1</v>
      </c>
      <c r="E2175" s="86">
        <v>114.58813000000001</v>
      </c>
      <c r="F2175" s="86">
        <v>36.517139999999998</v>
      </c>
      <c r="G2175" s="92">
        <v>34.471495435271109</v>
      </c>
      <c r="H2175" s="86">
        <v>1.45839999294281</v>
      </c>
      <c r="I2175" s="90" t="s">
        <v>222</v>
      </c>
      <c r="J2175" s="90" t="s">
        <v>244</v>
      </c>
    </row>
    <row r="2176" spans="1:10" x14ac:dyDescent="0.3">
      <c r="A2176" s="90">
        <v>2174</v>
      </c>
      <c r="B2176" s="91">
        <v>150</v>
      </c>
      <c r="C2176" s="90" t="s">
        <v>382</v>
      </c>
      <c r="D2176" s="90" t="s">
        <v>1</v>
      </c>
      <c r="E2176" s="86">
        <v>115.7106</v>
      </c>
      <c r="F2176" s="86">
        <v>37.893700000000003</v>
      </c>
      <c r="G2176" s="92">
        <v>30.265686053366348</v>
      </c>
      <c r="H2176" s="86">
        <v>1.50599997615814</v>
      </c>
      <c r="I2176" s="90" t="s">
        <v>222</v>
      </c>
      <c r="J2176" s="90" t="s">
        <v>244</v>
      </c>
    </row>
    <row r="2177" spans="1:10" x14ac:dyDescent="0.3">
      <c r="A2177" s="90">
        <v>2175</v>
      </c>
      <c r="B2177" s="91">
        <v>150</v>
      </c>
      <c r="C2177" s="90" t="s">
        <v>382</v>
      </c>
      <c r="D2177" s="90" t="s">
        <v>1</v>
      </c>
      <c r="E2177" s="86">
        <v>114.41</v>
      </c>
      <c r="F2177" s="86">
        <v>36.085000000000001</v>
      </c>
      <c r="G2177" s="92">
        <v>29.746015428340669</v>
      </c>
      <c r="H2177" s="86">
        <v>0.73120000672340402</v>
      </c>
      <c r="I2177" s="90" t="s">
        <v>222</v>
      </c>
      <c r="J2177" s="90" t="s">
        <v>244</v>
      </c>
    </row>
    <row r="2178" spans="1:10" x14ac:dyDescent="0.3">
      <c r="A2178" s="90">
        <v>2176</v>
      </c>
      <c r="B2178" s="91">
        <v>150</v>
      </c>
      <c r="C2178" s="90" t="s">
        <v>382</v>
      </c>
      <c r="D2178" s="90" t="s">
        <v>1</v>
      </c>
      <c r="E2178" s="86">
        <v>112.435976</v>
      </c>
      <c r="F2178" s="86">
        <v>34.686982999999998</v>
      </c>
      <c r="G2178" s="92">
        <v>28.3996197366248</v>
      </c>
      <c r="H2178" s="86">
        <v>1.0544999809265101</v>
      </c>
      <c r="I2178" s="90" t="s">
        <v>222</v>
      </c>
      <c r="J2178" s="90" t="s">
        <v>244</v>
      </c>
    </row>
    <row r="2179" spans="1:10" x14ac:dyDescent="0.3">
      <c r="A2179" s="90">
        <v>2177</v>
      </c>
      <c r="B2179" s="91">
        <v>150</v>
      </c>
      <c r="C2179" s="90" t="s">
        <v>382</v>
      </c>
      <c r="D2179" s="90" t="s">
        <v>1</v>
      </c>
      <c r="E2179" s="86">
        <v>112.4695</v>
      </c>
      <c r="F2179" s="86">
        <v>34.658000000000001</v>
      </c>
      <c r="G2179" s="92">
        <v>29.807488253303461</v>
      </c>
      <c r="H2179" s="86">
        <v>2.2856000242233301</v>
      </c>
      <c r="I2179" s="90" t="s">
        <v>222</v>
      </c>
      <c r="J2179" s="90" t="s">
        <v>244</v>
      </c>
    </row>
    <row r="2180" spans="1:10" x14ac:dyDescent="0.3">
      <c r="A2180" s="90">
        <v>2178</v>
      </c>
      <c r="B2180" s="91">
        <v>150</v>
      </c>
      <c r="C2180" s="90" t="s">
        <v>382</v>
      </c>
      <c r="D2180" s="90" t="s">
        <v>1</v>
      </c>
      <c r="E2180" s="86">
        <v>112.53400000000001</v>
      </c>
      <c r="F2180" s="86">
        <v>33.015999999999998</v>
      </c>
      <c r="G2180" s="92">
        <v>28.579141715024658</v>
      </c>
      <c r="H2180" s="86">
        <v>1.2556000289917</v>
      </c>
      <c r="I2180" s="90" t="s">
        <v>222</v>
      </c>
      <c r="J2180" s="90" t="s">
        <v>244</v>
      </c>
    </row>
    <row r="2181" spans="1:10" x14ac:dyDescent="0.3">
      <c r="A2181" s="90">
        <v>2179</v>
      </c>
      <c r="B2181" s="91">
        <v>150</v>
      </c>
      <c r="C2181" s="90" t="s">
        <v>382</v>
      </c>
      <c r="D2181" s="90" t="s">
        <v>1</v>
      </c>
      <c r="E2181" s="86">
        <v>113.84220000000001</v>
      </c>
      <c r="F2181" s="86">
        <v>35.404000000000003</v>
      </c>
      <c r="G2181" s="92">
        <v>35.535949057692505</v>
      </c>
      <c r="H2181" s="86">
        <v>2.0764000234603901</v>
      </c>
      <c r="I2181" s="90" t="s">
        <v>222</v>
      </c>
      <c r="J2181" s="90" t="s">
        <v>244</v>
      </c>
    </row>
    <row r="2182" spans="1:10" x14ac:dyDescent="0.3">
      <c r="A2182" s="90">
        <v>2180</v>
      </c>
      <c r="B2182" s="91">
        <v>150</v>
      </c>
      <c r="C2182" s="90" t="s">
        <v>382</v>
      </c>
      <c r="D2182" s="90" t="s">
        <v>1</v>
      </c>
      <c r="E2182" s="86">
        <v>114.0391</v>
      </c>
      <c r="F2182" s="86">
        <v>32.985300000000002</v>
      </c>
      <c r="G2182" s="92">
        <v>37.165326378972559</v>
      </c>
      <c r="H2182" s="86">
        <v>1.4156000194549601</v>
      </c>
      <c r="I2182" s="90" t="s">
        <v>222</v>
      </c>
      <c r="J2182" s="90" t="s">
        <v>244</v>
      </c>
    </row>
    <row r="2183" spans="1:10" x14ac:dyDescent="0.3">
      <c r="A2183" s="90">
        <v>2181</v>
      </c>
      <c r="B2183" s="91">
        <v>150</v>
      </c>
      <c r="C2183" s="90" t="s">
        <v>382</v>
      </c>
      <c r="D2183" s="90" t="s">
        <v>1</v>
      </c>
      <c r="E2183" s="86">
        <v>125.887</v>
      </c>
      <c r="F2183" s="86">
        <v>48.067</v>
      </c>
      <c r="G2183" s="92">
        <v>24.614191451366537</v>
      </c>
      <c r="H2183" s="86">
        <v>1.0564000186920199</v>
      </c>
      <c r="I2183" s="90" t="s">
        <v>222</v>
      </c>
      <c r="J2183" s="90" t="s">
        <v>244</v>
      </c>
    </row>
    <row r="2184" spans="1:10" x14ac:dyDescent="0.3">
      <c r="A2184" s="90">
        <v>2182</v>
      </c>
      <c r="B2184" s="91">
        <v>150</v>
      </c>
      <c r="C2184" s="90" t="s">
        <v>382</v>
      </c>
      <c r="D2184" s="90" t="s">
        <v>1</v>
      </c>
      <c r="E2184" s="86">
        <v>113.3164</v>
      </c>
      <c r="F2184" s="86">
        <v>31.879100000000001</v>
      </c>
      <c r="G2184" s="92">
        <v>35.096487214237698</v>
      </c>
      <c r="H2184" s="86">
        <v>1.08720001888275</v>
      </c>
      <c r="I2184" s="90" t="s">
        <v>222</v>
      </c>
      <c r="J2184" s="90" t="s">
        <v>244</v>
      </c>
    </row>
    <row r="2185" spans="1:10" x14ac:dyDescent="0.3">
      <c r="A2185" s="90">
        <v>2183</v>
      </c>
      <c r="B2185" s="91">
        <v>150</v>
      </c>
      <c r="C2185" s="90" t="s">
        <v>382</v>
      </c>
      <c r="D2185" s="90" t="s">
        <v>1</v>
      </c>
      <c r="E2185" s="86">
        <v>112.14400000000001</v>
      </c>
      <c r="F2185" s="86">
        <v>32.128</v>
      </c>
      <c r="G2185" s="92">
        <v>43.506060928934424</v>
      </c>
      <c r="H2185" s="86">
        <v>1.12240003061295</v>
      </c>
      <c r="I2185" s="90" t="s">
        <v>222</v>
      </c>
      <c r="J2185" s="90" t="s">
        <v>244</v>
      </c>
    </row>
    <row r="2186" spans="1:10" x14ac:dyDescent="0.3">
      <c r="A2186" s="90">
        <v>2184</v>
      </c>
      <c r="B2186" s="91">
        <v>150</v>
      </c>
      <c r="C2186" s="90" t="s">
        <v>382</v>
      </c>
      <c r="D2186" s="90" t="s">
        <v>1</v>
      </c>
      <c r="E2186" s="86">
        <v>119.018</v>
      </c>
      <c r="F2186" s="86">
        <v>33.625</v>
      </c>
      <c r="G2186" s="92">
        <v>35.147456945047118</v>
      </c>
      <c r="H2186" s="86">
        <v>1.7328000040054301</v>
      </c>
      <c r="I2186" s="90" t="s">
        <v>222</v>
      </c>
      <c r="J2186" s="90" t="s">
        <v>244</v>
      </c>
    </row>
    <row r="2187" spans="1:10" x14ac:dyDescent="0.3">
      <c r="A2187" s="90">
        <v>2185</v>
      </c>
      <c r="B2187" s="91">
        <v>150</v>
      </c>
      <c r="C2187" s="90" t="s">
        <v>382</v>
      </c>
      <c r="D2187" s="90" t="s">
        <v>1</v>
      </c>
      <c r="E2187" s="86">
        <v>118.871</v>
      </c>
      <c r="F2187" s="86">
        <v>32.039499999999997</v>
      </c>
      <c r="G2187" s="92">
        <v>29.66228425522073</v>
      </c>
      <c r="H2187" s="86">
        <v>1.68099999141693</v>
      </c>
      <c r="I2187" s="90" t="s">
        <v>222</v>
      </c>
      <c r="J2187" s="90" t="s">
        <v>244</v>
      </c>
    </row>
    <row r="2188" spans="1:10" x14ac:dyDescent="0.3">
      <c r="A2188" s="90">
        <v>2186</v>
      </c>
      <c r="B2188" s="91">
        <v>150</v>
      </c>
      <c r="C2188" s="90" t="s">
        <v>382</v>
      </c>
      <c r="D2188" s="90" t="s">
        <v>1</v>
      </c>
      <c r="E2188" s="86">
        <v>117.29170000000001</v>
      </c>
      <c r="F2188" s="86">
        <v>34.278300000000002</v>
      </c>
      <c r="G2188" s="92">
        <v>26.820207237108622</v>
      </c>
      <c r="H2188" s="86">
        <v>2.8840000209808299</v>
      </c>
      <c r="I2188" s="90" t="s">
        <v>222</v>
      </c>
      <c r="J2188" s="90" t="s">
        <v>244</v>
      </c>
    </row>
    <row r="2189" spans="1:10" x14ac:dyDescent="0.3">
      <c r="A2189" s="90">
        <v>2187</v>
      </c>
      <c r="B2189" s="91">
        <v>150</v>
      </c>
      <c r="C2189" s="90" t="s">
        <v>382</v>
      </c>
      <c r="D2189" s="90" t="s">
        <v>1</v>
      </c>
      <c r="E2189" s="86">
        <v>111.669</v>
      </c>
      <c r="F2189" s="86">
        <v>40.774999999999999</v>
      </c>
      <c r="G2189" s="92">
        <v>28.026363714388708</v>
      </c>
      <c r="H2189" s="86">
        <v>1.49560001468658</v>
      </c>
      <c r="I2189" s="90" t="s">
        <v>222</v>
      </c>
      <c r="J2189" s="90" t="s">
        <v>244</v>
      </c>
    </row>
    <row r="2190" spans="1:10" x14ac:dyDescent="0.3">
      <c r="A2190" s="90">
        <v>2188</v>
      </c>
      <c r="B2190" s="91">
        <v>150</v>
      </c>
      <c r="C2190" s="90" t="s">
        <v>382</v>
      </c>
      <c r="D2190" s="90" t="s">
        <v>1</v>
      </c>
      <c r="E2190" s="86">
        <v>106.2415</v>
      </c>
      <c r="F2190" s="86">
        <v>38.258299999999998</v>
      </c>
      <c r="G2190" s="92">
        <v>27.795630550746974</v>
      </c>
      <c r="H2190" s="86">
        <v>1.6687999782562299</v>
      </c>
      <c r="I2190" s="90" t="s">
        <v>222</v>
      </c>
      <c r="J2190" s="90" t="s">
        <v>244</v>
      </c>
    </row>
    <row r="2191" spans="1:10" x14ac:dyDescent="0.3">
      <c r="A2191" s="90">
        <v>2189</v>
      </c>
      <c r="B2191" s="91">
        <v>150</v>
      </c>
      <c r="C2191" s="90" t="s">
        <v>382</v>
      </c>
      <c r="D2191" s="90" t="s">
        <v>1</v>
      </c>
      <c r="E2191" s="86">
        <v>116.29600000000001</v>
      </c>
      <c r="F2191" s="86">
        <v>37.454999999999998</v>
      </c>
      <c r="G2191" s="92">
        <v>25.022310238654139</v>
      </c>
      <c r="H2191" s="86">
        <v>1.0644000024795499</v>
      </c>
      <c r="I2191" s="90" t="s">
        <v>222</v>
      </c>
      <c r="J2191" s="90" t="s">
        <v>244</v>
      </c>
    </row>
    <row r="2192" spans="1:10" x14ac:dyDescent="0.3">
      <c r="A2192" s="90">
        <v>2190</v>
      </c>
      <c r="B2192" s="91">
        <v>150</v>
      </c>
      <c r="C2192" s="90" t="s">
        <v>382</v>
      </c>
      <c r="D2192" s="90" t="s">
        <v>1</v>
      </c>
      <c r="E2192" s="86">
        <v>118.26300000000001</v>
      </c>
      <c r="F2192" s="86">
        <v>35.105899999999998</v>
      </c>
      <c r="G2192" s="92">
        <v>36.804052853863972</v>
      </c>
      <c r="H2192" s="86">
        <v>1.58399999713898</v>
      </c>
      <c r="I2192" s="90" t="s">
        <v>222</v>
      </c>
      <c r="J2192" s="90" t="s">
        <v>244</v>
      </c>
    </row>
    <row r="2193" spans="1:10" x14ac:dyDescent="0.3">
      <c r="A2193" s="90">
        <v>2191</v>
      </c>
      <c r="B2193" s="91">
        <v>150</v>
      </c>
      <c r="C2193" s="90" t="s">
        <v>382</v>
      </c>
      <c r="D2193" s="90" t="s">
        <v>1</v>
      </c>
      <c r="E2193" s="86">
        <v>119.151</v>
      </c>
      <c r="F2193" s="86">
        <v>36.709000000000003</v>
      </c>
      <c r="G2193" s="92">
        <v>30.852315921467319</v>
      </c>
      <c r="H2193" s="86">
        <v>2.0816000280380198</v>
      </c>
      <c r="I2193" s="90" t="s">
        <v>222</v>
      </c>
      <c r="J2193" s="90" t="s">
        <v>244</v>
      </c>
    </row>
    <row r="2194" spans="1:10" x14ac:dyDescent="0.3">
      <c r="A2194" s="90">
        <v>2192</v>
      </c>
      <c r="B2194" s="91">
        <v>150</v>
      </c>
      <c r="C2194" s="90" t="s">
        <v>382</v>
      </c>
      <c r="D2194" s="90" t="s">
        <v>1</v>
      </c>
      <c r="E2194" s="86">
        <v>121.27</v>
      </c>
      <c r="F2194" s="86">
        <v>37.512</v>
      </c>
      <c r="G2194" s="92">
        <v>35.135856461945757</v>
      </c>
      <c r="H2194" s="86">
        <v>3.6299999771118201</v>
      </c>
      <c r="I2194" s="90" t="s">
        <v>222</v>
      </c>
      <c r="J2194" s="90" t="s">
        <v>244</v>
      </c>
    </row>
    <row r="2195" spans="1:10" x14ac:dyDescent="0.3">
      <c r="A2195" s="90">
        <v>2193</v>
      </c>
      <c r="B2195" s="91">
        <v>150</v>
      </c>
      <c r="C2195" s="90" t="s">
        <v>382</v>
      </c>
      <c r="D2195" s="90" t="s">
        <v>1</v>
      </c>
      <c r="E2195" s="86">
        <v>111.5226</v>
      </c>
      <c r="F2195" s="86">
        <v>36.107799999999997</v>
      </c>
      <c r="G2195" s="92">
        <v>23.791906389348565</v>
      </c>
      <c r="H2195" s="86">
        <v>1.6367999968528699</v>
      </c>
      <c r="I2195" s="90" t="s">
        <v>222</v>
      </c>
      <c r="J2195" s="90" t="s">
        <v>244</v>
      </c>
    </row>
    <row r="2196" spans="1:10" x14ac:dyDescent="0.3">
      <c r="A2196" s="90">
        <v>2194</v>
      </c>
      <c r="B2196" s="91">
        <v>150</v>
      </c>
      <c r="C2196" s="90" t="s">
        <v>382</v>
      </c>
      <c r="D2196" s="90" t="s">
        <v>1</v>
      </c>
      <c r="E2196" s="86">
        <v>108.726</v>
      </c>
      <c r="F2196" s="86">
        <v>34.409999999999997</v>
      </c>
      <c r="G2196" s="92">
        <v>23.541854066495485</v>
      </c>
      <c r="H2196" s="86">
        <v>1.2312000331878701</v>
      </c>
      <c r="I2196" s="90" t="s">
        <v>222</v>
      </c>
      <c r="J2196" s="90" t="s">
        <v>244</v>
      </c>
    </row>
    <row r="2197" spans="1:10" x14ac:dyDescent="0.3">
      <c r="A2197" s="90">
        <v>2195</v>
      </c>
      <c r="B2197" s="91">
        <v>150</v>
      </c>
      <c r="C2197" s="90" t="s">
        <v>382</v>
      </c>
      <c r="D2197" s="90" t="s">
        <v>1</v>
      </c>
      <c r="E2197" s="86">
        <v>108.1416</v>
      </c>
      <c r="F2197" s="86">
        <v>34.261000000000003</v>
      </c>
      <c r="G2197" s="92">
        <v>23.187903391004028</v>
      </c>
      <c r="H2197" s="86">
        <v>1.3760000166893001</v>
      </c>
      <c r="I2197" s="90" t="s">
        <v>222</v>
      </c>
      <c r="J2197" s="90" t="s">
        <v>244</v>
      </c>
    </row>
    <row r="2198" spans="1:10" x14ac:dyDescent="0.3">
      <c r="A2198" s="90">
        <v>2196</v>
      </c>
      <c r="B2198" s="91">
        <v>150</v>
      </c>
      <c r="C2198" s="90" t="s">
        <v>382</v>
      </c>
      <c r="D2198" s="90" t="s">
        <v>1</v>
      </c>
      <c r="E2198" s="86">
        <v>105.0506</v>
      </c>
      <c r="F2198" s="86">
        <v>30.630500000000001</v>
      </c>
      <c r="G2198" s="92">
        <v>40.97931010661037</v>
      </c>
      <c r="H2198" s="86">
        <v>0.88719996786117605</v>
      </c>
      <c r="I2198" s="90" t="s">
        <v>222</v>
      </c>
      <c r="J2198" s="90" t="s">
        <v>244</v>
      </c>
    </row>
    <row r="2199" spans="1:10" x14ac:dyDescent="0.3">
      <c r="A2199" s="90">
        <v>2197</v>
      </c>
      <c r="B2199" s="91">
        <v>150</v>
      </c>
      <c r="C2199" s="90" t="s">
        <v>382</v>
      </c>
      <c r="D2199" s="90" t="s">
        <v>1</v>
      </c>
      <c r="E2199" s="86">
        <v>104.8472</v>
      </c>
      <c r="F2199" s="86">
        <v>31.377199999999998</v>
      </c>
      <c r="G2199" s="92">
        <v>42.540555864697637</v>
      </c>
      <c r="H2199" s="86">
        <v>1.48359999370575</v>
      </c>
      <c r="I2199" s="90" t="s">
        <v>222</v>
      </c>
      <c r="J2199" s="90" t="s">
        <v>244</v>
      </c>
    </row>
    <row r="2200" spans="1:10" x14ac:dyDescent="0.3">
      <c r="A2200" s="90">
        <v>2198</v>
      </c>
      <c r="B2200" s="91">
        <v>150</v>
      </c>
      <c r="C2200" s="90" t="s">
        <v>382</v>
      </c>
      <c r="D2200" s="90" t="s">
        <v>1</v>
      </c>
      <c r="E2200" s="86">
        <v>104.9015</v>
      </c>
      <c r="F2200" s="86">
        <v>29.540500000000002</v>
      </c>
      <c r="G2200" s="92">
        <v>34.47622931367605</v>
      </c>
      <c r="H2200" s="86">
        <v>1.5939999876022299</v>
      </c>
      <c r="I2200" s="90" t="s">
        <v>222</v>
      </c>
      <c r="J2200" s="90" t="s">
        <v>244</v>
      </c>
    </row>
    <row r="2201" spans="1:10" x14ac:dyDescent="0.3">
      <c r="A2201" s="90">
        <v>2199</v>
      </c>
      <c r="B2201" s="91">
        <v>150</v>
      </c>
      <c r="C2201" s="90" t="s">
        <v>382</v>
      </c>
      <c r="D2201" s="90" t="s">
        <v>1</v>
      </c>
      <c r="E2201" s="86">
        <v>105.9085</v>
      </c>
      <c r="F2201" s="86">
        <v>29.254100000000001</v>
      </c>
      <c r="G2201" s="92">
        <v>48.881445650072472</v>
      </c>
      <c r="H2201" s="86">
        <v>3.1587999877929702</v>
      </c>
      <c r="I2201" s="90" t="s">
        <v>222</v>
      </c>
      <c r="J2201" s="90" t="s">
        <v>244</v>
      </c>
    </row>
    <row r="2202" spans="1:10" x14ac:dyDescent="0.3">
      <c r="A2202" s="90">
        <v>2200</v>
      </c>
      <c r="B2202" s="91">
        <v>151</v>
      </c>
      <c r="C2202" s="90" t="s">
        <v>383</v>
      </c>
      <c r="D2202" s="90" t="s">
        <v>6</v>
      </c>
      <c r="E2202" s="86">
        <v>32.549999999999997</v>
      </c>
      <c r="F2202" s="86">
        <v>37.85</v>
      </c>
      <c r="G2202" s="92">
        <v>9.8000000000000007</v>
      </c>
      <c r="H2202" s="86">
        <v>0.09</v>
      </c>
      <c r="I2202" s="90" t="s">
        <v>222</v>
      </c>
      <c r="J2202" s="90" t="s">
        <v>227</v>
      </c>
    </row>
    <row r="2203" spans="1:10" x14ac:dyDescent="0.3">
      <c r="A2203" s="90">
        <v>2201</v>
      </c>
      <c r="B2203" s="91">
        <v>151</v>
      </c>
      <c r="C2203" s="90" t="s">
        <v>383</v>
      </c>
      <c r="D2203" s="90" t="s">
        <v>6</v>
      </c>
      <c r="E2203" s="86">
        <v>32.549999999999997</v>
      </c>
      <c r="F2203" s="86">
        <v>37.85</v>
      </c>
      <c r="G2203" s="92">
        <v>10.1</v>
      </c>
      <c r="H2203" s="86">
        <v>0.09</v>
      </c>
      <c r="I2203" s="90" t="s">
        <v>222</v>
      </c>
      <c r="J2203" s="90" t="s">
        <v>227</v>
      </c>
    </row>
    <row r="2204" spans="1:10" x14ac:dyDescent="0.3">
      <c r="A2204" s="90">
        <v>2202</v>
      </c>
      <c r="B2204" s="91">
        <v>151</v>
      </c>
      <c r="C2204" s="90" t="s">
        <v>383</v>
      </c>
      <c r="D2204" s="90" t="s">
        <v>6</v>
      </c>
      <c r="E2204" s="86">
        <v>32.549999999999997</v>
      </c>
      <c r="F2204" s="86">
        <v>37.85</v>
      </c>
      <c r="G2204" s="92">
        <v>9.5</v>
      </c>
      <c r="H2204" s="86">
        <v>0.09</v>
      </c>
      <c r="I2204" s="90" t="s">
        <v>222</v>
      </c>
      <c r="J2204" s="90" t="s">
        <v>227</v>
      </c>
    </row>
    <row r="2205" spans="1:10" x14ac:dyDescent="0.3">
      <c r="A2205" s="90">
        <v>2203</v>
      </c>
      <c r="B2205" s="91">
        <v>152</v>
      </c>
      <c r="C2205" s="90" t="s">
        <v>384</v>
      </c>
      <c r="D2205" s="90" t="s">
        <v>6</v>
      </c>
      <c r="E2205" s="86">
        <v>32.549999999999997</v>
      </c>
      <c r="F2205" s="86">
        <v>37.85</v>
      </c>
      <c r="G2205" s="92">
        <v>9</v>
      </c>
      <c r="H2205" s="86">
        <v>0.12</v>
      </c>
      <c r="I2205" s="90" t="s">
        <v>222</v>
      </c>
      <c r="J2205" s="90" t="s">
        <v>227</v>
      </c>
    </row>
    <row r="2206" spans="1:10" x14ac:dyDescent="0.3">
      <c r="A2206" s="90">
        <v>2204</v>
      </c>
      <c r="B2206" s="91">
        <v>152</v>
      </c>
      <c r="C2206" s="90" t="s">
        <v>384</v>
      </c>
      <c r="D2206" s="90" t="s">
        <v>6</v>
      </c>
      <c r="E2206" s="86">
        <v>32.549999999999997</v>
      </c>
      <c r="F2206" s="86">
        <v>37.85</v>
      </c>
      <c r="G2206" s="92">
        <v>10</v>
      </c>
      <c r="H2206" s="86">
        <v>0.12</v>
      </c>
      <c r="I2206" s="90" t="s">
        <v>222</v>
      </c>
      <c r="J2206" s="90" t="s">
        <v>227</v>
      </c>
    </row>
    <row r="2207" spans="1:10" x14ac:dyDescent="0.3">
      <c r="A2207" s="90">
        <v>2205</v>
      </c>
      <c r="B2207" s="91">
        <v>152</v>
      </c>
      <c r="C2207" s="90" t="s">
        <v>384</v>
      </c>
      <c r="D2207" s="90" t="s">
        <v>6</v>
      </c>
      <c r="E2207" s="86">
        <v>32.549999999999997</v>
      </c>
      <c r="F2207" s="86">
        <v>37.85</v>
      </c>
      <c r="G2207" s="92">
        <v>10</v>
      </c>
      <c r="H2207" s="86">
        <v>0.12</v>
      </c>
      <c r="I2207" s="90" t="s">
        <v>222</v>
      </c>
      <c r="J2207" s="90" t="s">
        <v>227</v>
      </c>
    </row>
    <row r="2208" spans="1:10" x14ac:dyDescent="0.3">
      <c r="A2208" s="90">
        <v>2206</v>
      </c>
      <c r="B2208" s="91">
        <v>152</v>
      </c>
      <c r="C2208" s="90" t="s">
        <v>384</v>
      </c>
      <c r="D2208" s="90" t="s">
        <v>6</v>
      </c>
      <c r="E2208" s="86">
        <v>32.549999999999997</v>
      </c>
      <c r="F2208" s="86">
        <v>37.85</v>
      </c>
      <c r="G2208" s="92">
        <v>12</v>
      </c>
      <c r="H2208" s="86">
        <v>0.12</v>
      </c>
      <c r="I2208" s="90" t="s">
        <v>222</v>
      </c>
      <c r="J2208" s="90" t="s">
        <v>227</v>
      </c>
    </row>
    <row r="2209" spans="1:10" x14ac:dyDescent="0.3">
      <c r="A2209" s="90">
        <v>2207</v>
      </c>
      <c r="B2209" s="91">
        <v>153</v>
      </c>
      <c r="C2209" s="90" t="s">
        <v>385</v>
      </c>
      <c r="D2209" s="90" t="s">
        <v>1</v>
      </c>
      <c r="E2209" s="86">
        <v>115.11666666666601</v>
      </c>
      <c r="F2209" s="86">
        <v>36.772500000000001</v>
      </c>
      <c r="G2209" s="92">
        <v>21.9178</v>
      </c>
      <c r="H2209" s="86">
        <v>0.75562499999999999</v>
      </c>
      <c r="I2209" s="90" t="s">
        <v>222</v>
      </c>
      <c r="J2209" s="90" t="s">
        <v>244</v>
      </c>
    </row>
    <row r="2210" spans="1:10" x14ac:dyDescent="0.3">
      <c r="A2210" s="90">
        <v>2208</v>
      </c>
      <c r="B2210" s="91">
        <v>154</v>
      </c>
      <c r="C2210" s="90" t="s">
        <v>386</v>
      </c>
      <c r="D2210" s="90" t="s">
        <v>1</v>
      </c>
      <c r="E2210" s="86">
        <v>108.083333333333</v>
      </c>
      <c r="F2210" s="86">
        <v>34.299999999999997</v>
      </c>
      <c r="G2210" s="92">
        <v>25</v>
      </c>
      <c r="H2210" s="86">
        <v>0.52</v>
      </c>
      <c r="I2210" s="90" t="s">
        <v>222</v>
      </c>
      <c r="J2210" s="90" t="s">
        <v>244</v>
      </c>
    </row>
    <row r="2211" spans="1:10" x14ac:dyDescent="0.3">
      <c r="A2211" s="90">
        <v>2209</v>
      </c>
      <c r="B2211" s="91">
        <v>154</v>
      </c>
      <c r="C2211" s="90" t="s">
        <v>386</v>
      </c>
      <c r="D2211" s="90" t="s">
        <v>1</v>
      </c>
      <c r="E2211" s="86">
        <v>108.083333333333</v>
      </c>
      <c r="F2211" s="86">
        <v>34.299999999999997</v>
      </c>
      <c r="G2211" s="92">
        <v>18</v>
      </c>
      <c r="H2211" s="86">
        <v>0.52</v>
      </c>
      <c r="I2211" s="90" t="s">
        <v>222</v>
      </c>
      <c r="J2211" s="90" t="s">
        <v>244</v>
      </c>
    </row>
    <row r="2212" spans="1:10" x14ac:dyDescent="0.3">
      <c r="A2212" s="90">
        <v>2210</v>
      </c>
      <c r="B2212" s="91">
        <v>154</v>
      </c>
      <c r="C2212" s="90" t="s">
        <v>386</v>
      </c>
      <c r="D2212" s="90" t="s">
        <v>1</v>
      </c>
      <c r="E2212" s="86">
        <v>108.083333333333</v>
      </c>
      <c r="F2212" s="86">
        <v>34.299999999999997</v>
      </c>
      <c r="G2212" s="92">
        <v>22</v>
      </c>
      <c r="H2212" s="86">
        <v>0.52</v>
      </c>
      <c r="I2212" s="90" t="s">
        <v>222</v>
      </c>
      <c r="J2212" s="90" t="s">
        <v>244</v>
      </c>
    </row>
    <row r="2213" spans="1:10" x14ac:dyDescent="0.3">
      <c r="A2213" s="90">
        <v>2211</v>
      </c>
      <c r="B2213" s="91">
        <v>154</v>
      </c>
      <c r="C2213" s="90" t="s">
        <v>386</v>
      </c>
      <c r="D2213" s="90" t="s">
        <v>1</v>
      </c>
      <c r="E2213" s="86">
        <v>108.083333333333</v>
      </c>
      <c r="F2213" s="86">
        <v>34.299999999999997</v>
      </c>
      <c r="G2213" s="92">
        <v>25</v>
      </c>
      <c r="H2213" s="86">
        <v>0.52</v>
      </c>
      <c r="I2213" s="90" t="s">
        <v>222</v>
      </c>
      <c r="J2213" s="90" t="s">
        <v>244</v>
      </c>
    </row>
    <row r="2214" spans="1:10" x14ac:dyDescent="0.3">
      <c r="A2214" s="90">
        <v>2212</v>
      </c>
      <c r="B2214" s="91">
        <v>154</v>
      </c>
      <c r="C2214" s="90" t="s">
        <v>386</v>
      </c>
      <c r="D2214" s="90" t="s">
        <v>1</v>
      </c>
      <c r="E2214" s="86">
        <v>108.083333333333</v>
      </c>
      <c r="F2214" s="86">
        <v>34.299999999999997</v>
      </c>
      <c r="G2214" s="92">
        <v>27</v>
      </c>
      <c r="H2214" s="86">
        <v>0.52</v>
      </c>
      <c r="I2214" s="90" t="s">
        <v>222</v>
      </c>
      <c r="J2214" s="90" t="s">
        <v>244</v>
      </c>
    </row>
    <row r="2215" spans="1:10" x14ac:dyDescent="0.3">
      <c r="A2215" s="90">
        <v>2213</v>
      </c>
      <c r="B2215" s="91">
        <v>154</v>
      </c>
      <c r="C2215" s="90" t="s">
        <v>386</v>
      </c>
      <c r="D2215" s="90" t="s">
        <v>1</v>
      </c>
      <c r="E2215" s="86">
        <v>108.083333333333</v>
      </c>
      <c r="F2215" s="86">
        <v>34.299999999999997</v>
      </c>
      <c r="G2215" s="92">
        <v>22.3</v>
      </c>
      <c r="H2215" s="86">
        <v>0.52</v>
      </c>
      <c r="I2215" s="90" t="s">
        <v>222</v>
      </c>
      <c r="J2215" s="90" t="s">
        <v>244</v>
      </c>
    </row>
    <row r="2216" spans="1:10" x14ac:dyDescent="0.3">
      <c r="A2216" s="90">
        <v>2214</v>
      </c>
      <c r="B2216" s="91">
        <v>154</v>
      </c>
      <c r="C2216" s="90" t="s">
        <v>386</v>
      </c>
      <c r="D2216" s="90" t="s">
        <v>1</v>
      </c>
      <c r="E2216" s="86">
        <v>108.083333333333</v>
      </c>
      <c r="F2216" s="86">
        <v>34.299999999999997</v>
      </c>
      <c r="G2216" s="92">
        <v>18.2</v>
      </c>
      <c r="H2216" s="86">
        <v>0.52</v>
      </c>
      <c r="I2216" s="90" t="s">
        <v>222</v>
      </c>
      <c r="J2216" s="90" t="s">
        <v>244</v>
      </c>
    </row>
    <row r="2217" spans="1:10" x14ac:dyDescent="0.3">
      <c r="A2217" s="90">
        <v>2215</v>
      </c>
      <c r="B2217" s="91">
        <v>154</v>
      </c>
      <c r="C2217" s="90" t="s">
        <v>386</v>
      </c>
      <c r="D2217" s="90" t="s">
        <v>1</v>
      </c>
      <c r="E2217" s="86">
        <v>108.083333333333</v>
      </c>
      <c r="F2217" s="86">
        <v>34.299999999999997</v>
      </c>
      <c r="G2217" s="92">
        <v>20.3</v>
      </c>
      <c r="H2217" s="86">
        <v>0.52</v>
      </c>
      <c r="I2217" s="90" t="s">
        <v>222</v>
      </c>
      <c r="J2217" s="90" t="s">
        <v>244</v>
      </c>
    </row>
    <row r="2218" spans="1:10" x14ac:dyDescent="0.3">
      <c r="A2218" s="90">
        <v>2216</v>
      </c>
      <c r="B2218" s="91">
        <v>154</v>
      </c>
      <c r="C2218" s="90" t="s">
        <v>386</v>
      </c>
      <c r="D2218" s="90" t="s">
        <v>1</v>
      </c>
      <c r="E2218" s="86">
        <v>108.083333333333</v>
      </c>
      <c r="F2218" s="86">
        <v>34.299999999999997</v>
      </c>
      <c r="G2218" s="92">
        <v>25.3</v>
      </c>
      <c r="H2218" s="86">
        <v>0.52</v>
      </c>
      <c r="I2218" s="90" t="s">
        <v>222</v>
      </c>
      <c r="J2218" s="90" t="s">
        <v>244</v>
      </c>
    </row>
    <row r="2219" spans="1:10" x14ac:dyDescent="0.3">
      <c r="A2219" s="90">
        <v>2217</v>
      </c>
      <c r="B2219" s="91">
        <v>154</v>
      </c>
      <c r="C2219" s="90" t="s">
        <v>386</v>
      </c>
      <c r="D2219" s="90" t="s">
        <v>1</v>
      </c>
      <c r="E2219" s="86">
        <v>108.083333333333</v>
      </c>
      <c r="F2219" s="86">
        <v>34.299999999999997</v>
      </c>
      <c r="G2219" s="92">
        <v>25.6</v>
      </c>
      <c r="H2219" s="86">
        <v>0.52</v>
      </c>
      <c r="I2219" s="90" t="s">
        <v>222</v>
      </c>
      <c r="J2219" s="90" t="s">
        <v>244</v>
      </c>
    </row>
    <row r="2220" spans="1:10" x14ac:dyDescent="0.3">
      <c r="A2220" s="90">
        <v>2218</v>
      </c>
      <c r="B2220" s="91">
        <v>154</v>
      </c>
      <c r="C2220" s="90" t="s">
        <v>386</v>
      </c>
      <c r="D2220" s="90" t="s">
        <v>1</v>
      </c>
      <c r="E2220" s="86">
        <v>108.083333333333</v>
      </c>
      <c r="F2220" s="86">
        <v>34.299999999999997</v>
      </c>
      <c r="G2220" s="92">
        <v>27</v>
      </c>
      <c r="H2220" s="86">
        <v>0.52</v>
      </c>
      <c r="I2220" s="90" t="s">
        <v>222</v>
      </c>
      <c r="J2220" s="90" t="s">
        <v>244</v>
      </c>
    </row>
    <row r="2221" spans="1:10" x14ac:dyDescent="0.3">
      <c r="A2221" s="90">
        <v>2219</v>
      </c>
      <c r="B2221" s="91">
        <v>154</v>
      </c>
      <c r="C2221" s="90" t="s">
        <v>386</v>
      </c>
      <c r="D2221" s="90" t="s">
        <v>1</v>
      </c>
      <c r="E2221" s="86">
        <v>108.083333333333</v>
      </c>
      <c r="F2221" s="86">
        <v>34.299999999999997</v>
      </c>
      <c r="G2221" s="92">
        <v>23</v>
      </c>
      <c r="H2221" s="86">
        <v>0.52</v>
      </c>
      <c r="I2221" s="90" t="s">
        <v>222</v>
      </c>
      <c r="J2221" s="90" t="s">
        <v>244</v>
      </c>
    </row>
    <row r="2222" spans="1:10" x14ac:dyDescent="0.3">
      <c r="A2222" s="90">
        <v>2220</v>
      </c>
      <c r="B2222" s="91">
        <v>154</v>
      </c>
      <c r="C2222" s="90" t="s">
        <v>386</v>
      </c>
      <c r="D2222" s="90" t="s">
        <v>1</v>
      </c>
      <c r="E2222" s="86">
        <v>108.083333333333</v>
      </c>
      <c r="F2222" s="86">
        <v>34.299999999999997</v>
      </c>
      <c r="G2222" s="92">
        <v>25</v>
      </c>
      <c r="H2222" s="86">
        <v>0.52</v>
      </c>
      <c r="I2222" s="90" t="s">
        <v>222</v>
      </c>
      <c r="J2222" s="90" t="s">
        <v>244</v>
      </c>
    </row>
    <row r="2223" spans="1:10" x14ac:dyDescent="0.3">
      <c r="A2223" s="90">
        <v>2221</v>
      </c>
      <c r="B2223" s="91">
        <v>154</v>
      </c>
      <c r="C2223" s="90" t="s">
        <v>386</v>
      </c>
      <c r="D2223" s="90" t="s">
        <v>1</v>
      </c>
      <c r="E2223" s="86">
        <v>108.083333333333</v>
      </c>
      <c r="F2223" s="86">
        <v>34.299999999999997</v>
      </c>
      <c r="G2223" s="92">
        <v>32</v>
      </c>
      <c r="H2223" s="86">
        <v>0.52</v>
      </c>
      <c r="I2223" s="90" t="s">
        <v>222</v>
      </c>
      <c r="J2223" s="90" t="s">
        <v>244</v>
      </c>
    </row>
    <row r="2224" spans="1:10" x14ac:dyDescent="0.3">
      <c r="A2224" s="90">
        <v>2222</v>
      </c>
      <c r="B2224" s="91">
        <v>154</v>
      </c>
      <c r="C2224" s="90" t="s">
        <v>386</v>
      </c>
      <c r="D2224" s="90" t="s">
        <v>1</v>
      </c>
      <c r="E2224" s="86">
        <v>108.083333333333</v>
      </c>
      <c r="F2224" s="86">
        <v>34.299999999999997</v>
      </c>
      <c r="G2224" s="92">
        <v>30</v>
      </c>
      <c r="H2224" s="86">
        <v>0.52</v>
      </c>
      <c r="I2224" s="90" t="s">
        <v>222</v>
      </c>
      <c r="J2224" s="90" t="s">
        <v>244</v>
      </c>
    </row>
    <row r="2225" spans="1:10" x14ac:dyDescent="0.3">
      <c r="A2225" s="90">
        <v>2223</v>
      </c>
      <c r="B2225" s="91">
        <v>154</v>
      </c>
      <c r="C2225" s="90" t="s">
        <v>386</v>
      </c>
      <c r="D2225" s="90" t="s">
        <v>1</v>
      </c>
      <c r="E2225" s="86">
        <v>108.083333333333</v>
      </c>
      <c r="F2225" s="86">
        <v>34.283333333333303</v>
      </c>
      <c r="G2225" s="92">
        <v>26</v>
      </c>
      <c r="H2225" s="86">
        <v>0.52</v>
      </c>
      <c r="I2225" s="90" t="s">
        <v>222</v>
      </c>
      <c r="J2225" s="90" t="s">
        <v>244</v>
      </c>
    </row>
    <row r="2226" spans="1:10" x14ac:dyDescent="0.3">
      <c r="A2226" s="90">
        <v>2224</v>
      </c>
      <c r="B2226" s="91">
        <v>154</v>
      </c>
      <c r="C2226" s="90" t="s">
        <v>386</v>
      </c>
      <c r="D2226" s="90" t="s">
        <v>1</v>
      </c>
      <c r="E2226" s="86">
        <v>108.083333333333</v>
      </c>
      <c r="F2226" s="86">
        <v>34.283333333333303</v>
      </c>
      <c r="G2226" s="92">
        <v>33</v>
      </c>
      <c r="H2226" s="86">
        <v>0.52</v>
      </c>
      <c r="I2226" s="90" t="s">
        <v>222</v>
      </c>
      <c r="J2226" s="90" t="s">
        <v>244</v>
      </c>
    </row>
    <row r="2227" spans="1:10" x14ac:dyDescent="0.3">
      <c r="A2227" s="90">
        <v>2225</v>
      </c>
      <c r="B2227" s="91">
        <v>154</v>
      </c>
      <c r="C2227" s="90" t="s">
        <v>386</v>
      </c>
      <c r="D2227" s="90" t="s">
        <v>1</v>
      </c>
      <c r="E2227" s="86">
        <v>108.083333333333</v>
      </c>
      <c r="F2227" s="86">
        <v>34.283333333333303</v>
      </c>
      <c r="G2227" s="92">
        <v>22</v>
      </c>
      <c r="H2227" s="86">
        <v>0.52</v>
      </c>
      <c r="I2227" s="90" t="s">
        <v>222</v>
      </c>
      <c r="J2227" s="90" t="s">
        <v>244</v>
      </c>
    </row>
    <row r="2228" spans="1:10" x14ac:dyDescent="0.3">
      <c r="A2228" s="90">
        <v>2226</v>
      </c>
      <c r="B2228" s="91">
        <v>154</v>
      </c>
      <c r="C2228" s="90" t="s">
        <v>386</v>
      </c>
      <c r="D2228" s="90" t="s">
        <v>1</v>
      </c>
      <c r="E2228" s="86">
        <v>108.083333333333</v>
      </c>
      <c r="F2228" s="86">
        <v>34.283333333333303</v>
      </c>
      <c r="G2228" s="92">
        <v>36</v>
      </c>
      <c r="H2228" s="86">
        <v>0.52</v>
      </c>
      <c r="I2228" s="90" t="s">
        <v>222</v>
      </c>
      <c r="J2228" s="90" t="s">
        <v>244</v>
      </c>
    </row>
    <row r="2229" spans="1:10" x14ac:dyDescent="0.3">
      <c r="A2229" s="90">
        <v>2227</v>
      </c>
      <c r="B2229" s="91">
        <v>154</v>
      </c>
      <c r="C2229" s="90" t="s">
        <v>386</v>
      </c>
      <c r="D2229" s="90" t="s">
        <v>1</v>
      </c>
      <c r="E2229" s="86">
        <v>108.083333333333</v>
      </c>
      <c r="F2229" s="86">
        <v>34.283333333333303</v>
      </c>
      <c r="G2229" s="92">
        <v>30</v>
      </c>
      <c r="H2229" s="86">
        <v>0.52</v>
      </c>
      <c r="I2229" s="90" t="s">
        <v>222</v>
      </c>
      <c r="J2229" s="90" t="s">
        <v>244</v>
      </c>
    </row>
    <row r="2230" spans="1:10" x14ac:dyDescent="0.3">
      <c r="A2230" s="90">
        <v>2228</v>
      </c>
      <c r="B2230" s="91">
        <v>154</v>
      </c>
      <c r="C2230" s="90" t="s">
        <v>386</v>
      </c>
      <c r="D2230" s="90" t="s">
        <v>1</v>
      </c>
      <c r="E2230" s="86">
        <v>108.083333333333</v>
      </c>
      <c r="F2230" s="86">
        <v>34.283333333333303</v>
      </c>
      <c r="G2230" s="92">
        <v>24</v>
      </c>
      <c r="H2230" s="86">
        <v>0.52</v>
      </c>
      <c r="I2230" s="90" t="s">
        <v>222</v>
      </c>
      <c r="J2230" s="90" t="s">
        <v>244</v>
      </c>
    </row>
    <row r="2231" spans="1:10" x14ac:dyDescent="0.3">
      <c r="A2231" s="90">
        <v>2229</v>
      </c>
      <c r="B2231" s="91">
        <v>154</v>
      </c>
      <c r="C2231" s="90" t="s">
        <v>386</v>
      </c>
      <c r="D2231" s="90" t="s">
        <v>1</v>
      </c>
      <c r="E2231" s="86">
        <v>108.083333333333</v>
      </c>
      <c r="F2231" s="86">
        <v>34.283333333333303</v>
      </c>
      <c r="G2231" s="92">
        <v>20</v>
      </c>
      <c r="H2231" s="86">
        <v>0.52</v>
      </c>
      <c r="I2231" s="90" t="s">
        <v>222</v>
      </c>
      <c r="J2231" s="90" t="s">
        <v>244</v>
      </c>
    </row>
    <row r="2232" spans="1:10" x14ac:dyDescent="0.3">
      <c r="A2232" s="90">
        <v>2230</v>
      </c>
      <c r="B2232" s="91">
        <v>154</v>
      </c>
      <c r="C2232" s="90" t="s">
        <v>386</v>
      </c>
      <c r="D2232" s="90" t="s">
        <v>1</v>
      </c>
      <c r="E2232" s="86">
        <v>108.083333333333</v>
      </c>
      <c r="F2232" s="86">
        <v>34.283333333333303</v>
      </c>
      <c r="G2232" s="92">
        <v>19</v>
      </c>
      <c r="H2232" s="86">
        <v>0.52</v>
      </c>
      <c r="I2232" s="90" t="s">
        <v>222</v>
      </c>
      <c r="J2232" s="90" t="s">
        <v>244</v>
      </c>
    </row>
    <row r="2233" spans="1:10" x14ac:dyDescent="0.3">
      <c r="A2233" s="90">
        <v>2231</v>
      </c>
      <c r="B2233" s="91">
        <v>154</v>
      </c>
      <c r="C2233" s="90" t="s">
        <v>386</v>
      </c>
      <c r="D2233" s="90" t="s">
        <v>1</v>
      </c>
      <c r="E2233" s="86">
        <v>108.083333333333</v>
      </c>
      <c r="F2233" s="86">
        <v>34.283333333333303</v>
      </c>
      <c r="G2233" s="92">
        <v>45.5</v>
      </c>
      <c r="H2233" s="86">
        <v>0.52</v>
      </c>
      <c r="I2233" s="90" t="s">
        <v>222</v>
      </c>
      <c r="J2233" s="90" t="s">
        <v>244</v>
      </c>
    </row>
    <row r="2234" spans="1:10" x14ac:dyDescent="0.3">
      <c r="A2234" s="90">
        <v>2232</v>
      </c>
      <c r="B2234" s="91">
        <v>154</v>
      </c>
      <c r="C2234" s="90" t="s">
        <v>386</v>
      </c>
      <c r="D2234" s="90" t="s">
        <v>1</v>
      </c>
      <c r="E2234" s="86">
        <v>108.083333333333</v>
      </c>
      <c r="F2234" s="86">
        <v>34.283333333333303</v>
      </c>
      <c r="G2234" s="92">
        <v>36.700000000000003</v>
      </c>
      <c r="H2234" s="86">
        <v>0.52</v>
      </c>
      <c r="I2234" s="90" t="s">
        <v>222</v>
      </c>
      <c r="J2234" s="90" t="s">
        <v>244</v>
      </c>
    </row>
    <row r="2235" spans="1:10" x14ac:dyDescent="0.3">
      <c r="A2235" s="90">
        <v>2233</v>
      </c>
      <c r="B2235" s="91">
        <v>154</v>
      </c>
      <c r="C2235" s="90" t="s">
        <v>386</v>
      </c>
      <c r="D2235" s="90" t="s">
        <v>1</v>
      </c>
      <c r="E2235" s="86">
        <v>108.083333333333</v>
      </c>
      <c r="F2235" s="86">
        <v>34.283333333333303</v>
      </c>
      <c r="G2235" s="92">
        <v>25.3</v>
      </c>
      <c r="H2235" s="86">
        <v>0.52</v>
      </c>
      <c r="I2235" s="90" t="s">
        <v>222</v>
      </c>
      <c r="J2235" s="90" t="s">
        <v>244</v>
      </c>
    </row>
    <row r="2236" spans="1:10" x14ac:dyDescent="0.3">
      <c r="A2236" s="90">
        <v>2234</v>
      </c>
      <c r="B2236" s="91">
        <v>154</v>
      </c>
      <c r="C2236" s="90" t="s">
        <v>386</v>
      </c>
      <c r="D2236" s="90" t="s">
        <v>1</v>
      </c>
      <c r="E2236" s="86">
        <v>108.083333333333</v>
      </c>
      <c r="F2236" s="86">
        <v>34.283333333333303</v>
      </c>
      <c r="G2236" s="92">
        <v>24.2</v>
      </c>
      <c r="H2236" s="86">
        <v>0.52</v>
      </c>
      <c r="I2236" s="90" t="s">
        <v>222</v>
      </c>
      <c r="J2236" s="90" t="s">
        <v>244</v>
      </c>
    </row>
    <row r="2237" spans="1:10" x14ac:dyDescent="0.3">
      <c r="A2237" s="90">
        <v>2235</v>
      </c>
      <c r="B2237" s="91">
        <v>154</v>
      </c>
      <c r="C2237" s="90" t="s">
        <v>386</v>
      </c>
      <c r="D2237" s="90" t="s">
        <v>1</v>
      </c>
      <c r="E2237" s="86">
        <v>108.083333333333</v>
      </c>
      <c r="F2237" s="86">
        <v>34.283333333333303</v>
      </c>
      <c r="G2237" s="92">
        <v>24.7</v>
      </c>
      <c r="H2237" s="86">
        <v>0.52</v>
      </c>
      <c r="I2237" s="90" t="s">
        <v>222</v>
      </c>
      <c r="J2237" s="90" t="s">
        <v>244</v>
      </c>
    </row>
    <row r="2238" spans="1:10" x14ac:dyDescent="0.3">
      <c r="A2238" s="90">
        <v>2236</v>
      </c>
      <c r="B2238" s="91">
        <v>155</v>
      </c>
      <c r="C2238" s="90" t="s">
        <v>387</v>
      </c>
      <c r="D2238" s="90" t="s">
        <v>1</v>
      </c>
      <c r="E2238" s="86">
        <v>116.31708500000001</v>
      </c>
      <c r="F2238" s="86">
        <v>40.100942000000003</v>
      </c>
      <c r="G2238" s="92">
        <v>41.77</v>
      </c>
      <c r="H2238" s="86"/>
      <c r="I2238" s="90" t="s">
        <v>222</v>
      </c>
      <c r="J2238" s="90" t="s">
        <v>244</v>
      </c>
    </row>
    <row r="2239" spans="1:10" x14ac:dyDescent="0.3">
      <c r="A2239" s="90">
        <v>2237</v>
      </c>
      <c r="B2239" s="91">
        <v>155</v>
      </c>
      <c r="C2239" s="90" t="s">
        <v>387</v>
      </c>
      <c r="D2239" s="90" t="s">
        <v>1</v>
      </c>
      <c r="E2239" s="86">
        <v>116.31708500000001</v>
      </c>
      <c r="F2239" s="86">
        <v>40.100942000000003</v>
      </c>
      <c r="G2239" s="92">
        <v>39.869999999999997</v>
      </c>
      <c r="H2239" s="86"/>
      <c r="I2239" s="90" t="s">
        <v>222</v>
      </c>
      <c r="J2239" s="90" t="s">
        <v>244</v>
      </c>
    </row>
    <row r="2240" spans="1:10" x14ac:dyDescent="0.3">
      <c r="A2240" s="90">
        <v>2238</v>
      </c>
      <c r="B2240" s="91">
        <v>155</v>
      </c>
      <c r="C2240" s="90" t="s">
        <v>387</v>
      </c>
      <c r="D2240" s="90" t="s">
        <v>1</v>
      </c>
      <c r="E2240" s="86">
        <v>116.31708500000001</v>
      </c>
      <c r="F2240" s="86">
        <v>40.100942000000003</v>
      </c>
      <c r="G2240" s="92">
        <v>38.36</v>
      </c>
      <c r="H2240" s="86"/>
      <c r="I2240" s="90" t="s">
        <v>222</v>
      </c>
      <c r="J2240" s="90" t="s">
        <v>244</v>
      </c>
    </row>
    <row r="2241" spans="1:10" x14ac:dyDescent="0.3">
      <c r="A2241" s="90">
        <v>2239</v>
      </c>
      <c r="B2241" s="91">
        <v>155</v>
      </c>
      <c r="C2241" s="90" t="s">
        <v>387</v>
      </c>
      <c r="D2241" s="90" t="s">
        <v>1</v>
      </c>
      <c r="E2241" s="86">
        <v>116.31708500000001</v>
      </c>
      <c r="F2241" s="86">
        <v>40.100942000000003</v>
      </c>
      <c r="G2241" s="92">
        <v>32.26</v>
      </c>
      <c r="H2241" s="86"/>
      <c r="I2241" s="90" t="s">
        <v>222</v>
      </c>
      <c r="J2241" s="90" t="s">
        <v>244</v>
      </c>
    </row>
    <row r="2242" spans="1:10" x14ac:dyDescent="0.3">
      <c r="A2242" s="90">
        <v>2240</v>
      </c>
      <c r="B2242" s="91">
        <v>155</v>
      </c>
      <c r="C2242" s="90" t="s">
        <v>387</v>
      </c>
      <c r="D2242" s="90" t="s">
        <v>1</v>
      </c>
      <c r="E2242" s="86">
        <v>116.31708500000001</v>
      </c>
      <c r="F2242" s="86">
        <v>40.100942000000003</v>
      </c>
      <c r="G2242" s="92">
        <v>28.36</v>
      </c>
      <c r="H2242" s="86"/>
      <c r="I2242" s="90" t="s">
        <v>222</v>
      </c>
      <c r="J2242" s="90" t="s">
        <v>244</v>
      </c>
    </row>
    <row r="2243" spans="1:10" x14ac:dyDescent="0.3">
      <c r="A2243" s="90">
        <v>2241</v>
      </c>
      <c r="B2243" s="91">
        <v>155</v>
      </c>
      <c r="C2243" s="90" t="s">
        <v>387</v>
      </c>
      <c r="D2243" s="90" t="s">
        <v>1</v>
      </c>
      <c r="E2243" s="86">
        <v>116.31708500000001</v>
      </c>
      <c r="F2243" s="86">
        <v>40.100942000000003</v>
      </c>
      <c r="G2243" s="92">
        <v>33.42</v>
      </c>
      <c r="H2243" s="86"/>
      <c r="I2243" s="90" t="s">
        <v>222</v>
      </c>
      <c r="J2243" s="90" t="s">
        <v>244</v>
      </c>
    </row>
    <row r="2244" spans="1:10" x14ac:dyDescent="0.3">
      <c r="A2244" s="90">
        <v>2242</v>
      </c>
      <c r="B2244" s="91">
        <v>155</v>
      </c>
      <c r="C2244" s="90" t="s">
        <v>387</v>
      </c>
      <c r="D2244" s="90" t="s">
        <v>1</v>
      </c>
      <c r="E2244" s="86">
        <v>116.31708500000001</v>
      </c>
      <c r="F2244" s="86">
        <v>40.100942000000003</v>
      </c>
      <c r="G2244" s="92">
        <v>27.88</v>
      </c>
      <c r="H2244" s="86"/>
      <c r="I2244" s="90" t="s">
        <v>222</v>
      </c>
      <c r="J2244" s="90" t="s">
        <v>244</v>
      </c>
    </row>
    <row r="2245" spans="1:10" x14ac:dyDescent="0.3">
      <c r="A2245" s="90">
        <v>2243</v>
      </c>
      <c r="B2245" s="91">
        <v>155</v>
      </c>
      <c r="C2245" s="90" t="s">
        <v>387</v>
      </c>
      <c r="D2245" s="90" t="s">
        <v>1</v>
      </c>
      <c r="E2245" s="86">
        <v>116.31708500000001</v>
      </c>
      <c r="F2245" s="86">
        <v>40.100942000000003</v>
      </c>
      <c r="G2245" s="92">
        <v>26.08</v>
      </c>
      <c r="H2245" s="86"/>
      <c r="I2245" s="90" t="s">
        <v>222</v>
      </c>
      <c r="J2245" s="90" t="s">
        <v>244</v>
      </c>
    </row>
    <row r="2246" spans="1:10" x14ac:dyDescent="0.3">
      <c r="A2246" s="90">
        <v>2244</v>
      </c>
      <c r="B2246" s="91">
        <v>155</v>
      </c>
      <c r="C2246" s="90" t="s">
        <v>387</v>
      </c>
      <c r="D2246" s="90" t="s">
        <v>1</v>
      </c>
      <c r="E2246" s="86">
        <v>116.31708500000001</v>
      </c>
      <c r="F2246" s="86">
        <v>40.100942000000003</v>
      </c>
      <c r="G2246" s="92">
        <v>27.45</v>
      </c>
      <c r="H2246" s="86"/>
      <c r="I2246" s="90" t="s">
        <v>222</v>
      </c>
      <c r="J2246" s="90" t="s">
        <v>244</v>
      </c>
    </row>
    <row r="2247" spans="1:10" x14ac:dyDescent="0.3">
      <c r="A2247" s="90">
        <v>2245</v>
      </c>
      <c r="B2247" s="91">
        <v>155</v>
      </c>
      <c r="C2247" s="90" t="s">
        <v>387</v>
      </c>
      <c r="D2247" s="90" t="s">
        <v>1</v>
      </c>
      <c r="E2247" s="86">
        <v>116.31708500000001</v>
      </c>
      <c r="F2247" s="86">
        <v>40.100942000000003</v>
      </c>
      <c r="G2247" s="92">
        <v>33.924999999999997</v>
      </c>
      <c r="H2247" s="86"/>
      <c r="I2247" s="90" t="s">
        <v>222</v>
      </c>
      <c r="J2247" s="90" t="s">
        <v>244</v>
      </c>
    </row>
    <row r="2248" spans="1:10" x14ac:dyDescent="0.3">
      <c r="A2248" s="90">
        <v>2246</v>
      </c>
      <c r="B2248" s="93" t="s">
        <v>589</v>
      </c>
      <c r="C2248" s="90" t="s">
        <v>590</v>
      </c>
      <c r="D2248" s="90" t="s">
        <v>1</v>
      </c>
      <c r="E2248" s="86">
        <v>116.31708500000001</v>
      </c>
      <c r="F2248" s="86">
        <v>40.100942000000003</v>
      </c>
      <c r="G2248" s="92">
        <v>35.200000000000003</v>
      </c>
      <c r="H2248" s="86"/>
      <c r="I2248" s="90" t="s">
        <v>222</v>
      </c>
      <c r="J2248" s="90" t="s">
        <v>244</v>
      </c>
    </row>
    <row r="2249" spans="1:10" x14ac:dyDescent="0.3">
      <c r="A2249" s="90">
        <v>2247</v>
      </c>
      <c r="B2249" s="93" t="s">
        <v>589</v>
      </c>
      <c r="C2249" s="90" t="s">
        <v>590</v>
      </c>
      <c r="D2249" s="90" t="s">
        <v>1</v>
      </c>
      <c r="E2249" s="86">
        <v>116.31708500000001</v>
      </c>
      <c r="F2249" s="86">
        <v>40.100942000000003</v>
      </c>
      <c r="G2249" s="92">
        <v>29.1</v>
      </c>
      <c r="H2249" s="86"/>
      <c r="I2249" s="90" t="s">
        <v>222</v>
      </c>
      <c r="J2249" s="90" t="s">
        <v>244</v>
      </c>
    </row>
    <row r="2250" spans="1:10" x14ac:dyDescent="0.3">
      <c r="A2250" s="90">
        <v>2248</v>
      </c>
      <c r="B2250" s="93" t="s">
        <v>589</v>
      </c>
      <c r="C2250" s="90" t="s">
        <v>590</v>
      </c>
      <c r="D2250" s="90" t="s">
        <v>1</v>
      </c>
      <c r="E2250" s="86">
        <v>116.31708500000001</v>
      </c>
      <c r="F2250" s="86">
        <v>40.100942000000003</v>
      </c>
      <c r="G2250" s="92">
        <v>37.1</v>
      </c>
      <c r="H2250" s="86"/>
      <c r="I2250" s="90" t="s">
        <v>222</v>
      </c>
      <c r="J2250" s="90" t="s">
        <v>244</v>
      </c>
    </row>
    <row r="2251" spans="1:10" x14ac:dyDescent="0.3">
      <c r="A2251" s="90">
        <v>2249</v>
      </c>
      <c r="B2251" s="93" t="s">
        <v>589</v>
      </c>
      <c r="C2251" s="90" t="s">
        <v>590</v>
      </c>
      <c r="D2251" s="90" t="s">
        <v>1</v>
      </c>
      <c r="E2251" s="86">
        <v>116.31708500000001</v>
      </c>
      <c r="F2251" s="86">
        <v>40.100942000000003</v>
      </c>
      <c r="G2251" s="92">
        <v>34.1</v>
      </c>
      <c r="H2251" s="86"/>
      <c r="I2251" s="90" t="s">
        <v>222</v>
      </c>
      <c r="J2251" s="90" t="s">
        <v>244</v>
      </c>
    </row>
    <row r="2252" spans="1:10" x14ac:dyDescent="0.3">
      <c r="A2252" s="90">
        <v>2250</v>
      </c>
      <c r="B2252" s="93" t="s">
        <v>589</v>
      </c>
      <c r="C2252" s="90" t="s">
        <v>590</v>
      </c>
      <c r="D2252" s="90" t="s">
        <v>1</v>
      </c>
      <c r="E2252" s="86">
        <v>116.31708500000001</v>
      </c>
      <c r="F2252" s="86">
        <v>40.100942000000003</v>
      </c>
      <c r="G2252" s="92">
        <v>31.9</v>
      </c>
      <c r="H2252" s="86"/>
      <c r="I2252" s="90" t="s">
        <v>222</v>
      </c>
      <c r="J2252" s="90" t="s">
        <v>244</v>
      </c>
    </row>
    <row r="2253" spans="1:10" x14ac:dyDescent="0.3">
      <c r="A2253" s="90">
        <v>2251</v>
      </c>
      <c r="B2253" s="93" t="s">
        <v>589</v>
      </c>
      <c r="C2253" s="90" t="s">
        <v>590</v>
      </c>
      <c r="D2253" s="90" t="s">
        <v>1</v>
      </c>
      <c r="E2253" s="86">
        <v>116.31708500000001</v>
      </c>
      <c r="F2253" s="86">
        <v>40.100942000000003</v>
      </c>
      <c r="G2253" s="92">
        <v>31.2</v>
      </c>
      <c r="H2253" s="86"/>
      <c r="I2253" s="90" t="s">
        <v>222</v>
      </c>
      <c r="J2253" s="90" t="s">
        <v>244</v>
      </c>
    </row>
    <row r="2254" spans="1:10" x14ac:dyDescent="0.3">
      <c r="A2254" s="90">
        <v>2252</v>
      </c>
      <c r="B2254" s="93" t="s">
        <v>589</v>
      </c>
      <c r="C2254" s="90" t="s">
        <v>590</v>
      </c>
      <c r="D2254" s="90" t="s">
        <v>1</v>
      </c>
      <c r="E2254" s="86">
        <v>116.31708500000001</v>
      </c>
      <c r="F2254" s="86">
        <v>40.100942000000003</v>
      </c>
      <c r="G2254" s="92">
        <v>31.9</v>
      </c>
      <c r="H2254" s="86"/>
      <c r="I2254" s="90" t="s">
        <v>222</v>
      </c>
      <c r="J2254" s="90" t="s">
        <v>244</v>
      </c>
    </row>
    <row r="2255" spans="1:10" x14ac:dyDescent="0.3">
      <c r="A2255" s="90">
        <v>2253</v>
      </c>
      <c r="B2255" s="93" t="s">
        <v>589</v>
      </c>
      <c r="C2255" s="90" t="s">
        <v>590</v>
      </c>
      <c r="D2255" s="90" t="s">
        <v>1</v>
      </c>
      <c r="E2255" s="86">
        <v>116.31708500000001</v>
      </c>
      <c r="F2255" s="86">
        <v>40.100942000000003</v>
      </c>
      <c r="G2255" s="92">
        <v>25.5</v>
      </c>
      <c r="H2255" s="86"/>
      <c r="I2255" s="90" t="s">
        <v>222</v>
      </c>
      <c r="J2255" s="90" t="s">
        <v>244</v>
      </c>
    </row>
    <row r="2256" spans="1:10" x14ac:dyDescent="0.3">
      <c r="A2256" s="90">
        <v>2254</v>
      </c>
      <c r="B2256" s="93" t="s">
        <v>589</v>
      </c>
      <c r="C2256" s="90" t="s">
        <v>590</v>
      </c>
      <c r="D2256" s="90" t="s">
        <v>1</v>
      </c>
      <c r="E2256" s="86">
        <v>116.31708500000001</v>
      </c>
      <c r="F2256" s="86">
        <v>40.100942000000003</v>
      </c>
      <c r="G2256" s="92">
        <v>23.5</v>
      </c>
      <c r="H2256" s="86"/>
      <c r="I2256" s="90" t="s">
        <v>222</v>
      </c>
      <c r="J2256" s="90" t="s">
        <v>244</v>
      </c>
    </row>
    <row r="2257" spans="1:10" x14ac:dyDescent="0.3">
      <c r="A2257" s="90">
        <v>2255</v>
      </c>
      <c r="B2257" s="93" t="s">
        <v>589</v>
      </c>
      <c r="C2257" s="90" t="s">
        <v>590</v>
      </c>
      <c r="D2257" s="90" t="s">
        <v>1</v>
      </c>
      <c r="E2257" s="86">
        <v>116.31708500000001</v>
      </c>
      <c r="F2257" s="86">
        <v>40.100942000000003</v>
      </c>
      <c r="G2257" s="92">
        <v>26.9</v>
      </c>
      <c r="H2257" s="86"/>
      <c r="I2257" s="90" t="s">
        <v>222</v>
      </c>
      <c r="J2257" s="90" t="s">
        <v>244</v>
      </c>
    </row>
    <row r="2258" spans="1:10" x14ac:dyDescent="0.3">
      <c r="A2258" s="90">
        <v>2256</v>
      </c>
      <c r="B2258" s="93" t="s">
        <v>589</v>
      </c>
      <c r="C2258" s="90" t="s">
        <v>590</v>
      </c>
      <c r="D2258" s="90" t="s">
        <v>1</v>
      </c>
      <c r="E2258" s="86">
        <v>116.31708500000001</v>
      </c>
      <c r="F2258" s="86">
        <v>40.100942000000003</v>
      </c>
      <c r="G2258" s="92">
        <v>25.6</v>
      </c>
      <c r="H2258" s="86"/>
      <c r="I2258" s="90" t="s">
        <v>222</v>
      </c>
      <c r="J2258" s="90" t="s">
        <v>244</v>
      </c>
    </row>
    <row r="2259" spans="1:10" x14ac:dyDescent="0.3">
      <c r="A2259" s="90">
        <v>2257</v>
      </c>
      <c r="B2259" s="93" t="s">
        <v>589</v>
      </c>
      <c r="C2259" s="90" t="s">
        <v>590</v>
      </c>
      <c r="D2259" s="90" t="s">
        <v>1</v>
      </c>
      <c r="E2259" s="86">
        <v>116.31708500000001</v>
      </c>
      <c r="F2259" s="86">
        <v>40.100942000000003</v>
      </c>
      <c r="G2259" s="92">
        <v>27.2</v>
      </c>
      <c r="H2259" s="86"/>
      <c r="I2259" s="90" t="s">
        <v>222</v>
      </c>
      <c r="J2259" s="90" t="s">
        <v>244</v>
      </c>
    </row>
    <row r="2260" spans="1:10" x14ac:dyDescent="0.3">
      <c r="A2260" s="90">
        <v>2258</v>
      </c>
      <c r="B2260" s="93" t="s">
        <v>589</v>
      </c>
      <c r="C2260" s="90" t="s">
        <v>590</v>
      </c>
      <c r="D2260" s="90" t="s">
        <v>1</v>
      </c>
      <c r="E2260" s="86">
        <v>116.31708500000001</v>
      </c>
      <c r="F2260" s="86">
        <v>40.100942000000003</v>
      </c>
      <c r="G2260" s="92">
        <v>31.8</v>
      </c>
      <c r="H2260" s="86"/>
      <c r="I2260" s="90" t="s">
        <v>222</v>
      </c>
      <c r="J2260" s="90" t="s">
        <v>244</v>
      </c>
    </row>
    <row r="2261" spans="1:10" x14ac:dyDescent="0.3">
      <c r="A2261" s="90">
        <v>2259</v>
      </c>
      <c r="B2261" s="93" t="s">
        <v>589</v>
      </c>
      <c r="C2261" s="90" t="s">
        <v>590</v>
      </c>
      <c r="D2261" s="90" t="s">
        <v>1</v>
      </c>
      <c r="E2261" s="86">
        <v>116.31708500000001</v>
      </c>
      <c r="F2261" s="86">
        <v>40.100942000000003</v>
      </c>
      <c r="G2261" s="92">
        <v>31.8</v>
      </c>
      <c r="H2261" s="86"/>
      <c r="I2261" s="90" t="s">
        <v>222</v>
      </c>
      <c r="J2261" s="90" t="s">
        <v>244</v>
      </c>
    </row>
    <row r="2262" spans="1:10" x14ac:dyDescent="0.3">
      <c r="A2262" s="90">
        <v>2260</v>
      </c>
      <c r="B2262" s="93" t="s">
        <v>589</v>
      </c>
      <c r="C2262" s="90" t="s">
        <v>590</v>
      </c>
      <c r="D2262" s="90" t="s">
        <v>1</v>
      </c>
      <c r="E2262" s="86">
        <v>116.31708500000001</v>
      </c>
      <c r="F2262" s="86">
        <v>40.100942000000003</v>
      </c>
      <c r="G2262" s="92">
        <v>26.3</v>
      </c>
      <c r="H2262" s="86"/>
      <c r="I2262" s="90" t="s">
        <v>222</v>
      </c>
      <c r="J2262" s="90" t="s">
        <v>244</v>
      </c>
    </row>
    <row r="2263" spans="1:10" x14ac:dyDescent="0.3">
      <c r="A2263" s="90">
        <v>2261</v>
      </c>
      <c r="B2263" s="93" t="s">
        <v>589</v>
      </c>
      <c r="C2263" s="90" t="s">
        <v>590</v>
      </c>
      <c r="D2263" s="90" t="s">
        <v>1</v>
      </c>
      <c r="E2263" s="86">
        <v>116.31708500000001</v>
      </c>
      <c r="F2263" s="86">
        <v>40.100942000000003</v>
      </c>
      <c r="G2263" s="92">
        <v>22.7</v>
      </c>
      <c r="H2263" s="86"/>
      <c r="I2263" s="90" t="s">
        <v>222</v>
      </c>
      <c r="J2263" s="90" t="s">
        <v>244</v>
      </c>
    </row>
    <row r="2264" spans="1:10" x14ac:dyDescent="0.3">
      <c r="A2264" s="90">
        <v>2262</v>
      </c>
      <c r="B2264" s="93" t="s">
        <v>589</v>
      </c>
      <c r="C2264" s="90" t="s">
        <v>590</v>
      </c>
      <c r="D2264" s="90" t="s">
        <v>1</v>
      </c>
      <c r="E2264" s="86">
        <v>116.31708500000001</v>
      </c>
      <c r="F2264" s="86">
        <v>40.100942000000003</v>
      </c>
      <c r="G2264" s="92">
        <v>25.2</v>
      </c>
      <c r="H2264" s="86"/>
      <c r="I2264" s="90" t="s">
        <v>222</v>
      </c>
      <c r="J2264" s="90" t="s">
        <v>244</v>
      </c>
    </row>
    <row r="2265" spans="1:10" x14ac:dyDescent="0.3">
      <c r="A2265" s="90">
        <v>2263</v>
      </c>
      <c r="B2265" s="93" t="s">
        <v>589</v>
      </c>
      <c r="C2265" s="90" t="s">
        <v>590</v>
      </c>
      <c r="D2265" s="90" t="s">
        <v>1</v>
      </c>
      <c r="E2265" s="86">
        <v>116.31708500000001</v>
      </c>
      <c r="F2265" s="86">
        <v>40.100942000000003</v>
      </c>
      <c r="G2265" s="92">
        <v>25.2</v>
      </c>
      <c r="H2265" s="86"/>
      <c r="I2265" s="90" t="s">
        <v>222</v>
      </c>
      <c r="J2265" s="90" t="s">
        <v>244</v>
      </c>
    </row>
    <row r="2266" spans="1:10" x14ac:dyDescent="0.3">
      <c r="A2266" s="90">
        <v>2264</v>
      </c>
      <c r="B2266" s="93" t="s">
        <v>589</v>
      </c>
      <c r="C2266" s="90" t="s">
        <v>590</v>
      </c>
      <c r="D2266" s="90" t="s">
        <v>1</v>
      </c>
      <c r="E2266" s="86">
        <v>116.31708500000001</v>
      </c>
      <c r="F2266" s="86">
        <v>40.100942000000003</v>
      </c>
      <c r="G2266" s="92">
        <v>32.799999999999997</v>
      </c>
      <c r="H2266" s="86"/>
      <c r="I2266" s="90" t="s">
        <v>222</v>
      </c>
      <c r="J2266" s="90" t="s">
        <v>244</v>
      </c>
    </row>
    <row r="2267" spans="1:10" x14ac:dyDescent="0.3">
      <c r="A2267" s="90">
        <v>2265</v>
      </c>
      <c r="B2267" s="93" t="s">
        <v>589</v>
      </c>
      <c r="C2267" s="90" t="s">
        <v>590</v>
      </c>
      <c r="D2267" s="90" t="s">
        <v>1</v>
      </c>
      <c r="E2267" s="86">
        <v>116.31708500000001</v>
      </c>
      <c r="F2267" s="86">
        <v>40.100942000000003</v>
      </c>
      <c r="G2267" s="92">
        <v>27.6</v>
      </c>
      <c r="H2267" s="86"/>
      <c r="I2267" s="90" t="s">
        <v>222</v>
      </c>
      <c r="J2267" s="90" t="s">
        <v>244</v>
      </c>
    </row>
    <row r="2268" spans="1:10" x14ac:dyDescent="0.3">
      <c r="A2268" s="90">
        <v>2266</v>
      </c>
      <c r="B2268" s="93" t="s">
        <v>589</v>
      </c>
      <c r="C2268" s="90" t="s">
        <v>590</v>
      </c>
      <c r="D2268" s="90" t="s">
        <v>1</v>
      </c>
      <c r="E2268" s="86">
        <v>116.31708500000001</v>
      </c>
      <c r="F2268" s="86">
        <v>40.100942000000003</v>
      </c>
      <c r="G2268" s="92">
        <v>30</v>
      </c>
      <c r="H2268" s="86"/>
      <c r="I2268" s="90" t="s">
        <v>222</v>
      </c>
      <c r="J2268" s="90" t="s">
        <v>244</v>
      </c>
    </row>
    <row r="2269" spans="1:10" x14ac:dyDescent="0.3">
      <c r="A2269" s="90">
        <v>2267</v>
      </c>
      <c r="B2269" s="93" t="s">
        <v>589</v>
      </c>
      <c r="C2269" s="90" t="s">
        <v>590</v>
      </c>
      <c r="D2269" s="90" t="s">
        <v>1</v>
      </c>
      <c r="E2269" s="86">
        <v>116.31708500000001</v>
      </c>
      <c r="F2269" s="86">
        <v>40.100942000000003</v>
      </c>
      <c r="G2269" s="92">
        <v>35.299999999999997</v>
      </c>
      <c r="H2269" s="86"/>
      <c r="I2269" s="90" t="s">
        <v>222</v>
      </c>
      <c r="J2269" s="90" t="s">
        <v>244</v>
      </c>
    </row>
    <row r="2270" spans="1:10" x14ac:dyDescent="0.3">
      <c r="A2270" s="90">
        <v>2268</v>
      </c>
      <c r="B2270" s="93" t="s">
        <v>589</v>
      </c>
      <c r="C2270" s="90" t="s">
        <v>590</v>
      </c>
      <c r="D2270" s="90" t="s">
        <v>1</v>
      </c>
      <c r="E2270" s="86">
        <v>116.31708500000001</v>
      </c>
      <c r="F2270" s="86">
        <v>40.100942000000003</v>
      </c>
      <c r="G2270" s="92">
        <v>24.5</v>
      </c>
      <c r="H2270" s="86"/>
      <c r="I2270" s="90" t="s">
        <v>222</v>
      </c>
      <c r="J2270" s="90" t="s">
        <v>244</v>
      </c>
    </row>
    <row r="2271" spans="1:10" x14ac:dyDescent="0.3">
      <c r="A2271" s="90">
        <v>2269</v>
      </c>
      <c r="B2271" s="93" t="s">
        <v>589</v>
      </c>
      <c r="C2271" s="90" t="s">
        <v>590</v>
      </c>
      <c r="D2271" s="90" t="s">
        <v>1</v>
      </c>
      <c r="E2271" s="86">
        <v>116.31708500000001</v>
      </c>
      <c r="F2271" s="86">
        <v>40.100942000000003</v>
      </c>
      <c r="G2271" s="92">
        <v>24.4</v>
      </c>
      <c r="H2271" s="86"/>
      <c r="I2271" s="90" t="s">
        <v>222</v>
      </c>
      <c r="J2271" s="90" t="s">
        <v>244</v>
      </c>
    </row>
    <row r="2272" spans="1:10" x14ac:dyDescent="0.3">
      <c r="A2272" s="90">
        <v>2270</v>
      </c>
      <c r="B2272" s="93" t="s">
        <v>589</v>
      </c>
      <c r="C2272" s="90" t="s">
        <v>590</v>
      </c>
      <c r="D2272" s="90" t="s">
        <v>1</v>
      </c>
      <c r="E2272" s="86">
        <v>116.31708500000001</v>
      </c>
      <c r="F2272" s="86">
        <v>40.100942000000003</v>
      </c>
      <c r="G2272" s="92">
        <v>27.6</v>
      </c>
      <c r="H2272" s="86"/>
      <c r="I2272" s="90" t="s">
        <v>222</v>
      </c>
      <c r="J2272" s="90" t="s">
        <v>244</v>
      </c>
    </row>
    <row r="2273" spans="1:10" x14ac:dyDescent="0.3">
      <c r="A2273" s="90">
        <v>2271</v>
      </c>
      <c r="B2273" s="93" t="s">
        <v>589</v>
      </c>
      <c r="C2273" s="90" t="s">
        <v>590</v>
      </c>
      <c r="D2273" s="90" t="s">
        <v>1</v>
      </c>
      <c r="E2273" s="86">
        <v>116.31708500000001</v>
      </c>
      <c r="F2273" s="86">
        <v>40.100942000000003</v>
      </c>
      <c r="G2273" s="92">
        <v>22</v>
      </c>
      <c r="H2273" s="86"/>
      <c r="I2273" s="90" t="s">
        <v>222</v>
      </c>
      <c r="J2273" s="90" t="s">
        <v>244</v>
      </c>
    </row>
    <row r="2274" spans="1:10" x14ac:dyDescent="0.3">
      <c r="A2274" s="90">
        <v>2272</v>
      </c>
      <c r="B2274" s="93" t="s">
        <v>589</v>
      </c>
      <c r="C2274" s="90" t="s">
        <v>590</v>
      </c>
      <c r="D2274" s="90" t="s">
        <v>1</v>
      </c>
      <c r="E2274" s="86">
        <v>116.31708500000001</v>
      </c>
      <c r="F2274" s="86">
        <v>40.100942000000003</v>
      </c>
      <c r="G2274" s="92">
        <v>33.1</v>
      </c>
      <c r="H2274" s="86"/>
      <c r="I2274" s="90" t="s">
        <v>222</v>
      </c>
      <c r="J2274" s="90" t="s">
        <v>244</v>
      </c>
    </row>
    <row r="2275" spans="1:10" x14ac:dyDescent="0.3">
      <c r="A2275" s="90">
        <v>2273</v>
      </c>
      <c r="B2275" s="93" t="s">
        <v>589</v>
      </c>
      <c r="C2275" s="90" t="s">
        <v>590</v>
      </c>
      <c r="D2275" s="90" t="s">
        <v>1</v>
      </c>
      <c r="E2275" s="86">
        <v>116.31708500000001</v>
      </c>
      <c r="F2275" s="86">
        <v>40.100942000000003</v>
      </c>
      <c r="G2275" s="92">
        <v>28.9</v>
      </c>
      <c r="H2275" s="86"/>
      <c r="I2275" s="90" t="s">
        <v>222</v>
      </c>
      <c r="J2275" s="90" t="s">
        <v>244</v>
      </c>
    </row>
    <row r="2276" spans="1:10" x14ac:dyDescent="0.3">
      <c r="A2276" s="90">
        <v>2274</v>
      </c>
      <c r="B2276" s="93" t="s">
        <v>589</v>
      </c>
      <c r="C2276" s="90" t="s">
        <v>590</v>
      </c>
      <c r="D2276" s="90" t="s">
        <v>1</v>
      </c>
      <c r="E2276" s="86">
        <v>116.31708500000001</v>
      </c>
      <c r="F2276" s="86">
        <v>40.100942000000003</v>
      </c>
      <c r="G2276" s="92">
        <v>30</v>
      </c>
      <c r="H2276" s="86"/>
      <c r="I2276" s="90" t="s">
        <v>222</v>
      </c>
      <c r="J2276" s="90" t="s">
        <v>244</v>
      </c>
    </row>
    <row r="2277" spans="1:10" x14ac:dyDescent="0.3">
      <c r="A2277" s="90">
        <v>2275</v>
      </c>
      <c r="B2277" s="93" t="s">
        <v>589</v>
      </c>
      <c r="C2277" s="90" t="s">
        <v>590</v>
      </c>
      <c r="D2277" s="90" t="s">
        <v>1</v>
      </c>
      <c r="E2277" s="86">
        <v>116.31708500000001</v>
      </c>
      <c r="F2277" s="86">
        <v>40.100942000000003</v>
      </c>
      <c r="G2277" s="92">
        <v>32.4</v>
      </c>
      <c r="H2277" s="86"/>
      <c r="I2277" s="90" t="s">
        <v>222</v>
      </c>
      <c r="J2277" s="90" t="s">
        <v>244</v>
      </c>
    </row>
    <row r="2278" spans="1:10" x14ac:dyDescent="0.3">
      <c r="A2278" s="90">
        <v>2276</v>
      </c>
      <c r="B2278" s="93" t="s">
        <v>589</v>
      </c>
      <c r="C2278" s="90" t="s">
        <v>590</v>
      </c>
      <c r="D2278" s="90" t="s">
        <v>1</v>
      </c>
      <c r="E2278" s="86">
        <v>116.31708500000001</v>
      </c>
      <c r="F2278" s="86">
        <v>40.100942000000003</v>
      </c>
      <c r="G2278" s="92">
        <v>31.2</v>
      </c>
      <c r="H2278" s="86"/>
      <c r="I2278" s="90" t="s">
        <v>222</v>
      </c>
      <c r="J2278" s="90" t="s">
        <v>244</v>
      </c>
    </row>
    <row r="2279" spans="1:10" x14ac:dyDescent="0.3">
      <c r="A2279" s="90">
        <v>2277</v>
      </c>
      <c r="B2279" s="93" t="s">
        <v>589</v>
      </c>
      <c r="C2279" s="90" t="s">
        <v>590</v>
      </c>
      <c r="D2279" s="90" t="s">
        <v>1</v>
      </c>
      <c r="E2279" s="86">
        <v>116.31708500000001</v>
      </c>
      <c r="F2279" s="86">
        <v>40.100942000000003</v>
      </c>
      <c r="G2279" s="92">
        <v>29.1</v>
      </c>
      <c r="H2279" s="86"/>
      <c r="I2279" s="90" t="s">
        <v>222</v>
      </c>
      <c r="J2279" s="90" t="s">
        <v>244</v>
      </c>
    </row>
    <row r="2280" spans="1:10" x14ac:dyDescent="0.3">
      <c r="A2280" s="90">
        <v>2278</v>
      </c>
      <c r="B2280" s="93" t="s">
        <v>589</v>
      </c>
      <c r="C2280" s="90" t="s">
        <v>590</v>
      </c>
      <c r="D2280" s="90" t="s">
        <v>1</v>
      </c>
      <c r="E2280" s="86">
        <v>116.31708500000001</v>
      </c>
      <c r="F2280" s="86">
        <v>40.100942000000003</v>
      </c>
      <c r="G2280" s="92">
        <v>22.3</v>
      </c>
      <c r="H2280" s="86"/>
      <c r="I2280" s="90" t="s">
        <v>222</v>
      </c>
      <c r="J2280" s="90" t="s">
        <v>244</v>
      </c>
    </row>
    <row r="2281" spans="1:10" x14ac:dyDescent="0.3">
      <c r="A2281" s="90">
        <v>2279</v>
      </c>
      <c r="B2281" s="93" t="s">
        <v>589</v>
      </c>
      <c r="C2281" s="90" t="s">
        <v>590</v>
      </c>
      <c r="D2281" s="90" t="s">
        <v>1</v>
      </c>
      <c r="E2281" s="86">
        <v>116.31708500000001</v>
      </c>
      <c r="F2281" s="86">
        <v>40.100942000000003</v>
      </c>
      <c r="G2281" s="92">
        <v>33.200000000000003</v>
      </c>
      <c r="H2281" s="86"/>
      <c r="I2281" s="90" t="s">
        <v>222</v>
      </c>
      <c r="J2281" s="90" t="s">
        <v>244</v>
      </c>
    </row>
    <row r="2282" spans="1:10" x14ac:dyDescent="0.3">
      <c r="A2282" s="90">
        <v>2280</v>
      </c>
      <c r="B2282" s="93" t="s">
        <v>589</v>
      </c>
      <c r="C2282" s="90" t="s">
        <v>590</v>
      </c>
      <c r="D2282" s="90" t="s">
        <v>1</v>
      </c>
      <c r="E2282" s="86">
        <v>116.31708500000001</v>
      </c>
      <c r="F2282" s="86">
        <v>40.100942000000003</v>
      </c>
      <c r="G2282" s="92">
        <v>27.3</v>
      </c>
      <c r="H2282" s="86"/>
      <c r="I2282" s="90" t="s">
        <v>222</v>
      </c>
      <c r="J2282" s="90" t="s">
        <v>244</v>
      </c>
    </row>
    <row r="2283" spans="1:10" x14ac:dyDescent="0.3">
      <c r="A2283" s="90">
        <v>2281</v>
      </c>
      <c r="B2283" s="93" t="s">
        <v>589</v>
      </c>
      <c r="C2283" s="90" t="s">
        <v>590</v>
      </c>
      <c r="D2283" s="90" t="s">
        <v>1</v>
      </c>
      <c r="E2283" s="86">
        <v>116.31708500000001</v>
      </c>
      <c r="F2283" s="86">
        <v>40.100942000000003</v>
      </c>
      <c r="G2283" s="92">
        <v>42.1</v>
      </c>
      <c r="H2283" s="86"/>
      <c r="I2283" s="90" t="s">
        <v>222</v>
      </c>
      <c r="J2283" s="90" t="s">
        <v>244</v>
      </c>
    </row>
    <row r="2284" spans="1:10" x14ac:dyDescent="0.3">
      <c r="A2284" s="90">
        <v>2282</v>
      </c>
      <c r="B2284" s="93" t="s">
        <v>589</v>
      </c>
      <c r="C2284" s="90" t="s">
        <v>590</v>
      </c>
      <c r="D2284" s="90" t="s">
        <v>1</v>
      </c>
      <c r="E2284" s="86">
        <v>116.31708500000001</v>
      </c>
      <c r="F2284" s="86">
        <v>40.100942000000003</v>
      </c>
      <c r="G2284" s="92">
        <v>38.200000000000003</v>
      </c>
      <c r="H2284" s="86"/>
      <c r="I2284" s="90" t="s">
        <v>222</v>
      </c>
      <c r="J2284" s="90" t="s">
        <v>244</v>
      </c>
    </row>
    <row r="2285" spans="1:10" x14ac:dyDescent="0.3">
      <c r="A2285" s="90">
        <v>2283</v>
      </c>
      <c r="B2285" s="93" t="s">
        <v>589</v>
      </c>
      <c r="C2285" s="90" t="s">
        <v>590</v>
      </c>
      <c r="D2285" s="90" t="s">
        <v>1</v>
      </c>
      <c r="E2285" s="86">
        <v>116.31708500000001</v>
      </c>
      <c r="F2285" s="86">
        <v>40.100942000000003</v>
      </c>
      <c r="G2285" s="92">
        <v>32.9</v>
      </c>
      <c r="H2285" s="86"/>
      <c r="I2285" s="90" t="s">
        <v>222</v>
      </c>
      <c r="J2285" s="90" t="s">
        <v>244</v>
      </c>
    </row>
    <row r="2286" spans="1:10" x14ac:dyDescent="0.3">
      <c r="A2286" s="90">
        <v>2284</v>
      </c>
      <c r="B2286" s="93" t="s">
        <v>589</v>
      </c>
      <c r="C2286" s="90" t="s">
        <v>590</v>
      </c>
      <c r="D2286" s="90" t="s">
        <v>1</v>
      </c>
      <c r="E2286" s="86">
        <v>116.31708500000001</v>
      </c>
      <c r="F2286" s="86">
        <v>40.100942000000003</v>
      </c>
      <c r="G2286" s="92">
        <v>31.3</v>
      </c>
      <c r="H2286" s="86"/>
      <c r="I2286" s="90" t="s">
        <v>222</v>
      </c>
      <c r="J2286" s="90" t="s">
        <v>244</v>
      </c>
    </row>
    <row r="2287" spans="1:10" x14ac:dyDescent="0.3">
      <c r="A2287" s="90">
        <v>2285</v>
      </c>
      <c r="B2287" s="93" t="s">
        <v>589</v>
      </c>
      <c r="C2287" s="90" t="s">
        <v>590</v>
      </c>
      <c r="D2287" s="90" t="s">
        <v>1</v>
      </c>
      <c r="E2287" s="86">
        <v>116.31708500000001</v>
      </c>
      <c r="F2287" s="86">
        <v>40.100942000000003</v>
      </c>
      <c r="G2287" s="92">
        <v>28.4</v>
      </c>
      <c r="H2287" s="86"/>
      <c r="I2287" s="90" t="s">
        <v>222</v>
      </c>
      <c r="J2287" s="90" t="s">
        <v>244</v>
      </c>
    </row>
    <row r="2288" spans="1:10" x14ac:dyDescent="0.3">
      <c r="A2288" s="90">
        <v>2286</v>
      </c>
      <c r="B2288" s="91">
        <v>157</v>
      </c>
      <c r="C2288" s="90" t="s">
        <v>388</v>
      </c>
      <c r="D2288" s="90" t="s">
        <v>1</v>
      </c>
      <c r="E2288" s="86">
        <v>113.259753</v>
      </c>
      <c r="F2288" s="86">
        <v>35.181634000000003</v>
      </c>
      <c r="G2288" s="92">
        <v>23.23</v>
      </c>
      <c r="H2288" s="86">
        <v>1.08</v>
      </c>
      <c r="I2288" s="90" t="s">
        <v>222</v>
      </c>
      <c r="J2288" s="90" t="s">
        <v>244</v>
      </c>
    </row>
    <row r="2289" spans="1:10" x14ac:dyDescent="0.3">
      <c r="A2289" s="90">
        <v>2287</v>
      </c>
      <c r="B2289" s="91">
        <v>157</v>
      </c>
      <c r="C2289" s="90" t="s">
        <v>388</v>
      </c>
      <c r="D2289" s="90" t="s">
        <v>1</v>
      </c>
      <c r="E2289" s="86">
        <v>113.259753</v>
      </c>
      <c r="F2289" s="86">
        <v>35.181634000000003</v>
      </c>
      <c r="G2289" s="92">
        <v>27.86</v>
      </c>
      <c r="H2289" s="86">
        <v>1.08</v>
      </c>
      <c r="I2289" s="90" t="s">
        <v>222</v>
      </c>
      <c r="J2289" s="90" t="s">
        <v>244</v>
      </c>
    </row>
    <row r="2290" spans="1:10" x14ac:dyDescent="0.3">
      <c r="A2290" s="90">
        <v>2288</v>
      </c>
      <c r="B2290" s="91">
        <v>157</v>
      </c>
      <c r="C2290" s="90" t="s">
        <v>388</v>
      </c>
      <c r="D2290" s="90" t="s">
        <v>1</v>
      </c>
      <c r="E2290" s="86">
        <v>113.259753</v>
      </c>
      <c r="F2290" s="86">
        <v>35.181634000000003</v>
      </c>
      <c r="G2290" s="92">
        <v>26.35</v>
      </c>
      <c r="H2290" s="86">
        <v>1.08</v>
      </c>
      <c r="I2290" s="90" t="s">
        <v>222</v>
      </c>
      <c r="J2290" s="90" t="s">
        <v>244</v>
      </c>
    </row>
    <row r="2291" spans="1:10" x14ac:dyDescent="0.3">
      <c r="A2291" s="90">
        <v>2289</v>
      </c>
      <c r="B2291" s="91">
        <v>157</v>
      </c>
      <c r="C2291" s="90" t="s">
        <v>388</v>
      </c>
      <c r="D2291" s="90" t="s">
        <v>1</v>
      </c>
      <c r="E2291" s="86">
        <v>113.259753</v>
      </c>
      <c r="F2291" s="86">
        <v>35.181634000000003</v>
      </c>
      <c r="G2291" s="92">
        <v>25.56</v>
      </c>
      <c r="H2291" s="86">
        <v>1.08</v>
      </c>
      <c r="I2291" s="90" t="s">
        <v>222</v>
      </c>
      <c r="J2291" s="90" t="s">
        <v>244</v>
      </c>
    </row>
    <row r="2292" spans="1:10" x14ac:dyDescent="0.3">
      <c r="A2292" s="90">
        <v>2290</v>
      </c>
      <c r="B2292" s="91">
        <v>157</v>
      </c>
      <c r="C2292" s="90" t="s">
        <v>388</v>
      </c>
      <c r="D2292" s="90" t="s">
        <v>1</v>
      </c>
      <c r="E2292" s="86">
        <v>113.259753</v>
      </c>
      <c r="F2292" s="86">
        <v>35.181634000000003</v>
      </c>
      <c r="G2292" s="92">
        <v>20.83</v>
      </c>
      <c r="H2292" s="86">
        <v>1.08</v>
      </c>
      <c r="I2292" s="90" t="s">
        <v>222</v>
      </c>
      <c r="J2292" s="90" t="s">
        <v>244</v>
      </c>
    </row>
    <row r="2293" spans="1:10" x14ac:dyDescent="0.3">
      <c r="A2293" s="90">
        <v>2291</v>
      </c>
      <c r="B2293" s="91">
        <v>157</v>
      </c>
      <c r="C2293" s="90" t="s">
        <v>388</v>
      </c>
      <c r="D2293" s="90" t="s">
        <v>1</v>
      </c>
      <c r="E2293" s="86">
        <v>113.259753</v>
      </c>
      <c r="F2293" s="86">
        <v>35.181634000000003</v>
      </c>
      <c r="G2293" s="92">
        <v>23.28</v>
      </c>
      <c r="H2293" s="86">
        <v>1.08</v>
      </c>
      <c r="I2293" s="90" t="s">
        <v>222</v>
      </c>
      <c r="J2293" s="90" t="s">
        <v>244</v>
      </c>
    </row>
    <row r="2294" spans="1:10" x14ac:dyDescent="0.3">
      <c r="A2294" s="90">
        <v>2292</v>
      </c>
      <c r="B2294" s="91">
        <v>157</v>
      </c>
      <c r="C2294" s="90" t="s">
        <v>388</v>
      </c>
      <c r="D2294" s="90" t="s">
        <v>1</v>
      </c>
      <c r="E2294" s="86">
        <v>113.259753</v>
      </c>
      <c r="F2294" s="86">
        <v>35.181634000000003</v>
      </c>
      <c r="G2294" s="92">
        <v>25.11</v>
      </c>
      <c r="H2294" s="86">
        <v>1.08</v>
      </c>
      <c r="I2294" s="90" t="s">
        <v>222</v>
      </c>
      <c r="J2294" s="90" t="s">
        <v>244</v>
      </c>
    </row>
    <row r="2295" spans="1:10" x14ac:dyDescent="0.3">
      <c r="A2295" s="90">
        <v>2293</v>
      </c>
      <c r="B2295" s="91">
        <v>157</v>
      </c>
      <c r="C2295" s="90" t="s">
        <v>388</v>
      </c>
      <c r="D2295" s="90" t="s">
        <v>1</v>
      </c>
      <c r="E2295" s="86">
        <v>113.259753</v>
      </c>
      <c r="F2295" s="86">
        <v>35.181634000000003</v>
      </c>
      <c r="G2295" s="92">
        <v>23.88</v>
      </c>
      <c r="H2295" s="86">
        <v>1.08</v>
      </c>
      <c r="I2295" s="90" t="s">
        <v>222</v>
      </c>
      <c r="J2295" s="90" t="s">
        <v>244</v>
      </c>
    </row>
    <row r="2296" spans="1:10" x14ac:dyDescent="0.3">
      <c r="A2296" s="90">
        <v>2294</v>
      </c>
      <c r="B2296" s="91">
        <v>157</v>
      </c>
      <c r="C2296" s="90" t="s">
        <v>388</v>
      </c>
      <c r="D2296" s="90" t="s">
        <v>1</v>
      </c>
      <c r="E2296" s="86">
        <v>113.259753</v>
      </c>
      <c r="F2296" s="86">
        <v>35.181634000000003</v>
      </c>
      <c r="G2296" s="92">
        <v>23.23</v>
      </c>
      <c r="H2296" s="86">
        <v>1.0900000000000001</v>
      </c>
      <c r="I2296" s="90" t="s">
        <v>222</v>
      </c>
      <c r="J2296" s="90" t="s">
        <v>244</v>
      </c>
    </row>
    <row r="2297" spans="1:10" x14ac:dyDescent="0.3">
      <c r="A2297" s="90">
        <v>2295</v>
      </c>
      <c r="B2297" s="91">
        <v>157</v>
      </c>
      <c r="C2297" s="90" t="s">
        <v>388</v>
      </c>
      <c r="D2297" s="90" t="s">
        <v>1</v>
      </c>
      <c r="E2297" s="86">
        <v>113.259753</v>
      </c>
      <c r="F2297" s="86">
        <v>35.181634000000003</v>
      </c>
      <c r="G2297" s="92">
        <v>27.86</v>
      </c>
      <c r="H2297" s="86">
        <v>1.0900000000000001</v>
      </c>
      <c r="I2297" s="90" t="s">
        <v>222</v>
      </c>
      <c r="J2297" s="90" t="s">
        <v>244</v>
      </c>
    </row>
    <row r="2298" spans="1:10" x14ac:dyDescent="0.3">
      <c r="A2298" s="90">
        <v>2296</v>
      </c>
      <c r="B2298" s="91">
        <v>157</v>
      </c>
      <c r="C2298" s="90" t="s">
        <v>388</v>
      </c>
      <c r="D2298" s="90" t="s">
        <v>1</v>
      </c>
      <c r="E2298" s="86">
        <v>113.259753</v>
      </c>
      <c r="F2298" s="86">
        <v>35.181634000000003</v>
      </c>
      <c r="G2298" s="92">
        <v>26.35</v>
      </c>
      <c r="H2298" s="86">
        <v>1.0900000000000001</v>
      </c>
      <c r="I2298" s="90" t="s">
        <v>222</v>
      </c>
      <c r="J2298" s="90" t="s">
        <v>244</v>
      </c>
    </row>
    <row r="2299" spans="1:10" x14ac:dyDescent="0.3">
      <c r="A2299" s="90">
        <v>2297</v>
      </c>
      <c r="B2299" s="91">
        <v>157</v>
      </c>
      <c r="C2299" s="90" t="s">
        <v>388</v>
      </c>
      <c r="D2299" s="90" t="s">
        <v>1</v>
      </c>
      <c r="E2299" s="86">
        <v>113.259753</v>
      </c>
      <c r="F2299" s="86">
        <v>35.181634000000003</v>
      </c>
      <c r="G2299" s="92">
        <v>25.56</v>
      </c>
      <c r="H2299" s="86">
        <v>1.0900000000000001</v>
      </c>
      <c r="I2299" s="90" t="s">
        <v>222</v>
      </c>
      <c r="J2299" s="90" t="s">
        <v>244</v>
      </c>
    </row>
    <row r="2300" spans="1:10" x14ac:dyDescent="0.3">
      <c r="A2300" s="90">
        <v>2298</v>
      </c>
      <c r="B2300" s="91">
        <v>157</v>
      </c>
      <c r="C2300" s="90" t="s">
        <v>388</v>
      </c>
      <c r="D2300" s="90" t="s">
        <v>1</v>
      </c>
      <c r="E2300" s="86">
        <v>113.259753</v>
      </c>
      <c r="F2300" s="86">
        <v>35.181634000000003</v>
      </c>
      <c r="G2300" s="92">
        <v>20.83</v>
      </c>
      <c r="H2300" s="86">
        <v>1.0900000000000001</v>
      </c>
      <c r="I2300" s="90" t="s">
        <v>222</v>
      </c>
      <c r="J2300" s="90" t="s">
        <v>244</v>
      </c>
    </row>
    <row r="2301" spans="1:10" x14ac:dyDescent="0.3">
      <c r="A2301" s="90">
        <v>2299</v>
      </c>
      <c r="B2301" s="91">
        <v>157</v>
      </c>
      <c r="C2301" s="90" t="s">
        <v>388</v>
      </c>
      <c r="D2301" s="90" t="s">
        <v>1</v>
      </c>
      <c r="E2301" s="86">
        <v>113.259753</v>
      </c>
      <c r="F2301" s="86">
        <v>35.181634000000003</v>
      </c>
      <c r="G2301" s="92">
        <v>23.28</v>
      </c>
      <c r="H2301" s="86">
        <v>1.0900000000000001</v>
      </c>
      <c r="I2301" s="90" t="s">
        <v>222</v>
      </c>
      <c r="J2301" s="90" t="s">
        <v>244</v>
      </c>
    </row>
    <row r="2302" spans="1:10" x14ac:dyDescent="0.3">
      <c r="A2302" s="90">
        <v>2300</v>
      </c>
      <c r="B2302" s="91">
        <v>157</v>
      </c>
      <c r="C2302" s="90" t="s">
        <v>388</v>
      </c>
      <c r="D2302" s="90" t="s">
        <v>1</v>
      </c>
      <c r="E2302" s="86">
        <v>113.259753</v>
      </c>
      <c r="F2302" s="86">
        <v>35.181634000000003</v>
      </c>
      <c r="G2302" s="92">
        <v>25.11</v>
      </c>
      <c r="H2302" s="86">
        <v>1.0900000000000001</v>
      </c>
      <c r="I2302" s="90" t="s">
        <v>222</v>
      </c>
      <c r="J2302" s="90" t="s">
        <v>244</v>
      </c>
    </row>
    <row r="2303" spans="1:10" x14ac:dyDescent="0.3">
      <c r="A2303" s="90">
        <v>2301</v>
      </c>
      <c r="B2303" s="91">
        <v>157</v>
      </c>
      <c r="C2303" s="90" t="s">
        <v>388</v>
      </c>
      <c r="D2303" s="90" t="s">
        <v>1</v>
      </c>
      <c r="E2303" s="86">
        <v>113.259753</v>
      </c>
      <c r="F2303" s="86">
        <v>35.181634000000003</v>
      </c>
      <c r="G2303" s="92">
        <v>23.88</v>
      </c>
      <c r="H2303" s="86">
        <v>1.0900000000000001</v>
      </c>
      <c r="I2303" s="90" t="s">
        <v>222</v>
      </c>
      <c r="J2303" s="90" t="s">
        <v>244</v>
      </c>
    </row>
    <row r="2304" spans="1:10" x14ac:dyDescent="0.3">
      <c r="A2304" s="90">
        <v>2302</v>
      </c>
      <c r="B2304" s="91">
        <v>158</v>
      </c>
      <c r="C2304" s="90" t="s">
        <v>389</v>
      </c>
      <c r="D2304" s="90" t="s">
        <v>1</v>
      </c>
      <c r="E2304" s="86">
        <v>113.65</v>
      </c>
      <c r="F2304" s="86">
        <v>35.533333333333303</v>
      </c>
      <c r="G2304" s="92">
        <v>20.77</v>
      </c>
      <c r="H2304" s="86">
        <v>0.98019999999999996</v>
      </c>
      <c r="I2304" s="90" t="s">
        <v>222</v>
      </c>
      <c r="J2304" s="90" t="s">
        <v>244</v>
      </c>
    </row>
    <row r="2305" spans="1:10" x14ac:dyDescent="0.3">
      <c r="A2305" s="90">
        <v>2303</v>
      </c>
      <c r="B2305" s="91">
        <v>158</v>
      </c>
      <c r="C2305" s="90" t="s">
        <v>389</v>
      </c>
      <c r="D2305" s="90" t="s">
        <v>1</v>
      </c>
      <c r="E2305" s="86">
        <v>113.65</v>
      </c>
      <c r="F2305" s="86">
        <v>35.533333333333303</v>
      </c>
      <c r="G2305" s="92">
        <v>21.31</v>
      </c>
      <c r="H2305" s="86">
        <v>0.99460000000000004</v>
      </c>
      <c r="I2305" s="90" t="s">
        <v>222</v>
      </c>
      <c r="J2305" s="90" t="s">
        <v>244</v>
      </c>
    </row>
    <row r="2306" spans="1:10" x14ac:dyDescent="0.3">
      <c r="A2306" s="90">
        <v>2304</v>
      </c>
      <c r="B2306" s="91">
        <v>158</v>
      </c>
      <c r="C2306" s="90" t="s">
        <v>389</v>
      </c>
      <c r="D2306" s="90" t="s">
        <v>1</v>
      </c>
      <c r="E2306" s="86">
        <v>113.65</v>
      </c>
      <c r="F2306" s="86">
        <v>35.533333333333303</v>
      </c>
      <c r="G2306" s="92">
        <v>24.37</v>
      </c>
      <c r="H2306" s="86">
        <v>1.0112000000000001</v>
      </c>
      <c r="I2306" s="90" t="s">
        <v>222</v>
      </c>
      <c r="J2306" s="90" t="s">
        <v>244</v>
      </c>
    </row>
    <row r="2307" spans="1:10" x14ac:dyDescent="0.3">
      <c r="A2307" s="90">
        <v>2305</v>
      </c>
      <c r="B2307" s="91">
        <v>158</v>
      </c>
      <c r="C2307" s="90" t="s">
        <v>389</v>
      </c>
      <c r="D2307" s="90" t="s">
        <v>1</v>
      </c>
      <c r="E2307" s="86">
        <v>113.65</v>
      </c>
      <c r="F2307" s="86">
        <v>35.533333333333303</v>
      </c>
      <c r="G2307" s="92">
        <v>22.85</v>
      </c>
      <c r="H2307" s="86">
        <v>1.0321</v>
      </c>
      <c r="I2307" s="90" t="s">
        <v>222</v>
      </c>
      <c r="J2307" s="90" t="s">
        <v>244</v>
      </c>
    </row>
    <row r="2308" spans="1:10" x14ac:dyDescent="0.3">
      <c r="A2308" s="90">
        <v>2306</v>
      </c>
      <c r="B2308" s="91">
        <v>158</v>
      </c>
      <c r="C2308" s="90" t="s">
        <v>389</v>
      </c>
      <c r="D2308" s="90" t="s">
        <v>1</v>
      </c>
      <c r="E2308" s="86">
        <v>113.65</v>
      </c>
      <c r="F2308" s="86">
        <v>35.533333333333303</v>
      </c>
      <c r="G2308" s="92">
        <v>20.83</v>
      </c>
      <c r="H2308" s="86">
        <v>0.99480000000000002</v>
      </c>
      <c r="I2308" s="90" t="s">
        <v>222</v>
      </c>
      <c r="J2308" s="90" t="s">
        <v>244</v>
      </c>
    </row>
    <row r="2309" spans="1:10" x14ac:dyDescent="0.3">
      <c r="A2309" s="90">
        <v>2307</v>
      </c>
      <c r="B2309" s="91">
        <v>158</v>
      </c>
      <c r="C2309" s="90" t="s">
        <v>389</v>
      </c>
      <c r="D2309" s="90" t="s">
        <v>1</v>
      </c>
      <c r="E2309" s="86">
        <v>113.65</v>
      </c>
      <c r="F2309" s="86">
        <v>35.533333333333303</v>
      </c>
      <c r="G2309" s="92">
        <v>21.95</v>
      </c>
      <c r="H2309" s="86">
        <v>1.0966</v>
      </c>
      <c r="I2309" s="90" t="s">
        <v>222</v>
      </c>
      <c r="J2309" s="90" t="s">
        <v>244</v>
      </c>
    </row>
    <row r="2310" spans="1:10" x14ac:dyDescent="0.3">
      <c r="A2310" s="90">
        <v>2308</v>
      </c>
      <c r="B2310" s="91">
        <v>158</v>
      </c>
      <c r="C2310" s="90" t="s">
        <v>389</v>
      </c>
      <c r="D2310" s="90" t="s">
        <v>1</v>
      </c>
      <c r="E2310" s="86">
        <v>113.65</v>
      </c>
      <c r="F2310" s="86">
        <v>35.533333333333303</v>
      </c>
      <c r="G2310" s="92">
        <v>25.11</v>
      </c>
      <c r="H2310" s="86">
        <v>1.1339999999999999</v>
      </c>
      <c r="I2310" s="90" t="s">
        <v>222</v>
      </c>
      <c r="J2310" s="90" t="s">
        <v>244</v>
      </c>
    </row>
    <row r="2311" spans="1:10" x14ac:dyDescent="0.3">
      <c r="A2311" s="90">
        <v>2309</v>
      </c>
      <c r="B2311" s="91">
        <v>158</v>
      </c>
      <c r="C2311" s="90" t="s">
        <v>389</v>
      </c>
      <c r="D2311" s="90" t="s">
        <v>1</v>
      </c>
      <c r="E2311" s="86">
        <v>113.65</v>
      </c>
      <c r="F2311" s="86">
        <v>35.533333333333303</v>
      </c>
      <c r="G2311" s="92">
        <v>23.88</v>
      </c>
      <c r="H2311" s="86">
        <v>1.1415999999999999</v>
      </c>
      <c r="I2311" s="90" t="s">
        <v>222</v>
      </c>
      <c r="J2311" s="90" t="s">
        <v>244</v>
      </c>
    </row>
    <row r="2312" spans="1:10" x14ac:dyDescent="0.3">
      <c r="A2312" s="90">
        <v>2310</v>
      </c>
      <c r="B2312" s="91">
        <v>159</v>
      </c>
      <c r="C2312" s="90" t="s">
        <v>390</v>
      </c>
      <c r="D2312" s="90" t="s">
        <v>1</v>
      </c>
      <c r="E2312" s="86">
        <v>119.419419</v>
      </c>
      <c r="F2312" s="86">
        <v>32.400677000000002</v>
      </c>
      <c r="G2312" s="92">
        <v>28.409099999999999</v>
      </c>
      <c r="H2312" s="86"/>
      <c r="I2312" s="90" t="s">
        <v>222</v>
      </c>
      <c r="J2312" s="90" t="s">
        <v>244</v>
      </c>
    </row>
    <row r="2313" spans="1:10" x14ac:dyDescent="0.3">
      <c r="A2313" s="90">
        <v>2311</v>
      </c>
      <c r="B2313" s="91">
        <v>159</v>
      </c>
      <c r="C2313" s="90" t="s">
        <v>390</v>
      </c>
      <c r="D2313" s="90" t="s">
        <v>1</v>
      </c>
      <c r="E2313" s="86">
        <v>119.419419</v>
      </c>
      <c r="F2313" s="86">
        <v>32.400677000000002</v>
      </c>
      <c r="G2313" s="92">
        <v>31.439399999999999</v>
      </c>
      <c r="H2313" s="86"/>
      <c r="I2313" s="90" t="s">
        <v>222</v>
      </c>
      <c r="J2313" s="90" t="s">
        <v>244</v>
      </c>
    </row>
    <row r="2314" spans="1:10" x14ac:dyDescent="0.3">
      <c r="A2314" s="90">
        <v>2312</v>
      </c>
      <c r="B2314" s="91">
        <v>159</v>
      </c>
      <c r="C2314" s="90" t="s">
        <v>390</v>
      </c>
      <c r="D2314" s="90" t="s">
        <v>1</v>
      </c>
      <c r="E2314" s="86">
        <v>119.419419</v>
      </c>
      <c r="F2314" s="86">
        <v>32.400677000000002</v>
      </c>
      <c r="G2314" s="92">
        <v>28.404499999999999</v>
      </c>
      <c r="H2314" s="86"/>
      <c r="I2314" s="90" t="s">
        <v>222</v>
      </c>
      <c r="J2314" s="90" t="s">
        <v>244</v>
      </c>
    </row>
    <row r="2315" spans="1:10" x14ac:dyDescent="0.3">
      <c r="A2315" s="90">
        <v>2313</v>
      </c>
      <c r="B2315" s="91">
        <v>159</v>
      </c>
      <c r="C2315" s="90" t="s">
        <v>390</v>
      </c>
      <c r="D2315" s="90" t="s">
        <v>1</v>
      </c>
      <c r="E2315" s="86">
        <v>119.419419</v>
      </c>
      <c r="F2315" s="86">
        <v>32.400677000000002</v>
      </c>
      <c r="G2315" s="92">
        <v>31.5745</v>
      </c>
      <c r="H2315" s="86"/>
      <c r="I2315" s="90" t="s">
        <v>222</v>
      </c>
      <c r="J2315" s="90" t="s">
        <v>244</v>
      </c>
    </row>
    <row r="2316" spans="1:10" x14ac:dyDescent="0.3">
      <c r="A2316" s="90">
        <v>2314</v>
      </c>
      <c r="B2316" s="91">
        <v>160</v>
      </c>
      <c r="C2316" s="90" t="s">
        <v>591</v>
      </c>
      <c r="D2316" s="90" t="s">
        <v>1</v>
      </c>
      <c r="E2316" s="86">
        <v>119.419419</v>
      </c>
      <c r="F2316" s="86">
        <v>32.400677000000002</v>
      </c>
      <c r="G2316" s="92">
        <v>42.151200000000003</v>
      </c>
      <c r="H2316" s="86"/>
      <c r="I2316" s="90" t="s">
        <v>222</v>
      </c>
      <c r="J2316" s="90" t="s">
        <v>244</v>
      </c>
    </row>
    <row r="2317" spans="1:10" x14ac:dyDescent="0.3">
      <c r="A2317" s="90">
        <v>2315</v>
      </c>
      <c r="B2317" s="91">
        <v>161</v>
      </c>
      <c r="C2317" s="90" t="s">
        <v>592</v>
      </c>
      <c r="D2317" s="90" t="s">
        <v>1</v>
      </c>
      <c r="E2317" s="86">
        <v>108.18333333333334</v>
      </c>
      <c r="F2317" s="86">
        <v>34.81666666666667</v>
      </c>
      <c r="G2317" s="92">
        <v>18.709700000000002</v>
      </c>
      <c r="H2317" s="86">
        <v>0.57999999999999996</v>
      </c>
      <c r="I2317" s="90" t="s">
        <v>222</v>
      </c>
      <c r="J2317" s="90" t="s">
        <v>244</v>
      </c>
    </row>
    <row r="2318" spans="1:10" x14ac:dyDescent="0.3">
      <c r="A2318" s="90">
        <v>2316</v>
      </c>
      <c r="B2318" s="91">
        <v>162</v>
      </c>
      <c r="C2318" s="90" t="s">
        <v>593</v>
      </c>
      <c r="D2318" s="90" t="s">
        <v>1</v>
      </c>
      <c r="E2318" s="86">
        <v>108.18333333333334</v>
      </c>
      <c r="F2318" s="86">
        <v>34.81666666666667</v>
      </c>
      <c r="G2318" s="92">
        <v>18.399999999999999</v>
      </c>
      <c r="H2318" s="86">
        <v>0.49</v>
      </c>
      <c r="I2318" s="90" t="s">
        <v>222</v>
      </c>
      <c r="J2318" s="90" t="s">
        <v>244</v>
      </c>
    </row>
    <row r="2319" spans="1:10" x14ac:dyDescent="0.3">
      <c r="A2319" s="90">
        <v>2317</v>
      </c>
      <c r="B2319" s="91">
        <v>162</v>
      </c>
      <c r="C2319" s="90" t="s">
        <v>593</v>
      </c>
      <c r="D2319" s="90" t="s">
        <v>1</v>
      </c>
      <c r="E2319" s="86">
        <v>108.18333333333334</v>
      </c>
      <c r="F2319" s="86">
        <v>34.81666666666667</v>
      </c>
      <c r="G2319" s="92">
        <v>23.6</v>
      </c>
      <c r="H2319" s="86">
        <v>0.49</v>
      </c>
      <c r="I2319" s="90" t="s">
        <v>222</v>
      </c>
      <c r="J2319" s="90" t="s">
        <v>244</v>
      </c>
    </row>
    <row r="2320" spans="1:10" x14ac:dyDescent="0.3">
      <c r="A2320" s="90">
        <v>2318</v>
      </c>
      <c r="B2320" s="91">
        <v>163</v>
      </c>
      <c r="C2320" s="90" t="s">
        <v>391</v>
      </c>
      <c r="D2320" s="90" t="s">
        <v>1</v>
      </c>
      <c r="E2320" s="86">
        <v>115</v>
      </c>
      <c r="F2320" s="86">
        <v>36.9</v>
      </c>
      <c r="G2320" s="92">
        <v>43.134102564102555</v>
      </c>
      <c r="H2320" s="86">
        <v>0.4</v>
      </c>
      <c r="I2320" s="90" t="s">
        <v>222</v>
      </c>
      <c r="J2320" s="90" t="s">
        <v>244</v>
      </c>
    </row>
    <row r="2321" spans="1:10" x14ac:dyDescent="0.3">
      <c r="A2321" s="90">
        <v>2319</v>
      </c>
      <c r="B2321" s="91">
        <v>163</v>
      </c>
      <c r="C2321" s="90" t="s">
        <v>391</v>
      </c>
      <c r="D2321" s="90" t="s">
        <v>1</v>
      </c>
      <c r="E2321" s="86">
        <v>115</v>
      </c>
      <c r="F2321" s="86">
        <v>36.9</v>
      </c>
      <c r="G2321" s="92">
        <v>37.081904761904759</v>
      </c>
      <c r="H2321" s="86">
        <v>0.4</v>
      </c>
      <c r="I2321" s="90" t="s">
        <v>222</v>
      </c>
      <c r="J2321" s="90" t="s">
        <v>244</v>
      </c>
    </row>
    <row r="2322" spans="1:10" x14ac:dyDescent="0.3">
      <c r="A2322" s="90">
        <v>2320</v>
      </c>
      <c r="B2322" s="91">
        <v>163</v>
      </c>
      <c r="C2322" s="90" t="s">
        <v>391</v>
      </c>
      <c r="D2322" s="90" t="s">
        <v>1</v>
      </c>
      <c r="E2322" s="86">
        <v>115</v>
      </c>
      <c r="F2322" s="86">
        <v>36.9</v>
      </c>
      <c r="G2322" s="92">
        <v>32.449999999999996</v>
      </c>
      <c r="H2322" s="86">
        <v>0.4</v>
      </c>
      <c r="I2322" s="90" t="s">
        <v>222</v>
      </c>
      <c r="J2322" s="90" t="s">
        <v>244</v>
      </c>
    </row>
    <row r="2323" spans="1:10" x14ac:dyDescent="0.3">
      <c r="A2323" s="90">
        <v>2321</v>
      </c>
      <c r="B2323" s="91">
        <v>163</v>
      </c>
      <c r="C2323" s="90" t="s">
        <v>391</v>
      </c>
      <c r="D2323" s="90" t="s">
        <v>1</v>
      </c>
      <c r="E2323" s="86">
        <v>115</v>
      </c>
      <c r="F2323" s="86">
        <v>36.9</v>
      </c>
      <c r="G2323" s="92">
        <v>27.003333333333334</v>
      </c>
      <c r="H2323" s="86">
        <v>0.4</v>
      </c>
      <c r="I2323" s="90" t="s">
        <v>222</v>
      </c>
      <c r="J2323" s="90" t="s">
        <v>244</v>
      </c>
    </row>
    <row r="2324" spans="1:10" x14ac:dyDescent="0.3">
      <c r="A2324" s="90">
        <v>2322</v>
      </c>
      <c r="B2324" s="91">
        <v>163</v>
      </c>
      <c r="C2324" s="90" t="s">
        <v>391</v>
      </c>
      <c r="D2324" s="90" t="s">
        <v>1</v>
      </c>
      <c r="E2324" s="86">
        <v>115</v>
      </c>
      <c r="F2324" s="86">
        <v>36.9</v>
      </c>
      <c r="G2324" s="92">
        <v>20.468059701492539</v>
      </c>
      <c r="H2324" s="86">
        <v>0.4</v>
      </c>
      <c r="I2324" s="90" t="s">
        <v>222</v>
      </c>
      <c r="J2324" s="90" t="s">
        <v>244</v>
      </c>
    </row>
    <row r="2325" spans="1:10" x14ac:dyDescent="0.3">
      <c r="A2325" s="90">
        <v>2323</v>
      </c>
      <c r="B2325" s="91">
        <v>163</v>
      </c>
      <c r="C2325" s="90" t="s">
        <v>391</v>
      </c>
      <c r="D2325" s="90" t="s">
        <v>1</v>
      </c>
      <c r="E2325" s="86">
        <v>115</v>
      </c>
      <c r="F2325" s="86">
        <v>36.9</v>
      </c>
      <c r="G2325" s="92">
        <v>19.34542857142857</v>
      </c>
      <c r="H2325" s="86">
        <v>0.4</v>
      </c>
      <c r="I2325" s="90" t="s">
        <v>222</v>
      </c>
      <c r="J2325" s="90" t="s">
        <v>244</v>
      </c>
    </row>
    <row r="2326" spans="1:10" x14ac:dyDescent="0.3">
      <c r="A2326" s="90">
        <v>2324</v>
      </c>
      <c r="B2326" s="91">
        <v>164</v>
      </c>
      <c r="C2326" s="90" t="s">
        <v>392</v>
      </c>
      <c r="D2326" s="90" t="s">
        <v>1</v>
      </c>
      <c r="E2326" s="86">
        <v>115</v>
      </c>
      <c r="F2326" s="86">
        <v>36.9</v>
      </c>
      <c r="G2326" s="92">
        <v>44.753599999999999</v>
      </c>
      <c r="H2326" s="86">
        <v>0.4</v>
      </c>
      <c r="I2326" s="90" t="s">
        <v>222</v>
      </c>
      <c r="J2326" s="90" t="s">
        <v>244</v>
      </c>
    </row>
    <row r="2327" spans="1:10" x14ac:dyDescent="0.3">
      <c r="A2327" s="90">
        <v>2325</v>
      </c>
      <c r="B2327" s="91">
        <v>164</v>
      </c>
      <c r="C2327" s="90" t="s">
        <v>392</v>
      </c>
      <c r="D2327" s="90" t="s">
        <v>1</v>
      </c>
      <c r="E2327" s="86">
        <v>115</v>
      </c>
      <c r="F2327" s="86">
        <v>36.9</v>
      </c>
      <c r="G2327" s="92">
        <v>33.391300000000001</v>
      </c>
      <c r="H2327" s="86">
        <v>0.4</v>
      </c>
      <c r="I2327" s="90" t="s">
        <v>222</v>
      </c>
      <c r="J2327" s="90" t="s">
        <v>244</v>
      </c>
    </row>
    <row r="2328" spans="1:10" x14ac:dyDescent="0.3">
      <c r="A2328" s="90">
        <v>2326</v>
      </c>
      <c r="B2328" s="91">
        <v>164</v>
      </c>
      <c r="C2328" s="90" t="s">
        <v>392</v>
      </c>
      <c r="D2328" s="90" t="s">
        <v>1</v>
      </c>
      <c r="E2328" s="86">
        <v>115</v>
      </c>
      <c r="F2328" s="86">
        <v>36.9</v>
      </c>
      <c r="G2328" s="92">
        <v>29.6812</v>
      </c>
      <c r="H2328" s="86">
        <v>0.4</v>
      </c>
      <c r="I2328" s="90" t="s">
        <v>222</v>
      </c>
      <c r="J2328" s="90" t="s">
        <v>244</v>
      </c>
    </row>
    <row r="2329" spans="1:10" x14ac:dyDescent="0.3">
      <c r="A2329" s="90">
        <v>2327</v>
      </c>
      <c r="B2329" s="91">
        <v>164</v>
      </c>
      <c r="C2329" s="90" t="s">
        <v>392</v>
      </c>
      <c r="D2329" s="90" t="s">
        <v>1</v>
      </c>
      <c r="E2329" s="86">
        <v>115</v>
      </c>
      <c r="F2329" s="86">
        <v>36.9</v>
      </c>
      <c r="G2329" s="92">
        <v>24.1159</v>
      </c>
      <c r="H2329" s="86">
        <v>0.4</v>
      </c>
      <c r="I2329" s="90" t="s">
        <v>222</v>
      </c>
      <c r="J2329" s="90" t="s">
        <v>244</v>
      </c>
    </row>
    <row r="2330" spans="1:10" x14ac:dyDescent="0.3">
      <c r="A2330" s="90">
        <v>2328</v>
      </c>
      <c r="B2330" s="91">
        <v>164</v>
      </c>
      <c r="C2330" s="90" t="s">
        <v>392</v>
      </c>
      <c r="D2330" s="90" t="s">
        <v>1</v>
      </c>
      <c r="E2330" s="86">
        <v>115</v>
      </c>
      <c r="F2330" s="86">
        <v>36.9</v>
      </c>
      <c r="G2330" s="92">
        <v>21.333300000000001</v>
      </c>
      <c r="H2330" s="86">
        <v>0.4</v>
      </c>
      <c r="I2330" s="90" t="s">
        <v>222</v>
      </c>
      <c r="J2330" s="90" t="s">
        <v>244</v>
      </c>
    </row>
    <row r="2331" spans="1:10" x14ac:dyDescent="0.3">
      <c r="A2331" s="90">
        <v>2329</v>
      </c>
      <c r="B2331" s="91">
        <v>164</v>
      </c>
      <c r="C2331" s="90" t="s">
        <v>392</v>
      </c>
      <c r="D2331" s="90" t="s">
        <v>1</v>
      </c>
      <c r="E2331" s="86">
        <v>115</v>
      </c>
      <c r="F2331" s="86">
        <v>36.9</v>
      </c>
      <c r="G2331" s="92">
        <v>20.869599999999998</v>
      </c>
      <c r="H2331" s="86">
        <v>0.4</v>
      </c>
      <c r="I2331" s="90" t="s">
        <v>222</v>
      </c>
      <c r="J2331" s="90" t="s">
        <v>244</v>
      </c>
    </row>
    <row r="2332" spans="1:10" x14ac:dyDescent="0.3">
      <c r="A2332" s="90">
        <v>2330</v>
      </c>
      <c r="B2332" s="91">
        <v>165</v>
      </c>
      <c r="C2332" s="90" t="s">
        <v>393</v>
      </c>
      <c r="D2332" s="90" t="s">
        <v>1</v>
      </c>
      <c r="E2332" s="86">
        <v>115</v>
      </c>
      <c r="F2332" s="86">
        <v>36.9</v>
      </c>
      <c r="G2332" s="92">
        <v>49.4</v>
      </c>
      <c r="H2332" s="86">
        <v>0.4</v>
      </c>
      <c r="I2332" s="90" t="s">
        <v>222</v>
      </c>
      <c r="J2332" s="90" t="s">
        <v>244</v>
      </c>
    </row>
    <row r="2333" spans="1:10" x14ac:dyDescent="0.3">
      <c r="A2333" s="90">
        <v>2331</v>
      </c>
      <c r="B2333" s="91">
        <v>165</v>
      </c>
      <c r="C2333" s="90" t="s">
        <v>393</v>
      </c>
      <c r="D2333" s="90" t="s">
        <v>1</v>
      </c>
      <c r="E2333" s="86">
        <v>115</v>
      </c>
      <c r="F2333" s="86">
        <v>36.9</v>
      </c>
      <c r="G2333" s="92">
        <v>37.9</v>
      </c>
      <c r="H2333" s="86">
        <v>0.4</v>
      </c>
      <c r="I2333" s="90" t="s">
        <v>222</v>
      </c>
      <c r="J2333" s="90" t="s">
        <v>244</v>
      </c>
    </row>
    <row r="2334" spans="1:10" x14ac:dyDescent="0.3">
      <c r="A2334" s="90">
        <v>2332</v>
      </c>
      <c r="B2334" s="91">
        <v>165</v>
      </c>
      <c r="C2334" s="90" t="s">
        <v>393</v>
      </c>
      <c r="D2334" s="90" t="s">
        <v>1</v>
      </c>
      <c r="E2334" s="86">
        <v>115</v>
      </c>
      <c r="F2334" s="86">
        <v>36.9</v>
      </c>
      <c r="G2334" s="92">
        <v>34.6</v>
      </c>
      <c r="H2334" s="86">
        <v>0.4</v>
      </c>
      <c r="I2334" s="90" t="s">
        <v>222</v>
      </c>
      <c r="J2334" s="90" t="s">
        <v>244</v>
      </c>
    </row>
    <row r="2335" spans="1:10" x14ac:dyDescent="0.3">
      <c r="A2335" s="90">
        <v>2333</v>
      </c>
      <c r="B2335" s="91">
        <v>165</v>
      </c>
      <c r="C2335" s="90" t="s">
        <v>393</v>
      </c>
      <c r="D2335" s="90" t="s">
        <v>1</v>
      </c>
      <c r="E2335" s="86">
        <v>115</v>
      </c>
      <c r="F2335" s="86">
        <v>36.9</v>
      </c>
      <c r="G2335" s="92">
        <v>21.6</v>
      </c>
      <c r="H2335" s="86">
        <v>0.4</v>
      </c>
      <c r="I2335" s="90" t="s">
        <v>222</v>
      </c>
      <c r="J2335" s="90" t="s">
        <v>244</v>
      </c>
    </row>
    <row r="2336" spans="1:10" x14ac:dyDescent="0.3">
      <c r="A2336" s="90">
        <v>2334</v>
      </c>
      <c r="B2336" s="91">
        <v>165</v>
      </c>
      <c r="C2336" s="90" t="s">
        <v>393</v>
      </c>
      <c r="D2336" s="90" t="s">
        <v>1</v>
      </c>
      <c r="E2336" s="86">
        <v>115</v>
      </c>
      <c r="F2336" s="86">
        <v>36.9</v>
      </c>
      <c r="G2336" s="92">
        <v>19</v>
      </c>
      <c r="H2336" s="86">
        <v>0.4</v>
      </c>
      <c r="I2336" s="90" t="s">
        <v>222</v>
      </c>
      <c r="J2336" s="90" t="s">
        <v>244</v>
      </c>
    </row>
    <row r="2337" spans="1:10" x14ac:dyDescent="0.3">
      <c r="A2337" s="90">
        <v>2335</v>
      </c>
      <c r="B2337" s="91">
        <v>165</v>
      </c>
      <c r="C2337" s="90" t="s">
        <v>393</v>
      </c>
      <c r="D2337" s="90" t="s">
        <v>1</v>
      </c>
      <c r="E2337" s="86">
        <v>115</v>
      </c>
      <c r="F2337" s="86">
        <v>36.9</v>
      </c>
      <c r="G2337" s="92">
        <v>17.5</v>
      </c>
      <c r="H2337" s="86">
        <v>0.4</v>
      </c>
      <c r="I2337" s="90" t="s">
        <v>222</v>
      </c>
      <c r="J2337" s="90" t="s">
        <v>244</v>
      </c>
    </row>
    <row r="2338" spans="1:10" x14ac:dyDescent="0.3">
      <c r="A2338" s="90">
        <v>2336</v>
      </c>
      <c r="B2338" s="91">
        <v>165</v>
      </c>
      <c r="C2338" s="90" t="s">
        <v>393</v>
      </c>
      <c r="D2338" s="90" t="s">
        <v>1</v>
      </c>
      <c r="E2338" s="86">
        <v>115</v>
      </c>
      <c r="F2338" s="86">
        <v>36.9</v>
      </c>
      <c r="G2338" s="92">
        <v>55.3</v>
      </c>
      <c r="H2338" s="86">
        <v>0.4</v>
      </c>
      <c r="I2338" s="90" t="s">
        <v>222</v>
      </c>
      <c r="J2338" s="90" t="s">
        <v>244</v>
      </c>
    </row>
    <row r="2339" spans="1:10" x14ac:dyDescent="0.3">
      <c r="A2339" s="90">
        <v>2337</v>
      </c>
      <c r="B2339" s="91">
        <v>165</v>
      </c>
      <c r="C2339" s="90" t="s">
        <v>393</v>
      </c>
      <c r="D2339" s="90" t="s">
        <v>1</v>
      </c>
      <c r="E2339" s="86">
        <v>115</v>
      </c>
      <c r="F2339" s="86">
        <v>36.9</v>
      </c>
      <c r="G2339" s="92">
        <v>42.3</v>
      </c>
      <c r="H2339" s="86">
        <v>0.4</v>
      </c>
      <c r="I2339" s="90" t="s">
        <v>222</v>
      </c>
      <c r="J2339" s="90" t="s">
        <v>244</v>
      </c>
    </row>
    <row r="2340" spans="1:10" x14ac:dyDescent="0.3">
      <c r="A2340" s="90">
        <v>2338</v>
      </c>
      <c r="B2340" s="91">
        <v>165</v>
      </c>
      <c r="C2340" s="90" t="s">
        <v>393</v>
      </c>
      <c r="D2340" s="90" t="s">
        <v>1</v>
      </c>
      <c r="E2340" s="86">
        <v>115</v>
      </c>
      <c r="F2340" s="86">
        <v>36.9</v>
      </c>
      <c r="G2340" s="92">
        <v>32.4</v>
      </c>
      <c r="H2340" s="86">
        <v>0.4</v>
      </c>
      <c r="I2340" s="90" t="s">
        <v>222</v>
      </c>
      <c r="J2340" s="90" t="s">
        <v>244</v>
      </c>
    </row>
    <row r="2341" spans="1:10" x14ac:dyDescent="0.3">
      <c r="A2341" s="90">
        <v>2339</v>
      </c>
      <c r="B2341" s="91">
        <v>165</v>
      </c>
      <c r="C2341" s="90" t="s">
        <v>393</v>
      </c>
      <c r="D2341" s="90" t="s">
        <v>1</v>
      </c>
      <c r="E2341" s="86">
        <v>115</v>
      </c>
      <c r="F2341" s="86">
        <v>36.9</v>
      </c>
      <c r="G2341" s="92">
        <v>27.2</v>
      </c>
      <c r="H2341" s="86">
        <v>0.4</v>
      </c>
      <c r="I2341" s="90" t="s">
        <v>222</v>
      </c>
      <c r="J2341" s="90" t="s">
        <v>244</v>
      </c>
    </row>
    <row r="2342" spans="1:10" x14ac:dyDescent="0.3">
      <c r="A2342" s="90">
        <v>2340</v>
      </c>
      <c r="B2342" s="91">
        <v>165</v>
      </c>
      <c r="C2342" s="90" t="s">
        <v>393</v>
      </c>
      <c r="D2342" s="90" t="s">
        <v>1</v>
      </c>
      <c r="E2342" s="86">
        <v>115</v>
      </c>
      <c r="F2342" s="86">
        <v>36.9</v>
      </c>
      <c r="G2342" s="92">
        <v>23.7</v>
      </c>
      <c r="H2342" s="86">
        <v>0.4</v>
      </c>
      <c r="I2342" s="90" t="s">
        <v>222</v>
      </c>
      <c r="J2342" s="90" t="s">
        <v>244</v>
      </c>
    </row>
    <row r="2343" spans="1:10" x14ac:dyDescent="0.3">
      <c r="A2343" s="90">
        <v>2341</v>
      </c>
      <c r="B2343" s="91">
        <v>165</v>
      </c>
      <c r="C2343" s="90" t="s">
        <v>393</v>
      </c>
      <c r="D2343" s="90" t="s">
        <v>1</v>
      </c>
      <c r="E2343" s="86">
        <v>115</v>
      </c>
      <c r="F2343" s="86">
        <v>36.9</v>
      </c>
      <c r="G2343" s="92">
        <v>20.5</v>
      </c>
      <c r="H2343" s="86">
        <v>0.4</v>
      </c>
      <c r="I2343" s="90" t="s">
        <v>222</v>
      </c>
      <c r="J2343" s="90" t="s">
        <v>244</v>
      </c>
    </row>
    <row r="2344" spans="1:10" x14ac:dyDescent="0.3">
      <c r="A2344" s="90">
        <v>2342</v>
      </c>
      <c r="B2344" s="91">
        <v>166</v>
      </c>
      <c r="C2344" s="90" t="s">
        <v>394</v>
      </c>
      <c r="D2344" s="90" t="s">
        <v>1</v>
      </c>
      <c r="E2344" s="86">
        <v>114.85337800000001</v>
      </c>
      <c r="F2344" s="86">
        <v>38.027816999999999</v>
      </c>
      <c r="G2344" s="92">
        <v>27.46</v>
      </c>
      <c r="H2344" s="86">
        <v>2.29</v>
      </c>
      <c r="I2344" s="90" t="s">
        <v>222</v>
      </c>
      <c r="J2344" s="90" t="s">
        <v>244</v>
      </c>
    </row>
    <row r="2345" spans="1:10" x14ac:dyDescent="0.3">
      <c r="A2345" s="90">
        <v>2343</v>
      </c>
      <c r="B2345" s="91">
        <v>167</v>
      </c>
      <c r="C2345" s="90" t="s">
        <v>395</v>
      </c>
      <c r="D2345" s="90" t="s">
        <v>1</v>
      </c>
      <c r="E2345" s="86">
        <v>116.319101</v>
      </c>
      <c r="F2345" s="86">
        <v>39.964475999999998</v>
      </c>
      <c r="G2345" s="92">
        <v>43.1</v>
      </c>
      <c r="H2345" s="86"/>
      <c r="I2345" s="90" t="s">
        <v>222</v>
      </c>
      <c r="J2345" s="90" t="s">
        <v>244</v>
      </c>
    </row>
    <row r="2346" spans="1:10" x14ac:dyDescent="0.3">
      <c r="A2346" s="90">
        <v>2344</v>
      </c>
      <c r="B2346" s="91">
        <v>167</v>
      </c>
      <c r="C2346" s="90" t="s">
        <v>395</v>
      </c>
      <c r="D2346" s="90" t="s">
        <v>1</v>
      </c>
      <c r="E2346" s="86">
        <v>116.319101</v>
      </c>
      <c r="F2346" s="86">
        <v>39.964475999999998</v>
      </c>
      <c r="G2346" s="92">
        <v>35.200000000000003</v>
      </c>
      <c r="H2346" s="86"/>
      <c r="I2346" s="90" t="s">
        <v>222</v>
      </c>
      <c r="J2346" s="90" t="s">
        <v>244</v>
      </c>
    </row>
    <row r="2347" spans="1:10" x14ac:dyDescent="0.3">
      <c r="A2347" s="90">
        <v>2345</v>
      </c>
      <c r="B2347" s="91">
        <v>167</v>
      </c>
      <c r="C2347" s="90" t="s">
        <v>395</v>
      </c>
      <c r="D2347" s="90" t="s">
        <v>1</v>
      </c>
      <c r="E2347" s="86">
        <v>114.516355</v>
      </c>
      <c r="F2347" s="86">
        <v>38.047744000000002</v>
      </c>
      <c r="G2347" s="92">
        <v>24.6</v>
      </c>
      <c r="H2347" s="86"/>
      <c r="I2347" s="90" t="s">
        <v>222</v>
      </c>
      <c r="J2347" s="90" t="s">
        <v>244</v>
      </c>
    </row>
    <row r="2348" spans="1:10" x14ac:dyDescent="0.3">
      <c r="A2348" s="90">
        <v>2346</v>
      </c>
      <c r="B2348" s="91">
        <v>167</v>
      </c>
      <c r="C2348" s="90" t="s">
        <v>395</v>
      </c>
      <c r="D2348" s="90" t="s">
        <v>1</v>
      </c>
      <c r="E2348" s="86">
        <v>114.516355</v>
      </c>
      <c r="F2348" s="86">
        <v>38.047744000000002</v>
      </c>
      <c r="G2348" s="92">
        <v>24.2</v>
      </c>
      <c r="H2348" s="86"/>
      <c r="I2348" s="90" t="s">
        <v>222</v>
      </c>
      <c r="J2348" s="90" t="s">
        <v>244</v>
      </c>
    </row>
    <row r="2349" spans="1:10" x14ac:dyDescent="0.3">
      <c r="A2349" s="90">
        <v>2347</v>
      </c>
      <c r="B2349" s="91">
        <v>167</v>
      </c>
      <c r="C2349" s="90" t="s">
        <v>395</v>
      </c>
      <c r="D2349" s="90" t="s">
        <v>1</v>
      </c>
      <c r="E2349" s="86">
        <v>114.397203</v>
      </c>
      <c r="F2349" s="86">
        <v>36.106406</v>
      </c>
      <c r="G2349" s="92">
        <v>41.8</v>
      </c>
      <c r="H2349" s="86"/>
      <c r="I2349" s="90" t="s">
        <v>222</v>
      </c>
      <c r="J2349" s="90" t="s">
        <v>244</v>
      </c>
    </row>
    <row r="2350" spans="1:10" x14ac:dyDescent="0.3">
      <c r="A2350" s="90">
        <v>2348</v>
      </c>
      <c r="B2350" s="91">
        <v>167</v>
      </c>
      <c r="C2350" s="90" t="s">
        <v>395</v>
      </c>
      <c r="D2350" s="90" t="s">
        <v>1</v>
      </c>
      <c r="E2350" s="86">
        <v>114.397203</v>
      </c>
      <c r="F2350" s="86">
        <v>36.106406</v>
      </c>
      <c r="G2350" s="92">
        <v>27.5</v>
      </c>
      <c r="H2350" s="86"/>
      <c r="I2350" s="90" t="s">
        <v>222</v>
      </c>
      <c r="J2350" s="90" t="s">
        <v>244</v>
      </c>
    </row>
    <row r="2351" spans="1:10" x14ac:dyDescent="0.3">
      <c r="A2351" s="90">
        <v>2349</v>
      </c>
      <c r="B2351" s="91">
        <v>167</v>
      </c>
      <c r="C2351" s="90" t="s">
        <v>395</v>
      </c>
      <c r="D2351" s="90" t="s">
        <v>1</v>
      </c>
      <c r="E2351" s="86">
        <v>113.242225</v>
      </c>
      <c r="F2351" s="86">
        <v>35.222378999999997</v>
      </c>
      <c r="G2351" s="92">
        <v>41.2</v>
      </c>
      <c r="H2351" s="86"/>
      <c r="I2351" s="90" t="s">
        <v>222</v>
      </c>
      <c r="J2351" s="90" t="s">
        <v>244</v>
      </c>
    </row>
    <row r="2352" spans="1:10" x14ac:dyDescent="0.3">
      <c r="A2352" s="90">
        <v>2350</v>
      </c>
      <c r="B2352" s="91">
        <v>167</v>
      </c>
      <c r="C2352" s="90" t="s">
        <v>395</v>
      </c>
      <c r="D2352" s="90" t="s">
        <v>1</v>
      </c>
      <c r="E2352" s="86">
        <v>113.242225</v>
      </c>
      <c r="F2352" s="86">
        <v>35.222378999999997</v>
      </c>
      <c r="G2352" s="92">
        <v>28.6</v>
      </c>
      <c r="H2352" s="86"/>
      <c r="I2352" s="90" t="s">
        <v>222</v>
      </c>
      <c r="J2352" s="90" t="s">
        <v>244</v>
      </c>
    </row>
    <row r="2353" spans="1:10" x14ac:dyDescent="0.3">
      <c r="A2353" s="90">
        <v>2351</v>
      </c>
      <c r="B2353" s="91">
        <v>167</v>
      </c>
      <c r="C2353" s="90" t="s">
        <v>395</v>
      </c>
      <c r="D2353" s="90" t="s">
        <v>1</v>
      </c>
      <c r="E2353" s="86">
        <v>113.628541</v>
      </c>
      <c r="F2353" s="86">
        <v>34.752965000000003</v>
      </c>
      <c r="G2353" s="92">
        <v>21</v>
      </c>
      <c r="H2353" s="86"/>
      <c r="I2353" s="90" t="s">
        <v>222</v>
      </c>
      <c r="J2353" s="90" t="s">
        <v>244</v>
      </c>
    </row>
    <row r="2354" spans="1:10" x14ac:dyDescent="0.3">
      <c r="A2354" s="90">
        <v>2352</v>
      </c>
      <c r="B2354" s="91">
        <v>167</v>
      </c>
      <c r="C2354" s="90" t="s">
        <v>395</v>
      </c>
      <c r="D2354" s="90" t="s">
        <v>1</v>
      </c>
      <c r="E2354" s="86">
        <v>113.628541</v>
      </c>
      <c r="F2354" s="86">
        <v>34.752965000000003</v>
      </c>
      <c r="G2354" s="92">
        <v>32.799999999999997</v>
      </c>
      <c r="H2354" s="86"/>
      <c r="I2354" s="90" t="s">
        <v>222</v>
      </c>
      <c r="J2354" s="90" t="s">
        <v>244</v>
      </c>
    </row>
    <row r="2355" spans="1:10" x14ac:dyDescent="0.3">
      <c r="A2355" s="90">
        <v>2353</v>
      </c>
      <c r="B2355" s="91">
        <v>167</v>
      </c>
      <c r="C2355" s="90" t="s">
        <v>395</v>
      </c>
      <c r="D2355" s="90" t="s">
        <v>1</v>
      </c>
      <c r="E2355" s="86">
        <v>117.129274</v>
      </c>
      <c r="F2355" s="86">
        <v>36.657017000000003</v>
      </c>
      <c r="G2355" s="92">
        <v>39.1</v>
      </c>
      <c r="H2355" s="86"/>
      <c r="I2355" s="90" t="s">
        <v>222</v>
      </c>
      <c r="J2355" s="90" t="s">
        <v>244</v>
      </c>
    </row>
    <row r="2356" spans="1:10" x14ac:dyDescent="0.3">
      <c r="A2356" s="90">
        <v>2354</v>
      </c>
      <c r="B2356" s="91">
        <v>167</v>
      </c>
      <c r="C2356" s="90" t="s">
        <v>395</v>
      </c>
      <c r="D2356" s="90" t="s">
        <v>1</v>
      </c>
      <c r="E2356" s="86">
        <v>117.129274</v>
      </c>
      <c r="F2356" s="86">
        <v>36.657017000000003</v>
      </c>
      <c r="G2356" s="92">
        <v>42</v>
      </c>
      <c r="H2356" s="86"/>
      <c r="I2356" s="90" t="s">
        <v>222</v>
      </c>
      <c r="J2356" s="90" t="s">
        <v>244</v>
      </c>
    </row>
    <row r="2357" spans="1:10" x14ac:dyDescent="0.3">
      <c r="A2357" s="90">
        <v>2355</v>
      </c>
      <c r="B2357" s="91">
        <v>167</v>
      </c>
      <c r="C2357" s="90" t="s">
        <v>395</v>
      </c>
      <c r="D2357" s="90" t="s">
        <v>1</v>
      </c>
      <c r="E2357" s="86">
        <v>117.29057400000001</v>
      </c>
      <c r="F2357" s="86">
        <v>34.214098999999997</v>
      </c>
      <c r="G2357" s="92">
        <v>51.7</v>
      </c>
      <c r="H2357" s="86"/>
      <c r="I2357" s="90" t="s">
        <v>222</v>
      </c>
      <c r="J2357" s="90" t="s">
        <v>244</v>
      </c>
    </row>
    <row r="2358" spans="1:10" x14ac:dyDescent="0.3">
      <c r="A2358" s="90">
        <v>2356</v>
      </c>
      <c r="B2358" s="91">
        <v>167</v>
      </c>
      <c r="C2358" s="90" t="s">
        <v>395</v>
      </c>
      <c r="D2358" s="90" t="s">
        <v>1</v>
      </c>
      <c r="E2358" s="86">
        <v>117.29057400000001</v>
      </c>
      <c r="F2358" s="86">
        <v>34.214098999999997</v>
      </c>
      <c r="G2358" s="92">
        <v>38.700000000000003</v>
      </c>
      <c r="H2358" s="86"/>
      <c r="I2358" s="90" t="s">
        <v>222</v>
      </c>
      <c r="J2358" s="90" t="s">
        <v>244</v>
      </c>
    </row>
    <row r="2359" spans="1:10" x14ac:dyDescent="0.3">
      <c r="A2359" s="90">
        <v>2357</v>
      </c>
      <c r="B2359" s="91">
        <v>167</v>
      </c>
      <c r="C2359" s="90" t="s">
        <v>395</v>
      </c>
      <c r="D2359" s="90" t="s">
        <v>1</v>
      </c>
      <c r="E2359" s="86">
        <v>114.397203</v>
      </c>
      <c r="F2359" s="86">
        <v>36.106406</v>
      </c>
      <c r="G2359" s="92">
        <v>32.299999999999997</v>
      </c>
      <c r="H2359" s="86"/>
      <c r="I2359" s="90" t="s">
        <v>222</v>
      </c>
      <c r="J2359" s="90" t="s">
        <v>244</v>
      </c>
    </row>
    <row r="2360" spans="1:10" x14ac:dyDescent="0.3">
      <c r="A2360" s="90">
        <v>2358</v>
      </c>
      <c r="B2360" s="91">
        <v>167</v>
      </c>
      <c r="C2360" s="90" t="s">
        <v>395</v>
      </c>
      <c r="D2360" s="90" t="s">
        <v>1</v>
      </c>
      <c r="E2360" s="86">
        <v>114.397203</v>
      </c>
      <c r="F2360" s="86">
        <v>36.106406</v>
      </c>
      <c r="G2360" s="92">
        <v>58.2</v>
      </c>
      <c r="H2360" s="86"/>
      <c r="I2360" s="90" t="s">
        <v>222</v>
      </c>
      <c r="J2360" s="90" t="s">
        <v>244</v>
      </c>
    </row>
    <row r="2361" spans="1:10" x14ac:dyDescent="0.3">
      <c r="A2361" s="90">
        <v>2359</v>
      </c>
      <c r="B2361" s="91">
        <v>167</v>
      </c>
      <c r="C2361" s="90" t="s">
        <v>395</v>
      </c>
      <c r="D2361" s="90" t="s">
        <v>1</v>
      </c>
      <c r="E2361" s="86">
        <v>114.397203</v>
      </c>
      <c r="F2361" s="86">
        <v>36.106406</v>
      </c>
      <c r="G2361" s="92">
        <v>51.9</v>
      </c>
      <c r="H2361" s="86"/>
      <c r="I2361" s="90" t="s">
        <v>222</v>
      </c>
      <c r="J2361" s="90" t="s">
        <v>244</v>
      </c>
    </row>
    <row r="2362" spans="1:10" x14ac:dyDescent="0.3">
      <c r="A2362" s="90">
        <v>2360</v>
      </c>
      <c r="B2362" s="91">
        <v>167</v>
      </c>
      <c r="C2362" s="90" t="s">
        <v>395</v>
      </c>
      <c r="D2362" s="90" t="s">
        <v>1</v>
      </c>
      <c r="E2362" s="86">
        <v>114.397203</v>
      </c>
      <c r="F2362" s="86">
        <v>36.106406</v>
      </c>
      <c r="G2362" s="92">
        <v>47.8</v>
      </c>
      <c r="H2362" s="86"/>
      <c r="I2362" s="90" t="s">
        <v>222</v>
      </c>
      <c r="J2362" s="90" t="s">
        <v>244</v>
      </c>
    </row>
    <row r="2363" spans="1:10" x14ac:dyDescent="0.3">
      <c r="A2363" s="90">
        <v>2361</v>
      </c>
      <c r="B2363" s="91">
        <v>167</v>
      </c>
      <c r="C2363" s="90" t="s">
        <v>395</v>
      </c>
      <c r="D2363" s="90" t="s">
        <v>1</v>
      </c>
      <c r="E2363" s="86">
        <v>114.397203</v>
      </c>
      <c r="F2363" s="86">
        <v>36.106406</v>
      </c>
      <c r="G2363" s="92">
        <v>46.1</v>
      </c>
      <c r="H2363" s="86"/>
      <c r="I2363" s="90" t="s">
        <v>222</v>
      </c>
      <c r="J2363" s="90" t="s">
        <v>244</v>
      </c>
    </row>
    <row r="2364" spans="1:10" x14ac:dyDescent="0.3">
      <c r="A2364" s="90">
        <v>2362</v>
      </c>
      <c r="B2364" s="91">
        <v>167</v>
      </c>
      <c r="C2364" s="90" t="s">
        <v>395</v>
      </c>
      <c r="D2364" s="90" t="s">
        <v>1</v>
      </c>
      <c r="E2364" s="86">
        <v>114.397203</v>
      </c>
      <c r="F2364" s="86">
        <v>36.106406</v>
      </c>
      <c r="G2364" s="92">
        <v>45.8</v>
      </c>
      <c r="H2364" s="86"/>
      <c r="I2364" s="90" t="s">
        <v>222</v>
      </c>
      <c r="J2364" s="90" t="s">
        <v>244</v>
      </c>
    </row>
    <row r="2365" spans="1:10" x14ac:dyDescent="0.3">
      <c r="A2365" s="90">
        <v>2363</v>
      </c>
      <c r="B2365" s="91">
        <v>167</v>
      </c>
      <c r="C2365" s="90" t="s">
        <v>395</v>
      </c>
      <c r="D2365" s="90" t="s">
        <v>1</v>
      </c>
      <c r="E2365" s="86">
        <v>114.397203</v>
      </c>
      <c r="F2365" s="86">
        <v>36.106406</v>
      </c>
      <c r="G2365" s="92">
        <v>45.6</v>
      </c>
      <c r="H2365" s="86"/>
      <c r="I2365" s="90" t="s">
        <v>222</v>
      </c>
      <c r="J2365" s="90" t="s">
        <v>244</v>
      </c>
    </row>
    <row r="2366" spans="1:10" x14ac:dyDescent="0.3">
      <c r="A2366" s="90">
        <v>2364</v>
      </c>
      <c r="B2366" s="91">
        <v>167</v>
      </c>
      <c r="C2366" s="90" t="s">
        <v>395</v>
      </c>
      <c r="D2366" s="90" t="s">
        <v>1</v>
      </c>
      <c r="E2366" s="86">
        <v>114.397203</v>
      </c>
      <c r="F2366" s="86">
        <v>36.106406</v>
      </c>
      <c r="G2366" s="92">
        <v>45.5</v>
      </c>
      <c r="H2366" s="86"/>
      <c r="I2366" s="90" t="s">
        <v>222</v>
      </c>
      <c r="J2366" s="90" t="s">
        <v>244</v>
      </c>
    </row>
    <row r="2367" spans="1:10" x14ac:dyDescent="0.3">
      <c r="A2367" s="90">
        <v>2365</v>
      </c>
      <c r="B2367" s="91">
        <v>167</v>
      </c>
      <c r="C2367" s="90" t="s">
        <v>395</v>
      </c>
      <c r="D2367" s="90" t="s">
        <v>1</v>
      </c>
      <c r="E2367" s="86">
        <v>114.397203</v>
      </c>
      <c r="F2367" s="86">
        <v>36.106406</v>
      </c>
      <c r="G2367" s="92">
        <v>43.3</v>
      </c>
      <c r="H2367" s="86"/>
      <c r="I2367" s="90" t="s">
        <v>222</v>
      </c>
      <c r="J2367" s="90" t="s">
        <v>244</v>
      </c>
    </row>
    <row r="2368" spans="1:10" x14ac:dyDescent="0.3">
      <c r="A2368" s="90">
        <v>2366</v>
      </c>
      <c r="B2368" s="91">
        <v>167</v>
      </c>
      <c r="C2368" s="90" t="s">
        <v>395</v>
      </c>
      <c r="D2368" s="90" t="s">
        <v>1</v>
      </c>
      <c r="E2368" s="86">
        <v>114.397203</v>
      </c>
      <c r="F2368" s="86">
        <v>36.106406</v>
      </c>
      <c r="G2368" s="92">
        <v>42.4</v>
      </c>
      <c r="H2368" s="86"/>
      <c r="I2368" s="90" t="s">
        <v>222</v>
      </c>
      <c r="J2368" s="90" t="s">
        <v>244</v>
      </c>
    </row>
    <row r="2369" spans="1:10" x14ac:dyDescent="0.3">
      <c r="A2369" s="90">
        <v>2367</v>
      </c>
      <c r="B2369" s="91">
        <v>167</v>
      </c>
      <c r="C2369" s="90" t="s">
        <v>395</v>
      </c>
      <c r="D2369" s="90" t="s">
        <v>1</v>
      </c>
      <c r="E2369" s="86">
        <v>114.397203</v>
      </c>
      <c r="F2369" s="86">
        <v>36.106406</v>
      </c>
      <c r="G2369" s="92">
        <v>42</v>
      </c>
      <c r="H2369" s="86"/>
      <c r="I2369" s="90" t="s">
        <v>222</v>
      </c>
      <c r="J2369" s="90" t="s">
        <v>244</v>
      </c>
    </row>
    <row r="2370" spans="1:10" x14ac:dyDescent="0.3">
      <c r="A2370" s="90">
        <v>2368</v>
      </c>
      <c r="B2370" s="91">
        <v>168</v>
      </c>
      <c r="C2370" s="90" t="s">
        <v>396</v>
      </c>
      <c r="D2370" s="90" t="s">
        <v>1</v>
      </c>
      <c r="E2370" s="86">
        <v>116.335009</v>
      </c>
      <c r="F2370" s="86">
        <v>39.961385999999997</v>
      </c>
      <c r="G2370" s="92">
        <v>29.3</v>
      </c>
      <c r="H2370" s="86"/>
      <c r="I2370" s="90" t="s">
        <v>222</v>
      </c>
      <c r="J2370" s="90" t="s">
        <v>244</v>
      </c>
    </row>
    <row r="2371" spans="1:10" x14ac:dyDescent="0.3">
      <c r="A2371" s="90">
        <v>2369</v>
      </c>
      <c r="B2371" s="91">
        <v>168</v>
      </c>
      <c r="C2371" s="90" t="s">
        <v>396</v>
      </c>
      <c r="D2371" s="90" t="s">
        <v>1</v>
      </c>
      <c r="E2371" s="86">
        <v>116.335009</v>
      </c>
      <c r="F2371" s="86">
        <v>39.961385999999997</v>
      </c>
      <c r="G2371" s="92">
        <v>37.5</v>
      </c>
      <c r="H2371" s="86"/>
      <c r="I2371" s="90" t="s">
        <v>222</v>
      </c>
      <c r="J2371" s="90" t="s">
        <v>244</v>
      </c>
    </row>
    <row r="2372" spans="1:10" x14ac:dyDescent="0.3">
      <c r="A2372" s="90">
        <v>2370</v>
      </c>
      <c r="B2372" s="91">
        <v>168</v>
      </c>
      <c r="C2372" s="90" t="s">
        <v>396</v>
      </c>
      <c r="D2372" s="90" t="s">
        <v>1</v>
      </c>
      <c r="E2372" s="86">
        <v>116.335009</v>
      </c>
      <c r="F2372" s="86">
        <v>39.961385999999997</v>
      </c>
      <c r="G2372" s="92">
        <v>38.4</v>
      </c>
      <c r="H2372" s="86"/>
      <c r="I2372" s="90" t="s">
        <v>222</v>
      </c>
      <c r="J2372" s="90" t="s">
        <v>244</v>
      </c>
    </row>
    <row r="2373" spans="1:10" x14ac:dyDescent="0.3">
      <c r="A2373" s="90">
        <v>2371</v>
      </c>
      <c r="B2373" s="91">
        <v>168</v>
      </c>
      <c r="C2373" s="90" t="s">
        <v>396</v>
      </c>
      <c r="D2373" s="90" t="s">
        <v>1</v>
      </c>
      <c r="E2373" s="86">
        <v>116.335009</v>
      </c>
      <c r="F2373" s="86">
        <v>39.961385999999997</v>
      </c>
      <c r="G2373" s="92">
        <v>39.299999999999997</v>
      </c>
      <c r="H2373" s="86"/>
      <c r="I2373" s="90" t="s">
        <v>222</v>
      </c>
      <c r="J2373" s="90" t="s">
        <v>244</v>
      </c>
    </row>
    <row r="2374" spans="1:10" x14ac:dyDescent="0.3">
      <c r="A2374" s="90">
        <v>2372</v>
      </c>
      <c r="B2374" s="91">
        <v>168</v>
      </c>
      <c r="C2374" s="90" t="s">
        <v>396</v>
      </c>
      <c r="D2374" s="90" t="s">
        <v>1</v>
      </c>
      <c r="E2374" s="86">
        <v>116.335009</v>
      </c>
      <c r="F2374" s="86">
        <v>39.961385999999997</v>
      </c>
      <c r="G2374" s="92">
        <v>39.6</v>
      </c>
      <c r="H2374" s="86"/>
      <c r="I2374" s="90" t="s">
        <v>222</v>
      </c>
      <c r="J2374" s="90" t="s">
        <v>244</v>
      </c>
    </row>
    <row r="2375" spans="1:10" x14ac:dyDescent="0.3">
      <c r="A2375" s="90">
        <v>2373</v>
      </c>
      <c r="B2375" s="91">
        <v>168</v>
      </c>
      <c r="C2375" s="90" t="s">
        <v>396</v>
      </c>
      <c r="D2375" s="90" t="s">
        <v>1</v>
      </c>
      <c r="E2375" s="86">
        <v>116.335009</v>
      </c>
      <c r="F2375" s="86">
        <v>39.961385999999997</v>
      </c>
      <c r="G2375" s="92">
        <v>39.700000000000003</v>
      </c>
      <c r="H2375" s="86"/>
      <c r="I2375" s="90" t="s">
        <v>222</v>
      </c>
      <c r="J2375" s="90" t="s">
        <v>244</v>
      </c>
    </row>
    <row r="2376" spans="1:10" x14ac:dyDescent="0.3">
      <c r="A2376" s="90">
        <v>2374</v>
      </c>
      <c r="B2376" s="91">
        <v>168</v>
      </c>
      <c r="C2376" s="90" t="s">
        <v>396</v>
      </c>
      <c r="D2376" s="90" t="s">
        <v>1</v>
      </c>
      <c r="E2376" s="86">
        <v>116.335009</v>
      </c>
      <c r="F2376" s="86">
        <v>39.961385999999997</v>
      </c>
      <c r="G2376" s="92">
        <v>41.3</v>
      </c>
      <c r="H2376" s="86"/>
      <c r="I2376" s="90" t="s">
        <v>222</v>
      </c>
      <c r="J2376" s="90" t="s">
        <v>244</v>
      </c>
    </row>
    <row r="2377" spans="1:10" x14ac:dyDescent="0.3">
      <c r="A2377" s="90">
        <v>2375</v>
      </c>
      <c r="B2377" s="91">
        <v>168</v>
      </c>
      <c r="C2377" s="90" t="s">
        <v>396</v>
      </c>
      <c r="D2377" s="90" t="s">
        <v>1</v>
      </c>
      <c r="E2377" s="86">
        <v>116.335009</v>
      </c>
      <c r="F2377" s="86">
        <v>39.961385999999997</v>
      </c>
      <c r="G2377" s="92">
        <v>41.8</v>
      </c>
      <c r="H2377" s="86"/>
      <c r="I2377" s="90" t="s">
        <v>222</v>
      </c>
      <c r="J2377" s="90" t="s">
        <v>244</v>
      </c>
    </row>
    <row r="2378" spans="1:10" x14ac:dyDescent="0.3">
      <c r="A2378" s="90">
        <v>2376</v>
      </c>
      <c r="B2378" s="91">
        <v>168</v>
      </c>
      <c r="C2378" s="90" t="s">
        <v>396</v>
      </c>
      <c r="D2378" s="90" t="s">
        <v>1</v>
      </c>
      <c r="E2378" s="86">
        <v>116.335009</v>
      </c>
      <c r="F2378" s="86">
        <v>39.961385999999997</v>
      </c>
      <c r="G2378" s="92">
        <v>43</v>
      </c>
      <c r="H2378" s="86"/>
      <c r="I2378" s="90" t="s">
        <v>222</v>
      </c>
      <c r="J2378" s="90" t="s">
        <v>244</v>
      </c>
    </row>
    <row r="2379" spans="1:10" x14ac:dyDescent="0.3">
      <c r="A2379" s="90">
        <v>2377</v>
      </c>
      <c r="B2379" s="91">
        <v>168</v>
      </c>
      <c r="C2379" s="90" t="s">
        <v>396</v>
      </c>
      <c r="D2379" s="90" t="s">
        <v>1</v>
      </c>
      <c r="E2379" s="86">
        <v>116.335009</v>
      </c>
      <c r="F2379" s="86">
        <v>39.961385999999997</v>
      </c>
      <c r="G2379" s="92">
        <v>43.8</v>
      </c>
      <c r="H2379" s="86"/>
      <c r="I2379" s="90" t="s">
        <v>222</v>
      </c>
      <c r="J2379" s="90" t="s">
        <v>244</v>
      </c>
    </row>
    <row r="2380" spans="1:10" x14ac:dyDescent="0.3">
      <c r="A2380" s="90">
        <v>2378</v>
      </c>
      <c r="B2380" s="91">
        <v>168</v>
      </c>
      <c r="C2380" s="90" t="s">
        <v>396</v>
      </c>
      <c r="D2380" s="90" t="s">
        <v>1</v>
      </c>
      <c r="E2380" s="86">
        <v>116.335009</v>
      </c>
      <c r="F2380" s="86">
        <v>39.961385999999997</v>
      </c>
      <c r="G2380" s="92">
        <v>43.9</v>
      </c>
      <c r="H2380" s="86"/>
      <c r="I2380" s="90" t="s">
        <v>222</v>
      </c>
      <c r="J2380" s="90" t="s">
        <v>244</v>
      </c>
    </row>
    <row r="2381" spans="1:10" x14ac:dyDescent="0.3">
      <c r="A2381" s="90">
        <v>2379</v>
      </c>
      <c r="B2381" s="91">
        <v>169</v>
      </c>
      <c r="C2381" s="90" t="s">
        <v>397</v>
      </c>
      <c r="D2381" s="90" t="s">
        <v>1</v>
      </c>
      <c r="E2381" s="86">
        <v>115.033333333333</v>
      </c>
      <c r="F2381" s="86">
        <v>36.866666666666603</v>
      </c>
      <c r="G2381" s="92">
        <v>29.5</v>
      </c>
      <c r="H2381" s="86">
        <v>0.3</v>
      </c>
      <c r="I2381" s="90" t="s">
        <v>222</v>
      </c>
      <c r="J2381" s="90" t="s">
        <v>244</v>
      </c>
    </row>
    <row r="2382" spans="1:10" x14ac:dyDescent="0.3">
      <c r="A2382" s="90">
        <v>2380</v>
      </c>
      <c r="B2382" s="91">
        <v>169</v>
      </c>
      <c r="C2382" s="90" t="s">
        <v>397</v>
      </c>
      <c r="D2382" s="90" t="s">
        <v>1</v>
      </c>
      <c r="E2382" s="86">
        <v>115.033333333333</v>
      </c>
      <c r="F2382" s="86">
        <v>36.866666666666603</v>
      </c>
      <c r="G2382" s="92">
        <v>24.5</v>
      </c>
      <c r="H2382" s="86">
        <v>0.3</v>
      </c>
      <c r="I2382" s="90" t="s">
        <v>222</v>
      </c>
      <c r="J2382" s="90" t="s">
        <v>244</v>
      </c>
    </row>
    <row r="2383" spans="1:10" x14ac:dyDescent="0.3">
      <c r="A2383" s="90">
        <v>2381</v>
      </c>
      <c r="B2383" s="91">
        <v>169</v>
      </c>
      <c r="C2383" s="90" t="s">
        <v>397</v>
      </c>
      <c r="D2383" s="90" t="s">
        <v>1</v>
      </c>
      <c r="E2383" s="86">
        <v>115.033333333333</v>
      </c>
      <c r="F2383" s="86">
        <v>36.866666666666603</v>
      </c>
      <c r="G2383" s="92">
        <v>20.6</v>
      </c>
      <c r="H2383" s="86">
        <v>0.3</v>
      </c>
      <c r="I2383" s="90" t="s">
        <v>222</v>
      </c>
      <c r="J2383" s="90" t="s">
        <v>244</v>
      </c>
    </row>
    <row r="2384" spans="1:10" x14ac:dyDescent="0.3">
      <c r="A2384" s="90">
        <v>2382</v>
      </c>
      <c r="B2384" s="91">
        <v>169</v>
      </c>
      <c r="C2384" s="90" t="s">
        <v>397</v>
      </c>
      <c r="D2384" s="90" t="s">
        <v>1</v>
      </c>
      <c r="E2384" s="86">
        <v>115.033333333333</v>
      </c>
      <c r="F2384" s="86">
        <v>36.866666666666603</v>
      </c>
      <c r="G2384" s="92">
        <v>18</v>
      </c>
      <c r="H2384" s="86">
        <v>0.3</v>
      </c>
      <c r="I2384" s="90" t="s">
        <v>222</v>
      </c>
      <c r="J2384" s="90" t="s">
        <v>244</v>
      </c>
    </row>
    <row r="2385" spans="1:10" x14ac:dyDescent="0.3">
      <c r="A2385" s="90">
        <v>2383</v>
      </c>
      <c r="B2385" s="91">
        <v>169</v>
      </c>
      <c r="C2385" s="90" t="s">
        <v>397</v>
      </c>
      <c r="D2385" s="90" t="s">
        <v>1</v>
      </c>
      <c r="E2385" s="86">
        <v>115.033333333333</v>
      </c>
      <c r="F2385" s="86">
        <v>36.866666666666603</v>
      </c>
      <c r="G2385" s="92">
        <v>15</v>
      </c>
      <c r="H2385" s="86">
        <v>0.3</v>
      </c>
      <c r="I2385" s="90" t="s">
        <v>222</v>
      </c>
      <c r="J2385" s="90" t="s">
        <v>244</v>
      </c>
    </row>
    <row r="2386" spans="1:10" x14ac:dyDescent="0.3">
      <c r="A2386" s="90">
        <v>2384</v>
      </c>
      <c r="B2386" s="91">
        <v>169</v>
      </c>
      <c r="C2386" s="90" t="s">
        <v>397</v>
      </c>
      <c r="D2386" s="90" t="s">
        <v>1</v>
      </c>
      <c r="E2386" s="86">
        <v>115.033333333333</v>
      </c>
      <c r="F2386" s="86">
        <v>36.866666666666603</v>
      </c>
      <c r="G2386" s="92">
        <v>13</v>
      </c>
      <c r="H2386" s="86">
        <v>0.3</v>
      </c>
      <c r="I2386" s="90" t="s">
        <v>222</v>
      </c>
      <c r="J2386" s="90" t="s">
        <v>244</v>
      </c>
    </row>
    <row r="2387" spans="1:10" x14ac:dyDescent="0.3">
      <c r="A2387" s="90">
        <v>2385</v>
      </c>
      <c r="B2387" s="91">
        <v>170</v>
      </c>
      <c r="C2387" s="90" t="s">
        <v>398</v>
      </c>
      <c r="D2387" s="90" t="s">
        <v>1</v>
      </c>
      <c r="E2387" s="86">
        <v>115.01909999999999</v>
      </c>
      <c r="F2387" s="86">
        <v>36.8735</v>
      </c>
      <c r="G2387" s="92">
        <v>37.1</v>
      </c>
      <c r="H2387" s="86">
        <v>0.4</v>
      </c>
      <c r="I2387" s="90" t="s">
        <v>222</v>
      </c>
      <c r="J2387" s="90" t="s">
        <v>244</v>
      </c>
    </row>
    <row r="2388" spans="1:10" x14ac:dyDescent="0.3">
      <c r="A2388" s="90">
        <v>2386</v>
      </c>
      <c r="B2388" s="91">
        <v>170</v>
      </c>
      <c r="C2388" s="90" t="s">
        <v>398</v>
      </c>
      <c r="D2388" s="90" t="s">
        <v>1</v>
      </c>
      <c r="E2388" s="86">
        <v>115.01909999999999</v>
      </c>
      <c r="F2388" s="86">
        <v>36.8735</v>
      </c>
      <c r="G2388" s="92">
        <v>26.6</v>
      </c>
      <c r="H2388" s="86">
        <v>0.4</v>
      </c>
      <c r="I2388" s="90" t="s">
        <v>222</v>
      </c>
      <c r="J2388" s="90" t="s">
        <v>244</v>
      </c>
    </row>
    <row r="2389" spans="1:10" x14ac:dyDescent="0.3">
      <c r="A2389" s="90">
        <v>2387</v>
      </c>
      <c r="B2389" s="91">
        <v>170</v>
      </c>
      <c r="C2389" s="90" t="s">
        <v>398</v>
      </c>
      <c r="D2389" s="90" t="s">
        <v>1</v>
      </c>
      <c r="E2389" s="86">
        <v>115.01909999999999</v>
      </c>
      <c r="F2389" s="86">
        <v>36.8735</v>
      </c>
      <c r="G2389" s="92">
        <v>25.3</v>
      </c>
      <c r="H2389" s="86">
        <v>0.38</v>
      </c>
      <c r="I2389" s="90" t="s">
        <v>222</v>
      </c>
      <c r="J2389" s="90" t="s">
        <v>244</v>
      </c>
    </row>
    <row r="2390" spans="1:10" x14ac:dyDescent="0.3">
      <c r="A2390" s="90">
        <v>2388</v>
      </c>
      <c r="B2390" s="91">
        <v>170</v>
      </c>
      <c r="C2390" s="90" t="s">
        <v>398</v>
      </c>
      <c r="D2390" s="90" t="s">
        <v>1</v>
      </c>
      <c r="E2390" s="86">
        <v>112.9974</v>
      </c>
      <c r="F2390" s="86">
        <v>34.9011</v>
      </c>
      <c r="G2390" s="92">
        <v>35</v>
      </c>
      <c r="H2390" s="86">
        <v>0.72</v>
      </c>
      <c r="I2390" s="90" t="s">
        <v>222</v>
      </c>
      <c r="J2390" s="90" t="s">
        <v>244</v>
      </c>
    </row>
    <row r="2391" spans="1:10" x14ac:dyDescent="0.3">
      <c r="A2391" s="90">
        <v>2389</v>
      </c>
      <c r="B2391" s="91">
        <v>170</v>
      </c>
      <c r="C2391" s="90" t="s">
        <v>398</v>
      </c>
      <c r="D2391" s="90" t="s">
        <v>1</v>
      </c>
      <c r="E2391" s="86">
        <v>116.70950000000001</v>
      </c>
      <c r="F2391" s="86">
        <v>32.715699999999998</v>
      </c>
      <c r="G2391" s="92">
        <v>20.8</v>
      </c>
      <c r="H2391" s="86">
        <v>0.74</v>
      </c>
      <c r="I2391" s="90" t="s">
        <v>222</v>
      </c>
      <c r="J2391" s="90" t="s">
        <v>244</v>
      </c>
    </row>
    <row r="2392" spans="1:10" x14ac:dyDescent="0.3">
      <c r="A2392" s="90">
        <v>2390</v>
      </c>
      <c r="B2392" s="91">
        <v>170</v>
      </c>
      <c r="C2392" s="90" t="s">
        <v>398</v>
      </c>
      <c r="D2392" s="90" t="s">
        <v>1</v>
      </c>
      <c r="E2392" s="86">
        <v>117.583</v>
      </c>
      <c r="F2392" s="86">
        <v>31.97</v>
      </c>
      <c r="G2392" s="92">
        <v>24.8</v>
      </c>
      <c r="H2392" s="86">
        <v>1.59</v>
      </c>
      <c r="I2392" s="90" t="s">
        <v>222</v>
      </c>
      <c r="J2392" s="90" t="s">
        <v>244</v>
      </c>
    </row>
    <row r="2393" spans="1:10" x14ac:dyDescent="0.3">
      <c r="A2393" s="90">
        <v>2391</v>
      </c>
      <c r="B2393" s="91">
        <v>171</v>
      </c>
      <c r="C2393" s="90" t="s">
        <v>399</v>
      </c>
      <c r="D2393" s="90" t="s">
        <v>1</v>
      </c>
      <c r="E2393" s="86">
        <v>108.06666666666666</v>
      </c>
      <c r="F2393" s="86">
        <v>34.266666666666666</v>
      </c>
      <c r="G2393" s="92">
        <v>36.153799999999997</v>
      </c>
      <c r="H2393" s="86">
        <v>0.67</v>
      </c>
      <c r="I2393" s="90" t="s">
        <v>222</v>
      </c>
      <c r="J2393" s="90" t="s">
        <v>244</v>
      </c>
    </row>
    <row r="2394" spans="1:10" x14ac:dyDescent="0.3">
      <c r="A2394" s="90">
        <v>2392</v>
      </c>
      <c r="B2394" s="91">
        <v>171</v>
      </c>
      <c r="C2394" s="90" t="s">
        <v>399</v>
      </c>
      <c r="D2394" s="90" t="s">
        <v>1</v>
      </c>
      <c r="E2394" s="86">
        <v>108.06666666666666</v>
      </c>
      <c r="F2394" s="86">
        <v>34.266666666666666</v>
      </c>
      <c r="G2394" s="92">
        <v>35.1282</v>
      </c>
      <c r="H2394" s="86">
        <v>0.67</v>
      </c>
      <c r="I2394" s="90" t="s">
        <v>222</v>
      </c>
      <c r="J2394" s="90" t="s">
        <v>244</v>
      </c>
    </row>
    <row r="2395" spans="1:10" x14ac:dyDescent="0.3">
      <c r="A2395" s="90">
        <v>2393</v>
      </c>
      <c r="B2395" s="91">
        <v>171</v>
      </c>
      <c r="C2395" s="90" t="s">
        <v>399</v>
      </c>
      <c r="D2395" s="90" t="s">
        <v>1</v>
      </c>
      <c r="E2395" s="86">
        <v>108.06666666666666</v>
      </c>
      <c r="F2395" s="86">
        <v>34.266666666666666</v>
      </c>
      <c r="G2395" s="92">
        <v>36.923099999999998</v>
      </c>
      <c r="H2395" s="86">
        <v>0.67</v>
      </c>
      <c r="I2395" s="90" t="s">
        <v>222</v>
      </c>
      <c r="J2395" s="90" t="s">
        <v>244</v>
      </c>
    </row>
    <row r="2396" spans="1:10" x14ac:dyDescent="0.3">
      <c r="A2396" s="90">
        <v>2394</v>
      </c>
      <c r="B2396" s="91">
        <v>171</v>
      </c>
      <c r="C2396" s="90" t="s">
        <v>399</v>
      </c>
      <c r="D2396" s="90" t="s">
        <v>1</v>
      </c>
      <c r="E2396" s="86">
        <v>108.06666666666666</v>
      </c>
      <c r="F2396" s="86">
        <v>34.266666666666666</v>
      </c>
      <c r="G2396" s="92">
        <v>36.410299999999999</v>
      </c>
      <c r="H2396" s="86">
        <v>0.67</v>
      </c>
      <c r="I2396" s="90" t="s">
        <v>222</v>
      </c>
      <c r="J2396" s="90" t="s">
        <v>244</v>
      </c>
    </row>
    <row r="2397" spans="1:10" x14ac:dyDescent="0.3">
      <c r="A2397" s="90">
        <v>2395</v>
      </c>
      <c r="B2397" s="91">
        <v>171</v>
      </c>
      <c r="C2397" s="90" t="s">
        <v>399</v>
      </c>
      <c r="D2397" s="90" t="s">
        <v>1</v>
      </c>
      <c r="E2397" s="86">
        <v>108.06666666666666</v>
      </c>
      <c r="F2397" s="86">
        <v>34.266666666666666</v>
      </c>
      <c r="G2397" s="92">
        <v>38.205100000000002</v>
      </c>
      <c r="H2397" s="86">
        <v>0.67</v>
      </c>
      <c r="I2397" s="90" t="s">
        <v>222</v>
      </c>
      <c r="J2397" s="90" t="s">
        <v>244</v>
      </c>
    </row>
    <row r="2398" spans="1:10" x14ac:dyDescent="0.3">
      <c r="A2398" s="90">
        <v>2396</v>
      </c>
      <c r="B2398" s="91">
        <v>172</v>
      </c>
      <c r="C2398" s="90" t="s">
        <v>400</v>
      </c>
      <c r="D2398" s="90" t="s">
        <v>1</v>
      </c>
      <c r="E2398" s="86">
        <v>108.06666666666666</v>
      </c>
      <c r="F2398" s="86">
        <v>34.266666666666666</v>
      </c>
      <c r="G2398" s="92">
        <v>25.263200000000001</v>
      </c>
      <c r="H2398" s="86">
        <v>0.67</v>
      </c>
      <c r="I2398" s="90" t="s">
        <v>222</v>
      </c>
      <c r="J2398" s="90" t="s">
        <v>244</v>
      </c>
    </row>
    <row r="2399" spans="1:10" x14ac:dyDescent="0.3">
      <c r="A2399" s="90">
        <v>2397</v>
      </c>
      <c r="B2399" s="91">
        <v>172</v>
      </c>
      <c r="C2399" s="90" t="s">
        <v>400</v>
      </c>
      <c r="D2399" s="90" t="s">
        <v>1</v>
      </c>
      <c r="E2399" s="86">
        <v>108.06666666666666</v>
      </c>
      <c r="F2399" s="86">
        <v>34.266666666666666</v>
      </c>
      <c r="G2399" s="92">
        <v>36.710500000000003</v>
      </c>
      <c r="H2399" s="86">
        <v>0.67</v>
      </c>
      <c r="I2399" s="90" t="s">
        <v>222</v>
      </c>
      <c r="J2399" s="90" t="s">
        <v>244</v>
      </c>
    </row>
    <row r="2400" spans="1:10" x14ac:dyDescent="0.3">
      <c r="A2400" s="90">
        <v>2398</v>
      </c>
      <c r="B2400" s="91">
        <v>173</v>
      </c>
      <c r="C2400" s="90" t="s">
        <v>401</v>
      </c>
      <c r="D2400" s="90" t="s">
        <v>1</v>
      </c>
      <c r="E2400" s="86">
        <v>108.06861111111111</v>
      </c>
      <c r="F2400" s="86">
        <v>34.298888888888889</v>
      </c>
      <c r="G2400" s="92">
        <v>33.299999999999997</v>
      </c>
      <c r="H2400" s="86">
        <v>0.82</v>
      </c>
      <c r="I2400" s="90" t="s">
        <v>222</v>
      </c>
      <c r="J2400" s="90" t="s">
        <v>244</v>
      </c>
    </row>
    <row r="2401" spans="1:10" x14ac:dyDescent="0.3">
      <c r="A2401" s="90">
        <v>2399</v>
      </c>
      <c r="B2401" s="91">
        <v>174</v>
      </c>
      <c r="C2401" s="90" t="s">
        <v>402</v>
      </c>
      <c r="D2401" s="90" t="s">
        <v>1</v>
      </c>
      <c r="E2401" s="86">
        <v>108.06861111111111</v>
      </c>
      <c r="F2401" s="86">
        <v>34.298888888888889</v>
      </c>
      <c r="G2401" s="92">
        <v>34.4</v>
      </c>
      <c r="H2401" s="86">
        <v>0.82</v>
      </c>
      <c r="I2401" s="90" t="s">
        <v>222</v>
      </c>
      <c r="J2401" s="90" t="s">
        <v>244</v>
      </c>
    </row>
    <row r="2402" spans="1:10" x14ac:dyDescent="0.3">
      <c r="A2402" s="90">
        <v>2400</v>
      </c>
      <c r="B2402" s="91">
        <v>174</v>
      </c>
      <c r="C2402" s="90" t="s">
        <v>402</v>
      </c>
      <c r="D2402" s="90" t="s">
        <v>1</v>
      </c>
      <c r="E2402" s="86">
        <v>108.06861111111111</v>
      </c>
      <c r="F2402" s="86">
        <v>34.298888888888889</v>
      </c>
      <c r="G2402" s="92">
        <v>29.2</v>
      </c>
      <c r="H2402" s="86">
        <v>0.82</v>
      </c>
      <c r="I2402" s="90" t="s">
        <v>222</v>
      </c>
      <c r="J2402" s="90" t="s">
        <v>244</v>
      </c>
    </row>
    <row r="2403" spans="1:10" x14ac:dyDescent="0.3">
      <c r="A2403" s="90">
        <v>2401</v>
      </c>
      <c r="B2403" s="91">
        <v>174</v>
      </c>
      <c r="C2403" s="90" t="s">
        <v>402</v>
      </c>
      <c r="D2403" s="90" t="s">
        <v>1</v>
      </c>
      <c r="E2403" s="86">
        <v>108.06861111111111</v>
      </c>
      <c r="F2403" s="86">
        <v>34.298888888888889</v>
      </c>
      <c r="G2403" s="92">
        <v>34.4</v>
      </c>
      <c r="H2403" s="86">
        <v>0.82</v>
      </c>
      <c r="I2403" s="90" t="s">
        <v>222</v>
      </c>
      <c r="J2403" s="90" t="s">
        <v>244</v>
      </c>
    </row>
    <row r="2404" spans="1:10" x14ac:dyDescent="0.3">
      <c r="A2404" s="90">
        <v>2402</v>
      </c>
      <c r="B2404" s="91">
        <v>174</v>
      </c>
      <c r="C2404" s="90" t="s">
        <v>402</v>
      </c>
      <c r="D2404" s="90" t="s">
        <v>1</v>
      </c>
      <c r="E2404" s="86">
        <v>108.06861111111111</v>
      </c>
      <c r="F2404" s="86">
        <v>34.298888888888889</v>
      </c>
      <c r="G2404" s="92">
        <v>29.2</v>
      </c>
      <c r="H2404" s="86">
        <v>0.82</v>
      </c>
      <c r="I2404" s="90" t="s">
        <v>222</v>
      </c>
      <c r="J2404" s="90" t="s">
        <v>244</v>
      </c>
    </row>
    <row r="2405" spans="1:10" x14ac:dyDescent="0.3">
      <c r="A2405" s="90">
        <v>2403</v>
      </c>
      <c r="B2405" s="91">
        <v>175</v>
      </c>
      <c r="C2405" s="90" t="s">
        <v>403</v>
      </c>
      <c r="D2405" s="90" t="s">
        <v>1</v>
      </c>
      <c r="E2405" s="86">
        <v>115.78888888888832</v>
      </c>
      <c r="F2405" s="86">
        <v>38.866666666666596</v>
      </c>
      <c r="G2405" s="92">
        <v>20.86</v>
      </c>
      <c r="H2405" s="86"/>
      <c r="I2405" s="90" t="s">
        <v>222</v>
      </c>
      <c r="J2405" s="90" t="s">
        <v>244</v>
      </c>
    </row>
    <row r="2406" spans="1:10" x14ac:dyDescent="0.3">
      <c r="A2406" s="90">
        <v>2404</v>
      </c>
      <c r="B2406" s="91">
        <v>175</v>
      </c>
      <c r="C2406" s="90" t="s">
        <v>403</v>
      </c>
      <c r="D2406" s="90" t="s">
        <v>1</v>
      </c>
      <c r="E2406" s="86">
        <v>115.78888888888832</v>
      </c>
      <c r="F2406" s="86">
        <v>38.866666666666596</v>
      </c>
      <c r="G2406" s="92">
        <v>22.23</v>
      </c>
      <c r="H2406" s="86"/>
      <c r="I2406" s="90" t="s">
        <v>222</v>
      </c>
      <c r="J2406" s="90" t="s">
        <v>244</v>
      </c>
    </row>
    <row r="2407" spans="1:10" x14ac:dyDescent="0.3">
      <c r="A2407" s="90">
        <v>2405</v>
      </c>
      <c r="B2407" s="91">
        <v>175</v>
      </c>
      <c r="C2407" s="90" t="s">
        <v>403</v>
      </c>
      <c r="D2407" s="90" t="s">
        <v>1</v>
      </c>
      <c r="E2407" s="86">
        <v>115.78888888888832</v>
      </c>
      <c r="F2407" s="86">
        <v>38.866666666666596</v>
      </c>
      <c r="G2407" s="92">
        <v>22.88</v>
      </c>
      <c r="H2407" s="86"/>
      <c r="I2407" s="90" t="s">
        <v>222</v>
      </c>
      <c r="J2407" s="90" t="s">
        <v>244</v>
      </c>
    </row>
    <row r="2408" spans="1:10" x14ac:dyDescent="0.3">
      <c r="A2408" s="90">
        <v>2406</v>
      </c>
      <c r="B2408" s="91">
        <v>175</v>
      </c>
      <c r="C2408" s="90" t="s">
        <v>403</v>
      </c>
      <c r="D2408" s="90" t="s">
        <v>1</v>
      </c>
      <c r="E2408" s="86">
        <v>115.78888888888832</v>
      </c>
      <c r="F2408" s="86">
        <v>38.866666666666596</v>
      </c>
      <c r="G2408" s="92">
        <v>23.54</v>
      </c>
      <c r="H2408" s="86"/>
      <c r="I2408" s="90" t="s">
        <v>222</v>
      </c>
      <c r="J2408" s="90" t="s">
        <v>244</v>
      </c>
    </row>
    <row r="2409" spans="1:10" x14ac:dyDescent="0.3">
      <c r="A2409" s="90">
        <v>2407</v>
      </c>
      <c r="B2409" s="91">
        <v>175</v>
      </c>
      <c r="C2409" s="90" t="s">
        <v>403</v>
      </c>
      <c r="D2409" s="90" t="s">
        <v>1</v>
      </c>
      <c r="E2409" s="86">
        <v>115.78888888888832</v>
      </c>
      <c r="F2409" s="86">
        <v>38.866666666666596</v>
      </c>
      <c r="G2409" s="92">
        <v>24.84</v>
      </c>
      <c r="H2409" s="86"/>
      <c r="I2409" s="90" t="s">
        <v>222</v>
      </c>
      <c r="J2409" s="90" t="s">
        <v>244</v>
      </c>
    </row>
    <row r="2410" spans="1:10" x14ac:dyDescent="0.3">
      <c r="A2410" s="90">
        <v>2408</v>
      </c>
      <c r="B2410" s="91">
        <v>175</v>
      </c>
      <c r="C2410" s="90" t="s">
        <v>403</v>
      </c>
      <c r="D2410" s="90" t="s">
        <v>1</v>
      </c>
      <c r="E2410" s="86">
        <v>115.78888888888832</v>
      </c>
      <c r="F2410" s="86">
        <v>38.866666666666596</v>
      </c>
      <c r="G2410" s="92">
        <v>22.89</v>
      </c>
      <c r="H2410" s="86"/>
      <c r="I2410" s="90" t="s">
        <v>222</v>
      </c>
      <c r="J2410" s="90" t="s">
        <v>244</v>
      </c>
    </row>
    <row r="2411" spans="1:10" x14ac:dyDescent="0.3">
      <c r="A2411" s="90">
        <v>2409</v>
      </c>
      <c r="B2411" s="91">
        <v>175</v>
      </c>
      <c r="C2411" s="90" t="s">
        <v>403</v>
      </c>
      <c r="D2411" s="90" t="s">
        <v>1</v>
      </c>
      <c r="E2411" s="86">
        <v>115.78888888888832</v>
      </c>
      <c r="F2411" s="86">
        <v>38.866666666666596</v>
      </c>
      <c r="G2411" s="92">
        <v>24.08</v>
      </c>
      <c r="H2411" s="86"/>
      <c r="I2411" s="90" t="s">
        <v>222</v>
      </c>
      <c r="J2411" s="90" t="s">
        <v>244</v>
      </c>
    </row>
    <row r="2412" spans="1:10" x14ac:dyDescent="0.3">
      <c r="A2412" s="90">
        <v>2410</v>
      </c>
      <c r="B2412" s="91">
        <v>175</v>
      </c>
      <c r="C2412" s="90" t="s">
        <v>403</v>
      </c>
      <c r="D2412" s="90" t="s">
        <v>1</v>
      </c>
      <c r="E2412" s="86">
        <v>115.78888888888832</v>
      </c>
      <c r="F2412" s="86">
        <v>38.866666666666596</v>
      </c>
      <c r="G2412" s="92">
        <v>25.21</v>
      </c>
      <c r="H2412" s="86"/>
      <c r="I2412" s="90" t="s">
        <v>222</v>
      </c>
      <c r="J2412" s="90" t="s">
        <v>244</v>
      </c>
    </row>
    <row r="2413" spans="1:10" x14ac:dyDescent="0.3">
      <c r="A2413" s="90">
        <v>2411</v>
      </c>
      <c r="B2413" s="91">
        <v>175</v>
      </c>
      <c r="C2413" s="90" t="s">
        <v>403</v>
      </c>
      <c r="D2413" s="90" t="s">
        <v>1</v>
      </c>
      <c r="E2413" s="86">
        <v>115.78888888888832</v>
      </c>
      <c r="F2413" s="86">
        <v>38.866666666666596</v>
      </c>
      <c r="G2413" s="92">
        <v>25.32</v>
      </c>
      <c r="H2413" s="86"/>
      <c r="I2413" s="90" t="s">
        <v>222</v>
      </c>
      <c r="J2413" s="90" t="s">
        <v>244</v>
      </c>
    </row>
    <row r="2414" spans="1:10" x14ac:dyDescent="0.3">
      <c r="A2414" s="90">
        <v>2412</v>
      </c>
      <c r="B2414" s="91">
        <v>175</v>
      </c>
      <c r="C2414" s="90" t="s">
        <v>403</v>
      </c>
      <c r="D2414" s="90" t="s">
        <v>1</v>
      </c>
      <c r="E2414" s="86">
        <v>115.78888888888832</v>
      </c>
      <c r="F2414" s="86">
        <v>38.866666666666596</v>
      </c>
      <c r="G2414" s="92">
        <v>25.66</v>
      </c>
      <c r="H2414" s="86"/>
      <c r="I2414" s="90" t="s">
        <v>222</v>
      </c>
      <c r="J2414" s="90" t="s">
        <v>244</v>
      </c>
    </row>
    <row r="2415" spans="1:10" x14ac:dyDescent="0.3">
      <c r="A2415" s="90">
        <v>2413</v>
      </c>
      <c r="B2415" s="91">
        <v>175</v>
      </c>
      <c r="C2415" s="90" t="s">
        <v>403</v>
      </c>
      <c r="D2415" s="90" t="s">
        <v>1</v>
      </c>
      <c r="E2415" s="86">
        <v>115.78888888888832</v>
      </c>
      <c r="F2415" s="86">
        <v>38.866666666666596</v>
      </c>
      <c r="G2415" s="92">
        <v>23.7</v>
      </c>
      <c r="H2415" s="86"/>
      <c r="I2415" s="90" t="s">
        <v>222</v>
      </c>
      <c r="J2415" s="90" t="s">
        <v>244</v>
      </c>
    </row>
    <row r="2416" spans="1:10" x14ac:dyDescent="0.3">
      <c r="A2416" s="90">
        <v>2414</v>
      </c>
      <c r="B2416" s="91">
        <v>175</v>
      </c>
      <c r="C2416" s="90" t="s">
        <v>403</v>
      </c>
      <c r="D2416" s="90" t="s">
        <v>1</v>
      </c>
      <c r="E2416" s="86">
        <v>115.78888888888832</v>
      </c>
      <c r="F2416" s="86">
        <v>38.866666666666596</v>
      </c>
      <c r="G2416" s="92">
        <v>24.47</v>
      </c>
      <c r="H2416" s="86"/>
      <c r="I2416" s="90" t="s">
        <v>222</v>
      </c>
      <c r="J2416" s="90" t="s">
        <v>244</v>
      </c>
    </row>
    <row r="2417" spans="1:10" x14ac:dyDescent="0.3">
      <c r="A2417" s="90">
        <v>2415</v>
      </c>
      <c r="B2417" s="91">
        <v>175</v>
      </c>
      <c r="C2417" s="90" t="s">
        <v>403</v>
      </c>
      <c r="D2417" s="90" t="s">
        <v>1</v>
      </c>
      <c r="E2417" s="86">
        <v>115.78888888888832</v>
      </c>
      <c r="F2417" s="86">
        <v>38.866666666666596</v>
      </c>
      <c r="G2417" s="92">
        <v>25.28</v>
      </c>
      <c r="H2417" s="86"/>
      <c r="I2417" s="90" t="s">
        <v>222</v>
      </c>
      <c r="J2417" s="90" t="s">
        <v>244</v>
      </c>
    </row>
    <row r="2418" spans="1:10" x14ac:dyDescent="0.3">
      <c r="A2418" s="90">
        <v>2416</v>
      </c>
      <c r="B2418" s="91">
        <v>175</v>
      </c>
      <c r="C2418" s="90" t="s">
        <v>403</v>
      </c>
      <c r="D2418" s="90" t="s">
        <v>1</v>
      </c>
      <c r="E2418" s="86">
        <v>115.78888888888832</v>
      </c>
      <c r="F2418" s="86">
        <v>38.866666666666596</v>
      </c>
      <c r="G2418" s="92">
        <v>26.19</v>
      </c>
      <c r="H2418" s="86"/>
      <c r="I2418" s="90" t="s">
        <v>222</v>
      </c>
      <c r="J2418" s="90" t="s">
        <v>244</v>
      </c>
    </row>
    <row r="2419" spans="1:10" x14ac:dyDescent="0.3">
      <c r="A2419" s="90">
        <v>2417</v>
      </c>
      <c r="B2419" s="91">
        <v>175</v>
      </c>
      <c r="C2419" s="90" t="s">
        <v>403</v>
      </c>
      <c r="D2419" s="90" t="s">
        <v>1</v>
      </c>
      <c r="E2419" s="86">
        <v>115.78888888888832</v>
      </c>
      <c r="F2419" s="86">
        <v>38.866666666666596</v>
      </c>
      <c r="G2419" s="92">
        <v>26.71</v>
      </c>
      <c r="H2419" s="86"/>
      <c r="I2419" s="90" t="s">
        <v>222</v>
      </c>
      <c r="J2419" s="90" t="s">
        <v>244</v>
      </c>
    </row>
    <row r="2420" spans="1:10" x14ac:dyDescent="0.3">
      <c r="A2420" s="90">
        <v>2418</v>
      </c>
      <c r="B2420" s="91">
        <v>175</v>
      </c>
      <c r="C2420" s="90" t="s">
        <v>403</v>
      </c>
      <c r="D2420" s="90" t="s">
        <v>1</v>
      </c>
      <c r="E2420" s="86">
        <v>115.78888888888832</v>
      </c>
      <c r="F2420" s="86">
        <v>38.866666666666596</v>
      </c>
      <c r="G2420" s="92">
        <v>22.83</v>
      </c>
      <c r="H2420" s="86"/>
      <c r="I2420" s="90" t="s">
        <v>222</v>
      </c>
      <c r="J2420" s="90" t="s">
        <v>244</v>
      </c>
    </row>
    <row r="2421" spans="1:10" x14ac:dyDescent="0.3">
      <c r="A2421" s="90">
        <v>2419</v>
      </c>
      <c r="B2421" s="91">
        <v>175</v>
      </c>
      <c r="C2421" s="90" t="s">
        <v>403</v>
      </c>
      <c r="D2421" s="90" t="s">
        <v>1</v>
      </c>
      <c r="E2421" s="86">
        <v>115.78888888888832</v>
      </c>
      <c r="F2421" s="86">
        <v>38.866666666666596</v>
      </c>
      <c r="G2421" s="92">
        <v>24.16</v>
      </c>
      <c r="H2421" s="86"/>
      <c r="I2421" s="90" t="s">
        <v>222</v>
      </c>
      <c r="J2421" s="90" t="s">
        <v>244</v>
      </c>
    </row>
    <row r="2422" spans="1:10" x14ac:dyDescent="0.3">
      <c r="A2422" s="90">
        <v>2420</v>
      </c>
      <c r="B2422" s="91">
        <v>175</v>
      </c>
      <c r="C2422" s="90" t="s">
        <v>403</v>
      </c>
      <c r="D2422" s="90" t="s">
        <v>1</v>
      </c>
      <c r="E2422" s="86">
        <v>115.78888888888832</v>
      </c>
      <c r="F2422" s="86">
        <v>38.866666666666596</v>
      </c>
      <c r="G2422" s="92">
        <v>24.89</v>
      </c>
      <c r="H2422" s="86"/>
      <c r="I2422" s="90" t="s">
        <v>222</v>
      </c>
      <c r="J2422" s="90" t="s">
        <v>244</v>
      </c>
    </row>
    <row r="2423" spans="1:10" x14ac:dyDescent="0.3">
      <c r="A2423" s="90">
        <v>2421</v>
      </c>
      <c r="B2423" s="91">
        <v>175</v>
      </c>
      <c r="C2423" s="90" t="s">
        <v>403</v>
      </c>
      <c r="D2423" s="90" t="s">
        <v>1</v>
      </c>
      <c r="E2423" s="86">
        <v>115.78888888888832</v>
      </c>
      <c r="F2423" s="86">
        <v>38.866666666666596</v>
      </c>
      <c r="G2423" s="92">
        <v>25.34</v>
      </c>
      <c r="H2423" s="86"/>
      <c r="I2423" s="90" t="s">
        <v>222</v>
      </c>
      <c r="J2423" s="90" t="s">
        <v>244</v>
      </c>
    </row>
    <row r="2424" spans="1:10" x14ac:dyDescent="0.3">
      <c r="A2424" s="90">
        <v>2422</v>
      </c>
      <c r="B2424" s="91">
        <v>175</v>
      </c>
      <c r="C2424" s="90" t="s">
        <v>403</v>
      </c>
      <c r="D2424" s="90" t="s">
        <v>1</v>
      </c>
      <c r="E2424" s="86">
        <v>115.78888888888832</v>
      </c>
      <c r="F2424" s="86">
        <v>38.866666666666596</v>
      </c>
      <c r="G2424" s="92">
        <v>25.68</v>
      </c>
      <c r="H2424" s="86"/>
      <c r="I2424" s="90" t="s">
        <v>222</v>
      </c>
      <c r="J2424" s="90" t="s">
        <v>244</v>
      </c>
    </row>
    <row r="2425" spans="1:10" x14ac:dyDescent="0.3">
      <c r="A2425" s="90">
        <v>2423</v>
      </c>
      <c r="B2425" s="91">
        <v>175</v>
      </c>
      <c r="C2425" s="90" t="s">
        <v>403</v>
      </c>
      <c r="D2425" s="90" t="s">
        <v>1</v>
      </c>
      <c r="E2425" s="86">
        <v>116.333333333333</v>
      </c>
      <c r="F2425" s="86">
        <v>39.966666666666598</v>
      </c>
      <c r="G2425" s="92">
        <v>25.4</v>
      </c>
      <c r="H2425" s="86"/>
      <c r="I2425" s="90" t="s">
        <v>222</v>
      </c>
      <c r="J2425" s="90" t="s">
        <v>244</v>
      </c>
    </row>
    <row r="2426" spans="1:10" x14ac:dyDescent="0.3">
      <c r="A2426" s="90">
        <v>2424</v>
      </c>
      <c r="B2426" s="91">
        <v>175</v>
      </c>
      <c r="C2426" s="90" t="s">
        <v>403</v>
      </c>
      <c r="D2426" s="90" t="s">
        <v>1</v>
      </c>
      <c r="E2426" s="86">
        <v>116.333333333333</v>
      </c>
      <c r="F2426" s="86">
        <v>39.966666666666598</v>
      </c>
      <c r="G2426" s="92">
        <v>26.69</v>
      </c>
      <c r="H2426" s="86"/>
      <c r="I2426" s="90" t="s">
        <v>222</v>
      </c>
      <c r="J2426" s="90" t="s">
        <v>244</v>
      </c>
    </row>
    <row r="2427" spans="1:10" x14ac:dyDescent="0.3">
      <c r="A2427" s="90">
        <v>2425</v>
      </c>
      <c r="B2427" s="91">
        <v>175</v>
      </c>
      <c r="C2427" s="90" t="s">
        <v>403</v>
      </c>
      <c r="D2427" s="90" t="s">
        <v>1</v>
      </c>
      <c r="E2427" s="86">
        <v>116.333333333333</v>
      </c>
      <c r="F2427" s="86">
        <v>39.966666666666598</v>
      </c>
      <c r="G2427" s="92">
        <v>27.32</v>
      </c>
      <c r="H2427" s="86"/>
      <c r="I2427" s="90" t="s">
        <v>222</v>
      </c>
      <c r="J2427" s="90" t="s">
        <v>244</v>
      </c>
    </row>
    <row r="2428" spans="1:10" x14ac:dyDescent="0.3">
      <c r="A2428" s="90">
        <v>2426</v>
      </c>
      <c r="B2428" s="91">
        <v>175</v>
      </c>
      <c r="C2428" s="90" t="s">
        <v>403</v>
      </c>
      <c r="D2428" s="90" t="s">
        <v>1</v>
      </c>
      <c r="E2428" s="86">
        <v>116.333333333333</v>
      </c>
      <c r="F2428" s="86">
        <v>39.966666666666598</v>
      </c>
      <c r="G2428" s="92">
        <v>28.06</v>
      </c>
      <c r="H2428" s="86"/>
      <c r="I2428" s="90" t="s">
        <v>222</v>
      </c>
      <c r="J2428" s="90" t="s">
        <v>244</v>
      </c>
    </row>
    <row r="2429" spans="1:10" x14ac:dyDescent="0.3">
      <c r="A2429" s="90">
        <v>2427</v>
      </c>
      <c r="B2429" s="91">
        <v>175</v>
      </c>
      <c r="C2429" s="90" t="s">
        <v>403</v>
      </c>
      <c r="D2429" s="90" t="s">
        <v>1</v>
      </c>
      <c r="E2429" s="86">
        <v>116.333333333333</v>
      </c>
      <c r="F2429" s="86">
        <v>39.966666666666598</v>
      </c>
      <c r="G2429" s="92">
        <v>28.58</v>
      </c>
      <c r="H2429" s="86"/>
      <c r="I2429" s="90" t="s">
        <v>222</v>
      </c>
      <c r="J2429" s="90" t="s">
        <v>244</v>
      </c>
    </row>
    <row r="2430" spans="1:10" x14ac:dyDescent="0.3">
      <c r="A2430" s="90">
        <v>2428</v>
      </c>
      <c r="B2430" s="91">
        <v>175</v>
      </c>
      <c r="C2430" s="90" t="s">
        <v>403</v>
      </c>
      <c r="D2430" s="90" t="s">
        <v>1</v>
      </c>
      <c r="E2430" s="86">
        <v>116.216666666666</v>
      </c>
      <c r="F2430" s="86">
        <v>38.816666666666599</v>
      </c>
      <c r="G2430" s="92">
        <v>22.96</v>
      </c>
      <c r="H2430" s="86"/>
      <c r="I2430" s="90" t="s">
        <v>222</v>
      </c>
      <c r="J2430" s="90" t="s">
        <v>244</v>
      </c>
    </row>
    <row r="2431" spans="1:10" x14ac:dyDescent="0.3">
      <c r="A2431" s="90">
        <v>2429</v>
      </c>
      <c r="B2431" s="91">
        <v>175</v>
      </c>
      <c r="C2431" s="90" t="s">
        <v>403</v>
      </c>
      <c r="D2431" s="90" t="s">
        <v>1</v>
      </c>
      <c r="E2431" s="86">
        <v>116.216666666666</v>
      </c>
      <c r="F2431" s="86">
        <v>38.816666666666599</v>
      </c>
      <c r="G2431" s="92">
        <v>24.72</v>
      </c>
      <c r="H2431" s="86"/>
      <c r="I2431" s="90" t="s">
        <v>222</v>
      </c>
      <c r="J2431" s="90" t="s">
        <v>244</v>
      </c>
    </row>
    <row r="2432" spans="1:10" x14ac:dyDescent="0.3">
      <c r="A2432" s="90">
        <v>2430</v>
      </c>
      <c r="B2432" s="91">
        <v>175</v>
      </c>
      <c r="C2432" s="90" t="s">
        <v>403</v>
      </c>
      <c r="D2432" s="90" t="s">
        <v>1</v>
      </c>
      <c r="E2432" s="86">
        <v>116.216666666666</v>
      </c>
      <c r="F2432" s="86">
        <v>38.816666666666599</v>
      </c>
      <c r="G2432" s="92">
        <v>25.61</v>
      </c>
      <c r="H2432" s="86"/>
      <c r="I2432" s="90" t="s">
        <v>222</v>
      </c>
      <c r="J2432" s="90" t="s">
        <v>244</v>
      </c>
    </row>
    <row r="2433" spans="1:10" x14ac:dyDescent="0.3">
      <c r="A2433" s="90">
        <v>2431</v>
      </c>
      <c r="B2433" s="91">
        <v>175</v>
      </c>
      <c r="C2433" s="90" t="s">
        <v>403</v>
      </c>
      <c r="D2433" s="90" t="s">
        <v>1</v>
      </c>
      <c r="E2433" s="86">
        <v>116.216666666666</v>
      </c>
      <c r="F2433" s="86">
        <v>38.816666666666599</v>
      </c>
      <c r="G2433" s="92">
        <v>26.25</v>
      </c>
      <c r="H2433" s="86"/>
      <c r="I2433" s="90" t="s">
        <v>222</v>
      </c>
      <c r="J2433" s="90" t="s">
        <v>244</v>
      </c>
    </row>
    <row r="2434" spans="1:10" x14ac:dyDescent="0.3">
      <c r="A2434" s="90">
        <v>2432</v>
      </c>
      <c r="B2434" s="91">
        <v>175</v>
      </c>
      <c r="C2434" s="90" t="s">
        <v>403</v>
      </c>
      <c r="D2434" s="90" t="s">
        <v>1</v>
      </c>
      <c r="E2434" s="86">
        <v>116.216666666666</v>
      </c>
      <c r="F2434" s="86">
        <v>38.816666666666599</v>
      </c>
      <c r="G2434" s="92">
        <v>27.13</v>
      </c>
      <c r="H2434" s="86"/>
      <c r="I2434" s="90" t="s">
        <v>222</v>
      </c>
      <c r="J2434" s="90" t="s">
        <v>244</v>
      </c>
    </row>
    <row r="2435" spans="1:10" x14ac:dyDescent="0.3">
      <c r="A2435" s="90">
        <v>2433</v>
      </c>
      <c r="B2435" s="91">
        <v>175</v>
      </c>
      <c r="C2435" s="90" t="s">
        <v>403</v>
      </c>
      <c r="D2435" s="90" t="s">
        <v>1</v>
      </c>
      <c r="E2435" s="86">
        <v>116.216666666666</v>
      </c>
      <c r="F2435" s="86">
        <v>38.816666666666599</v>
      </c>
      <c r="G2435" s="92">
        <v>19.350000000000001</v>
      </c>
      <c r="H2435" s="86"/>
      <c r="I2435" s="90" t="s">
        <v>222</v>
      </c>
      <c r="J2435" s="90" t="s">
        <v>244</v>
      </c>
    </row>
    <row r="2436" spans="1:10" x14ac:dyDescent="0.3">
      <c r="A2436" s="90">
        <v>2434</v>
      </c>
      <c r="B2436" s="91">
        <v>175</v>
      </c>
      <c r="C2436" s="90" t="s">
        <v>403</v>
      </c>
      <c r="D2436" s="90" t="s">
        <v>1</v>
      </c>
      <c r="E2436" s="86">
        <v>116.216666666666</v>
      </c>
      <c r="F2436" s="86">
        <v>38.816666666666599</v>
      </c>
      <c r="G2436" s="92">
        <v>19.8</v>
      </c>
      <c r="H2436" s="86"/>
      <c r="I2436" s="90" t="s">
        <v>222</v>
      </c>
      <c r="J2436" s="90" t="s">
        <v>244</v>
      </c>
    </row>
    <row r="2437" spans="1:10" x14ac:dyDescent="0.3">
      <c r="A2437" s="90">
        <v>2435</v>
      </c>
      <c r="B2437" s="91">
        <v>175</v>
      </c>
      <c r="C2437" s="90" t="s">
        <v>403</v>
      </c>
      <c r="D2437" s="90" t="s">
        <v>1</v>
      </c>
      <c r="E2437" s="86">
        <v>116.216666666666</v>
      </c>
      <c r="F2437" s="86">
        <v>38.816666666666599</v>
      </c>
      <c r="G2437" s="92">
        <v>20.77</v>
      </c>
      <c r="H2437" s="86"/>
      <c r="I2437" s="90" t="s">
        <v>222</v>
      </c>
      <c r="J2437" s="90" t="s">
        <v>244</v>
      </c>
    </row>
    <row r="2438" spans="1:10" x14ac:dyDescent="0.3">
      <c r="A2438" s="90">
        <v>2436</v>
      </c>
      <c r="B2438" s="91">
        <v>175</v>
      </c>
      <c r="C2438" s="90" t="s">
        <v>403</v>
      </c>
      <c r="D2438" s="90" t="s">
        <v>1</v>
      </c>
      <c r="E2438" s="86">
        <v>116.216666666666</v>
      </c>
      <c r="F2438" s="86">
        <v>38.816666666666599</v>
      </c>
      <c r="G2438" s="92">
        <v>20.98</v>
      </c>
      <c r="H2438" s="86"/>
      <c r="I2438" s="90" t="s">
        <v>222</v>
      </c>
      <c r="J2438" s="90" t="s">
        <v>244</v>
      </c>
    </row>
    <row r="2439" spans="1:10" x14ac:dyDescent="0.3">
      <c r="A2439" s="90">
        <v>2437</v>
      </c>
      <c r="B2439" s="91">
        <v>175</v>
      </c>
      <c r="C2439" s="90" t="s">
        <v>403</v>
      </c>
      <c r="D2439" s="90" t="s">
        <v>1</v>
      </c>
      <c r="E2439" s="86">
        <v>116.216666666666</v>
      </c>
      <c r="F2439" s="86">
        <v>38.816666666666599</v>
      </c>
      <c r="G2439" s="92">
        <v>21.45</v>
      </c>
      <c r="H2439" s="86"/>
      <c r="I2439" s="90" t="s">
        <v>222</v>
      </c>
      <c r="J2439" s="90" t="s">
        <v>244</v>
      </c>
    </row>
    <row r="2440" spans="1:10" x14ac:dyDescent="0.3">
      <c r="A2440" s="90">
        <v>2438</v>
      </c>
      <c r="B2440" s="91">
        <v>175</v>
      </c>
      <c r="C2440" s="90" t="s">
        <v>403</v>
      </c>
      <c r="D2440" s="90" t="s">
        <v>1</v>
      </c>
      <c r="E2440" s="86">
        <v>115.78888888888832</v>
      </c>
      <c r="F2440" s="86">
        <v>38.866666666666596</v>
      </c>
      <c r="G2440" s="92">
        <v>22.85</v>
      </c>
      <c r="H2440" s="86"/>
      <c r="I2440" s="90" t="s">
        <v>222</v>
      </c>
      <c r="J2440" s="90" t="s">
        <v>244</v>
      </c>
    </row>
    <row r="2441" spans="1:10" x14ac:dyDescent="0.3">
      <c r="A2441" s="90">
        <v>2439</v>
      </c>
      <c r="B2441" s="91">
        <v>175</v>
      </c>
      <c r="C2441" s="90" t="s">
        <v>403</v>
      </c>
      <c r="D2441" s="90" t="s">
        <v>1</v>
      </c>
      <c r="E2441" s="86">
        <v>115.78888888888832</v>
      </c>
      <c r="F2441" s="86">
        <v>38.866666666666596</v>
      </c>
      <c r="G2441" s="92">
        <v>23.8</v>
      </c>
      <c r="H2441" s="86"/>
      <c r="I2441" s="90" t="s">
        <v>222</v>
      </c>
      <c r="J2441" s="90" t="s">
        <v>244</v>
      </c>
    </row>
    <row r="2442" spans="1:10" x14ac:dyDescent="0.3">
      <c r="A2442" s="90">
        <v>2440</v>
      </c>
      <c r="B2442" s="91">
        <v>175</v>
      </c>
      <c r="C2442" s="90" t="s">
        <v>403</v>
      </c>
      <c r="D2442" s="90" t="s">
        <v>1</v>
      </c>
      <c r="E2442" s="86">
        <v>115.78888888888832</v>
      </c>
      <c r="F2442" s="86">
        <v>38.866666666666596</v>
      </c>
      <c r="G2442" s="92">
        <v>24.43</v>
      </c>
      <c r="H2442" s="86"/>
      <c r="I2442" s="90" t="s">
        <v>222</v>
      </c>
      <c r="J2442" s="90" t="s">
        <v>244</v>
      </c>
    </row>
    <row r="2443" spans="1:10" x14ac:dyDescent="0.3">
      <c r="A2443" s="90">
        <v>2441</v>
      </c>
      <c r="B2443" s="91">
        <v>175</v>
      </c>
      <c r="C2443" s="90" t="s">
        <v>403</v>
      </c>
      <c r="D2443" s="90" t="s">
        <v>1</v>
      </c>
      <c r="E2443" s="86">
        <v>115.78888888888832</v>
      </c>
      <c r="F2443" s="86">
        <v>38.866666666666596</v>
      </c>
      <c r="G2443" s="92">
        <v>24.73</v>
      </c>
      <c r="H2443" s="86"/>
      <c r="I2443" s="90" t="s">
        <v>222</v>
      </c>
      <c r="J2443" s="90" t="s">
        <v>244</v>
      </c>
    </row>
    <row r="2444" spans="1:10" x14ac:dyDescent="0.3">
      <c r="A2444" s="90">
        <v>2442</v>
      </c>
      <c r="B2444" s="91">
        <v>175</v>
      </c>
      <c r="C2444" s="90" t="s">
        <v>403</v>
      </c>
      <c r="D2444" s="90" t="s">
        <v>1</v>
      </c>
      <c r="E2444" s="86">
        <v>115.78888888888832</v>
      </c>
      <c r="F2444" s="86">
        <v>38.866666666666596</v>
      </c>
      <c r="G2444" s="92">
        <v>25.77</v>
      </c>
      <c r="H2444" s="86"/>
      <c r="I2444" s="90" t="s">
        <v>222</v>
      </c>
      <c r="J2444" s="90" t="s">
        <v>244</v>
      </c>
    </row>
    <row r="2445" spans="1:10" x14ac:dyDescent="0.3">
      <c r="A2445" s="90">
        <v>2443</v>
      </c>
      <c r="B2445" s="91">
        <v>175</v>
      </c>
      <c r="C2445" s="90" t="s">
        <v>403</v>
      </c>
      <c r="D2445" s="90" t="s">
        <v>1</v>
      </c>
      <c r="E2445" s="86">
        <v>115.78888888888832</v>
      </c>
      <c r="F2445" s="86">
        <v>38.866666666666596</v>
      </c>
      <c r="G2445" s="92">
        <v>26.36</v>
      </c>
      <c r="H2445" s="86"/>
      <c r="I2445" s="90" t="s">
        <v>222</v>
      </c>
      <c r="J2445" s="90" t="s">
        <v>244</v>
      </c>
    </row>
    <row r="2446" spans="1:10" x14ac:dyDescent="0.3">
      <c r="A2446" s="90">
        <v>2444</v>
      </c>
      <c r="B2446" s="91">
        <v>175</v>
      </c>
      <c r="C2446" s="90" t="s">
        <v>403</v>
      </c>
      <c r="D2446" s="90" t="s">
        <v>1</v>
      </c>
      <c r="E2446" s="86">
        <v>115.78888888888832</v>
      </c>
      <c r="F2446" s="86">
        <v>38.866666666666596</v>
      </c>
      <c r="G2446" s="92">
        <v>24.99</v>
      </c>
      <c r="H2446" s="86"/>
      <c r="I2446" s="90" t="s">
        <v>222</v>
      </c>
      <c r="J2446" s="90" t="s">
        <v>244</v>
      </c>
    </row>
    <row r="2447" spans="1:10" x14ac:dyDescent="0.3">
      <c r="A2447" s="90">
        <v>2445</v>
      </c>
      <c r="B2447" s="91">
        <v>175</v>
      </c>
      <c r="C2447" s="90" t="s">
        <v>403</v>
      </c>
      <c r="D2447" s="90" t="s">
        <v>1</v>
      </c>
      <c r="E2447" s="86">
        <v>115.78888888888832</v>
      </c>
      <c r="F2447" s="86">
        <v>38.866666666666596</v>
      </c>
      <c r="G2447" s="92">
        <v>26.43</v>
      </c>
      <c r="H2447" s="86"/>
      <c r="I2447" s="90" t="s">
        <v>222</v>
      </c>
      <c r="J2447" s="90" t="s">
        <v>244</v>
      </c>
    </row>
    <row r="2448" spans="1:10" x14ac:dyDescent="0.3">
      <c r="A2448" s="90">
        <v>2446</v>
      </c>
      <c r="B2448" s="91">
        <v>175</v>
      </c>
      <c r="C2448" s="90" t="s">
        <v>403</v>
      </c>
      <c r="D2448" s="90" t="s">
        <v>1</v>
      </c>
      <c r="E2448" s="86">
        <v>115.78888888888832</v>
      </c>
      <c r="F2448" s="86">
        <v>38.866666666666596</v>
      </c>
      <c r="G2448" s="92">
        <v>26.89</v>
      </c>
      <c r="H2448" s="86"/>
      <c r="I2448" s="90" t="s">
        <v>222</v>
      </c>
      <c r="J2448" s="90" t="s">
        <v>244</v>
      </c>
    </row>
    <row r="2449" spans="1:10" x14ac:dyDescent="0.3">
      <c r="A2449" s="90">
        <v>2447</v>
      </c>
      <c r="B2449" s="91">
        <v>175</v>
      </c>
      <c r="C2449" s="90" t="s">
        <v>403</v>
      </c>
      <c r="D2449" s="90" t="s">
        <v>1</v>
      </c>
      <c r="E2449" s="86">
        <v>115.78888888888832</v>
      </c>
      <c r="F2449" s="86">
        <v>38.866666666666596</v>
      </c>
      <c r="G2449" s="92">
        <v>24.72</v>
      </c>
      <c r="H2449" s="86"/>
      <c r="I2449" s="90" t="s">
        <v>222</v>
      </c>
      <c r="J2449" s="90" t="s">
        <v>244</v>
      </c>
    </row>
    <row r="2450" spans="1:10" x14ac:dyDescent="0.3">
      <c r="A2450" s="90">
        <v>2448</v>
      </c>
      <c r="B2450" s="91">
        <v>175</v>
      </c>
      <c r="C2450" s="90" t="s">
        <v>403</v>
      </c>
      <c r="D2450" s="90" t="s">
        <v>1</v>
      </c>
      <c r="E2450" s="86">
        <v>115.78888888888832</v>
      </c>
      <c r="F2450" s="86">
        <v>38.866666666666596</v>
      </c>
      <c r="G2450" s="92">
        <v>25.69</v>
      </c>
      <c r="H2450" s="86"/>
      <c r="I2450" s="90" t="s">
        <v>222</v>
      </c>
      <c r="J2450" s="90" t="s">
        <v>244</v>
      </c>
    </row>
    <row r="2451" spans="1:10" x14ac:dyDescent="0.3">
      <c r="A2451" s="90">
        <v>2449</v>
      </c>
      <c r="B2451" s="91">
        <v>175</v>
      </c>
      <c r="C2451" s="90" t="s">
        <v>403</v>
      </c>
      <c r="D2451" s="90" t="s">
        <v>1</v>
      </c>
      <c r="E2451" s="86">
        <v>115.78888888888832</v>
      </c>
      <c r="F2451" s="86">
        <v>38.866666666666596</v>
      </c>
      <c r="G2451" s="92">
        <v>26.1</v>
      </c>
      <c r="H2451" s="86"/>
      <c r="I2451" s="90" t="s">
        <v>222</v>
      </c>
      <c r="J2451" s="90" t="s">
        <v>244</v>
      </c>
    </row>
    <row r="2452" spans="1:10" x14ac:dyDescent="0.3">
      <c r="A2452" s="90">
        <v>2450</v>
      </c>
      <c r="B2452" s="91">
        <v>175</v>
      </c>
      <c r="C2452" s="90" t="s">
        <v>403</v>
      </c>
      <c r="D2452" s="90" t="s">
        <v>1</v>
      </c>
      <c r="E2452" s="86">
        <v>116.333333333333</v>
      </c>
      <c r="F2452" s="86">
        <v>39.966666666666598</v>
      </c>
      <c r="G2452" s="92">
        <v>27.45</v>
      </c>
      <c r="H2452" s="86"/>
      <c r="I2452" s="90" t="s">
        <v>222</v>
      </c>
      <c r="J2452" s="90" t="s">
        <v>244</v>
      </c>
    </row>
    <row r="2453" spans="1:10" x14ac:dyDescent="0.3">
      <c r="A2453" s="90">
        <v>2451</v>
      </c>
      <c r="B2453" s="91">
        <v>175</v>
      </c>
      <c r="C2453" s="90" t="s">
        <v>403</v>
      </c>
      <c r="D2453" s="90" t="s">
        <v>1</v>
      </c>
      <c r="E2453" s="86">
        <v>116.333333333333</v>
      </c>
      <c r="F2453" s="86">
        <v>39.966666666666598</v>
      </c>
      <c r="G2453" s="92">
        <v>28.38</v>
      </c>
      <c r="H2453" s="86"/>
      <c r="I2453" s="90" t="s">
        <v>222</v>
      </c>
      <c r="J2453" s="90" t="s">
        <v>244</v>
      </c>
    </row>
    <row r="2454" spans="1:10" x14ac:dyDescent="0.3">
      <c r="A2454" s="90">
        <v>2452</v>
      </c>
      <c r="B2454" s="91">
        <v>175</v>
      </c>
      <c r="C2454" s="90" t="s">
        <v>403</v>
      </c>
      <c r="D2454" s="90" t="s">
        <v>1</v>
      </c>
      <c r="E2454" s="86">
        <v>116.333333333333</v>
      </c>
      <c r="F2454" s="86">
        <v>39.966666666666598</v>
      </c>
      <c r="G2454" s="92">
        <v>28.77</v>
      </c>
      <c r="H2454" s="86"/>
      <c r="I2454" s="90" t="s">
        <v>222</v>
      </c>
      <c r="J2454" s="90" t="s">
        <v>244</v>
      </c>
    </row>
    <row r="2455" spans="1:10" x14ac:dyDescent="0.3">
      <c r="A2455" s="90">
        <v>2453</v>
      </c>
      <c r="B2455" s="91">
        <v>175</v>
      </c>
      <c r="C2455" s="90" t="s">
        <v>403</v>
      </c>
      <c r="D2455" s="90" t="s">
        <v>1</v>
      </c>
      <c r="E2455" s="86">
        <v>116.216666666666</v>
      </c>
      <c r="F2455" s="86">
        <v>38.816666666666599</v>
      </c>
      <c r="G2455" s="92">
        <v>25.63</v>
      </c>
      <c r="H2455" s="86"/>
      <c r="I2455" s="90" t="s">
        <v>222</v>
      </c>
      <c r="J2455" s="90" t="s">
        <v>244</v>
      </c>
    </row>
    <row r="2456" spans="1:10" x14ac:dyDescent="0.3">
      <c r="A2456" s="90">
        <v>2454</v>
      </c>
      <c r="B2456" s="91">
        <v>175</v>
      </c>
      <c r="C2456" s="90" t="s">
        <v>403</v>
      </c>
      <c r="D2456" s="90" t="s">
        <v>1</v>
      </c>
      <c r="E2456" s="86">
        <v>116.216666666666</v>
      </c>
      <c r="F2456" s="86">
        <v>38.816666666666599</v>
      </c>
      <c r="G2456" s="92">
        <v>26.78</v>
      </c>
      <c r="H2456" s="86"/>
      <c r="I2456" s="90" t="s">
        <v>222</v>
      </c>
      <c r="J2456" s="90" t="s">
        <v>244</v>
      </c>
    </row>
    <row r="2457" spans="1:10" x14ac:dyDescent="0.3">
      <c r="A2457" s="90">
        <v>2455</v>
      </c>
      <c r="B2457" s="91">
        <v>175</v>
      </c>
      <c r="C2457" s="90" t="s">
        <v>403</v>
      </c>
      <c r="D2457" s="90" t="s">
        <v>1</v>
      </c>
      <c r="E2457" s="86">
        <v>116.216666666666</v>
      </c>
      <c r="F2457" s="86">
        <v>38.816666666666599</v>
      </c>
      <c r="G2457" s="92">
        <v>27.41</v>
      </c>
      <c r="H2457" s="86"/>
      <c r="I2457" s="90" t="s">
        <v>222</v>
      </c>
      <c r="J2457" s="90" t="s">
        <v>244</v>
      </c>
    </row>
    <row r="2458" spans="1:10" x14ac:dyDescent="0.3">
      <c r="A2458" s="90">
        <v>2456</v>
      </c>
      <c r="B2458" s="91">
        <v>175</v>
      </c>
      <c r="C2458" s="90" t="s">
        <v>403</v>
      </c>
      <c r="D2458" s="90" t="s">
        <v>1</v>
      </c>
      <c r="E2458" s="86">
        <v>114.81666666666599</v>
      </c>
      <c r="F2458" s="86">
        <v>37.816666666666599</v>
      </c>
      <c r="G2458" s="92">
        <v>19.899999999999999</v>
      </c>
      <c r="H2458" s="86"/>
      <c r="I2458" s="90" t="s">
        <v>222</v>
      </c>
      <c r="J2458" s="90" t="s">
        <v>244</v>
      </c>
    </row>
    <row r="2459" spans="1:10" x14ac:dyDescent="0.3">
      <c r="A2459" s="90">
        <v>2457</v>
      </c>
      <c r="B2459" s="91">
        <v>175</v>
      </c>
      <c r="C2459" s="90" t="s">
        <v>403</v>
      </c>
      <c r="D2459" s="90" t="s">
        <v>1</v>
      </c>
      <c r="E2459" s="86">
        <v>114.81666666666599</v>
      </c>
      <c r="F2459" s="86">
        <v>37.816666666666599</v>
      </c>
      <c r="G2459" s="92">
        <v>21.11</v>
      </c>
      <c r="H2459" s="86"/>
      <c r="I2459" s="90" t="s">
        <v>222</v>
      </c>
      <c r="J2459" s="90" t="s">
        <v>244</v>
      </c>
    </row>
    <row r="2460" spans="1:10" x14ac:dyDescent="0.3">
      <c r="A2460" s="90">
        <v>2458</v>
      </c>
      <c r="B2460" s="91">
        <v>175</v>
      </c>
      <c r="C2460" s="90" t="s">
        <v>403</v>
      </c>
      <c r="D2460" s="90" t="s">
        <v>1</v>
      </c>
      <c r="E2460" s="86">
        <v>114.81666666666599</v>
      </c>
      <c r="F2460" s="86">
        <v>37.816666666666599</v>
      </c>
      <c r="G2460" s="92">
        <v>21.65</v>
      </c>
      <c r="H2460" s="86"/>
      <c r="I2460" s="90" t="s">
        <v>222</v>
      </c>
      <c r="J2460" s="90" t="s">
        <v>244</v>
      </c>
    </row>
    <row r="2461" spans="1:10" x14ac:dyDescent="0.3">
      <c r="A2461" s="90">
        <v>2459</v>
      </c>
      <c r="B2461" s="91">
        <v>175</v>
      </c>
      <c r="C2461" s="90" t="s">
        <v>403</v>
      </c>
      <c r="D2461" s="90" t="s">
        <v>1</v>
      </c>
      <c r="E2461" s="86">
        <v>115.78888888888832</v>
      </c>
      <c r="F2461" s="86">
        <v>38.866666666666596</v>
      </c>
      <c r="G2461" s="92">
        <v>24.22</v>
      </c>
      <c r="H2461" s="86"/>
      <c r="I2461" s="90" t="s">
        <v>222</v>
      </c>
      <c r="J2461" s="90" t="s">
        <v>244</v>
      </c>
    </row>
    <row r="2462" spans="1:10" x14ac:dyDescent="0.3">
      <c r="A2462" s="90">
        <v>2460</v>
      </c>
      <c r="B2462" s="91">
        <v>175</v>
      </c>
      <c r="C2462" s="90" t="s">
        <v>403</v>
      </c>
      <c r="D2462" s="90" t="s">
        <v>1</v>
      </c>
      <c r="E2462" s="86">
        <v>115.78888888888832</v>
      </c>
      <c r="F2462" s="86">
        <v>38.866666666666596</v>
      </c>
      <c r="G2462" s="92">
        <v>24.67</v>
      </c>
      <c r="H2462" s="86"/>
      <c r="I2462" s="90" t="s">
        <v>222</v>
      </c>
      <c r="J2462" s="90" t="s">
        <v>244</v>
      </c>
    </row>
    <row r="2463" spans="1:10" x14ac:dyDescent="0.3">
      <c r="A2463" s="90">
        <v>2461</v>
      </c>
      <c r="B2463" s="91">
        <v>175</v>
      </c>
      <c r="C2463" s="90" t="s">
        <v>403</v>
      </c>
      <c r="D2463" s="90" t="s">
        <v>1</v>
      </c>
      <c r="E2463" s="86">
        <v>115.78888888888832</v>
      </c>
      <c r="F2463" s="86">
        <v>38.866666666666596</v>
      </c>
      <c r="G2463" s="92">
        <v>23.78</v>
      </c>
      <c r="H2463" s="86"/>
      <c r="I2463" s="90" t="s">
        <v>222</v>
      </c>
      <c r="J2463" s="90" t="s">
        <v>244</v>
      </c>
    </row>
    <row r="2464" spans="1:10" x14ac:dyDescent="0.3">
      <c r="A2464" s="90">
        <v>2462</v>
      </c>
      <c r="B2464" s="91">
        <v>175</v>
      </c>
      <c r="C2464" s="90" t="s">
        <v>403</v>
      </c>
      <c r="D2464" s="90" t="s">
        <v>1</v>
      </c>
      <c r="E2464" s="86">
        <v>115.78888888888832</v>
      </c>
      <c r="F2464" s="86">
        <v>38.866666666666596</v>
      </c>
      <c r="G2464" s="92">
        <v>23.71</v>
      </c>
      <c r="H2464" s="86"/>
      <c r="I2464" s="90" t="s">
        <v>222</v>
      </c>
      <c r="J2464" s="90" t="s">
        <v>244</v>
      </c>
    </row>
    <row r="2465" spans="1:10" x14ac:dyDescent="0.3">
      <c r="A2465" s="90">
        <v>2463</v>
      </c>
      <c r="B2465" s="91">
        <v>175</v>
      </c>
      <c r="C2465" s="90" t="s">
        <v>403</v>
      </c>
      <c r="D2465" s="90" t="s">
        <v>1</v>
      </c>
      <c r="E2465" s="86">
        <v>115.78888888888832</v>
      </c>
      <c r="F2465" s="86">
        <v>38.866666666666596</v>
      </c>
      <c r="G2465" s="92">
        <v>25.57</v>
      </c>
      <c r="H2465" s="86"/>
      <c r="I2465" s="90" t="s">
        <v>222</v>
      </c>
      <c r="J2465" s="90" t="s">
        <v>244</v>
      </c>
    </row>
    <row r="2466" spans="1:10" x14ac:dyDescent="0.3">
      <c r="A2466" s="90">
        <v>2464</v>
      </c>
      <c r="B2466" s="91">
        <v>175</v>
      </c>
      <c r="C2466" s="90" t="s">
        <v>403</v>
      </c>
      <c r="D2466" s="90" t="s">
        <v>1</v>
      </c>
      <c r="E2466" s="86">
        <v>115.78888888888832</v>
      </c>
      <c r="F2466" s="86">
        <v>38.866666666666596</v>
      </c>
      <c r="G2466" s="92">
        <v>26.1</v>
      </c>
      <c r="H2466" s="86"/>
      <c r="I2466" s="90" t="s">
        <v>222</v>
      </c>
      <c r="J2466" s="90" t="s">
        <v>244</v>
      </c>
    </row>
    <row r="2467" spans="1:10" x14ac:dyDescent="0.3">
      <c r="A2467" s="90">
        <v>2465</v>
      </c>
      <c r="B2467" s="91">
        <v>175</v>
      </c>
      <c r="C2467" s="90" t="s">
        <v>403</v>
      </c>
      <c r="D2467" s="90" t="s">
        <v>1</v>
      </c>
      <c r="E2467" s="86">
        <v>115.78888888888832</v>
      </c>
      <c r="F2467" s="86">
        <v>38.866666666666596</v>
      </c>
      <c r="G2467" s="92">
        <v>26.25</v>
      </c>
      <c r="H2467" s="86"/>
      <c r="I2467" s="90" t="s">
        <v>222</v>
      </c>
      <c r="J2467" s="90" t="s">
        <v>244</v>
      </c>
    </row>
    <row r="2468" spans="1:10" x14ac:dyDescent="0.3">
      <c r="A2468" s="90">
        <v>2466</v>
      </c>
      <c r="B2468" s="91">
        <v>175</v>
      </c>
      <c r="C2468" s="90" t="s">
        <v>403</v>
      </c>
      <c r="D2468" s="90" t="s">
        <v>1</v>
      </c>
      <c r="E2468" s="86">
        <v>115.78888888888832</v>
      </c>
      <c r="F2468" s="86">
        <v>38.866666666666596</v>
      </c>
      <c r="G2468" s="92">
        <v>26.31</v>
      </c>
      <c r="H2468" s="86"/>
      <c r="I2468" s="90" t="s">
        <v>222</v>
      </c>
      <c r="J2468" s="90" t="s">
        <v>244</v>
      </c>
    </row>
    <row r="2469" spans="1:10" x14ac:dyDescent="0.3">
      <c r="A2469" s="90">
        <v>2467</v>
      </c>
      <c r="B2469" s="91">
        <v>175</v>
      </c>
      <c r="C2469" s="90" t="s">
        <v>403</v>
      </c>
      <c r="D2469" s="90" t="s">
        <v>1</v>
      </c>
      <c r="E2469" s="86">
        <v>115.78888888888832</v>
      </c>
      <c r="F2469" s="86">
        <v>38.866666666666596</v>
      </c>
      <c r="G2469" s="92">
        <v>27.44</v>
      </c>
      <c r="H2469" s="86"/>
      <c r="I2469" s="90" t="s">
        <v>222</v>
      </c>
      <c r="J2469" s="90" t="s">
        <v>244</v>
      </c>
    </row>
    <row r="2470" spans="1:10" x14ac:dyDescent="0.3">
      <c r="A2470" s="90">
        <v>2468</v>
      </c>
      <c r="B2470" s="91">
        <v>175</v>
      </c>
      <c r="C2470" s="90" t="s">
        <v>403</v>
      </c>
      <c r="D2470" s="90" t="s">
        <v>1</v>
      </c>
      <c r="E2470" s="86">
        <v>115.78888888888832</v>
      </c>
      <c r="F2470" s="86">
        <v>38.866666666666596</v>
      </c>
      <c r="G2470" s="92">
        <v>27.92</v>
      </c>
      <c r="H2470" s="86"/>
      <c r="I2470" s="90" t="s">
        <v>222</v>
      </c>
      <c r="J2470" s="90" t="s">
        <v>244</v>
      </c>
    </row>
    <row r="2471" spans="1:10" x14ac:dyDescent="0.3">
      <c r="A2471" s="90">
        <v>2469</v>
      </c>
      <c r="B2471" s="91">
        <v>175</v>
      </c>
      <c r="C2471" s="90" t="s">
        <v>403</v>
      </c>
      <c r="D2471" s="90" t="s">
        <v>1</v>
      </c>
      <c r="E2471" s="86">
        <v>115.78888888888832</v>
      </c>
      <c r="F2471" s="86">
        <v>38.866666666666596</v>
      </c>
      <c r="G2471" s="92">
        <v>28.59</v>
      </c>
      <c r="H2471" s="86"/>
      <c r="I2471" s="90" t="s">
        <v>222</v>
      </c>
      <c r="J2471" s="90" t="s">
        <v>244</v>
      </c>
    </row>
    <row r="2472" spans="1:10" x14ac:dyDescent="0.3">
      <c r="A2472" s="90">
        <v>2470</v>
      </c>
      <c r="B2472" s="91">
        <v>175</v>
      </c>
      <c r="C2472" s="90" t="s">
        <v>403</v>
      </c>
      <c r="D2472" s="90" t="s">
        <v>1</v>
      </c>
      <c r="E2472" s="86">
        <v>115.78888888888832</v>
      </c>
      <c r="F2472" s="86">
        <v>38.866666666666596</v>
      </c>
      <c r="G2472" s="92">
        <v>28.47</v>
      </c>
      <c r="H2472" s="86"/>
      <c r="I2472" s="90" t="s">
        <v>222</v>
      </c>
      <c r="J2472" s="90" t="s">
        <v>244</v>
      </c>
    </row>
    <row r="2473" spans="1:10" x14ac:dyDescent="0.3">
      <c r="A2473" s="90">
        <v>2471</v>
      </c>
      <c r="B2473" s="91">
        <v>175</v>
      </c>
      <c r="C2473" s="90" t="s">
        <v>403</v>
      </c>
      <c r="D2473" s="90" t="s">
        <v>1</v>
      </c>
      <c r="E2473" s="86">
        <v>115.78888888888832</v>
      </c>
      <c r="F2473" s="86">
        <v>38.866666666666596</v>
      </c>
      <c r="G2473" s="92">
        <v>21.04</v>
      </c>
      <c r="H2473" s="86"/>
      <c r="I2473" s="90" t="s">
        <v>222</v>
      </c>
      <c r="J2473" s="90" t="s">
        <v>244</v>
      </c>
    </row>
    <row r="2474" spans="1:10" x14ac:dyDescent="0.3">
      <c r="A2474" s="90">
        <v>2472</v>
      </c>
      <c r="B2474" s="91">
        <v>175</v>
      </c>
      <c r="C2474" s="90" t="s">
        <v>403</v>
      </c>
      <c r="D2474" s="90" t="s">
        <v>1</v>
      </c>
      <c r="E2474" s="86">
        <v>115.78888888888832</v>
      </c>
      <c r="F2474" s="86">
        <v>38.866666666666596</v>
      </c>
      <c r="G2474" s="92">
        <v>21.73</v>
      </c>
      <c r="H2474" s="86"/>
      <c r="I2474" s="90" t="s">
        <v>222</v>
      </c>
      <c r="J2474" s="90" t="s">
        <v>244</v>
      </c>
    </row>
    <row r="2475" spans="1:10" x14ac:dyDescent="0.3">
      <c r="A2475" s="90">
        <v>2473</v>
      </c>
      <c r="B2475" s="91">
        <v>175</v>
      </c>
      <c r="C2475" s="90" t="s">
        <v>403</v>
      </c>
      <c r="D2475" s="90" t="s">
        <v>1</v>
      </c>
      <c r="E2475" s="86">
        <v>115.78888888888832</v>
      </c>
      <c r="F2475" s="86">
        <v>38.866666666666596</v>
      </c>
      <c r="G2475" s="92">
        <v>21.74</v>
      </c>
      <c r="H2475" s="86"/>
      <c r="I2475" s="90" t="s">
        <v>222</v>
      </c>
      <c r="J2475" s="90" t="s">
        <v>244</v>
      </c>
    </row>
    <row r="2476" spans="1:10" x14ac:dyDescent="0.3">
      <c r="A2476" s="90">
        <v>2474</v>
      </c>
      <c r="B2476" s="91">
        <v>175</v>
      </c>
      <c r="C2476" s="90" t="s">
        <v>403</v>
      </c>
      <c r="D2476" s="90" t="s">
        <v>1</v>
      </c>
      <c r="E2476" s="86">
        <v>115.78888888888832</v>
      </c>
      <c r="F2476" s="86">
        <v>38.866666666666596</v>
      </c>
      <c r="G2476" s="92">
        <v>21.13</v>
      </c>
      <c r="H2476" s="86"/>
      <c r="I2476" s="90" t="s">
        <v>222</v>
      </c>
      <c r="J2476" s="90" t="s">
        <v>244</v>
      </c>
    </row>
    <row r="2477" spans="1:10" x14ac:dyDescent="0.3">
      <c r="A2477" s="90">
        <v>2475</v>
      </c>
      <c r="B2477" s="91">
        <v>175</v>
      </c>
      <c r="C2477" s="90" t="s">
        <v>403</v>
      </c>
      <c r="D2477" s="90" t="s">
        <v>1</v>
      </c>
      <c r="E2477" s="86">
        <v>116.333333333333</v>
      </c>
      <c r="F2477" s="86">
        <v>39.966666666666598</v>
      </c>
      <c r="G2477" s="92">
        <v>29.78</v>
      </c>
      <c r="H2477" s="86"/>
      <c r="I2477" s="90" t="s">
        <v>222</v>
      </c>
      <c r="J2477" s="90" t="s">
        <v>244</v>
      </c>
    </row>
    <row r="2478" spans="1:10" x14ac:dyDescent="0.3">
      <c r="A2478" s="90">
        <v>2476</v>
      </c>
      <c r="B2478" s="91">
        <v>175</v>
      </c>
      <c r="C2478" s="90" t="s">
        <v>403</v>
      </c>
      <c r="D2478" s="90" t="s">
        <v>1</v>
      </c>
      <c r="E2478" s="86">
        <v>116.333333333333</v>
      </c>
      <c r="F2478" s="86">
        <v>39.966666666666598</v>
      </c>
      <c r="G2478" s="92">
        <v>30.12</v>
      </c>
      <c r="H2478" s="86"/>
      <c r="I2478" s="90" t="s">
        <v>222</v>
      </c>
      <c r="J2478" s="90" t="s">
        <v>244</v>
      </c>
    </row>
    <row r="2479" spans="1:10" x14ac:dyDescent="0.3">
      <c r="A2479" s="90">
        <v>2477</v>
      </c>
      <c r="B2479" s="91">
        <v>175</v>
      </c>
      <c r="C2479" s="90" t="s">
        <v>403</v>
      </c>
      <c r="D2479" s="90" t="s">
        <v>1</v>
      </c>
      <c r="E2479" s="86">
        <v>116.333333333333</v>
      </c>
      <c r="F2479" s="86">
        <v>39.966666666666598</v>
      </c>
      <c r="G2479" s="92">
        <v>30.42</v>
      </c>
      <c r="H2479" s="86"/>
      <c r="I2479" s="90" t="s">
        <v>222</v>
      </c>
      <c r="J2479" s="90" t="s">
        <v>244</v>
      </c>
    </row>
    <row r="2480" spans="1:10" x14ac:dyDescent="0.3">
      <c r="A2480" s="90">
        <v>2478</v>
      </c>
      <c r="B2480" s="91">
        <v>175</v>
      </c>
      <c r="C2480" s="90" t="s">
        <v>403</v>
      </c>
      <c r="D2480" s="90" t="s">
        <v>1</v>
      </c>
      <c r="E2480" s="86">
        <v>116.333333333333</v>
      </c>
      <c r="F2480" s="86">
        <v>39.966666666666598</v>
      </c>
      <c r="G2480" s="92">
        <v>30.62</v>
      </c>
      <c r="H2480" s="86"/>
      <c r="I2480" s="90" t="s">
        <v>222</v>
      </c>
      <c r="J2480" s="90" t="s">
        <v>244</v>
      </c>
    </row>
    <row r="2481" spans="1:10" x14ac:dyDescent="0.3">
      <c r="A2481" s="90">
        <v>2479</v>
      </c>
      <c r="B2481" s="91">
        <v>175</v>
      </c>
      <c r="C2481" s="90" t="s">
        <v>403</v>
      </c>
      <c r="D2481" s="90" t="s">
        <v>1</v>
      </c>
      <c r="E2481" s="86">
        <v>116.216666666666</v>
      </c>
      <c r="F2481" s="86">
        <v>38.816666666666599</v>
      </c>
      <c r="G2481" s="92">
        <v>19.5</v>
      </c>
      <c r="H2481" s="86"/>
      <c r="I2481" s="90" t="s">
        <v>222</v>
      </c>
      <c r="J2481" s="90" t="s">
        <v>244</v>
      </c>
    </row>
    <row r="2482" spans="1:10" x14ac:dyDescent="0.3">
      <c r="A2482" s="90">
        <v>2480</v>
      </c>
      <c r="B2482" s="91">
        <v>175</v>
      </c>
      <c r="C2482" s="90" t="s">
        <v>403</v>
      </c>
      <c r="D2482" s="90" t="s">
        <v>1</v>
      </c>
      <c r="E2482" s="86">
        <v>116.216666666666</v>
      </c>
      <c r="F2482" s="86">
        <v>38.816666666666599</v>
      </c>
      <c r="G2482" s="92">
        <v>20.62</v>
      </c>
      <c r="H2482" s="86"/>
      <c r="I2482" s="90" t="s">
        <v>222</v>
      </c>
      <c r="J2482" s="90" t="s">
        <v>244</v>
      </c>
    </row>
    <row r="2483" spans="1:10" x14ac:dyDescent="0.3">
      <c r="A2483" s="90">
        <v>2481</v>
      </c>
      <c r="B2483" s="91">
        <v>175</v>
      </c>
      <c r="C2483" s="90" t="s">
        <v>403</v>
      </c>
      <c r="D2483" s="90" t="s">
        <v>1</v>
      </c>
      <c r="E2483" s="86">
        <v>116.216666666666</v>
      </c>
      <c r="F2483" s="86">
        <v>38.816666666666599</v>
      </c>
      <c r="G2483" s="92">
        <v>20.350000000000001</v>
      </c>
      <c r="H2483" s="86"/>
      <c r="I2483" s="90" t="s">
        <v>222</v>
      </c>
      <c r="J2483" s="90" t="s">
        <v>244</v>
      </c>
    </row>
    <row r="2484" spans="1:10" x14ac:dyDescent="0.3">
      <c r="A2484" s="90">
        <v>2482</v>
      </c>
      <c r="B2484" s="91">
        <v>175</v>
      </c>
      <c r="C2484" s="90" t="s">
        <v>403</v>
      </c>
      <c r="D2484" s="90" t="s">
        <v>1</v>
      </c>
      <c r="E2484" s="86">
        <v>116.216666666666</v>
      </c>
      <c r="F2484" s="86">
        <v>38.816666666666599</v>
      </c>
      <c r="G2484" s="92">
        <v>20.170000000000002</v>
      </c>
      <c r="H2484" s="86"/>
      <c r="I2484" s="90" t="s">
        <v>222</v>
      </c>
      <c r="J2484" s="90" t="s">
        <v>244</v>
      </c>
    </row>
    <row r="2485" spans="1:10" x14ac:dyDescent="0.3">
      <c r="A2485" s="90">
        <v>2483</v>
      </c>
      <c r="B2485" s="91">
        <v>175</v>
      </c>
      <c r="C2485" s="90" t="s">
        <v>403</v>
      </c>
      <c r="D2485" s="90" t="s">
        <v>1</v>
      </c>
      <c r="E2485" s="86">
        <v>114.81666666666599</v>
      </c>
      <c r="F2485" s="86">
        <v>37.816666666666599</v>
      </c>
      <c r="G2485" s="92">
        <v>24.42</v>
      </c>
      <c r="H2485" s="86"/>
      <c r="I2485" s="90" t="s">
        <v>222</v>
      </c>
      <c r="J2485" s="90" t="s">
        <v>244</v>
      </c>
    </row>
    <row r="2486" spans="1:10" x14ac:dyDescent="0.3">
      <c r="A2486" s="90">
        <v>2484</v>
      </c>
      <c r="B2486" s="91">
        <v>175</v>
      </c>
      <c r="C2486" s="90" t="s">
        <v>403</v>
      </c>
      <c r="D2486" s="90" t="s">
        <v>1</v>
      </c>
      <c r="E2486" s="86">
        <v>114.81666666666599</v>
      </c>
      <c r="F2486" s="86">
        <v>37.816666666666599</v>
      </c>
      <c r="G2486" s="92">
        <v>24.57</v>
      </c>
      <c r="H2486" s="86"/>
      <c r="I2486" s="90" t="s">
        <v>222</v>
      </c>
      <c r="J2486" s="90" t="s">
        <v>244</v>
      </c>
    </row>
    <row r="2487" spans="1:10" x14ac:dyDescent="0.3">
      <c r="A2487" s="90">
        <v>2485</v>
      </c>
      <c r="B2487" s="91">
        <v>175</v>
      </c>
      <c r="C2487" s="90" t="s">
        <v>403</v>
      </c>
      <c r="D2487" s="90" t="s">
        <v>1</v>
      </c>
      <c r="E2487" s="86">
        <v>114.81666666666599</v>
      </c>
      <c r="F2487" s="86">
        <v>37.816666666666599</v>
      </c>
      <c r="G2487" s="92">
        <v>24.5</v>
      </c>
      <c r="H2487" s="86"/>
      <c r="I2487" s="90" t="s">
        <v>222</v>
      </c>
      <c r="J2487" s="90" t="s">
        <v>244</v>
      </c>
    </row>
    <row r="2488" spans="1:10" x14ac:dyDescent="0.3">
      <c r="A2488" s="90">
        <v>2486</v>
      </c>
      <c r="B2488" s="91">
        <v>175</v>
      </c>
      <c r="C2488" s="90" t="s">
        <v>403</v>
      </c>
      <c r="D2488" s="90" t="s">
        <v>1</v>
      </c>
      <c r="E2488" s="86">
        <v>114.81666666666599</v>
      </c>
      <c r="F2488" s="86">
        <v>37.816666666666599</v>
      </c>
      <c r="G2488" s="92">
        <v>23.93</v>
      </c>
      <c r="H2488" s="86"/>
      <c r="I2488" s="90" t="s">
        <v>222</v>
      </c>
      <c r="J2488" s="90" t="s">
        <v>244</v>
      </c>
    </row>
    <row r="2489" spans="1:10" x14ac:dyDescent="0.3">
      <c r="A2489" s="90">
        <v>2487</v>
      </c>
      <c r="B2489" s="91">
        <v>176</v>
      </c>
      <c r="C2489" s="90" t="s">
        <v>404</v>
      </c>
      <c r="D2489" s="90" t="s">
        <v>263</v>
      </c>
      <c r="E2489" s="86"/>
      <c r="F2489" s="86"/>
      <c r="G2489" s="92">
        <v>34.533780331689627</v>
      </c>
      <c r="H2489" s="86"/>
      <c r="I2489" s="90" t="s">
        <v>224</v>
      </c>
      <c r="J2489" s="90"/>
    </row>
    <row r="2490" spans="1:10" x14ac:dyDescent="0.3">
      <c r="A2490" s="90">
        <v>2488</v>
      </c>
      <c r="B2490" s="91">
        <v>176</v>
      </c>
      <c r="C2490" s="90" t="s">
        <v>404</v>
      </c>
      <c r="D2490" s="90" t="s">
        <v>263</v>
      </c>
      <c r="E2490" s="86"/>
      <c r="F2490" s="86"/>
      <c r="G2490" s="92">
        <v>28.217408187519855</v>
      </c>
      <c r="H2490" s="86"/>
      <c r="I2490" s="90" t="s">
        <v>224</v>
      </c>
      <c r="J2490" s="90"/>
    </row>
    <row r="2491" spans="1:10" x14ac:dyDescent="0.3">
      <c r="A2491" s="90">
        <v>2489</v>
      </c>
      <c r="B2491" s="91">
        <v>176</v>
      </c>
      <c r="C2491" s="90" t="s">
        <v>404</v>
      </c>
      <c r="D2491" s="90" t="s">
        <v>263</v>
      </c>
      <c r="E2491" s="86"/>
      <c r="F2491" s="86"/>
      <c r="G2491" s="92">
        <v>30.325155480053755</v>
      </c>
      <c r="H2491" s="86"/>
      <c r="I2491" s="90" t="s">
        <v>224</v>
      </c>
      <c r="J2491" s="90"/>
    </row>
    <row r="2492" spans="1:10" x14ac:dyDescent="0.3">
      <c r="A2492" s="90">
        <v>2490</v>
      </c>
      <c r="B2492" s="91">
        <v>176</v>
      </c>
      <c r="C2492" s="90" t="s">
        <v>404</v>
      </c>
      <c r="D2492" s="90" t="s">
        <v>263</v>
      </c>
      <c r="E2492" s="86"/>
      <c r="F2492" s="86"/>
      <c r="G2492" s="92">
        <v>31.402344002681552</v>
      </c>
      <c r="H2492" s="86"/>
      <c r="I2492" s="90" t="s">
        <v>224</v>
      </c>
      <c r="J2492" s="90"/>
    </row>
    <row r="2493" spans="1:10" x14ac:dyDescent="0.3">
      <c r="A2493" s="90">
        <v>2491</v>
      </c>
      <c r="B2493" s="91">
        <v>176</v>
      </c>
      <c r="C2493" s="90" t="s">
        <v>404</v>
      </c>
      <c r="D2493" s="90" t="s">
        <v>405</v>
      </c>
      <c r="E2493" s="86"/>
      <c r="F2493" s="86"/>
      <c r="G2493" s="92">
        <v>18.298804940878135</v>
      </c>
      <c r="H2493" s="86"/>
      <c r="I2493" s="90" t="s">
        <v>237</v>
      </c>
      <c r="J2493" s="90"/>
    </row>
    <row r="2494" spans="1:10" x14ac:dyDescent="0.3">
      <c r="A2494" s="90">
        <v>2492</v>
      </c>
      <c r="B2494" s="91">
        <v>176</v>
      </c>
      <c r="C2494" s="90" t="s">
        <v>404</v>
      </c>
      <c r="D2494" s="90" t="s">
        <v>1</v>
      </c>
      <c r="E2494" s="86"/>
      <c r="F2494" s="86"/>
      <c r="G2494" s="92">
        <v>20.639583249665804</v>
      </c>
      <c r="H2494" s="86"/>
      <c r="I2494" s="90" t="s">
        <v>222</v>
      </c>
      <c r="J2494" s="90" t="s">
        <v>244</v>
      </c>
    </row>
    <row r="2495" spans="1:10" x14ac:dyDescent="0.3">
      <c r="A2495" s="90">
        <v>2493</v>
      </c>
      <c r="B2495" s="91">
        <v>176</v>
      </c>
      <c r="C2495" s="90" t="s">
        <v>404</v>
      </c>
      <c r="D2495" s="90" t="s">
        <v>337</v>
      </c>
      <c r="E2495" s="86"/>
      <c r="F2495" s="86"/>
      <c r="G2495" s="92">
        <v>21.320670626938838</v>
      </c>
      <c r="H2495" s="86"/>
      <c r="I2495" s="90" t="s">
        <v>222</v>
      </c>
      <c r="J2495" s="90" t="s">
        <v>227</v>
      </c>
    </row>
    <row r="2496" spans="1:10" x14ac:dyDescent="0.3">
      <c r="A2496" s="90">
        <v>2494</v>
      </c>
      <c r="B2496" s="91">
        <v>176</v>
      </c>
      <c r="C2496" s="90" t="s">
        <v>404</v>
      </c>
      <c r="D2496" s="90" t="s">
        <v>4</v>
      </c>
      <c r="E2496" s="86"/>
      <c r="F2496" s="86"/>
      <c r="G2496" s="92">
        <v>19.078935748055603</v>
      </c>
      <c r="H2496" s="86"/>
      <c r="I2496" s="90" t="s">
        <v>224</v>
      </c>
      <c r="J2496" s="90"/>
    </row>
    <row r="2497" spans="1:10" x14ac:dyDescent="0.3">
      <c r="A2497" s="90">
        <v>2495</v>
      </c>
      <c r="B2497" s="91">
        <v>176</v>
      </c>
      <c r="C2497" s="90" t="s">
        <v>404</v>
      </c>
      <c r="D2497" s="90" t="s">
        <v>406</v>
      </c>
      <c r="E2497" s="86"/>
      <c r="F2497" s="86"/>
      <c r="G2497" s="92">
        <v>14.660583201432479</v>
      </c>
      <c r="H2497" s="86"/>
      <c r="I2497" s="90" t="s">
        <v>237</v>
      </c>
      <c r="J2497" s="90"/>
    </row>
    <row r="2498" spans="1:10" x14ac:dyDescent="0.3">
      <c r="A2498" s="90">
        <v>2496</v>
      </c>
      <c r="B2498" s="91">
        <v>176</v>
      </c>
      <c r="C2498" s="90" t="s">
        <v>404</v>
      </c>
      <c r="D2498" s="90" t="s">
        <v>4</v>
      </c>
      <c r="E2498" s="86"/>
      <c r="F2498" s="86"/>
      <c r="G2498" s="92">
        <v>23.061497326203209</v>
      </c>
      <c r="H2498" s="86"/>
      <c r="I2498" s="90" t="s">
        <v>224</v>
      </c>
      <c r="J2498" s="90"/>
    </row>
    <row r="2499" spans="1:10" x14ac:dyDescent="0.3">
      <c r="A2499" s="90">
        <v>2497</v>
      </c>
      <c r="B2499" s="91">
        <v>176</v>
      </c>
      <c r="C2499" s="90" t="s">
        <v>404</v>
      </c>
      <c r="D2499" s="90" t="s">
        <v>4</v>
      </c>
      <c r="E2499" s="86"/>
      <c r="F2499" s="86"/>
      <c r="G2499" s="92">
        <v>17.647058823529409</v>
      </c>
      <c r="H2499" s="86"/>
      <c r="I2499" s="90" t="s">
        <v>224</v>
      </c>
      <c r="J2499" s="90"/>
    </row>
    <row r="2500" spans="1:10" x14ac:dyDescent="0.3">
      <c r="A2500" s="90">
        <v>2498</v>
      </c>
      <c r="B2500" s="91">
        <v>176</v>
      </c>
      <c r="C2500" s="90" t="s">
        <v>404</v>
      </c>
      <c r="D2500" s="90" t="s">
        <v>4</v>
      </c>
      <c r="E2500" s="86"/>
      <c r="F2500" s="86"/>
      <c r="G2500" s="92">
        <v>16.651971902063263</v>
      </c>
      <c r="H2500" s="86"/>
      <c r="I2500" s="90" t="s">
        <v>224</v>
      </c>
      <c r="J2500" s="90"/>
    </row>
    <row r="2501" spans="1:10" x14ac:dyDescent="0.3">
      <c r="A2501" s="90">
        <v>2499</v>
      </c>
      <c r="B2501" s="91">
        <v>176</v>
      </c>
      <c r="C2501" s="90" t="s">
        <v>404</v>
      </c>
      <c r="D2501" s="90" t="s">
        <v>4</v>
      </c>
      <c r="E2501" s="86"/>
      <c r="F2501" s="86"/>
      <c r="G2501" s="92">
        <v>15.981970114847899</v>
      </c>
      <c r="H2501" s="86"/>
      <c r="I2501" s="90" t="s">
        <v>224</v>
      </c>
      <c r="J2501" s="90"/>
    </row>
    <row r="2502" spans="1:10" x14ac:dyDescent="0.3">
      <c r="A2502" s="90">
        <v>2500</v>
      </c>
      <c r="B2502" s="91">
        <v>176</v>
      </c>
      <c r="C2502" s="90" t="s">
        <v>404</v>
      </c>
      <c r="D2502" s="90" t="s">
        <v>406</v>
      </c>
      <c r="E2502" s="86"/>
      <c r="F2502" s="86"/>
      <c r="G2502" s="92">
        <v>24.786764705882351</v>
      </c>
      <c r="H2502" s="86"/>
      <c r="I2502" s="90" t="s">
        <v>237</v>
      </c>
      <c r="J2502" s="90"/>
    </row>
    <row r="2503" spans="1:10" x14ac:dyDescent="0.3">
      <c r="A2503" s="90">
        <v>2501</v>
      </c>
      <c r="B2503" s="91">
        <v>176</v>
      </c>
      <c r="C2503" s="90" t="s">
        <v>404</v>
      </c>
      <c r="D2503" s="90" t="s">
        <v>407</v>
      </c>
      <c r="E2503" s="86"/>
      <c r="F2503" s="86"/>
      <c r="G2503" s="92">
        <v>21.92361053955862</v>
      </c>
      <c r="H2503" s="86"/>
      <c r="I2503" s="90" t="s">
        <v>237</v>
      </c>
      <c r="J2503" s="90"/>
    </row>
    <row r="2504" spans="1:10" x14ac:dyDescent="0.3">
      <c r="A2504" s="90">
        <v>2502</v>
      </c>
      <c r="B2504" s="91">
        <v>176</v>
      </c>
      <c r="C2504" s="90" t="s">
        <v>404</v>
      </c>
      <c r="D2504" s="90" t="s">
        <v>9</v>
      </c>
      <c r="E2504" s="86"/>
      <c r="F2504" s="86"/>
      <c r="G2504" s="92">
        <v>24.977184510882122</v>
      </c>
      <c r="H2504" s="86"/>
      <c r="I2504" s="90" t="s">
        <v>233</v>
      </c>
      <c r="J2504" s="90"/>
    </row>
    <row r="2505" spans="1:10" x14ac:dyDescent="0.3">
      <c r="A2505" s="90">
        <v>2503</v>
      </c>
      <c r="B2505" s="91">
        <v>176</v>
      </c>
      <c r="C2505" s="90" t="s">
        <v>404</v>
      </c>
      <c r="D2505" s="90" t="s">
        <v>9</v>
      </c>
      <c r="E2505" s="86"/>
      <c r="F2505" s="86"/>
      <c r="G2505" s="92">
        <v>28.581664394813185</v>
      </c>
      <c r="H2505" s="86"/>
      <c r="I2505" s="90" t="s">
        <v>233</v>
      </c>
      <c r="J2505" s="90"/>
    </row>
    <row r="2506" spans="1:10" x14ac:dyDescent="0.3">
      <c r="A2506" s="90">
        <v>2504</v>
      </c>
      <c r="B2506" s="91">
        <v>176</v>
      </c>
      <c r="C2506" s="90" t="s">
        <v>404</v>
      </c>
      <c r="D2506" s="90" t="s">
        <v>9</v>
      </c>
      <c r="E2506" s="86"/>
      <c r="F2506" s="86"/>
      <c r="G2506" s="92">
        <v>33.232387439698002</v>
      </c>
      <c r="H2506" s="86"/>
      <c r="I2506" s="90" t="s">
        <v>233</v>
      </c>
      <c r="J2506" s="90"/>
    </row>
    <row r="2507" spans="1:10" x14ac:dyDescent="0.3">
      <c r="A2507" s="90">
        <v>2505</v>
      </c>
      <c r="B2507" s="91">
        <v>176</v>
      </c>
      <c r="C2507" s="90" t="s">
        <v>404</v>
      </c>
      <c r="D2507" s="90" t="s">
        <v>9</v>
      </c>
      <c r="E2507" s="86"/>
      <c r="F2507" s="86"/>
      <c r="G2507" s="92">
        <v>27.74520552764114</v>
      </c>
      <c r="H2507" s="86"/>
      <c r="I2507" s="90" t="s">
        <v>233</v>
      </c>
      <c r="J2507" s="90"/>
    </row>
    <row r="2508" spans="1:10" x14ac:dyDescent="0.3">
      <c r="A2508" s="90">
        <v>2506</v>
      </c>
      <c r="B2508" s="91">
        <v>176</v>
      </c>
      <c r="C2508" s="90" t="s">
        <v>404</v>
      </c>
      <c r="D2508" s="90" t="s">
        <v>9</v>
      </c>
      <c r="E2508" s="86"/>
      <c r="F2508" s="86"/>
      <c r="G2508" s="92">
        <v>28.895433335883119</v>
      </c>
      <c r="H2508" s="86"/>
      <c r="I2508" s="90" t="s">
        <v>233</v>
      </c>
      <c r="J2508" s="90"/>
    </row>
    <row r="2509" spans="1:10" x14ac:dyDescent="0.3">
      <c r="A2509" s="90">
        <v>2507</v>
      </c>
      <c r="B2509" s="91">
        <v>176</v>
      </c>
      <c r="C2509" s="90" t="s">
        <v>404</v>
      </c>
      <c r="D2509" s="90" t="s">
        <v>408</v>
      </c>
      <c r="E2509" s="86"/>
      <c r="F2509" s="86"/>
      <c r="G2509" s="92">
        <v>22.283373571175215</v>
      </c>
      <c r="H2509" s="86"/>
      <c r="I2509" s="90" t="s">
        <v>237</v>
      </c>
      <c r="J2509" s="90"/>
    </row>
    <row r="2510" spans="1:10" x14ac:dyDescent="0.3">
      <c r="A2510" s="90">
        <v>2508</v>
      </c>
      <c r="B2510" s="91">
        <v>176</v>
      </c>
      <c r="C2510" s="90" t="s">
        <v>404</v>
      </c>
      <c r="D2510" s="90" t="s">
        <v>408</v>
      </c>
      <c r="E2510" s="86"/>
      <c r="F2510" s="86"/>
      <c r="G2510" s="92">
        <v>23.487124150602234</v>
      </c>
      <c r="H2510" s="86"/>
      <c r="I2510" s="90" t="s">
        <v>237</v>
      </c>
      <c r="J2510" s="90"/>
    </row>
    <row r="2511" spans="1:10" x14ac:dyDescent="0.3">
      <c r="A2511" s="90">
        <v>2509</v>
      </c>
      <c r="B2511" s="91">
        <v>176</v>
      </c>
      <c r="C2511" s="90" t="s">
        <v>404</v>
      </c>
      <c r="D2511" s="90" t="s">
        <v>408</v>
      </c>
      <c r="E2511" s="86"/>
      <c r="F2511" s="86"/>
      <c r="G2511" s="92">
        <v>20.911390033720497</v>
      </c>
      <c r="H2511" s="86"/>
      <c r="I2511" s="90" t="s">
        <v>237</v>
      </c>
      <c r="J2511" s="90"/>
    </row>
    <row r="2512" spans="1:10" x14ac:dyDescent="0.3">
      <c r="A2512" s="90">
        <v>2510</v>
      </c>
      <c r="B2512" s="91">
        <v>176</v>
      </c>
      <c r="C2512" s="90" t="s">
        <v>404</v>
      </c>
      <c r="D2512" s="90" t="s">
        <v>408</v>
      </c>
      <c r="E2512" s="86"/>
      <c r="F2512" s="86"/>
      <c r="G2512" s="92">
        <v>20.655993523369258</v>
      </c>
      <c r="H2512" s="86"/>
      <c r="I2512" s="90" t="s">
        <v>237</v>
      </c>
      <c r="J2512" s="90"/>
    </row>
    <row r="2513" spans="1:10" x14ac:dyDescent="0.3">
      <c r="A2513" s="90">
        <v>2511</v>
      </c>
      <c r="B2513" s="91">
        <v>176</v>
      </c>
      <c r="C2513" s="90" t="s">
        <v>404</v>
      </c>
      <c r="D2513" s="90" t="s">
        <v>409</v>
      </c>
      <c r="E2513" s="86"/>
      <c r="F2513" s="86"/>
      <c r="G2513" s="92">
        <v>22.230060415886104</v>
      </c>
      <c r="H2513" s="86"/>
      <c r="I2513" s="90" t="s">
        <v>288</v>
      </c>
      <c r="J2513" s="90"/>
    </row>
    <row r="2514" spans="1:10" x14ac:dyDescent="0.3">
      <c r="A2514" s="90">
        <v>2512</v>
      </c>
      <c r="B2514" s="91">
        <v>176</v>
      </c>
      <c r="C2514" s="90" t="s">
        <v>404</v>
      </c>
      <c r="D2514" s="90" t="s">
        <v>409</v>
      </c>
      <c r="E2514" s="86"/>
      <c r="F2514" s="86"/>
      <c r="G2514" s="92">
        <v>21.383620312909709</v>
      </c>
      <c r="H2514" s="86"/>
      <c r="I2514" s="90" t="s">
        <v>288</v>
      </c>
      <c r="J2514" s="90"/>
    </row>
    <row r="2515" spans="1:10" x14ac:dyDescent="0.3">
      <c r="A2515" s="90">
        <v>2513</v>
      </c>
      <c r="B2515" s="91">
        <v>176</v>
      </c>
      <c r="C2515" s="90" t="s">
        <v>404</v>
      </c>
      <c r="D2515" s="90" t="s">
        <v>410</v>
      </c>
      <c r="E2515" s="86"/>
      <c r="F2515" s="86"/>
      <c r="G2515" s="92">
        <v>20.982595890989256</v>
      </c>
      <c r="H2515" s="86"/>
      <c r="I2515" s="90" t="s">
        <v>237</v>
      </c>
      <c r="J2515" s="90"/>
    </row>
    <row r="2516" spans="1:10" x14ac:dyDescent="0.3">
      <c r="A2516" s="90">
        <v>2514</v>
      </c>
      <c r="B2516" s="91">
        <v>176</v>
      </c>
      <c r="C2516" s="90" t="s">
        <v>404</v>
      </c>
      <c r="D2516" s="90" t="s">
        <v>410</v>
      </c>
      <c r="E2516" s="86"/>
      <c r="F2516" s="86"/>
      <c r="G2516" s="92">
        <v>18.422027084214982</v>
      </c>
      <c r="H2516" s="86"/>
      <c r="I2516" s="90" t="s">
        <v>237</v>
      </c>
      <c r="J2516" s="90"/>
    </row>
    <row r="2517" spans="1:10" x14ac:dyDescent="0.3">
      <c r="A2517" s="90">
        <v>2515</v>
      </c>
      <c r="B2517" s="91">
        <v>176</v>
      </c>
      <c r="C2517" s="90" t="s">
        <v>404</v>
      </c>
      <c r="D2517" s="90" t="s">
        <v>410</v>
      </c>
      <c r="E2517" s="86"/>
      <c r="F2517" s="86"/>
      <c r="G2517" s="92">
        <v>21.913042978691621</v>
      </c>
      <c r="H2517" s="86"/>
      <c r="I2517" s="90" t="s">
        <v>237</v>
      </c>
      <c r="J2517" s="90"/>
    </row>
    <row r="2518" spans="1:10" x14ac:dyDescent="0.3">
      <c r="A2518" s="90">
        <v>2516</v>
      </c>
      <c r="B2518" s="91">
        <v>176</v>
      </c>
      <c r="C2518" s="90" t="s">
        <v>404</v>
      </c>
      <c r="D2518" s="90" t="s">
        <v>263</v>
      </c>
      <c r="E2518" s="86"/>
      <c r="F2518" s="86"/>
      <c r="G2518" s="92">
        <v>20.282708164249502</v>
      </c>
      <c r="H2518" s="86"/>
      <c r="I2518" s="90" t="s">
        <v>224</v>
      </c>
      <c r="J2518" s="90"/>
    </row>
    <row r="2519" spans="1:10" x14ac:dyDescent="0.3">
      <c r="A2519" s="90">
        <v>2517</v>
      </c>
      <c r="B2519" s="91">
        <v>176</v>
      </c>
      <c r="C2519" s="90" t="s">
        <v>404</v>
      </c>
      <c r="D2519" s="90" t="s">
        <v>263</v>
      </c>
      <c r="E2519" s="86"/>
      <c r="F2519" s="86"/>
      <c r="G2519" s="92">
        <v>20.536389468136299</v>
      </c>
      <c r="H2519" s="86"/>
      <c r="I2519" s="90" t="s">
        <v>224</v>
      </c>
      <c r="J2519" s="90"/>
    </row>
    <row r="2520" spans="1:10" x14ac:dyDescent="0.3">
      <c r="A2520" s="90">
        <v>2518</v>
      </c>
      <c r="B2520" s="91">
        <v>176</v>
      </c>
      <c r="C2520" s="90" t="s">
        <v>404</v>
      </c>
      <c r="D2520" s="90" t="s">
        <v>405</v>
      </c>
      <c r="E2520" s="86"/>
      <c r="F2520" s="86"/>
      <c r="G2520" s="92">
        <v>30.537498018075155</v>
      </c>
      <c r="H2520" s="86"/>
      <c r="I2520" s="90" t="s">
        <v>237</v>
      </c>
      <c r="J2520" s="90"/>
    </row>
    <row r="2521" spans="1:10" x14ac:dyDescent="0.3">
      <c r="A2521" s="90">
        <v>2519</v>
      </c>
      <c r="B2521" s="91">
        <v>176</v>
      </c>
      <c r="C2521" s="90" t="s">
        <v>404</v>
      </c>
      <c r="D2521" s="90" t="s">
        <v>405</v>
      </c>
      <c r="E2521" s="86"/>
      <c r="F2521" s="86"/>
      <c r="G2521" s="92">
        <v>27.341070957530995</v>
      </c>
      <c r="H2521" s="86"/>
      <c r="I2521" s="90" t="s">
        <v>237</v>
      </c>
      <c r="J2521" s="90"/>
    </row>
    <row r="2522" spans="1:10" x14ac:dyDescent="0.3">
      <c r="A2522" s="90">
        <v>2520</v>
      </c>
      <c r="B2522" s="91">
        <v>176</v>
      </c>
      <c r="C2522" s="90" t="s">
        <v>404</v>
      </c>
      <c r="D2522" s="90" t="s">
        <v>1</v>
      </c>
      <c r="E2522" s="86"/>
      <c r="F2522" s="86"/>
      <c r="G2522" s="92">
        <v>32.848230450776668</v>
      </c>
      <c r="H2522" s="86"/>
      <c r="I2522" s="90" t="s">
        <v>222</v>
      </c>
      <c r="J2522" s="90" t="s">
        <v>244</v>
      </c>
    </row>
    <row r="2523" spans="1:10" x14ac:dyDescent="0.3">
      <c r="A2523" s="90">
        <v>2521</v>
      </c>
      <c r="B2523" s="91">
        <v>176</v>
      </c>
      <c r="C2523" s="90" t="s">
        <v>404</v>
      </c>
      <c r="D2523" s="90" t="s">
        <v>411</v>
      </c>
      <c r="E2523" s="86"/>
      <c r="F2523" s="86"/>
      <c r="G2523" s="92">
        <v>21.965118185864551</v>
      </c>
      <c r="H2523" s="86"/>
      <c r="I2523" s="90" t="s">
        <v>237</v>
      </c>
      <c r="J2523" s="90"/>
    </row>
    <row r="2524" spans="1:10" x14ac:dyDescent="0.3">
      <c r="A2524" s="90">
        <v>2522</v>
      </c>
      <c r="B2524" s="91">
        <v>176</v>
      </c>
      <c r="C2524" s="90" t="s">
        <v>404</v>
      </c>
      <c r="D2524" s="90" t="s">
        <v>412</v>
      </c>
      <c r="E2524" s="86"/>
      <c r="F2524" s="86"/>
      <c r="G2524" s="92">
        <v>23.599311381690427</v>
      </c>
      <c r="H2524" s="86"/>
      <c r="I2524" s="90" t="s">
        <v>237</v>
      </c>
      <c r="J2524" s="90"/>
    </row>
    <row r="2525" spans="1:10" x14ac:dyDescent="0.3">
      <c r="A2525" s="90">
        <v>2523</v>
      </c>
      <c r="B2525" s="91">
        <v>176</v>
      </c>
      <c r="C2525" s="90" t="s">
        <v>404</v>
      </c>
      <c r="D2525" s="90" t="s">
        <v>412</v>
      </c>
      <c r="E2525" s="86"/>
      <c r="F2525" s="86"/>
      <c r="G2525" s="92">
        <v>29.064671172999653</v>
      </c>
      <c r="H2525" s="86"/>
      <c r="I2525" s="90" t="s">
        <v>237</v>
      </c>
      <c r="J2525" s="90"/>
    </row>
    <row r="2526" spans="1:10" x14ac:dyDescent="0.3">
      <c r="A2526" s="90">
        <v>2524</v>
      </c>
      <c r="B2526" s="91">
        <v>176</v>
      </c>
      <c r="C2526" s="90" t="s">
        <v>404</v>
      </c>
      <c r="D2526" s="90" t="s">
        <v>412</v>
      </c>
      <c r="E2526" s="86"/>
      <c r="F2526" s="86"/>
      <c r="G2526" s="92">
        <v>22.521000005878239</v>
      </c>
      <c r="H2526" s="86"/>
      <c r="I2526" s="90" t="s">
        <v>237</v>
      </c>
      <c r="J2526" s="90"/>
    </row>
    <row r="2527" spans="1:10" x14ac:dyDescent="0.3">
      <c r="A2527" s="90">
        <v>2525</v>
      </c>
      <c r="B2527" s="91">
        <v>176</v>
      </c>
      <c r="C2527" s="90" t="s">
        <v>404</v>
      </c>
      <c r="D2527" s="90" t="s">
        <v>412</v>
      </c>
      <c r="E2527" s="86"/>
      <c r="F2527" s="86"/>
      <c r="G2527" s="92">
        <v>23.954238745836872</v>
      </c>
      <c r="H2527" s="86"/>
      <c r="I2527" s="90" t="s">
        <v>237</v>
      </c>
      <c r="J2527" s="90"/>
    </row>
    <row r="2528" spans="1:10" x14ac:dyDescent="0.3">
      <c r="A2528" s="90">
        <v>2526</v>
      </c>
      <c r="B2528" s="91">
        <v>176</v>
      </c>
      <c r="C2528" s="90" t="s">
        <v>404</v>
      </c>
      <c r="D2528" s="90" t="s">
        <v>412</v>
      </c>
      <c r="E2528" s="86"/>
      <c r="F2528" s="86"/>
      <c r="G2528" s="92">
        <v>21.933251478959704</v>
      </c>
      <c r="H2528" s="86"/>
      <c r="I2528" s="90" t="s">
        <v>237</v>
      </c>
      <c r="J2528" s="90"/>
    </row>
    <row r="2529" spans="1:10" x14ac:dyDescent="0.3">
      <c r="A2529" s="90">
        <v>2527</v>
      </c>
      <c r="B2529" s="91">
        <v>176</v>
      </c>
      <c r="C2529" s="90" t="s">
        <v>404</v>
      </c>
      <c r="D2529" s="90" t="s">
        <v>412</v>
      </c>
      <c r="E2529" s="86"/>
      <c r="F2529" s="86"/>
      <c r="G2529" s="92">
        <v>22.754786941620949</v>
      </c>
      <c r="H2529" s="86"/>
      <c r="I2529" s="90" t="s">
        <v>237</v>
      </c>
      <c r="J2529" s="90"/>
    </row>
    <row r="2530" spans="1:10" x14ac:dyDescent="0.3">
      <c r="A2530" s="90">
        <v>2528</v>
      </c>
      <c r="B2530" s="91">
        <v>176</v>
      </c>
      <c r="C2530" s="90" t="s">
        <v>404</v>
      </c>
      <c r="D2530" s="90" t="s">
        <v>412</v>
      </c>
      <c r="E2530" s="86"/>
      <c r="F2530" s="86"/>
      <c r="G2530" s="92">
        <v>24.169845813812685</v>
      </c>
      <c r="H2530" s="86"/>
      <c r="I2530" s="90" t="s">
        <v>237</v>
      </c>
      <c r="J2530" s="90"/>
    </row>
    <row r="2531" spans="1:10" x14ac:dyDescent="0.3">
      <c r="A2531" s="90">
        <v>2529</v>
      </c>
      <c r="B2531" s="91">
        <v>176</v>
      </c>
      <c r="C2531" s="90" t="s">
        <v>404</v>
      </c>
      <c r="D2531" s="90" t="s">
        <v>412</v>
      </c>
      <c r="E2531" s="86"/>
      <c r="F2531" s="86"/>
      <c r="G2531" s="92">
        <v>23.966687585281736</v>
      </c>
      <c r="H2531" s="86"/>
      <c r="I2531" s="90" t="s">
        <v>237</v>
      </c>
      <c r="J2531" s="90"/>
    </row>
    <row r="2532" spans="1:10" x14ac:dyDescent="0.3">
      <c r="A2532" s="90">
        <v>2530</v>
      </c>
      <c r="B2532" s="91">
        <v>176</v>
      </c>
      <c r="C2532" s="90" t="s">
        <v>404</v>
      </c>
      <c r="D2532" s="90" t="s">
        <v>412</v>
      </c>
      <c r="E2532" s="86"/>
      <c r="F2532" s="86"/>
      <c r="G2532" s="92">
        <v>24.77638901028465</v>
      </c>
      <c r="H2532" s="86"/>
      <c r="I2532" s="90" t="s">
        <v>237</v>
      </c>
      <c r="J2532" s="90"/>
    </row>
    <row r="2533" spans="1:10" x14ac:dyDescent="0.3">
      <c r="A2533" s="90">
        <v>2531</v>
      </c>
      <c r="B2533" s="91">
        <v>176</v>
      </c>
      <c r="C2533" s="90" t="s">
        <v>404</v>
      </c>
      <c r="D2533" s="90" t="s">
        <v>412</v>
      </c>
      <c r="E2533" s="86"/>
      <c r="F2533" s="86"/>
      <c r="G2533" s="92">
        <v>23.897725939480356</v>
      </c>
      <c r="H2533" s="86"/>
      <c r="I2533" s="90" t="s">
        <v>237</v>
      </c>
      <c r="J2533" s="90"/>
    </row>
    <row r="2534" spans="1:10" x14ac:dyDescent="0.3">
      <c r="A2534" s="90">
        <v>2532</v>
      </c>
      <c r="B2534" s="91">
        <v>176</v>
      </c>
      <c r="C2534" s="90" t="s">
        <v>404</v>
      </c>
      <c r="D2534" s="90" t="s">
        <v>412</v>
      </c>
      <c r="E2534" s="86"/>
      <c r="F2534" s="86"/>
      <c r="G2534" s="92">
        <v>22.42980361241856</v>
      </c>
      <c r="H2534" s="86"/>
      <c r="I2534" s="90" t="s">
        <v>237</v>
      </c>
      <c r="J2534" s="90"/>
    </row>
    <row r="2535" spans="1:10" x14ac:dyDescent="0.3">
      <c r="A2535" s="90">
        <v>2533</v>
      </c>
      <c r="B2535" s="91">
        <v>176</v>
      </c>
      <c r="C2535" s="90" t="s">
        <v>404</v>
      </c>
      <c r="D2535" s="90" t="s">
        <v>331</v>
      </c>
      <c r="E2535" s="86"/>
      <c r="F2535" s="86"/>
      <c r="G2535" s="92">
        <v>20.488053461195463</v>
      </c>
      <c r="H2535" s="86"/>
      <c r="I2535" s="90" t="s">
        <v>237</v>
      </c>
      <c r="J2535" s="90"/>
    </row>
    <row r="2536" spans="1:10" x14ac:dyDescent="0.3">
      <c r="A2536" s="90">
        <v>2534</v>
      </c>
      <c r="B2536" s="91">
        <v>176</v>
      </c>
      <c r="C2536" s="90" t="s">
        <v>404</v>
      </c>
      <c r="D2536" s="90" t="s">
        <v>331</v>
      </c>
      <c r="E2536" s="86"/>
      <c r="F2536" s="86"/>
      <c r="G2536" s="92">
        <v>27.561764705882357</v>
      </c>
      <c r="H2536" s="86"/>
      <c r="I2536" s="90" t="s">
        <v>237</v>
      </c>
      <c r="J2536" s="90"/>
    </row>
    <row r="2537" spans="1:10" x14ac:dyDescent="0.3">
      <c r="A2537" s="90">
        <v>2535</v>
      </c>
      <c r="B2537" s="91">
        <v>176</v>
      </c>
      <c r="C2537" s="90" t="s">
        <v>404</v>
      </c>
      <c r="D2537" s="90" t="s">
        <v>331</v>
      </c>
      <c r="E2537" s="86"/>
      <c r="F2537" s="86"/>
      <c r="G2537" s="92">
        <v>17.749340167764917</v>
      </c>
      <c r="H2537" s="86"/>
      <c r="I2537" s="90" t="s">
        <v>237</v>
      </c>
      <c r="J2537" s="90"/>
    </row>
    <row r="2538" spans="1:10" x14ac:dyDescent="0.3">
      <c r="A2538" s="90">
        <v>2536</v>
      </c>
      <c r="B2538" s="91">
        <v>176</v>
      </c>
      <c r="C2538" s="90" t="s">
        <v>404</v>
      </c>
      <c r="D2538" s="90" t="s">
        <v>331</v>
      </c>
      <c r="E2538" s="86"/>
      <c r="F2538" s="86"/>
      <c r="G2538" s="92">
        <v>22.090221958348558</v>
      </c>
      <c r="H2538" s="86"/>
      <c r="I2538" s="90" t="s">
        <v>237</v>
      </c>
      <c r="J2538" s="90"/>
    </row>
    <row r="2539" spans="1:10" x14ac:dyDescent="0.3">
      <c r="A2539" s="90">
        <v>2537</v>
      </c>
      <c r="B2539" s="91">
        <v>176</v>
      </c>
      <c r="C2539" s="90" t="s">
        <v>404</v>
      </c>
      <c r="D2539" s="90" t="s">
        <v>331</v>
      </c>
      <c r="E2539" s="86"/>
      <c r="F2539" s="86"/>
      <c r="G2539" s="92">
        <v>25.437201907790147</v>
      </c>
      <c r="H2539" s="86"/>
      <c r="I2539" s="90" t="s">
        <v>237</v>
      </c>
      <c r="J2539" s="90"/>
    </row>
    <row r="2540" spans="1:10" x14ac:dyDescent="0.3">
      <c r="A2540" s="90">
        <v>2538</v>
      </c>
      <c r="B2540" s="91">
        <v>176</v>
      </c>
      <c r="C2540" s="90" t="s">
        <v>404</v>
      </c>
      <c r="D2540" s="90" t="s">
        <v>331</v>
      </c>
      <c r="E2540" s="86"/>
      <c r="F2540" s="86"/>
      <c r="G2540" s="92">
        <v>22.437402420557127</v>
      </c>
      <c r="H2540" s="86"/>
      <c r="I2540" s="90" t="s">
        <v>237</v>
      </c>
      <c r="J2540" s="90"/>
    </row>
    <row r="2541" spans="1:10" x14ac:dyDescent="0.3">
      <c r="A2541" s="90">
        <v>2539</v>
      </c>
      <c r="B2541" s="91">
        <v>176</v>
      </c>
      <c r="C2541" s="90" t="s">
        <v>404</v>
      </c>
      <c r="D2541" s="90" t="s">
        <v>331</v>
      </c>
      <c r="E2541" s="86"/>
      <c r="F2541" s="86"/>
      <c r="G2541" s="92">
        <v>23.382440597935975</v>
      </c>
      <c r="H2541" s="86"/>
      <c r="I2541" s="90" t="s">
        <v>237</v>
      </c>
      <c r="J2541" s="90"/>
    </row>
    <row r="2542" spans="1:10" x14ac:dyDescent="0.3">
      <c r="A2542" s="90">
        <v>2540</v>
      </c>
      <c r="B2542" s="91">
        <v>176</v>
      </c>
      <c r="C2542" s="90" t="s">
        <v>404</v>
      </c>
      <c r="D2542" s="90" t="s">
        <v>331</v>
      </c>
      <c r="E2542" s="86"/>
      <c r="F2542" s="86"/>
      <c r="G2542" s="92">
        <v>13.959634243530028</v>
      </c>
      <c r="H2542" s="86"/>
      <c r="I2542" s="90" t="s">
        <v>237</v>
      </c>
      <c r="J2542" s="90"/>
    </row>
    <row r="2543" spans="1:10" x14ac:dyDescent="0.3">
      <c r="A2543" s="90">
        <v>2541</v>
      </c>
      <c r="B2543" s="91">
        <v>176</v>
      </c>
      <c r="C2543" s="90" t="s">
        <v>404</v>
      </c>
      <c r="D2543" s="90" t="s">
        <v>331</v>
      </c>
      <c r="E2543" s="86"/>
      <c r="F2543" s="86"/>
      <c r="G2543" s="92">
        <v>16.228080348858789</v>
      </c>
      <c r="H2543" s="86"/>
      <c r="I2543" s="90" t="s">
        <v>237</v>
      </c>
      <c r="J2543" s="90"/>
    </row>
    <row r="2544" spans="1:10" x14ac:dyDescent="0.3">
      <c r="A2544" s="90">
        <v>2542</v>
      </c>
      <c r="B2544" s="91">
        <v>176</v>
      </c>
      <c r="C2544" s="90" t="s">
        <v>404</v>
      </c>
      <c r="D2544" s="90" t="s">
        <v>331</v>
      </c>
      <c r="E2544" s="86"/>
      <c r="F2544" s="86"/>
      <c r="G2544" s="92">
        <v>18.291037113099605</v>
      </c>
      <c r="H2544" s="86"/>
      <c r="I2544" s="90" t="s">
        <v>237</v>
      </c>
      <c r="J2544" s="90"/>
    </row>
    <row r="2545" spans="1:10" x14ac:dyDescent="0.3">
      <c r="A2545" s="90">
        <v>2543</v>
      </c>
      <c r="B2545" s="91">
        <v>176</v>
      </c>
      <c r="C2545" s="90" t="s">
        <v>404</v>
      </c>
      <c r="D2545" s="90" t="s">
        <v>413</v>
      </c>
      <c r="E2545" s="86"/>
      <c r="F2545" s="86"/>
      <c r="G2545" s="92">
        <v>26.756331166916336</v>
      </c>
      <c r="H2545" s="86"/>
      <c r="I2545" s="90" t="s">
        <v>237</v>
      </c>
      <c r="J2545" s="90"/>
    </row>
    <row r="2546" spans="1:10" x14ac:dyDescent="0.3">
      <c r="A2546" s="90">
        <v>2544</v>
      </c>
      <c r="B2546" s="91">
        <v>176</v>
      </c>
      <c r="C2546" s="90" t="s">
        <v>404</v>
      </c>
      <c r="D2546" s="90" t="s">
        <v>413</v>
      </c>
      <c r="E2546" s="86"/>
      <c r="F2546" s="86"/>
      <c r="G2546" s="92">
        <v>23.43754556854968</v>
      </c>
      <c r="H2546" s="86"/>
      <c r="I2546" s="90" t="s">
        <v>237</v>
      </c>
      <c r="J2546" s="90"/>
    </row>
    <row r="2547" spans="1:10" x14ac:dyDescent="0.3">
      <c r="A2547" s="90">
        <v>2545</v>
      </c>
      <c r="B2547" s="91">
        <v>176</v>
      </c>
      <c r="C2547" s="90" t="s">
        <v>404</v>
      </c>
      <c r="D2547" s="90" t="s">
        <v>413</v>
      </c>
      <c r="E2547" s="86"/>
      <c r="F2547" s="86"/>
      <c r="G2547" s="92">
        <v>23.2053289690576</v>
      </c>
      <c r="H2547" s="86"/>
      <c r="I2547" s="90" t="s">
        <v>237</v>
      </c>
      <c r="J2547" s="90"/>
    </row>
    <row r="2548" spans="1:10" x14ac:dyDescent="0.3">
      <c r="A2548" s="90">
        <v>2546</v>
      </c>
      <c r="B2548" s="91">
        <v>176</v>
      </c>
      <c r="C2548" s="90" t="s">
        <v>404</v>
      </c>
      <c r="D2548" s="90" t="s">
        <v>413</v>
      </c>
      <c r="E2548" s="86"/>
      <c r="F2548" s="86"/>
      <c r="G2548" s="92">
        <v>26.726897383559105</v>
      </c>
      <c r="H2548" s="86"/>
      <c r="I2548" s="90" t="s">
        <v>237</v>
      </c>
      <c r="J2548" s="90"/>
    </row>
    <row r="2549" spans="1:10" x14ac:dyDescent="0.3">
      <c r="A2549" s="90">
        <v>2547</v>
      </c>
      <c r="B2549" s="91">
        <v>176</v>
      </c>
      <c r="C2549" s="90" t="s">
        <v>404</v>
      </c>
      <c r="D2549" s="90" t="s">
        <v>413</v>
      </c>
      <c r="E2549" s="86"/>
      <c r="F2549" s="86"/>
      <c r="G2549" s="92">
        <v>24.879464696676791</v>
      </c>
      <c r="H2549" s="86"/>
      <c r="I2549" s="90" t="s">
        <v>237</v>
      </c>
      <c r="J2549" s="90"/>
    </row>
    <row r="2550" spans="1:10" x14ac:dyDescent="0.3">
      <c r="A2550" s="90">
        <v>2548</v>
      </c>
      <c r="B2550" s="91">
        <v>176</v>
      </c>
      <c r="C2550" s="90" t="s">
        <v>404</v>
      </c>
      <c r="D2550" s="90" t="s">
        <v>413</v>
      </c>
      <c r="E2550" s="86"/>
      <c r="F2550" s="86"/>
      <c r="G2550" s="92">
        <v>19.728903311972072</v>
      </c>
      <c r="H2550" s="86"/>
      <c r="I2550" s="90" t="s">
        <v>237</v>
      </c>
      <c r="J2550" s="90"/>
    </row>
    <row r="2551" spans="1:10" x14ac:dyDescent="0.3">
      <c r="A2551" s="90">
        <v>2549</v>
      </c>
      <c r="B2551" s="91">
        <v>176</v>
      </c>
      <c r="C2551" s="90" t="s">
        <v>404</v>
      </c>
      <c r="D2551" s="90" t="s">
        <v>413</v>
      </c>
      <c r="E2551" s="86"/>
      <c r="F2551" s="86"/>
      <c r="G2551" s="92">
        <v>19.559908942276579</v>
      </c>
      <c r="H2551" s="86"/>
      <c r="I2551" s="90" t="s">
        <v>237</v>
      </c>
      <c r="J2551" s="90"/>
    </row>
    <row r="2552" spans="1:10" x14ac:dyDescent="0.3">
      <c r="A2552" s="90">
        <v>2550</v>
      </c>
      <c r="B2552" s="91">
        <v>176</v>
      </c>
      <c r="C2552" s="90" t="s">
        <v>404</v>
      </c>
      <c r="D2552" s="90" t="s">
        <v>414</v>
      </c>
      <c r="E2552" s="86"/>
      <c r="F2552" s="86"/>
      <c r="G2552" s="92">
        <v>19.63087544324938</v>
      </c>
      <c r="H2552" s="86"/>
      <c r="I2552" s="90" t="s">
        <v>237</v>
      </c>
      <c r="J2552" s="90"/>
    </row>
    <row r="2553" spans="1:10" x14ac:dyDescent="0.3">
      <c r="A2553" s="90">
        <v>2551</v>
      </c>
      <c r="B2553" s="91">
        <v>176</v>
      </c>
      <c r="C2553" s="90" t="s">
        <v>404</v>
      </c>
      <c r="D2553" s="90" t="s">
        <v>255</v>
      </c>
      <c r="E2553" s="86"/>
      <c r="F2553" s="86"/>
      <c r="G2553" s="92">
        <v>22.404930194520709</v>
      </c>
      <c r="H2553" s="86"/>
      <c r="I2553" s="90" t="s">
        <v>237</v>
      </c>
      <c r="J2553" s="90"/>
    </row>
    <row r="2554" spans="1:10" x14ac:dyDescent="0.3">
      <c r="A2554" s="90">
        <v>2552</v>
      </c>
      <c r="B2554" s="91">
        <v>176</v>
      </c>
      <c r="C2554" s="90" t="s">
        <v>404</v>
      </c>
      <c r="D2554" s="90" t="s">
        <v>255</v>
      </c>
      <c r="E2554" s="86"/>
      <c r="F2554" s="86"/>
      <c r="G2554" s="92">
        <v>18.4873537205637</v>
      </c>
      <c r="H2554" s="86"/>
      <c r="I2554" s="90" t="s">
        <v>237</v>
      </c>
      <c r="J2554" s="90"/>
    </row>
    <row r="2555" spans="1:10" x14ac:dyDescent="0.3">
      <c r="A2555" s="90">
        <v>2553</v>
      </c>
      <c r="B2555" s="91">
        <v>176</v>
      </c>
      <c r="C2555" s="90" t="s">
        <v>404</v>
      </c>
      <c r="D2555" s="90" t="s">
        <v>255</v>
      </c>
      <c r="E2555" s="86"/>
      <c r="F2555" s="86"/>
      <c r="G2555" s="92">
        <v>19.181267733348935</v>
      </c>
      <c r="H2555" s="86"/>
      <c r="I2555" s="90" t="s">
        <v>237</v>
      </c>
      <c r="J2555" s="90"/>
    </row>
    <row r="2556" spans="1:10" x14ac:dyDescent="0.3">
      <c r="A2556" s="90">
        <v>2554</v>
      </c>
      <c r="B2556" s="91">
        <v>176</v>
      </c>
      <c r="C2556" s="90" t="s">
        <v>404</v>
      </c>
      <c r="D2556" s="90" t="s">
        <v>255</v>
      </c>
      <c r="E2556" s="86"/>
      <c r="F2556" s="86"/>
      <c r="G2556" s="92">
        <v>21.456337114321794</v>
      </c>
      <c r="H2556" s="86"/>
      <c r="I2556" s="90" t="s">
        <v>237</v>
      </c>
      <c r="J2556" s="90"/>
    </row>
    <row r="2557" spans="1:10" x14ac:dyDescent="0.3">
      <c r="A2557" s="90">
        <v>2555</v>
      </c>
      <c r="B2557" s="91">
        <v>176</v>
      </c>
      <c r="C2557" s="90" t="s">
        <v>404</v>
      </c>
      <c r="D2557" s="90" t="s">
        <v>255</v>
      </c>
      <c r="E2557" s="86"/>
      <c r="F2557" s="86"/>
      <c r="G2557" s="92">
        <v>18.685036422792319</v>
      </c>
      <c r="H2557" s="86"/>
      <c r="I2557" s="90" t="s">
        <v>237</v>
      </c>
      <c r="J2557" s="90"/>
    </row>
    <row r="2558" spans="1:10" x14ac:dyDescent="0.3">
      <c r="A2558" s="90">
        <v>2556</v>
      </c>
      <c r="B2558" s="91">
        <v>176</v>
      </c>
      <c r="C2558" s="90" t="s">
        <v>404</v>
      </c>
      <c r="D2558" s="90" t="s">
        <v>415</v>
      </c>
      <c r="E2558" s="86"/>
      <c r="F2558" s="86"/>
      <c r="G2558" s="92">
        <v>22.803396977165423</v>
      </c>
      <c r="H2558" s="86"/>
      <c r="I2558" s="90" t="s">
        <v>222</v>
      </c>
      <c r="J2558" s="90" t="s">
        <v>244</v>
      </c>
    </row>
    <row r="2559" spans="1:10" x14ac:dyDescent="0.3">
      <c r="A2559" s="90">
        <v>2557</v>
      </c>
      <c r="B2559" s="91">
        <v>176</v>
      </c>
      <c r="C2559" s="90" t="s">
        <v>404</v>
      </c>
      <c r="D2559" s="90" t="s">
        <v>416</v>
      </c>
      <c r="E2559" s="86"/>
      <c r="F2559" s="86"/>
      <c r="G2559" s="92">
        <v>22.498560343008968</v>
      </c>
      <c r="H2559" s="86"/>
      <c r="I2559" s="90" t="s">
        <v>237</v>
      </c>
      <c r="J2559" s="90"/>
    </row>
    <row r="2560" spans="1:10" x14ac:dyDescent="0.3">
      <c r="A2560" s="90">
        <v>2558</v>
      </c>
      <c r="B2560" s="91">
        <v>176</v>
      </c>
      <c r="C2560" s="90" t="s">
        <v>404</v>
      </c>
      <c r="D2560" s="90" t="s">
        <v>11</v>
      </c>
      <c r="E2560" s="86"/>
      <c r="F2560" s="86"/>
      <c r="G2560" s="92">
        <v>21.505258582288867</v>
      </c>
      <c r="H2560" s="86"/>
      <c r="I2560" s="90" t="s">
        <v>233</v>
      </c>
      <c r="J2560" s="90"/>
    </row>
    <row r="2561" spans="1:10" x14ac:dyDescent="0.3">
      <c r="A2561" s="90">
        <v>2559</v>
      </c>
      <c r="B2561" s="91">
        <v>176</v>
      </c>
      <c r="C2561" s="90" t="s">
        <v>404</v>
      </c>
      <c r="D2561" s="90" t="s">
        <v>88</v>
      </c>
      <c r="E2561" s="86"/>
      <c r="F2561" s="86"/>
      <c r="G2561" s="92">
        <v>16.65188444190294</v>
      </c>
      <c r="H2561" s="86"/>
      <c r="I2561" s="90" t="s">
        <v>237</v>
      </c>
      <c r="J2561" s="90"/>
    </row>
    <row r="2562" spans="1:10" x14ac:dyDescent="0.3">
      <c r="A2562" s="90">
        <v>2560</v>
      </c>
      <c r="B2562" s="91">
        <v>176</v>
      </c>
      <c r="C2562" s="90" t="s">
        <v>404</v>
      </c>
      <c r="D2562" s="90" t="s">
        <v>88</v>
      </c>
      <c r="E2562" s="86"/>
      <c r="F2562" s="86"/>
      <c r="G2562" s="92">
        <v>27.599409781759228</v>
      </c>
      <c r="H2562" s="86"/>
      <c r="I2562" s="90" t="s">
        <v>237</v>
      </c>
      <c r="J2562" s="90"/>
    </row>
    <row r="2563" spans="1:10" x14ac:dyDescent="0.3">
      <c r="A2563" s="90">
        <v>2561</v>
      </c>
      <c r="B2563" s="91">
        <v>176</v>
      </c>
      <c r="C2563" s="90" t="s">
        <v>404</v>
      </c>
      <c r="D2563" s="90" t="s">
        <v>88</v>
      </c>
      <c r="E2563" s="86"/>
      <c r="F2563" s="86"/>
      <c r="G2563" s="92">
        <v>17.365857331510782</v>
      </c>
      <c r="H2563" s="86"/>
      <c r="I2563" s="90" t="s">
        <v>237</v>
      </c>
      <c r="J2563" s="90"/>
    </row>
    <row r="2564" spans="1:10" x14ac:dyDescent="0.3">
      <c r="A2564" s="90">
        <v>2562</v>
      </c>
      <c r="B2564" s="91">
        <v>176</v>
      </c>
      <c r="C2564" s="90" t="s">
        <v>404</v>
      </c>
      <c r="D2564" s="90" t="s">
        <v>417</v>
      </c>
      <c r="E2564" s="86"/>
      <c r="F2564" s="86"/>
      <c r="G2564" s="92">
        <v>25.749123644706351</v>
      </c>
      <c r="H2564" s="86"/>
      <c r="I2564" s="90" t="s">
        <v>237</v>
      </c>
      <c r="J2564" s="90"/>
    </row>
    <row r="2565" spans="1:10" x14ac:dyDescent="0.3">
      <c r="A2565" s="90">
        <v>2563</v>
      </c>
      <c r="B2565" s="91">
        <v>176</v>
      </c>
      <c r="C2565" s="90" t="s">
        <v>404</v>
      </c>
      <c r="D2565" s="90" t="s">
        <v>417</v>
      </c>
      <c r="E2565" s="86"/>
      <c r="F2565" s="86"/>
      <c r="G2565" s="92">
        <v>19.165682455181649</v>
      </c>
      <c r="H2565" s="86"/>
      <c r="I2565" s="90" t="s">
        <v>237</v>
      </c>
      <c r="J2565" s="90"/>
    </row>
    <row r="2566" spans="1:10" x14ac:dyDescent="0.3">
      <c r="A2566" s="90">
        <v>2564</v>
      </c>
      <c r="B2566" s="91">
        <v>176</v>
      </c>
      <c r="C2566" s="90" t="s">
        <v>404</v>
      </c>
      <c r="D2566" s="90" t="s">
        <v>417</v>
      </c>
      <c r="E2566" s="86"/>
      <c r="F2566" s="86"/>
      <c r="G2566" s="92">
        <v>18.231545903905172</v>
      </c>
      <c r="H2566" s="86"/>
      <c r="I2566" s="90" t="s">
        <v>237</v>
      </c>
      <c r="J2566" s="90"/>
    </row>
    <row r="2567" spans="1:10" x14ac:dyDescent="0.3">
      <c r="A2567" s="90">
        <v>2565</v>
      </c>
      <c r="B2567" s="91">
        <v>176</v>
      </c>
      <c r="C2567" s="90" t="s">
        <v>404</v>
      </c>
      <c r="D2567" s="90" t="s">
        <v>417</v>
      </c>
      <c r="E2567" s="86"/>
      <c r="F2567" s="86"/>
      <c r="G2567" s="92">
        <v>17.397958593234659</v>
      </c>
      <c r="H2567" s="86"/>
      <c r="I2567" s="90" t="s">
        <v>237</v>
      </c>
      <c r="J2567" s="90"/>
    </row>
    <row r="2568" spans="1:10" x14ac:dyDescent="0.3">
      <c r="A2568" s="90">
        <v>2566</v>
      </c>
      <c r="B2568" s="91">
        <v>176</v>
      </c>
      <c r="C2568" s="90" t="s">
        <v>404</v>
      </c>
      <c r="D2568" s="90" t="s">
        <v>407</v>
      </c>
      <c r="E2568" s="86"/>
      <c r="F2568" s="86"/>
      <c r="G2568" s="92">
        <v>21.214017521902377</v>
      </c>
      <c r="H2568" s="86"/>
      <c r="I2568" s="90" t="s">
        <v>237</v>
      </c>
      <c r="J2568" s="90"/>
    </row>
    <row r="2569" spans="1:10" x14ac:dyDescent="0.3">
      <c r="A2569" s="90">
        <v>2567</v>
      </c>
      <c r="B2569" s="91">
        <v>176</v>
      </c>
      <c r="C2569" s="90" t="s">
        <v>404</v>
      </c>
      <c r="D2569" s="90" t="s">
        <v>407</v>
      </c>
      <c r="E2569" s="86"/>
      <c r="F2569" s="86"/>
      <c r="G2569" s="92">
        <v>17.586359929217313</v>
      </c>
      <c r="H2569" s="86"/>
      <c r="I2569" s="90" t="s">
        <v>237</v>
      </c>
      <c r="J2569" s="90"/>
    </row>
    <row r="2570" spans="1:10" x14ac:dyDescent="0.3">
      <c r="A2570" s="90">
        <v>2568</v>
      </c>
      <c r="B2570" s="91">
        <v>176</v>
      </c>
      <c r="C2570" s="90" t="s">
        <v>404</v>
      </c>
      <c r="D2570" s="90" t="s">
        <v>407</v>
      </c>
      <c r="E2570" s="86"/>
      <c r="F2570" s="86"/>
      <c r="G2570" s="92">
        <v>20.78254725313549</v>
      </c>
      <c r="H2570" s="86"/>
      <c r="I2570" s="90" t="s">
        <v>237</v>
      </c>
      <c r="J2570" s="90"/>
    </row>
    <row r="2571" spans="1:10" x14ac:dyDescent="0.3">
      <c r="A2571" s="90">
        <v>2569</v>
      </c>
      <c r="B2571" s="91">
        <v>176</v>
      </c>
      <c r="C2571" s="90" t="s">
        <v>404</v>
      </c>
      <c r="D2571" s="90" t="s">
        <v>407</v>
      </c>
      <c r="E2571" s="86"/>
      <c r="F2571" s="86"/>
      <c r="G2571" s="92">
        <v>17.789692070042506</v>
      </c>
      <c r="H2571" s="86"/>
      <c r="I2571" s="90" t="s">
        <v>237</v>
      </c>
      <c r="J2571" s="90"/>
    </row>
    <row r="2572" spans="1:10" x14ac:dyDescent="0.3">
      <c r="A2572" s="90">
        <v>2570</v>
      </c>
      <c r="B2572" s="91">
        <v>176</v>
      </c>
      <c r="C2572" s="90" t="s">
        <v>404</v>
      </c>
      <c r="D2572" s="90" t="s">
        <v>407</v>
      </c>
      <c r="E2572" s="86"/>
      <c r="F2572" s="86"/>
      <c r="G2572" s="92">
        <v>17.369826130607404</v>
      </c>
      <c r="H2572" s="86"/>
      <c r="I2572" s="90" t="s">
        <v>237</v>
      </c>
      <c r="J2572" s="90"/>
    </row>
    <row r="2573" spans="1:10" x14ac:dyDescent="0.3">
      <c r="A2573" s="90">
        <v>2571</v>
      </c>
      <c r="B2573" s="91">
        <v>176</v>
      </c>
      <c r="C2573" s="90" t="s">
        <v>404</v>
      </c>
      <c r="D2573" s="90" t="s">
        <v>407</v>
      </c>
      <c r="E2573" s="86"/>
      <c r="F2573" s="86"/>
      <c r="G2573" s="92">
        <v>22.407341158299406</v>
      </c>
      <c r="H2573" s="86"/>
      <c r="I2573" s="90" t="s">
        <v>237</v>
      </c>
      <c r="J2573" s="90"/>
    </row>
    <row r="2574" spans="1:10" x14ac:dyDescent="0.3">
      <c r="A2574" s="90">
        <v>2572</v>
      </c>
      <c r="B2574" s="91">
        <v>176</v>
      </c>
      <c r="C2574" s="90" t="s">
        <v>404</v>
      </c>
      <c r="D2574" s="90" t="s">
        <v>6</v>
      </c>
      <c r="E2574" s="86"/>
      <c r="F2574" s="86"/>
      <c r="G2574" s="92">
        <v>20.708947496109396</v>
      </c>
      <c r="H2574" s="86"/>
      <c r="I2574" s="90" t="s">
        <v>222</v>
      </c>
      <c r="J2574" s="90" t="s">
        <v>227</v>
      </c>
    </row>
    <row r="2575" spans="1:10" x14ac:dyDescent="0.3">
      <c r="A2575" s="90">
        <v>2573</v>
      </c>
      <c r="B2575" s="91">
        <v>176</v>
      </c>
      <c r="C2575" s="90" t="s">
        <v>404</v>
      </c>
      <c r="D2575" s="90" t="s">
        <v>6</v>
      </c>
      <c r="E2575" s="86"/>
      <c r="F2575" s="86"/>
      <c r="G2575" s="92">
        <v>23.375987139320124</v>
      </c>
      <c r="H2575" s="86"/>
      <c r="I2575" s="90" t="s">
        <v>222</v>
      </c>
      <c r="J2575" s="90" t="s">
        <v>227</v>
      </c>
    </row>
    <row r="2576" spans="1:10" x14ac:dyDescent="0.3">
      <c r="A2576" s="90">
        <v>2574</v>
      </c>
      <c r="B2576" s="91">
        <v>176</v>
      </c>
      <c r="C2576" s="90" t="s">
        <v>404</v>
      </c>
      <c r="D2576" s="90" t="s">
        <v>6</v>
      </c>
      <c r="E2576" s="86"/>
      <c r="F2576" s="86"/>
      <c r="G2576" s="92">
        <v>21.21385744380397</v>
      </c>
      <c r="H2576" s="86"/>
      <c r="I2576" s="90" t="s">
        <v>222</v>
      </c>
      <c r="J2576" s="90" t="s">
        <v>227</v>
      </c>
    </row>
    <row r="2577" spans="1:10" x14ac:dyDescent="0.3">
      <c r="A2577" s="90">
        <v>2575</v>
      </c>
      <c r="B2577" s="91">
        <v>176</v>
      </c>
      <c r="C2577" s="90" t="s">
        <v>404</v>
      </c>
      <c r="D2577" s="90" t="s">
        <v>6</v>
      </c>
      <c r="E2577" s="86"/>
      <c r="F2577" s="86"/>
      <c r="G2577" s="92">
        <v>18.850727698851308</v>
      </c>
      <c r="H2577" s="86"/>
      <c r="I2577" s="90" t="s">
        <v>222</v>
      </c>
      <c r="J2577" s="90" t="s">
        <v>227</v>
      </c>
    </row>
    <row r="2578" spans="1:10" x14ac:dyDescent="0.3">
      <c r="A2578" s="90">
        <v>2576</v>
      </c>
      <c r="B2578" s="91">
        <v>176</v>
      </c>
      <c r="C2578" s="90" t="s">
        <v>404</v>
      </c>
      <c r="D2578" s="90" t="s">
        <v>406</v>
      </c>
      <c r="E2578" s="86"/>
      <c r="F2578" s="86"/>
      <c r="G2578" s="92">
        <v>19.739435401483021</v>
      </c>
      <c r="H2578" s="86"/>
      <c r="I2578" s="90" t="s">
        <v>237</v>
      </c>
      <c r="J2578" s="90"/>
    </row>
    <row r="2579" spans="1:10" x14ac:dyDescent="0.3">
      <c r="A2579" s="90">
        <v>2577</v>
      </c>
      <c r="B2579" s="91">
        <v>176</v>
      </c>
      <c r="C2579" s="90" t="s">
        <v>404</v>
      </c>
      <c r="D2579" s="90" t="s">
        <v>406</v>
      </c>
      <c r="E2579" s="86"/>
      <c r="F2579" s="86"/>
      <c r="G2579" s="92">
        <v>16.466273550985186</v>
      </c>
      <c r="H2579" s="86"/>
      <c r="I2579" s="90" t="s">
        <v>237</v>
      </c>
      <c r="J2579" s="90"/>
    </row>
    <row r="2580" spans="1:10" x14ac:dyDescent="0.3">
      <c r="A2580" s="90">
        <v>2578</v>
      </c>
      <c r="B2580" s="91">
        <v>176</v>
      </c>
      <c r="C2580" s="90" t="s">
        <v>404</v>
      </c>
      <c r="D2580" s="90" t="s">
        <v>406</v>
      </c>
      <c r="E2580" s="86"/>
      <c r="F2580" s="86"/>
      <c r="G2580" s="92">
        <v>20.724979838945316</v>
      </c>
      <c r="H2580" s="86"/>
      <c r="I2580" s="90" t="s">
        <v>237</v>
      </c>
      <c r="J2580" s="90"/>
    </row>
    <row r="2581" spans="1:10" x14ac:dyDescent="0.3">
      <c r="A2581" s="90">
        <v>2579</v>
      </c>
      <c r="B2581" s="91">
        <v>176</v>
      </c>
      <c r="C2581" s="90" t="s">
        <v>404</v>
      </c>
      <c r="D2581" s="90" t="s">
        <v>406</v>
      </c>
      <c r="E2581" s="86"/>
      <c r="F2581" s="86"/>
      <c r="G2581" s="92">
        <v>17.101417273419294</v>
      </c>
      <c r="H2581" s="86"/>
      <c r="I2581" s="90" t="s">
        <v>237</v>
      </c>
      <c r="J2581" s="90"/>
    </row>
    <row r="2582" spans="1:10" x14ac:dyDescent="0.3">
      <c r="A2582" s="90">
        <v>2580</v>
      </c>
      <c r="B2582" s="91">
        <v>176</v>
      </c>
      <c r="C2582" s="90" t="s">
        <v>404</v>
      </c>
      <c r="D2582" s="90" t="s">
        <v>406</v>
      </c>
      <c r="E2582" s="86"/>
      <c r="F2582" s="86"/>
      <c r="G2582" s="92">
        <v>23.099915842015147</v>
      </c>
      <c r="H2582" s="86"/>
      <c r="I2582" s="90" t="s">
        <v>237</v>
      </c>
      <c r="J2582" s="90"/>
    </row>
    <row r="2583" spans="1:10" x14ac:dyDescent="0.3">
      <c r="A2583" s="90">
        <v>2581</v>
      </c>
      <c r="B2583" s="91">
        <v>176</v>
      </c>
      <c r="C2583" s="90" t="s">
        <v>404</v>
      </c>
      <c r="D2583" s="90" t="s">
        <v>406</v>
      </c>
      <c r="E2583" s="86"/>
      <c r="F2583" s="86"/>
      <c r="G2583" s="92">
        <v>18.094667642337832</v>
      </c>
      <c r="H2583" s="86"/>
      <c r="I2583" s="90" t="s">
        <v>237</v>
      </c>
      <c r="J2583" s="90"/>
    </row>
    <row r="2584" spans="1:10" x14ac:dyDescent="0.3">
      <c r="A2584" s="90">
        <v>2582</v>
      </c>
      <c r="B2584" s="91">
        <v>176</v>
      </c>
      <c r="C2584" s="90" t="s">
        <v>404</v>
      </c>
      <c r="D2584" s="90" t="s">
        <v>406</v>
      </c>
      <c r="E2584" s="86"/>
      <c r="F2584" s="86"/>
      <c r="G2584" s="92">
        <v>27.317081580580655</v>
      </c>
      <c r="H2584" s="86"/>
      <c r="I2584" s="90" t="s">
        <v>237</v>
      </c>
      <c r="J2584" s="90"/>
    </row>
    <row r="2585" spans="1:10" x14ac:dyDescent="0.3">
      <c r="A2585" s="90">
        <v>2583</v>
      </c>
      <c r="B2585" s="91">
        <v>176</v>
      </c>
      <c r="C2585" s="90" t="s">
        <v>404</v>
      </c>
      <c r="D2585" s="90" t="s">
        <v>406</v>
      </c>
      <c r="E2585" s="86"/>
      <c r="F2585" s="86"/>
      <c r="G2585" s="92">
        <v>18.722665781489312</v>
      </c>
      <c r="H2585" s="86"/>
      <c r="I2585" s="90" t="s">
        <v>237</v>
      </c>
      <c r="J2585" s="90"/>
    </row>
    <row r="2586" spans="1:10" x14ac:dyDescent="0.3">
      <c r="A2586" s="90">
        <v>2584</v>
      </c>
      <c r="B2586" s="91">
        <v>176</v>
      </c>
      <c r="C2586" s="90" t="s">
        <v>404</v>
      </c>
      <c r="D2586" s="90" t="s">
        <v>406</v>
      </c>
      <c r="E2586" s="86"/>
      <c r="F2586" s="86"/>
      <c r="G2586" s="92">
        <v>19.506429983968921</v>
      </c>
      <c r="H2586" s="86"/>
      <c r="I2586" s="90" t="s">
        <v>237</v>
      </c>
      <c r="J2586" s="90"/>
    </row>
    <row r="2587" spans="1:10" x14ac:dyDescent="0.3">
      <c r="A2587" s="90">
        <v>2585</v>
      </c>
      <c r="B2587" s="91">
        <v>176</v>
      </c>
      <c r="C2587" s="90" t="s">
        <v>404</v>
      </c>
      <c r="D2587" s="90" t="s">
        <v>406</v>
      </c>
      <c r="E2587" s="86"/>
      <c r="F2587" s="86"/>
      <c r="G2587" s="92">
        <v>19.352863429273377</v>
      </c>
      <c r="H2587" s="86"/>
      <c r="I2587" s="90" t="s">
        <v>237</v>
      </c>
      <c r="J2587" s="90"/>
    </row>
    <row r="2588" spans="1:10" x14ac:dyDescent="0.3">
      <c r="A2588" s="90">
        <v>2586</v>
      </c>
      <c r="B2588" s="91">
        <v>176</v>
      </c>
      <c r="C2588" s="90" t="s">
        <v>404</v>
      </c>
      <c r="D2588" s="90" t="s">
        <v>406</v>
      </c>
      <c r="E2588" s="86"/>
      <c r="F2588" s="86"/>
      <c r="G2588" s="92">
        <v>19.964715307312591</v>
      </c>
      <c r="H2588" s="86"/>
      <c r="I2588" s="90" t="s">
        <v>237</v>
      </c>
      <c r="J2588" s="90"/>
    </row>
    <row r="2589" spans="1:10" x14ac:dyDescent="0.3">
      <c r="A2589" s="90">
        <v>2587</v>
      </c>
      <c r="B2589" s="91">
        <v>176</v>
      </c>
      <c r="C2589" s="90" t="s">
        <v>404</v>
      </c>
      <c r="D2589" s="90" t="s">
        <v>418</v>
      </c>
      <c r="E2589" s="86"/>
      <c r="F2589" s="86"/>
      <c r="G2589" s="92">
        <v>18.453722952595673</v>
      </c>
      <c r="H2589" s="86"/>
      <c r="I2589" s="90" t="s">
        <v>237</v>
      </c>
      <c r="J2589" s="90"/>
    </row>
    <row r="2590" spans="1:10" x14ac:dyDescent="0.3">
      <c r="A2590" s="90">
        <v>2588</v>
      </c>
      <c r="B2590" s="91">
        <v>176</v>
      </c>
      <c r="C2590" s="90" t="s">
        <v>404</v>
      </c>
      <c r="D2590" s="90" t="s">
        <v>418</v>
      </c>
      <c r="E2590" s="86"/>
      <c r="F2590" s="86"/>
      <c r="G2590" s="92">
        <v>24.118631020252241</v>
      </c>
      <c r="H2590" s="86"/>
      <c r="I2590" s="90" t="s">
        <v>237</v>
      </c>
      <c r="J2590" s="90"/>
    </row>
    <row r="2591" spans="1:10" x14ac:dyDescent="0.3">
      <c r="A2591" s="90">
        <v>2589</v>
      </c>
      <c r="B2591" s="91">
        <v>176</v>
      </c>
      <c r="C2591" s="90" t="s">
        <v>404</v>
      </c>
      <c r="D2591" s="90" t="s">
        <v>418</v>
      </c>
      <c r="E2591" s="86"/>
      <c r="F2591" s="86"/>
      <c r="G2591" s="92">
        <v>20.310394874552589</v>
      </c>
      <c r="H2591" s="86"/>
      <c r="I2591" s="90" t="s">
        <v>237</v>
      </c>
      <c r="J2591" s="90"/>
    </row>
    <row r="2592" spans="1:10" x14ac:dyDescent="0.3">
      <c r="A2592" s="90">
        <v>2590</v>
      </c>
      <c r="B2592" s="91">
        <v>176</v>
      </c>
      <c r="C2592" s="90" t="s">
        <v>404</v>
      </c>
      <c r="D2592" s="90" t="s">
        <v>418</v>
      </c>
      <c r="E2592" s="86"/>
      <c r="F2592" s="86"/>
      <c r="G2592" s="92">
        <v>16.548702689696054</v>
      </c>
      <c r="H2592" s="86"/>
      <c r="I2592" s="90" t="s">
        <v>237</v>
      </c>
      <c r="J2592" s="90"/>
    </row>
    <row r="2593" spans="1:10" x14ac:dyDescent="0.3">
      <c r="A2593" s="90">
        <v>2591</v>
      </c>
      <c r="B2593" s="91">
        <v>176</v>
      </c>
      <c r="C2593" s="90" t="s">
        <v>404</v>
      </c>
      <c r="D2593" s="90" t="s">
        <v>418</v>
      </c>
      <c r="E2593" s="86"/>
      <c r="F2593" s="86"/>
      <c r="G2593" s="92">
        <v>16.930892759775094</v>
      </c>
      <c r="H2593" s="86"/>
      <c r="I2593" s="90" t="s">
        <v>237</v>
      </c>
      <c r="J2593" s="90"/>
    </row>
    <row r="2594" spans="1:10" x14ac:dyDescent="0.3">
      <c r="A2594" s="90">
        <v>2592</v>
      </c>
      <c r="B2594" s="91">
        <v>176</v>
      </c>
      <c r="C2594" s="90" t="s">
        <v>404</v>
      </c>
      <c r="D2594" s="90" t="s">
        <v>12</v>
      </c>
      <c r="E2594" s="86"/>
      <c r="F2594" s="86"/>
      <c r="G2594" s="92">
        <v>15.616490498638479</v>
      </c>
      <c r="H2594" s="86"/>
      <c r="I2594" s="90" t="s">
        <v>224</v>
      </c>
      <c r="J2594" s="90"/>
    </row>
    <row r="2595" spans="1:10" x14ac:dyDescent="0.3">
      <c r="A2595" s="90">
        <v>2593</v>
      </c>
      <c r="B2595" s="91">
        <v>176</v>
      </c>
      <c r="C2595" s="90" t="s">
        <v>404</v>
      </c>
      <c r="D2595" s="90" t="s">
        <v>12</v>
      </c>
      <c r="E2595" s="86"/>
      <c r="F2595" s="86"/>
      <c r="G2595" s="92">
        <v>31.018523953185348</v>
      </c>
      <c r="H2595" s="86"/>
      <c r="I2595" s="90" t="s">
        <v>224</v>
      </c>
      <c r="J2595" s="90"/>
    </row>
    <row r="2596" spans="1:10" x14ac:dyDescent="0.3">
      <c r="A2596" s="90">
        <v>2594</v>
      </c>
      <c r="B2596" s="91">
        <v>176</v>
      </c>
      <c r="C2596" s="90" t="s">
        <v>404</v>
      </c>
      <c r="D2596" s="90" t="s">
        <v>12</v>
      </c>
      <c r="E2596" s="86"/>
      <c r="F2596" s="86"/>
      <c r="G2596" s="92">
        <v>18.397078774162633</v>
      </c>
      <c r="H2596" s="86"/>
      <c r="I2596" s="90" t="s">
        <v>224</v>
      </c>
      <c r="J2596" s="90"/>
    </row>
    <row r="2597" spans="1:10" x14ac:dyDescent="0.3">
      <c r="A2597" s="90">
        <v>2595</v>
      </c>
      <c r="B2597" s="91">
        <v>176</v>
      </c>
      <c r="C2597" s="90" t="s">
        <v>404</v>
      </c>
      <c r="D2597" s="90" t="s">
        <v>12</v>
      </c>
      <c r="E2597" s="86"/>
      <c r="F2597" s="86"/>
      <c r="G2597" s="92">
        <v>17.42238562091503</v>
      </c>
      <c r="H2597" s="86"/>
      <c r="I2597" s="90" t="s">
        <v>224</v>
      </c>
      <c r="J2597" s="90"/>
    </row>
    <row r="2598" spans="1:10" x14ac:dyDescent="0.3">
      <c r="A2598" s="90">
        <v>2596</v>
      </c>
      <c r="B2598" s="91">
        <v>176</v>
      </c>
      <c r="C2598" s="90" t="s">
        <v>404</v>
      </c>
      <c r="D2598" s="90" t="s">
        <v>12</v>
      </c>
      <c r="E2598" s="86"/>
      <c r="F2598" s="86"/>
      <c r="G2598" s="92">
        <v>19.854659822635718</v>
      </c>
      <c r="H2598" s="86"/>
      <c r="I2598" s="90" t="s">
        <v>224</v>
      </c>
      <c r="J2598" s="90"/>
    </row>
    <row r="2599" spans="1:10" x14ac:dyDescent="0.3">
      <c r="A2599" s="90">
        <v>2597</v>
      </c>
      <c r="B2599" s="91">
        <v>176</v>
      </c>
      <c r="C2599" s="90" t="s">
        <v>404</v>
      </c>
      <c r="D2599" s="90" t="s">
        <v>12</v>
      </c>
      <c r="E2599" s="86"/>
      <c r="F2599" s="86"/>
      <c r="G2599" s="92">
        <v>19.125171064661025</v>
      </c>
      <c r="H2599" s="86"/>
      <c r="I2599" s="90" t="s">
        <v>224</v>
      </c>
      <c r="J2599" s="90"/>
    </row>
    <row r="2600" spans="1:10" x14ac:dyDescent="0.3">
      <c r="A2600" s="90">
        <v>2598</v>
      </c>
      <c r="B2600" s="91">
        <v>176</v>
      </c>
      <c r="C2600" s="90" t="s">
        <v>404</v>
      </c>
      <c r="D2600" s="90" t="s">
        <v>12</v>
      </c>
      <c r="E2600" s="86"/>
      <c r="F2600" s="86"/>
      <c r="G2600" s="92">
        <v>22.198812217194568</v>
      </c>
      <c r="H2600" s="86"/>
      <c r="I2600" s="90" t="s">
        <v>224</v>
      </c>
      <c r="J2600" s="90"/>
    </row>
    <row r="2601" spans="1:10" x14ac:dyDescent="0.3">
      <c r="A2601" s="90">
        <v>2599</v>
      </c>
      <c r="B2601" s="91">
        <v>176</v>
      </c>
      <c r="C2601" s="90" t="s">
        <v>404</v>
      </c>
      <c r="D2601" s="90" t="s">
        <v>12</v>
      </c>
      <c r="E2601" s="86"/>
      <c r="F2601" s="86"/>
      <c r="G2601" s="92">
        <v>28.131874410764791</v>
      </c>
      <c r="H2601" s="86"/>
      <c r="I2601" s="90" t="s">
        <v>224</v>
      </c>
      <c r="J2601" s="90"/>
    </row>
    <row r="2602" spans="1:10" x14ac:dyDescent="0.3">
      <c r="A2602" s="90">
        <v>2600</v>
      </c>
      <c r="B2602" s="91">
        <v>176</v>
      </c>
      <c r="C2602" s="90" t="s">
        <v>404</v>
      </c>
      <c r="D2602" s="90" t="s">
        <v>12</v>
      </c>
      <c r="E2602" s="86"/>
      <c r="F2602" s="86"/>
      <c r="G2602" s="92">
        <v>27.950275237705291</v>
      </c>
      <c r="H2602" s="86"/>
      <c r="I2602" s="90" t="s">
        <v>224</v>
      </c>
      <c r="J2602" s="90"/>
    </row>
    <row r="2603" spans="1:10" x14ac:dyDescent="0.3">
      <c r="A2603" s="90">
        <v>2601</v>
      </c>
      <c r="B2603" s="91">
        <v>176</v>
      </c>
      <c r="C2603" s="90" t="s">
        <v>404</v>
      </c>
      <c r="D2603" s="90" t="s">
        <v>12</v>
      </c>
      <c r="E2603" s="86"/>
      <c r="F2603" s="86"/>
      <c r="G2603" s="92">
        <v>21.502360928396914</v>
      </c>
      <c r="H2603" s="86"/>
      <c r="I2603" s="90" t="s">
        <v>224</v>
      </c>
      <c r="J2603" s="90"/>
    </row>
    <row r="2604" spans="1:10" x14ac:dyDescent="0.3">
      <c r="A2604" s="90">
        <v>2602</v>
      </c>
      <c r="B2604" s="91">
        <v>176</v>
      </c>
      <c r="C2604" s="90" t="s">
        <v>404</v>
      </c>
      <c r="D2604" s="90" t="s">
        <v>12</v>
      </c>
      <c r="E2604" s="86"/>
      <c r="F2604" s="86"/>
      <c r="G2604" s="92">
        <v>20.96551644507052</v>
      </c>
      <c r="H2604" s="86"/>
      <c r="I2604" s="90" t="s">
        <v>224</v>
      </c>
      <c r="J2604" s="90"/>
    </row>
    <row r="2605" spans="1:10" x14ac:dyDescent="0.3">
      <c r="A2605" s="90">
        <v>2603</v>
      </c>
      <c r="B2605" s="91">
        <v>176</v>
      </c>
      <c r="C2605" s="90" t="s">
        <v>404</v>
      </c>
      <c r="D2605" s="90" t="s">
        <v>12</v>
      </c>
      <c r="E2605" s="86"/>
      <c r="F2605" s="86"/>
      <c r="G2605" s="92">
        <v>22.611125613290188</v>
      </c>
      <c r="H2605" s="86"/>
      <c r="I2605" s="90" t="s">
        <v>224</v>
      </c>
      <c r="J2605" s="90"/>
    </row>
    <row r="2606" spans="1:10" x14ac:dyDescent="0.3">
      <c r="A2606" s="90">
        <v>2604</v>
      </c>
      <c r="B2606" s="91">
        <v>176</v>
      </c>
      <c r="C2606" s="90" t="s">
        <v>404</v>
      </c>
      <c r="D2606" s="90" t="s">
        <v>12</v>
      </c>
      <c r="E2606" s="86"/>
      <c r="F2606" s="86"/>
      <c r="G2606" s="92">
        <v>17.551949736288442</v>
      </c>
      <c r="H2606" s="86"/>
      <c r="I2606" s="90" t="s">
        <v>224</v>
      </c>
      <c r="J2606" s="90"/>
    </row>
    <row r="2607" spans="1:10" x14ac:dyDescent="0.3">
      <c r="A2607" s="90">
        <v>2605</v>
      </c>
      <c r="B2607" s="91">
        <v>176</v>
      </c>
      <c r="C2607" s="90" t="s">
        <v>404</v>
      </c>
      <c r="D2607" s="90" t="s">
        <v>12</v>
      </c>
      <c r="E2607" s="86"/>
      <c r="F2607" s="86"/>
      <c r="G2607" s="92">
        <v>18.297090887891333</v>
      </c>
      <c r="H2607" s="86"/>
      <c r="I2607" s="90" t="s">
        <v>224</v>
      </c>
      <c r="J2607" s="90"/>
    </row>
    <row r="2608" spans="1:10" x14ac:dyDescent="0.3">
      <c r="A2608" s="90">
        <v>2606</v>
      </c>
      <c r="B2608" s="91">
        <v>176</v>
      </c>
      <c r="C2608" s="90" t="s">
        <v>404</v>
      </c>
      <c r="D2608" s="90" t="s">
        <v>12</v>
      </c>
      <c r="E2608" s="86"/>
      <c r="F2608" s="86"/>
      <c r="G2608" s="92">
        <v>34.160841596804531</v>
      </c>
      <c r="H2608" s="86"/>
      <c r="I2608" s="90" t="s">
        <v>224</v>
      </c>
      <c r="J2608" s="90"/>
    </row>
    <row r="2609" spans="1:10" x14ac:dyDescent="0.3">
      <c r="A2609" s="90">
        <v>2607</v>
      </c>
      <c r="B2609" s="91">
        <v>176</v>
      </c>
      <c r="C2609" s="90" t="s">
        <v>404</v>
      </c>
      <c r="D2609" s="90" t="s">
        <v>292</v>
      </c>
      <c r="E2609" s="86"/>
      <c r="F2609" s="86"/>
      <c r="G2609" s="92">
        <v>22.29629802830404</v>
      </c>
      <c r="H2609" s="86"/>
      <c r="I2609" s="90" t="s">
        <v>237</v>
      </c>
      <c r="J2609" s="90"/>
    </row>
    <row r="2610" spans="1:10" x14ac:dyDescent="0.3">
      <c r="A2610" s="90">
        <v>2608</v>
      </c>
      <c r="B2610" s="91">
        <v>176</v>
      </c>
      <c r="C2610" s="90" t="s">
        <v>404</v>
      </c>
      <c r="D2610" s="90" t="s">
        <v>292</v>
      </c>
      <c r="E2610" s="86"/>
      <c r="F2610" s="86"/>
      <c r="G2610" s="92">
        <v>19.718660021508111</v>
      </c>
      <c r="H2610" s="86"/>
      <c r="I2610" s="90" t="s">
        <v>237</v>
      </c>
      <c r="J2610" s="90"/>
    </row>
    <row r="2611" spans="1:10" x14ac:dyDescent="0.3">
      <c r="A2611" s="90">
        <v>2609</v>
      </c>
      <c r="B2611" s="91">
        <v>176</v>
      </c>
      <c r="C2611" s="90" t="s">
        <v>404</v>
      </c>
      <c r="D2611" s="90" t="s">
        <v>292</v>
      </c>
      <c r="E2611" s="86"/>
      <c r="F2611" s="86"/>
      <c r="G2611" s="92">
        <v>23.413351354527826</v>
      </c>
      <c r="H2611" s="86"/>
      <c r="I2611" s="90" t="s">
        <v>237</v>
      </c>
      <c r="J2611" s="90"/>
    </row>
    <row r="2612" spans="1:10" x14ac:dyDescent="0.3">
      <c r="A2612" s="90">
        <v>2610</v>
      </c>
      <c r="B2612" s="91">
        <v>176</v>
      </c>
      <c r="C2612" s="90" t="s">
        <v>404</v>
      </c>
      <c r="D2612" s="90" t="s">
        <v>292</v>
      </c>
      <c r="E2612" s="86"/>
      <c r="F2612" s="86"/>
      <c r="G2612" s="92">
        <v>20.132738158250703</v>
      </c>
      <c r="H2612" s="86"/>
      <c r="I2612" s="90" t="s">
        <v>237</v>
      </c>
      <c r="J2612" s="90"/>
    </row>
    <row r="2613" spans="1:10" x14ac:dyDescent="0.3">
      <c r="A2613" s="90">
        <v>2611</v>
      </c>
      <c r="B2613" s="91">
        <v>176</v>
      </c>
      <c r="C2613" s="90" t="s">
        <v>404</v>
      </c>
      <c r="D2613" s="90" t="s">
        <v>292</v>
      </c>
      <c r="E2613" s="86"/>
      <c r="F2613" s="86"/>
      <c r="G2613" s="92">
        <v>19.22717448449092</v>
      </c>
      <c r="H2613" s="86"/>
      <c r="I2613" s="90" t="s">
        <v>237</v>
      </c>
      <c r="J2613" s="90"/>
    </row>
    <row r="2614" spans="1:10" x14ac:dyDescent="0.3">
      <c r="A2614" s="90">
        <v>2612</v>
      </c>
      <c r="B2614" s="91">
        <v>176</v>
      </c>
      <c r="C2614" s="90" t="s">
        <v>404</v>
      </c>
      <c r="D2614" s="90" t="s">
        <v>292</v>
      </c>
      <c r="E2614" s="86"/>
      <c r="F2614" s="86"/>
      <c r="G2614" s="92">
        <v>33.576211079377508</v>
      </c>
      <c r="H2614" s="86"/>
      <c r="I2614" s="90" t="s">
        <v>237</v>
      </c>
      <c r="J2614" s="90"/>
    </row>
    <row r="2615" spans="1:10" x14ac:dyDescent="0.3">
      <c r="A2615" s="90">
        <v>2613</v>
      </c>
      <c r="B2615" s="91">
        <v>176</v>
      </c>
      <c r="C2615" s="90" t="s">
        <v>404</v>
      </c>
      <c r="D2615" s="90" t="s">
        <v>418</v>
      </c>
      <c r="E2615" s="86"/>
      <c r="F2615" s="86"/>
      <c r="G2615" s="92">
        <v>28.188878410162598</v>
      </c>
      <c r="H2615" s="86"/>
      <c r="I2615" s="90" t="s">
        <v>237</v>
      </c>
      <c r="J2615" s="90"/>
    </row>
    <row r="2616" spans="1:10" x14ac:dyDescent="0.3">
      <c r="A2616" s="90">
        <v>2614</v>
      </c>
      <c r="B2616" s="91">
        <v>176</v>
      </c>
      <c r="C2616" s="90" t="s">
        <v>404</v>
      </c>
      <c r="D2616" s="90" t="s">
        <v>1</v>
      </c>
      <c r="E2616" s="86"/>
      <c r="F2616" s="86"/>
      <c r="G2616" s="92">
        <v>27.778415680150648</v>
      </c>
      <c r="H2616" s="86"/>
      <c r="I2616" s="90" t="s">
        <v>222</v>
      </c>
      <c r="J2616" s="90" t="s">
        <v>244</v>
      </c>
    </row>
    <row r="2617" spans="1:10" x14ac:dyDescent="0.3">
      <c r="A2617" s="90">
        <v>2615</v>
      </c>
      <c r="B2617" s="91">
        <v>176</v>
      </c>
      <c r="C2617" s="90" t="s">
        <v>404</v>
      </c>
      <c r="D2617" s="90" t="s">
        <v>331</v>
      </c>
      <c r="E2617" s="86"/>
      <c r="F2617" s="86"/>
      <c r="G2617" s="92">
        <v>17.139483236759631</v>
      </c>
      <c r="H2617" s="86"/>
      <c r="I2617" s="90" t="s">
        <v>237</v>
      </c>
      <c r="J2617" s="90"/>
    </row>
    <row r="2618" spans="1:10" x14ac:dyDescent="0.3">
      <c r="A2618" s="90">
        <v>2616</v>
      </c>
      <c r="B2618" s="91">
        <v>176</v>
      </c>
      <c r="C2618" s="90" t="s">
        <v>404</v>
      </c>
      <c r="D2618" s="90" t="s">
        <v>331</v>
      </c>
      <c r="E2618" s="86"/>
      <c r="F2618" s="86"/>
      <c r="G2618" s="92">
        <v>15.590435819927498</v>
      </c>
      <c r="H2618" s="86"/>
      <c r="I2618" s="90" t="s">
        <v>237</v>
      </c>
      <c r="J2618" s="90"/>
    </row>
    <row r="2619" spans="1:10" x14ac:dyDescent="0.3">
      <c r="A2619" s="90">
        <v>2617</v>
      </c>
      <c r="B2619" s="91">
        <v>176</v>
      </c>
      <c r="C2619" s="90" t="s">
        <v>404</v>
      </c>
      <c r="D2619" s="90" t="s">
        <v>331</v>
      </c>
      <c r="E2619" s="86"/>
      <c r="F2619" s="86"/>
      <c r="G2619" s="92">
        <v>17.251103831363054</v>
      </c>
      <c r="H2619" s="86"/>
      <c r="I2619" s="90" t="s">
        <v>237</v>
      </c>
      <c r="J2619" s="90"/>
    </row>
    <row r="2620" spans="1:10" x14ac:dyDescent="0.3">
      <c r="A2620" s="90">
        <v>2618</v>
      </c>
      <c r="B2620" s="91">
        <v>176</v>
      </c>
      <c r="C2620" s="90" t="s">
        <v>404</v>
      </c>
      <c r="D2620" s="90" t="s">
        <v>331</v>
      </c>
      <c r="E2620" s="86"/>
      <c r="F2620" s="86"/>
      <c r="G2620" s="92">
        <v>18.796373098205866</v>
      </c>
      <c r="H2620" s="86"/>
      <c r="I2620" s="90" t="s">
        <v>237</v>
      </c>
      <c r="J2620" s="90"/>
    </row>
    <row r="2621" spans="1:10" x14ac:dyDescent="0.3">
      <c r="A2621" s="90">
        <v>2619</v>
      </c>
      <c r="B2621" s="91">
        <v>176</v>
      </c>
      <c r="C2621" s="90" t="s">
        <v>404</v>
      </c>
      <c r="D2621" s="90" t="s">
        <v>331</v>
      </c>
      <c r="E2621" s="86"/>
      <c r="F2621" s="86"/>
      <c r="G2621" s="92">
        <v>16.076166919240308</v>
      </c>
      <c r="H2621" s="86"/>
      <c r="I2621" s="90" t="s">
        <v>237</v>
      </c>
      <c r="J2621" s="90"/>
    </row>
    <row r="2622" spans="1:10" x14ac:dyDescent="0.3">
      <c r="A2622" s="90">
        <v>2620</v>
      </c>
      <c r="B2622" s="91">
        <v>176</v>
      </c>
      <c r="C2622" s="90" t="s">
        <v>404</v>
      </c>
      <c r="D2622" s="90" t="s">
        <v>331</v>
      </c>
      <c r="E2622" s="86"/>
      <c r="F2622" s="86"/>
      <c r="G2622" s="92">
        <v>19.880174291938996</v>
      </c>
      <c r="H2622" s="86"/>
      <c r="I2622" s="90" t="s">
        <v>237</v>
      </c>
      <c r="J2622" s="90"/>
    </row>
    <row r="2623" spans="1:10" x14ac:dyDescent="0.3">
      <c r="A2623" s="90">
        <v>2621</v>
      </c>
      <c r="B2623" s="91">
        <v>176</v>
      </c>
      <c r="C2623" s="90" t="s">
        <v>404</v>
      </c>
      <c r="D2623" s="90" t="s">
        <v>331</v>
      </c>
      <c r="E2623" s="86"/>
      <c r="F2623" s="86"/>
      <c r="G2623" s="92">
        <v>19.297976212297357</v>
      </c>
      <c r="H2623" s="86"/>
      <c r="I2623" s="90" t="s">
        <v>237</v>
      </c>
      <c r="J2623" s="90"/>
    </row>
    <row r="2624" spans="1:10" x14ac:dyDescent="0.3">
      <c r="A2624" s="90">
        <v>2622</v>
      </c>
      <c r="B2624" s="91">
        <v>176</v>
      </c>
      <c r="C2624" s="90" t="s">
        <v>404</v>
      </c>
      <c r="D2624" s="90" t="s">
        <v>331</v>
      </c>
      <c r="E2624" s="86"/>
      <c r="F2624" s="86"/>
      <c r="G2624" s="92">
        <v>21.266631652661061</v>
      </c>
      <c r="H2624" s="86"/>
      <c r="I2624" s="90" t="s">
        <v>237</v>
      </c>
      <c r="J2624" s="90"/>
    </row>
    <row r="2625" spans="1:10" x14ac:dyDescent="0.3">
      <c r="A2625" s="90">
        <v>2623</v>
      </c>
      <c r="B2625" s="91">
        <v>176</v>
      </c>
      <c r="C2625" s="90" t="s">
        <v>404</v>
      </c>
      <c r="D2625" s="90" t="s">
        <v>331</v>
      </c>
      <c r="E2625" s="86"/>
      <c r="F2625" s="86"/>
      <c r="G2625" s="92">
        <v>16.546692721515264</v>
      </c>
      <c r="H2625" s="86"/>
      <c r="I2625" s="90" t="s">
        <v>237</v>
      </c>
      <c r="J2625" s="90"/>
    </row>
    <row r="2626" spans="1:10" x14ac:dyDescent="0.3">
      <c r="A2626" s="90">
        <v>2624</v>
      </c>
      <c r="B2626" s="91">
        <v>176</v>
      </c>
      <c r="C2626" s="90" t="s">
        <v>404</v>
      </c>
      <c r="D2626" s="90" t="s">
        <v>415</v>
      </c>
      <c r="E2626" s="86"/>
      <c r="F2626" s="86"/>
      <c r="G2626" s="92">
        <v>21.217668803958791</v>
      </c>
      <c r="H2626" s="86"/>
      <c r="I2626" s="90" t="s">
        <v>222</v>
      </c>
      <c r="J2626" s="90" t="s">
        <v>244</v>
      </c>
    </row>
    <row r="2627" spans="1:10" x14ac:dyDescent="0.3">
      <c r="A2627" s="90">
        <v>2625</v>
      </c>
      <c r="B2627" s="91">
        <v>176</v>
      </c>
      <c r="C2627" s="90" t="s">
        <v>404</v>
      </c>
      <c r="D2627" s="90" t="s">
        <v>331</v>
      </c>
      <c r="E2627" s="86"/>
      <c r="F2627" s="86"/>
      <c r="G2627" s="92">
        <v>14.947490496746344</v>
      </c>
      <c r="H2627" s="86"/>
      <c r="I2627" s="90" t="s">
        <v>237</v>
      </c>
      <c r="J2627" s="90"/>
    </row>
    <row r="2628" spans="1:10" x14ac:dyDescent="0.3">
      <c r="A2628" s="90">
        <v>2626</v>
      </c>
      <c r="B2628" s="91">
        <v>176</v>
      </c>
      <c r="C2628" s="90" t="s">
        <v>404</v>
      </c>
      <c r="D2628" s="90" t="s">
        <v>331</v>
      </c>
      <c r="E2628" s="86"/>
      <c r="F2628" s="86"/>
      <c r="G2628" s="92">
        <v>14.730787712574568</v>
      </c>
      <c r="H2628" s="86"/>
      <c r="I2628" s="90" t="s">
        <v>237</v>
      </c>
      <c r="J2628" s="90"/>
    </row>
    <row r="2629" spans="1:10" x14ac:dyDescent="0.3">
      <c r="A2629" s="90">
        <v>2627</v>
      </c>
      <c r="B2629" s="91">
        <v>176</v>
      </c>
      <c r="C2629" s="90" t="s">
        <v>404</v>
      </c>
      <c r="D2629" s="90" t="s">
        <v>255</v>
      </c>
      <c r="E2629" s="86"/>
      <c r="F2629" s="86"/>
      <c r="G2629" s="92">
        <v>13.520437702640113</v>
      </c>
      <c r="H2629" s="86"/>
      <c r="I2629" s="90" t="s">
        <v>237</v>
      </c>
      <c r="J2629" s="90"/>
    </row>
    <row r="2630" spans="1:10" x14ac:dyDescent="0.3">
      <c r="A2630" s="90">
        <v>2628</v>
      </c>
      <c r="B2630" s="91">
        <v>176</v>
      </c>
      <c r="C2630" s="90" t="s">
        <v>404</v>
      </c>
      <c r="D2630" s="90" t="s">
        <v>255</v>
      </c>
      <c r="E2630" s="86"/>
      <c r="F2630" s="86"/>
      <c r="G2630" s="92">
        <v>16.444674528522626</v>
      </c>
      <c r="H2630" s="86"/>
      <c r="I2630" s="90" t="s">
        <v>237</v>
      </c>
      <c r="J2630" s="90"/>
    </row>
    <row r="2631" spans="1:10" x14ac:dyDescent="0.3">
      <c r="A2631" s="90">
        <v>2629</v>
      </c>
      <c r="B2631" s="91">
        <v>176</v>
      </c>
      <c r="C2631" s="90" t="s">
        <v>404</v>
      </c>
      <c r="D2631" s="90" t="s">
        <v>255</v>
      </c>
      <c r="E2631" s="86"/>
      <c r="F2631" s="86"/>
      <c r="G2631" s="92">
        <v>15.026946997695067</v>
      </c>
      <c r="H2631" s="86"/>
      <c r="I2631" s="90" t="s">
        <v>237</v>
      </c>
      <c r="J2631" s="90"/>
    </row>
    <row r="2632" spans="1:10" x14ac:dyDescent="0.3">
      <c r="A2632" s="90">
        <v>2630</v>
      </c>
      <c r="B2632" s="91">
        <v>176</v>
      </c>
      <c r="C2632" s="90" t="s">
        <v>404</v>
      </c>
      <c r="D2632" s="90" t="s">
        <v>255</v>
      </c>
      <c r="E2632" s="86"/>
      <c r="F2632" s="86"/>
      <c r="G2632" s="92">
        <v>15.082197341271183</v>
      </c>
      <c r="H2632" s="86"/>
      <c r="I2632" s="90" t="s">
        <v>237</v>
      </c>
      <c r="J2632" s="90"/>
    </row>
    <row r="2633" spans="1:10" x14ac:dyDescent="0.3">
      <c r="A2633" s="90">
        <v>2631</v>
      </c>
      <c r="B2633" s="91">
        <v>176</v>
      </c>
      <c r="C2633" s="90" t="s">
        <v>404</v>
      </c>
      <c r="D2633" s="90" t="s">
        <v>255</v>
      </c>
      <c r="E2633" s="86"/>
      <c r="F2633" s="86"/>
      <c r="G2633" s="92">
        <v>17.912777104134875</v>
      </c>
      <c r="H2633" s="86"/>
      <c r="I2633" s="90" t="s">
        <v>237</v>
      </c>
      <c r="J2633" s="90"/>
    </row>
    <row r="2634" spans="1:10" x14ac:dyDescent="0.3">
      <c r="A2634" s="90">
        <v>2632</v>
      </c>
      <c r="B2634" s="91">
        <v>176</v>
      </c>
      <c r="C2634" s="90" t="s">
        <v>404</v>
      </c>
      <c r="D2634" s="90" t="s">
        <v>255</v>
      </c>
      <c r="E2634" s="86"/>
      <c r="F2634" s="86"/>
      <c r="G2634" s="92">
        <v>21.598997779169753</v>
      </c>
      <c r="H2634" s="86"/>
      <c r="I2634" s="90" t="s">
        <v>237</v>
      </c>
      <c r="J2634" s="90"/>
    </row>
    <row r="2635" spans="1:10" x14ac:dyDescent="0.3">
      <c r="A2635" s="90">
        <v>2633</v>
      </c>
      <c r="B2635" s="91">
        <v>176</v>
      </c>
      <c r="C2635" s="90" t="s">
        <v>404</v>
      </c>
      <c r="D2635" s="90" t="s">
        <v>255</v>
      </c>
      <c r="E2635" s="86"/>
      <c r="F2635" s="86"/>
      <c r="G2635" s="92">
        <v>15.516942792818798</v>
      </c>
      <c r="H2635" s="86"/>
      <c r="I2635" s="90" t="s">
        <v>237</v>
      </c>
      <c r="J2635" s="90"/>
    </row>
    <row r="2636" spans="1:10" x14ac:dyDescent="0.3">
      <c r="A2636" s="90">
        <v>2634</v>
      </c>
      <c r="B2636" s="91">
        <v>176</v>
      </c>
      <c r="C2636" s="90" t="s">
        <v>404</v>
      </c>
      <c r="D2636" s="90" t="s">
        <v>255</v>
      </c>
      <c r="E2636" s="86"/>
      <c r="F2636" s="86"/>
      <c r="G2636" s="92">
        <v>14.603223488348217</v>
      </c>
      <c r="H2636" s="86"/>
      <c r="I2636" s="90" t="s">
        <v>237</v>
      </c>
      <c r="J2636" s="90"/>
    </row>
    <row r="2637" spans="1:10" x14ac:dyDescent="0.3">
      <c r="A2637" s="90">
        <v>2635</v>
      </c>
      <c r="B2637" s="91">
        <v>176</v>
      </c>
      <c r="C2637" s="90" t="s">
        <v>404</v>
      </c>
      <c r="D2637" s="90" t="s">
        <v>255</v>
      </c>
      <c r="E2637" s="86"/>
      <c r="F2637" s="86"/>
      <c r="G2637" s="92">
        <v>16.911113554936879</v>
      </c>
      <c r="H2637" s="86"/>
      <c r="I2637" s="90" t="s">
        <v>237</v>
      </c>
      <c r="J2637" s="90"/>
    </row>
    <row r="2638" spans="1:10" x14ac:dyDescent="0.3">
      <c r="A2638" s="90">
        <v>2636</v>
      </c>
      <c r="B2638" s="91">
        <v>176</v>
      </c>
      <c r="C2638" s="90" t="s">
        <v>404</v>
      </c>
      <c r="D2638" s="90" t="s">
        <v>255</v>
      </c>
      <c r="E2638" s="86"/>
      <c r="F2638" s="86"/>
      <c r="G2638" s="92">
        <v>17.731482110066516</v>
      </c>
      <c r="H2638" s="86"/>
      <c r="I2638" s="90" t="s">
        <v>237</v>
      </c>
      <c r="J2638" s="90"/>
    </row>
    <row r="2639" spans="1:10" x14ac:dyDescent="0.3">
      <c r="A2639" s="90">
        <v>2637</v>
      </c>
      <c r="B2639" s="91">
        <v>176</v>
      </c>
      <c r="C2639" s="90" t="s">
        <v>404</v>
      </c>
      <c r="D2639" s="90" t="s">
        <v>413</v>
      </c>
      <c r="E2639" s="86"/>
      <c r="F2639" s="86"/>
      <c r="G2639" s="92">
        <v>14.96875</v>
      </c>
      <c r="H2639" s="86"/>
      <c r="I2639" s="90" t="s">
        <v>237</v>
      </c>
      <c r="J2639" s="90"/>
    </row>
    <row r="2640" spans="1:10" x14ac:dyDescent="0.3">
      <c r="A2640" s="90">
        <v>2638</v>
      </c>
      <c r="B2640" s="91">
        <v>176</v>
      </c>
      <c r="C2640" s="90" t="s">
        <v>404</v>
      </c>
      <c r="D2640" s="90" t="s">
        <v>407</v>
      </c>
      <c r="E2640" s="86"/>
      <c r="F2640" s="86"/>
      <c r="G2640" s="92">
        <v>14.902524368907773</v>
      </c>
      <c r="H2640" s="86"/>
      <c r="I2640" s="90" t="s">
        <v>237</v>
      </c>
      <c r="J2640" s="90"/>
    </row>
    <row r="2641" spans="1:10" x14ac:dyDescent="0.3">
      <c r="A2641" s="90">
        <v>2639</v>
      </c>
      <c r="B2641" s="91">
        <v>176</v>
      </c>
      <c r="C2641" s="90" t="s">
        <v>404</v>
      </c>
      <c r="D2641" s="90" t="s">
        <v>6</v>
      </c>
      <c r="E2641" s="86"/>
      <c r="F2641" s="86"/>
      <c r="G2641" s="92">
        <v>14.027743064233942</v>
      </c>
      <c r="H2641" s="86"/>
      <c r="I2641" s="90" t="s">
        <v>222</v>
      </c>
      <c r="J2641" s="90" t="s">
        <v>227</v>
      </c>
    </row>
    <row r="2642" spans="1:10" x14ac:dyDescent="0.3">
      <c r="A2642" s="90">
        <v>2640</v>
      </c>
      <c r="B2642" s="91">
        <v>176</v>
      </c>
      <c r="C2642" s="90" t="s">
        <v>404</v>
      </c>
      <c r="D2642" s="90" t="s">
        <v>410</v>
      </c>
      <c r="E2642" s="86"/>
      <c r="F2642" s="86"/>
      <c r="G2642" s="92">
        <v>15.320768846729905</v>
      </c>
      <c r="H2642" s="86"/>
      <c r="I2642" s="90" t="s">
        <v>237</v>
      </c>
      <c r="J2642" s="90"/>
    </row>
    <row r="2643" spans="1:10" x14ac:dyDescent="0.3">
      <c r="A2643" s="90">
        <v>2641</v>
      </c>
      <c r="B2643" s="91">
        <v>176</v>
      </c>
      <c r="C2643" s="90" t="s">
        <v>404</v>
      </c>
      <c r="D2643" s="90" t="s">
        <v>331</v>
      </c>
      <c r="E2643" s="86"/>
      <c r="F2643" s="86"/>
      <c r="G2643" s="92">
        <v>23.870444333499748</v>
      </c>
      <c r="H2643" s="86"/>
      <c r="I2643" s="90" t="s">
        <v>237</v>
      </c>
      <c r="J2643" s="90"/>
    </row>
    <row r="2644" spans="1:10" x14ac:dyDescent="0.3">
      <c r="A2644" s="90">
        <v>2642</v>
      </c>
      <c r="B2644" s="91">
        <v>176</v>
      </c>
      <c r="C2644" s="90" t="s">
        <v>404</v>
      </c>
      <c r="D2644" s="90" t="s">
        <v>408</v>
      </c>
      <c r="E2644" s="86"/>
      <c r="F2644" s="86"/>
      <c r="G2644" s="92">
        <v>24.007242757242757</v>
      </c>
      <c r="H2644" s="86"/>
      <c r="I2644" s="90" t="s">
        <v>237</v>
      </c>
      <c r="J2644" s="90"/>
    </row>
    <row r="2645" spans="1:10" x14ac:dyDescent="0.3">
      <c r="A2645" s="90">
        <v>2643</v>
      </c>
      <c r="B2645" s="91">
        <v>176</v>
      </c>
      <c r="C2645" s="90" t="s">
        <v>404</v>
      </c>
      <c r="D2645" s="90" t="s">
        <v>408</v>
      </c>
      <c r="E2645" s="86"/>
      <c r="F2645" s="86"/>
      <c r="G2645" s="92">
        <v>26.567182817182818</v>
      </c>
      <c r="H2645" s="86"/>
      <c r="I2645" s="90" t="s">
        <v>237</v>
      </c>
      <c r="J2645" s="90"/>
    </row>
    <row r="2646" spans="1:10" x14ac:dyDescent="0.3">
      <c r="A2646" s="90">
        <v>2644</v>
      </c>
      <c r="B2646" s="91">
        <v>176</v>
      </c>
      <c r="C2646" s="90" t="s">
        <v>404</v>
      </c>
      <c r="D2646" s="90" t="s">
        <v>412</v>
      </c>
      <c r="E2646" s="86"/>
      <c r="F2646" s="86"/>
      <c r="G2646" s="92">
        <v>26.85924631894185</v>
      </c>
      <c r="H2646" s="86"/>
      <c r="I2646" s="90" t="s">
        <v>237</v>
      </c>
      <c r="J2646" s="90"/>
    </row>
    <row r="2647" spans="1:10" x14ac:dyDescent="0.3">
      <c r="A2647" s="90">
        <v>2645</v>
      </c>
      <c r="B2647" s="91">
        <v>176</v>
      </c>
      <c r="C2647" s="90" t="s">
        <v>404</v>
      </c>
      <c r="D2647" s="90" t="s">
        <v>4</v>
      </c>
      <c r="E2647" s="86"/>
      <c r="F2647" s="86"/>
      <c r="G2647" s="92">
        <v>26.268115942028984</v>
      </c>
      <c r="H2647" s="86"/>
      <c r="I2647" s="90" t="s">
        <v>224</v>
      </c>
      <c r="J2647" s="90"/>
    </row>
    <row r="2648" spans="1:10" x14ac:dyDescent="0.3">
      <c r="A2648" s="90">
        <v>2646</v>
      </c>
      <c r="B2648" s="91">
        <v>176</v>
      </c>
      <c r="C2648" s="90" t="s">
        <v>404</v>
      </c>
      <c r="D2648" s="90" t="s">
        <v>255</v>
      </c>
      <c r="E2648" s="86"/>
      <c r="F2648" s="86"/>
      <c r="G2648" s="92">
        <v>25.608775597059775</v>
      </c>
      <c r="H2648" s="86"/>
      <c r="I2648" s="90" t="s">
        <v>237</v>
      </c>
      <c r="J2648" s="90"/>
    </row>
    <row r="2649" spans="1:10" x14ac:dyDescent="0.3">
      <c r="A2649" s="90">
        <v>2647</v>
      </c>
      <c r="B2649" s="91">
        <v>176</v>
      </c>
      <c r="C2649" s="90" t="s">
        <v>404</v>
      </c>
      <c r="D2649" s="90" t="s">
        <v>331</v>
      </c>
      <c r="E2649" s="86"/>
      <c r="F2649" s="86"/>
      <c r="G2649" s="92">
        <v>21.06215676485272</v>
      </c>
      <c r="H2649" s="86"/>
      <c r="I2649" s="90" t="s">
        <v>237</v>
      </c>
      <c r="J2649" s="90"/>
    </row>
    <row r="2650" spans="1:10" x14ac:dyDescent="0.3">
      <c r="A2650" s="90">
        <v>2648</v>
      </c>
      <c r="B2650" s="91">
        <v>176</v>
      </c>
      <c r="C2650" s="90" t="s">
        <v>404</v>
      </c>
      <c r="D2650" s="90" t="s">
        <v>413</v>
      </c>
      <c r="E2650" s="86"/>
      <c r="F2650" s="86"/>
      <c r="G2650" s="92">
        <v>20.083708145927034</v>
      </c>
      <c r="H2650" s="86"/>
      <c r="I2650" s="90" t="s">
        <v>237</v>
      </c>
      <c r="J2650" s="90"/>
    </row>
    <row r="2651" spans="1:10" x14ac:dyDescent="0.3">
      <c r="A2651" s="90">
        <v>2649</v>
      </c>
      <c r="B2651" s="91">
        <v>176</v>
      </c>
      <c r="C2651" s="90" t="s">
        <v>404</v>
      </c>
      <c r="D2651" s="90" t="s">
        <v>413</v>
      </c>
      <c r="E2651" s="86"/>
      <c r="F2651" s="86"/>
      <c r="G2651" s="92">
        <v>20.557773895682551</v>
      </c>
      <c r="H2651" s="86"/>
      <c r="I2651" s="90" t="s">
        <v>237</v>
      </c>
      <c r="J2651" s="90"/>
    </row>
    <row r="2652" spans="1:10" x14ac:dyDescent="0.3">
      <c r="A2652" s="90">
        <v>2650</v>
      </c>
      <c r="B2652" s="91">
        <v>176</v>
      </c>
      <c r="C2652" s="90" t="s">
        <v>404</v>
      </c>
      <c r="D2652" s="90" t="s">
        <v>413</v>
      </c>
      <c r="E2652" s="86"/>
      <c r="F2652" s="86"/>
      <c r="G2652" s="92">
        <v>22.565543071161049</v>
      </c>
      <c r="H2652" s="86"/>
      <c r="I2652" s="90" t="s">
        <v>237</v>
      </c>
      <c r="J2652" s="90"/>
    </row>
    <row r="2653" spans="1:10" x14ac:dyDescent="0.3">
      <c r="A2653" s="90">
        <v>2651</v>
      </c>
      <c r="B2653" s="91">
        <v>176</v>
      </c>
      <c r="C2653" s="90" t="s">
        <v>404</v>
      </c>
      <c r="D2653" s="90" t="s">
        <v>413</v>
      </c>
      <c r="E2653" s="86"/>
      <c r="F2653" s="86"/>
      <c r="G2653" s="92">
        <v>27.774306423394147</v>
      </c>
      <c r="H2653" s="86"/>
      <c r="I2653" s="90" t="s">
        <v>237</v>
      </c>
      <c r="J2653" s="90"/>
    </row>
    <row r="2654" spans="1:10" x14ac:dyDescent="0.3">
      <c r="A2654" s="90">
        <v>2652</v>
      </c>
      <c r="B2654" s="91">
        <v>176</v>
      </c>
      <c r="C2654" s="90" t="s">
        <v>404</v>
      </c>
      <c r="D2654" s="90" t="s">
        <v>413</v>
      </c>
      <c r="E2654" s="86"/>
      <c r="F2654" s="86"/>
      <c r="G2654" s="92">
        <v>15.757613579630553</v>
      </c>
      <c r="H2654" s="86"/>
      <c r="I2654" s="90" t="s">
        <v>237</v>
      </c>
      <c r="J2654" s="90"/>
    </row>
    <row r="2655" spans="1:10" x14ac:dyDescent="0.3">
      <c r="A2655" s="90">
        <v>2653</v>
      </c>
      <c r="B2655" s="91">
        <v>176</v>
      </c>
      <c r="C2655" s="90" t="s">
        <v>404</v>
      </c>
      <c r="D2655" s="90" t="s">
        <v>413</v>
      </c>
      <c r="E2655" s="86"/>
      <c r="F2655" s="86"/>
      <c r="G2655" s="92">
        <v>20.505617977528086</v>
      </c>
      <c r="H2655" s="86"/>
      <c r="I2655" s="90" t="s">
        <v>237</v>
      </c>
      <c r="J2655" s="90"/>
    </row>
    <row r="2656" spans="1:10" x14ac:dyDescent="0.3">
      <c r="A2656" s="90">
        <v>2654</v>
      </c>
      <c r="B2656" s="91">
        <v>176</v>
      </c>
      <c r="C2656" s="90" t="s">
        <v>404</v>
      </c>
      <c r="D2656" s="90" t="s">
        <v>413</v>
      </c>
      <c r="E2656" s="86"/>
      <c r="F2656" s="86"/>
      <c r="G2656" s="92">
        <v>30.321009243067699</v>
      </c>
      <c r="H2656" s="86"/>
      <c r="I2656" s="90" t="s">
        <v>237</v>
      </c>
      <c r="J2656" s="90"/>
    </row>
    <row r="2657" spans="1:10" x14ac:dyDescent="0.3">
      <c r="A2657" s="90">
        <v>2655</v>
      </c>
      <c r="B2657" s="91">
        <v>176</v>
      </c>
      <c r="C2657" s="90" t="s">
        <v>404</v>
      </c>
      <c r="D2657" s="90" t="s">
        <v>413</v>
      </c>
      <c r="E2657" s="86"/>
      <c r="F2657" s="86"/>
      <c r="G2657" s="92">
        <v>28.09375</v>
      </c>
      <c r="H2657" s="86"/>
      <c r="I2657" s="90" t="s">
        <v>237</v>
      </c>
      <c r="J2657" s="90"/>
    </row>
    <row r="2658" spans="1:10" x14ac:dyDescent="0.3">
      <c r="A2658" s="90">
        <v>2656</v>
      </c>
      <c r="B2658" s="91">
        <v>176</v>
      </c>
      <c r="C2658" s="90" t="s">
        <v>404</v>
      </c>
      <c r="D2658" s="90" t="s">
        <v>413</v>
      </c>
      <c r="E2658" s="86"/>
      <c r="F2658" s="86"/>
      <c r="G2658" s="92">
        <v>19.349201521713574</v>
      </c>
      <c r="H2658" s="86"/>
      <c r="I2658" s="90" t="s">
        <v>237</v>
      </c>
      <c r="J2658" s="90"/>
    </row>
    <row r="2659" spans="1:10" x14ac:dyDescent="0.3">
      <c r="A2659" s="90">
        <v>2657</v>
      </c>
      <c r="B2659" s="91">
        <v>176</v>
      </c>
      <c r="C2659" s="90" t="s">
        <v>404</v>
      </c>
      <c r="D2659" s="90" t="s">
        <v>412</v>
      </c>
      <c r="E2659" s="86"/>
      <c r="F2659" s="86"/>
      <c r="G2659" s="92">
        <v>26.199100674494129</v>
      </c>
      <c r="H2659" s="86"/>
      <c r="I2659" s="90" t="s">
        <v>237</v>
      </c>
      <c r="J2659" s="90"/>
    </row>
    <row r="2660" spans="1:10" x14ac:dyDescent="0.3">
      <c r="A2660" s="90">
        <v>2658</v>
      </c>
      <c r="B2660" s="91">
        <v>176</v>
      </c>
      <c r="C2660" s="90" t="s">
        <v>404</v>
      </c>
      <c r="D2660" s="90"/>
      <c r="E2660" s="86"/>
      <c r="F2660" s="86"/>
      <c r="G2660" s="92">
        <v>26.796855502869978</v>
      </c>
      <c r="H2660" s="86"/>
      <c r="I2660" s="90"/>
      <c r="J2660" s="90"/>
    </row>
    <row r="2661" spans="1:10" x14ac:dyDescent="0.3">
      <c r="A2661" s="90">
        <v>2659</v>
      </c>
      <c r="B2661" s="91">
        <v>176</v>
      </c>
      <c r="C2661" s="90" t="s">
        <v>404</v>
      </c>
      <c r="D2661" s="90" t="s">
        <v>331</v>
      </c>
      <c r="E2661" s="86"/>
      <c r="F2661" s="86"/>
      <c r="G2661" s="92">
        <v>16.893579815138644</v>
      </c>
      <c r="H2661" s="86"/>
      <c r="I2661" s="90" t="s">
        <v>237</v>
      </c>
      <c r="J2661" s="90"/>
    </row>
    <row r="2662" spans="1:10" x14ac:dyDescent="0.3">
      <c r="A2662" s="90">
        <v>2660</v>
      </c>
      <c r="B2662" s="91">
        <v>176</v>
      </c>
      <c r="C2662" s="90" t="s">
        <v>404</v>
      </c>
      <c r="D2662" s="90" t="s">
        <v>331</v>
      </c>
      <c r="E2662" s="86"/>
      <c r="F2662" s="86"/>
      <c r="G2662" s="92">
        <v>28.017241379310342</v>
      </c>
      <c r="H2662" s="86"/>
      <c r="I2662" s="90" t="s">
        <v>237</v>
      </c>
      <c r="J2662" s="90"/>
    </row>
    <row r="2663" spans="1:10" x14ac:dyDescent="0.3">
      <c r="A2663" s="90">
        <v>2661</v>
      </c>
      <c r="B2663" s="91">
        <v>176</v>
      </c>
      <c r="C2663" s="90" t="s">
        <v>404</v>
      </c>
      <c r="D2663" s="90" t="s">
        <v>331</v>
      </c>
      <c r="E2663" s="86"/>
      <c r="F2663" s="86"/>
      <c r="G2663" s="92">
        <v>16.760402545733118</v>
      </c>
      <c r="H2663" s="86"/>
      <c r="I2663" s="90" t="s">
        <v>237</v>
      </c>
      <c r="J2663" s="90"/>
    </row>
    <row r="2664" spans="1:10" x14ac:dyDescent="0.3">
      <c r="A2664" s="90">
        <v>2662</v>
      </c>
      <c r="B2664" s="91">
        <v>176</v>
      </c>
      <c r="C2664" s="90" t="s">
        <v>404</v>
      </c>
      <c r="D2664" s="90" t="s">
        <v>12</v>
      </c>
      <c r="E2664" s="86"/>
      <c r="F2664" s="86"/>
      <c r="G2664" s="92">
        <v>35.200000000000003</v>
      </c>
      <c r="H2664" s="86"/>
      <c r="I2664" s="90" t="s">
        <v>224</v>
      </c>
      <c r="J2664" s="90"/>
    </row>
    <row r="2665" spans="1:10" x14ac:dyDescent="0.3">
      <c r="A2665" s="90">
        <v>2663</v>
      </c>
      <c r="B2665" s="91">
        <v>176</v>
      </c>
      <c r="C2665" s="90" t="s">
        <v>404</v>
      </c>
      <c r="D2665" s="90" t="s">
        <v>406</v>
      </c>
      <c r="E2665" s="86"/>
      <c r="F2665" s="86"/>
      <c r="G2665" s="92">
        <v>25.5</v>
      </c>
      <c r="H2665" s="86"/>
      <c r="I2665" s="90" t="s">
        <v>237</v>
      </c>
      <c r="J2665" s="90"/>
    </row>
    <row r="2666" spans="1:10" x14ac:dyDescent="0.3">
      <c r="A2666" s="90">
        <v>2664</v>
      </c>
      <c r="B2666" s="91">
        <v>176</v>
      </c>
      <c r="C2666" s="90" t="s">
        <v>404</v>
      </c>
      <c r="D2666" s="90" t="s">
        <v>406</v>
      </c>
      <c r="E2666" s="86"/>
      <c r="F2666" s="86"/>
      <c r="G2666" s="92">
        <v>23.8</v>
      </c>
      <c r="H2666" s="86"/>
      <c r="I2666" s="90" t="s">
        <v>237</v>
      </c>
      <c r="J2666" s="90"/>
    </row>
    <row r="2667" spans="1:10" x14ac:dyDescent="0.3">
      <c r="A2667" s="90">
        <v>2665</v>
      </c>
      <c r="B2667" s="91">
        <v>176</v>
      </c>
      <c r="C2667" s="90" t="s">
        <v>404</v>
      </c>
      <c r="D2667" s="90" t="s">
        <v>412</v>
      </c>
      <c r="E2667" s="86"/>
      <c r="F2667" s="86"/>
      <c r="G2667" s="92">
        <v>24.6</v>
      </c>
      <c r="H2667" s="86"/>
      <c r="I2667" s="90" t="s">
        <v>237</v>
      </c>
      <c r="J2667" s="90"/>
    </row>
    <row r="2668" spans="1:10" x14ac:dyDescent="0.3">
      <c r="A2668" s="90">
        <v>2666</v>
      </c>
      <c r="B2668" s="91">
        <v>176</v>
      </c>
      <c r="C2668" s="90" t="s">
        <v>404</v>
      </c>
      <c r="D2668" s="90" t="s">
        <v>331</v>
      </c>
      <c r="E2668" s="86"/>
      <c r="F2668" s="86"/>
      <c r="G2668" s="92">
        <v>23.5</v>
      </c>
      <c r="H2668" s="86"/>
      <c r="I2668" s="90" t="s">
        <v>237</v>
      </c>
      <c r="J2668" s="90"/>
    </row>
    <row r="2669" spans="1:10" x14ac:dyDescent="0.3">
      <c r="A2669" s="90">
        <v>2667</v>
      </c>
      <c r="B2669" s="91">
        <v>176</v>
      </c>
      <c r="C2669" s="90" t="s">
        <v>404</v>
      </c>
      <c r="D2669" s="90" t="s">
        <v>1</v>
      </c>
      <c r="E2669" s="86"/>
      <c r="F2669" s="86"/>
      <c r="G2669" s="92">
        <v>29.8</v>
      </c>
      <c r="H2669" s="86"/>
      <c r="I2669" s="90" t="s">
        <v>222</v>
      </c>
      <c r="J2669" s="90" t="s">
        <v>244</v>
      </c>
    </row>
    <row r="2670" spans="1:10" x14ac:dyDescent="0.3">
      <c r="A2670" s="90">
        <v>2668</v>
      </c>
      <c r="B2670" s="91">
        <v>176</v>
      </c>
      <c r="C2670" s="90" t="s">
        <v>404</v>
      </c>
      <c r="D2670" s="90" t="s">
        <v>406</v>
      </c>
      <c r="E2670" s="86"/>
      <c r="F2670" s="86"/>
      <c r="G2670" s="92">
        <v>22.2</v>
      </c>
      <c r="H2670" s="86"/>
      <c r="I2670" s="90" t="s">
        <v>237</v>
      </c>
      <c r="J2670" s="90"/>
    </row>
    <row r="2671" spans="1:10" x14ac:dyDescent="0.3">
      <c r="A2671" s="90">
        <v>2669</v>
      </c>
      <c r="B2671" s="91">
        <v>176</v>
      </c>
      <c r="C2671" s="90" t="s">
        <v>404</v>
      </c>
      <c r="D2671" s="90" t="s">
        <v>331</v>
      </c>
      <c r="E2671" s="86"/>
      <c r="F2671" s="86"/>
      <c r="G2671" s="92">
        <v>24.5</v>
      </c>
      <c r="H2671" s="86"/>
      <c r="I2671" s="90" t="s">
        <v>237</v>
      </c>
      <c r="J2671" s="90"/>
    </row>
    <row r="2672" spans="1:10" x14ac:dyDescent="0.3">
      <c r="A2672" s="90">
        <v>2670</v>
      </c>
      <c r="B2672" s="91">
        <v>176</v>
      </c>
      <c r="C2672" s="90" t="s">
        <v>404</v>
      </c>
      <c r="D2672" s="90" t="s">
        <v>412</v>
      </c>
      <c r="E2672" s="86"/>
      <c r="F2672" s="86"/>
      <c r="G2672" s="92">
        <v>26.2</v>
      </c>
      <c r="H2672" s="86"/>
      <c r="I2672" s="90" t="s">
        <v>237</v>
      </c>
      <c r="J2672" s="90"/>
    </row>
    <row r="2673" spans="1:10" x14ac:dyDescent="0.3">
      <c r="A2673" s="90">
        <v>2671</v>
      </c>
      <c r="B2673" s="91">
        <v>176</v>
      </c>
      <c r="C2673" s="90" t="s">
        <v>404</v>
      </c>
      <c r="D2673" s="90" t="s">
        <v>416</v>
      </c>
      <c r="E2673" s="86"/>
      <c r="F2673" s="86"/>
      <c r="G2673" s="92">
        <v>24.6</v>
      </c>
      <c r="H2673" s="86"/>
      <c r="I2673" s="90" t="s">
        <v>237</v>
      </c>
      <c r="J2673" s="90"/>
    </row>
    <row r="2674" spans="1:10" x14ac:dyDescent="0.3">
      <c r="A2674" s="90">
        <v>2672</v>
      </c>
      <c r="B2674" s="91">
        <v>176</v>
      </c>
      <c r="C2674" s="90" t="s">
        <v>404</v>
      </c>
      <c r="D2674" s="90" t="s">
        <v>413</v>
      </c>
      <c r="E2674" s="86"/>
      <c r="F2674" s="86"/>
      <c r="G2674" s="92">
        <v>27.3</v>
      </c>
      <c r="H2674" s="86"/>
      <c r="I2674" s="90" t="s">
        <v>237</v>
      </c>
      <c r="J2674" s="90"/>
    </row>
    <row r="2675" spans="1:10" x14ac:dyDescent="0.3">
      <c r="A2675" s="90">
        <v>2673</v>
      </c>
      <c r="B2675" s="91">
        <v>176</v>
      </c>
      <c r="C2675" s="90" t="s">
        <v>404</v>
      </c>
      <c r="D2675" s="90" t="s">
        <v>412</v>
      </c>
      <c r="E2675" s="86"/>
      <c r="F2675" s="86"/>
      <c r="G2675" s="92">
        <v>27.1</v>
      </c>
      <c r="H2675" s="86"/>
      <c r="I2675" s="90" t="s">
        <v>237</v>
      </c>
      <c r="J2675" s="90"/>
    </row>
    <row r="2676" spans="1:10" x14ac:dyDescent="0.3">
      <c r="A2676" s="90">
        <v>2674</v>
      </c>
      <c r="B2676" s="91">
        <v>176</v>
      </c>
      <c r="C2676" s="90" t="s">
        <v>404</v>
      </c>
      <c r="D2676" s="90" t="s">
        <v>331</v>
      </c>
      <c r="E2676" s="86"/>
      <c r="F2676" s="86"/>
      <c r="G2676" s="92">
        <v>21.9</v>
      </c>
      <c r="H2676" s="86"/>
      <c r="I2676" s="90" t="s">
        <v>237</v>
      </c>
      <c r="J2676" s="90"/>
    </row>
    <row r="2677" spans="1:10" x14ac:dyDescent="0.3">
      <c r="A2677" s="90">
        <v>2675</v>
      </c>
      <c r="B2677" s="91">
        <v>176</v>
      </c>
      <c r="C2677" s="90" t="s">
        <v>404</v>
      </c>
      <c r="D2677" s="90" t="s">
        <v>406</v>
      </c>
      <c r="E2677" s="86"/>
      <c r="F2677" s="86"/>
      <c r="G2677" s="92">
        <v>26.3</v>
      </c>
      <c r="H2677" s="86"/>
      <c r="I2677" s="90" t="s">
        <v>237</v>
      </c>
      <c r="J2677" s="90"/>
    </row>
    <row r="2678" spans="1:10" x14ac:dyDescent="0.3">
      <c r="A2678" s="90">
        <v>2676</v>
      </c>
      <c r="B2678" s="91">
        <v>176</v>
      </c>
      <c r="C2678" s="90" t="s">
        <v>404</v>
      </c>
      <c r="D2678" s="90" t="s">
        <v>406</v>
      </c>
      <c r="E2678" s="86"/>
      <c r="F2678" s="86"/>
      <c r="G2678" s="92">
        <v>22.5</v>
      </c>
      <c r="H2678" s="86"/>
      <c r="I2678" s="90" t="s">
        <v>237</v>
      </c>
      <c r="J2678" s="90"/>
    </row>
    <row r="2679" spans="1:10" x14ac:dyDescent="0.3">
      <c r="A2679" s="90">
        <v>2677</v>
      </c>
      <c r="B2679" s="91">
        <v>176</v>
      </c>
      <c r="C2679" s="90" t="s">
        <v>404</v>
      </c>
      <c r="D2679" s="90" t="s">
        <v>406</v>
      </c>
      <c r="E2679" s="86"/>
      <c r="F2679" s="86"/>
      <c r="G2679" s="92">
        <v>29.3</v>
      </c>
      <c r="H2679" s="86"/>
      <c r="I2679" s="90" t="s">
        <v>237</v>
      </c>
      <c r="J2679" s="90"/>
    </row>
    <row r="2680" spans="1:10" x14ac:dyDescent="0.3">
      <c r="A2680" s="90">
        <v>2678</v>
      </c>
      <c r="B2680" s="91">
        <v>176</v>
      </c>
      <c r="C2680" s="90" t="s">
        <v>404</v>
      </c>
      <c r="D2680" s="90" t="s">
        <v>413</v>
      </c>
      <c r="E2680" s="86"/>
      <c r="F2680" s="86"/>
      <c r="G2680" s="92">
        <v>28.5</v>
      </c>
      <c r="H2680" s="86"/>
      <c r="I2680" s="90" t="s">
        <v>237</v>
      </c>
      <c r="J2680" s="90"/>
    </row>
    <row r="2681" spans="1:10" x14ac:dyDescent="0.3">
      <c r="A2681" s="90">
        <v>2679</v>
      </c>
      <c r="B2681" s="91">
        <v>176</v>
      </c>
      <c r="C2681" s="90" t="s">
        <v>404</v>
      </c>
      <c r="D2681" s="90" t="s">
        <v>407</v>
      </c>
      <c r="E2681" s="86"/>
      <c r="F2681" s="86"/>
      <c r="G2681" s="92">
        <v>26</v>
      </c>
      <c r="H2681" s="86"/>
      <c r="I2681" s="90" t="s">
        <v>237</v>
      </c>
      <c r="J2681" s="90"/>
    </row>
    <row r="2682" spans="1:10" x14ac:dyDescent="0.3">
      <c r="A2682" s="90">
        <v>2680</v>
      </c>
      <c r="B2682" s="91">
        <v>176</v>
      </c>
      <c r="C2682" s="90" t="s">
        <v>404</v>
      </c>
      <c r="D2682" s="90" t="s">
        <v>406</v>
      </c>
      <c r="E2682" s="86"/>
      <c r="F2682" s="86"/>
      <c r="G2682" s="92">
        <v>25</v>
      </c>
      <c r="H2682" s="86"/>
      <c r="I2682" s="90" t="s">
        <v>237</v>
      </c>
      <c r="J2682" s="90"/>
    </row>
    <row r="2683" spans="1:10" x14ac:dyDescent="0.3">
      <c r="A2683" s="90">
        <v>2681</v>
      </c>
      <c r="B2683" s="91">
        <v>176</v>
      </c>
      <c r="C2683" s="90" t="s">
        <v>404</v>
      </c>
      <c r="D2683" s="90" t="s">
        <v>406</v>
      </c>
      <c r="E2683" s="86"/>
      <c r="F2683" s="86"/>
      <c r="G2683" s="92">
        <v>24.9</v>
      </c>
      <c r="H2683" s="86"/>
      <c r="I2683" s="90" t="s">
        <v>237</v>
      </c>
      <c r="J2683" s="90"/>
    </row>
    <row r="2684" spans="1:10" x14ac:dyDescent="0.3">
      <c r="A2684" s="90">
        <v>2682</v>
      </c>
      <c r="B2684" s="91">
        <v>176</v>
      </c>
      <c r="C2684" s="90" t="s">
        <v>404</v>
      </c>
      <c r="D2684" s="90" t="s">
        <v>255</v>
      </c>
      <c r="E2684" s="86"/>
      <c r="F2684" s="86"/>
      <c r="G2684" s="92">
        <v>28.5</v>
      </c>
      <c r="H2684" s="86"/>
      <c r="I2684" s="90" t="s">
        <v>237</v>
      </c>
      <c r="J2684" s="90"/>
    </row>
    <row r="2685" spans="1:10" x14ac:dyDescent="0.3">
      <c r="A2685" s="90">
        <v>2683</v>
      </c>
      <c r="B2685" s="91">
        <v>176</v>
      </c>
      <c r="C2685" s="90" t="s">
        <v>404</v>
      </c>
      <c r="D2685" s="90" t="s">
        <v>407</v>
      </c>
      <c r="E2685" s="86"/>
      <c r="F2685" s="86"/>
      <c r="G2685" s="92">
        <v>28.9</v>
      </c>
      <c r="H2685" s="86"/>
      <c r="I2685" s="90" t="s">
        <v>237</v>
      </c>
      <c r="J2685" s="90"/>
    </row>
    <row r="2686" spans="1:10" x14ac:dyDescent="0.3">
      <c r="A2686" s="90">
        <v>2684</v>
      </c>
      <c r="B2686" s="91">
        <v>176</v>
      </c>
      <c r="C2686" s="90" t="s">
        <v>404</v>
      </c>
      <c r="D2686" s="90" t="s">
        <v>412</v>
      </c>
      <c r="E2686" s="86"/>
      <c r="F2686" s="86"/>
      <c r="G2686" s="92">
        <v>27.2</v>
      </c>
      <c r="H2686" s="86"/>
      <c r="I2686" s="90" t="s">
        <v>237</v>
      </c>
      <c r="J2686" s="90"/>
    </row>
    <row r="2687" spans="1:10" x14ac:dyDescent="0.3">
      <c r="A2687" s="90">
        <v>2685</v>
      </c>
      <c r="B2687" s="91">
        <v>176</v>
      </c>
      <c r="C2687" s="90" t="s">
        <v>404</v>
      </c>
      <c r="D2687" s="90" t="s">
        <v>412</v>
      </c>
      <c r="E2687" s="86"/>
      <c r="F2687" s="86"/>
      <c r="G2687" s="92">
        <v>21.8</v>
      </c>
      <c r="H2687" s="86"/>
      <c r="I2687" s="90" t="s">
        <v>237</v>
      </c>
      <c r="J2687" s="90"/>
    </row>
    <row r="2688" spans="1:10" x14ac:dyDescent="0.3">
      <c r="A2688" s="90">
        <v>2686</v>
      </c>
      <c r="B2688" s="91">
        <v>176</v>
      </c>
      <c r="C2688" s="90" t="s">
        <v>404</v>
      </c>
      <c r="D2688" s="90" t="s">
        <v>331</v>
      </c>
      <c r="E2688" s="86"/>
      <c r="F2688" s="86"/>
      <c r="G2688" s="92">
        <v>21.9</v>
      </c>
      <c r="H2688" s="86"/>
      <c r="I2688" s="90" t="s">
        <v>237</v>
      </c>
      <c r="J2688" s="90"/>
    </row>
    <row r="2689" spans="1:10" x14ac:dyDescent="0.3">
      <c r="A2689" s="90">
        <v>2687</v>
      </c>
      <c r="B2689" s="91">
        <v>176</v>
      </c>
      <c r="C2689" s="90" t="s">
        <v>404</v>
      </c>
      <c r="D2689" s="90" t="s">
        <v>331</v>
      </c>
      <c r="E2689" s="86"/>
      <c r="F2689" s="86"/>
      <c r="G2689" s="92">
        <v>20.7</v>
      </c>
      <c r="H2689" s="86"/>
      <c r="I2689" s="90" t="s">
        <v>237</v>
      </c>
      <c r="J2689" s="90"/>
    </row>
    <row r="2690" spans="1:10" x14ac:dyDescent="0.3">
      <c r="A2690" s="90">
        <v>2688</v>
      </c>
      <c r="B2690" s="91">
        <v>177</v>
      </c>
      <c r="C2690" s="90" t="s">
        <v>594</v>
      </c>
      <c r="D2690" s="90" t="s">
        <v>1</v>
      </c>
      <c r="E2690" s="86">
        <v>116.291304</v>
      </c>
      <c r="F2690" s="86">
        <v>40.169651999999999</v>
      </c>
      <c r="G2690" s="92">
        <v>39.4</v>
      </c>
      <c r="H2690" s="86"/>
      <c r="I2690" s="90" t="s">
        <v>222</v>
      </c>
      <c r="J2690" s="90" t="s">
        <v>244</v>
      </c>
    </row>
    <row r="2691" spans="1:10" x14ac:dyDescent="0.3">
      <c r="A2691" s="90">
        <v>2689</v>
      </c>
      <c r="B2691" s="91">
        <v>177</v>
      </c>
      <c r="C2691" s="90" t="s">
        <v>594</v>
      </c>
      <c r="D2691" s="90" t="s">
        <v>1</v>
      </c>
      <c r="E2691" s="86">
        <v>116.291304</v>
      </c>
      <c r="F2691" s="86">
        <v>40.169651999999999</v>
      </c>
      <c r="G2691" s="92">
        <v>28.9</v>
      </c>
      <c r="H2691" s="86"/>
      <c r="I2691" s="90" t="s">
        <v>222</v>
      </c>
      <c r="J2691" s="90" t="s">
        <v>244</v>
      </c>
    </row>
    <row r="2692" spans="1:10" x14ac:dyDescent="0.3">
      <c r="A2692" s="90">
        <v>2690</v>
      </c>
      <c r="B2692" s="91">
        <v>177</v>
      </c>
      <c r="C2692" s="90" t="s">
        <v>594</v>
      </c>
      <c r="D2692" s="90" t="s">
        <v>1</v>
      </c>
      <c r="E2692" s="86">
        <v>116.291304</v>
      </c>
      <c r="F2692" s="86">
        <v>40.169651999999999</v>
      </c>
      <c r="G2692" s="92">
        <v>22.3</v>
      </c>
      <c r="H2692" s="86"/>
      <c r="I2692" s="90" t="s">
        <v>222</v>
      </c>
      <c r="J2692" s="90" t="s">
        <v>244</v>
      </c>
    </row>
    <row r="2693" spans="1:10" x14ac:dyDescent="0.3">
      <c r="A2693" s="90">
        <v>2691</v>
      </c>
      <c r="B2693" s="91">
        <v>178</v>
      </c>
      <c r="C2693" s="90" t="s">
        <v>419</v>
      </c>
      <c r="D2693" s="90" t="s">
        <v>1</v>
      </c>
      <c r="E2693" s="86">
        <v>114.071601</v>
      </c>
      <c r="F2693" s="86">
        <v>35.404069</v>
      </c>
      <c r="G2693" s="92">
        <v>31.9</v>
      </c>
      <c r="H2693" s="86">
        <v>0.45</v>
      </c>
      <c r="I2693" s="90" t="s">
        <v>222</v>
      </c>
      <c r="J2693" s="90" t="s">
        <v>244</v>
      </c>
    </row>
    <row r="2694" spans="1:10" x14ac:dyDescent="0.3">
      <c r="A2694" s="90">
        <v>2692</v>
      </c>
      <c r="B2694" s="91">
        <v>179</v>
      </c>
      <c r="C2694" s="90" t="s">
        <v>595</v>
      </c>
      <c r="D2694" s="90" t="s">
        <v>1</v>
      </c>
      <c r="E2694" s="86">
        <v>116.41338399999999</v>
      </c>
      <c r="F2694" s="86">
        <v>39.910924999999999</v>
      </c>
      <c r="G2694" s="92">
        <v>27.2</v>
      </c>
      <c r="H2694" s="86">
        <v>0.48</v>
      </c>
      <c r="I2694" s="90" t="s">
        <v>222</v>
      </c>
      <c r="J2694" s="90" t="s">
        <v>244</v>
      </c>
    </row>
    <row r="2695" spans="1:10" x14ac:dyDescent="0.3">
      <c r="A2695" s="90">
        <v>2693</v>
      </c>
      <c r="B2695" s="91">
        <v>179</v>
      </c>
      <c r="C2695" s="90" t="s">
        <v>595</v>
      </c>
      <c r="D2695" s="90" t="s">
        <v>1</v>
      </c>
      <c r="E2695" s="86">
        <v>116.41338399999999</v>
      </c>
      <c r="F2695" s="86">
        <v>39.910924999999999</v>
      </c>
      <c r="G2695" s="92">
        <v>28.3</v>
      </c>
      <c r="H2695" s="86">
        <v>0.48</v>
      </c>
      <c r="I2695" s="90" t="s">
        <v>222</v>
      </c>
      <c r="J2695" s="90" t="s">
        <v>244</v>
      </c>
    </row>
    <row r="2696" spans="1:10" x14ac:dyDescent="0.3">
      <c r="A2696" s="90">
        <v>2694</v>
      </c>
      <c r="B2696" s="91">
        <v>180</v>
      </c>
      <c r="C2696" s="90" t="s">
        <v>420</v>
      </c>
      <c r="D2696" s="90" t="s">
        <v>62</v>
      </c>
      <c r="E2696" s="86">
        <v>18.70983</v>
      </c>
      <c r="F2696" s="86">
        <v>-33.277501000000001</v>
      </c>
      <c r="G2696" s="92">
        <v>17.399999999999999</v>
      </c>
      <c r="H2696" s="86">
        <v>1.66</v>
      </c>
      <c r="I2696" s="90" t="s">
        <v>342</v>
      </c>
      <c r="J2696" s="90"/>
    </row>
    <row r="2697" spans="1:10" x14ac:dyDescent="0.3">
      <c r="A2697" s="90">
        <v>2695</v>
      </c>
      <c r="B2697" s="91">
        <v>180</v>
      </c>
      <c r="C2697" s="90" t="s">
        <v>420</v>
      </c>
      <c r="D2697" s="90" t="s">
        <v>62</v>
      </c>
      <c r="E2697" s="86">
        <v>18.70983</v>
      </c>
      <c r="F2697" s="86">
        <v>-33.277501000000001</v>
      </c>
      <c r="G2697" s="92">
        <v>32.5</v>
      </c>
      <c r="H2697" s="86">
        <v>1.66</v>
      </c>
      <c r="I2697" s="90" t="s">
        <v>342</v>
      </c>
      <c r="J2697" s="90"/>
    </row>
    <row r="2698" spans="1:10" x14ac:dyDescent="0.3">
      <c r="A2698" s="90">
        <v>2696</v>
      </c>
      <c r="B2698" s="91">
        <v>180</v>
      </c>
      <c r="C2698" s="90" t="s">
        <v>420</v>
      </c>
      <c r="D2698" s="90" t="s">
        <v>62</v>
      </c>
      <c r="E2698" s="86">
        <v>18.451079</v>
      </c>
      <c r="F2698" s="86">
        <v>-33.937506999999997</v>
      </c>
      <c r="G2698" s="92">
        <v>16.600000000000001</v>
      </c>
      <c r="H2698" s="86">
        <v>2.14</v>
      </c>
      <c r="I2698" s="90" t="s">
        <v>342</v>
      </c>
      <c r="J2698" s="90"/>
    </row>
    <row r="2699" spans="1:10" x14ac:dyDescent="0.3">
      <c r="A2699" s="90">
        <v>2697</v>
      </c>
      <c r="B2699" s="91">
        <v>180</v>
      </c>
      <c r="C2699" s="90" t="s">
        <v>420</v>
      </c>
      <c r="D2699" s="90" t="s">
        <v>62</v>
      </c>
      <c r="E2699" s="86">
        <v>18.451079</v>
      </c>
      <c r="F2699" s="86">
        <v>-33.937506999999997</v>
      </c>
      <c r="G2699" s="92">
        <v>32.799999999999997</v>
      </c>
      <c r="H2699" s="86">
        <v>2.14</v>
      </c>
      <c r="I2699" s="90" t="s">
        <v>342</v>
      </c>
      <c r="J2699" s="90"/>
    </row>
    <row r="2700" spans="1:10" x14ac:dyDescent="0.3">
      <c r="A2700" s="90">
        <v>2698</v>
      </c>
      <c r="B2700" s="91">
        <v>180</v>
      </c>
      <c r="C2700" s="90" t="s">
        <v>420</v>
      </c>
      <c r="D2700" s="90" t="s">
        <v>6</v>
      </c>
      <c r="E2700" s="86">
        <v>32.447873000000001</v>
      </c>
      <c r="F2700" s="86">
        <v>37.873963000000003</v>
      </c>
      <c r="G2700" s="92">
        <v>26.9</v>
      </c>
      <c r="H2700" s="86">
        <v>1.26</v>
      </c>
      <c r="I2700" s="90" t="s">
        <v>222</v>
      </c>
      <c r="J2700" s="90" t="s">
        <v>227</v>
      </c>
    </row>
    <row r="2701" spans="1:10" x14ac:dyDescent="0.3">
      <c r="A2701" s="90">
        <v>2699</v>
      </c>
      <c r="B2701" s="91">
        <v>180</v>
      </c>
      <c r="C2701" s="90" t="s">
        <v>420</v>
      </c>
      <c r="D2701" s="90" t="s">
        <v>6</v>
      </c>
      <c r="E2701" s="86">
        <v>32.447873000000001</v>
      </c>
      <c r="F2701" s="86">
        <v>37.873963000000003</v>
      </c>
      <c r="G2701" s="92">
        <v>32.799999999999997</v>
      </c>
      <c r="H2701" s="86">
        <v>1.26</v>
      </c>
      <c r="I2701" s="90" t="s">
        <v>222</v>
      </c>
      <c r="J2701" s="90" t="s">
        <v>227</v>
      </c>
    </row>
    <row r="2702" spans="1:10" x14ac:dyDescent="0.3">
      <c r="A2702" s="90">
        <v>2700</v>
      </c>
      <c r="B2702" s="91">
        <v>180</v>
      </c>
      <c r="C2702" s="90" t="s">
        <v>420</v>
      </c>
      <c r="D2702" s="90" t="s">
        <v>1</v>
      </c>
      <c r="E2702" s="86">
        <v>108.18333333333334</v>
      </c>
      <c r="F2702" s="86">
        <v>34.81666666666667</v>
      </c>
      <c r="G2702" s="92">
        <v>37.299999999999997</v>
      </c>
      <c r="H2702" s="86">
        <v>0.45</v>
      </c>
      <c r="I2702" s="90" t="s">
        <v>222</v>
      </c>
      <c r="J2702" s="90" t="s">
        <v>244</v>
      </c>
    </row>
    <row r="2703" spans="1:10" x14ac:dyDescent="0.3">
      <c r="A2703" s="90">
        <v>2701</v>
      </c>
      <c r="B2703" s="91">
        <v>180</v>
      </c>
      <c r="C2703" s="90" t="s">
        <v>420</v>
      </c>
      <c r="D2703" s="90" t="s">
        <v>1</v>
      </c>
      <c r="E2703" s="86">
        <v>108.18333333333334</v>
      </c>
      <c r="F2703" s="86">
        <v>34.81666666666667</v>
      </c>
      <c r="G2703" s="92">
        <v>31.6</v>
      </c>
      <c r="H2703" s="86">
        <v>0.45</v>
      </c>
      <c r="I2703" s="90" t="s">
        <v>222</v>
      </c>
      <c r="J2703" s="90" t="s">
        <v>244</v>
      </c>
    </row>
    <row r="2704" spans="1:10" x14ac:dyDescent="0.3">
      <c r="A2704" s="90">
        <v>2702</v>
      </c>
      <c r="B2704" s="91">
        <v>180</v>
      </c>
      <c r="C2704" s="90" t="s">
        <v>420</v>
      </c>
      <c r="D2704" s="90" t="s">
        <v>1</v>
      </c>
      <c r="E2704" s="86">
        <v>108.18333333333334</v>
      </c>
      <c r="F2704" s="86">
        <v>34.81666666666667</v>
      </c>
      <c r="G2704" s="92">
        <v>31.7</v>
      </c>
      <c r="H2704" s="86">
        <v>0.45</v>
      </c>
      <c r="I2704" s="90" t="s">
        <v>222</v>
      </c>
      <c r="J2704" s="90" t="s">
        <v>244</v>
      </c>
    </row>
    <row r="2705" spans="1:10" x14ac:dyDescent="0.3">
      <c r="A2705" s="90">
        <v>2703</v>
      </c>
      <c r="B2705" s="91">
        <v>180</v>
      </c>
      <c r="C2705" s="90" t="s">
        <v>420</v>
      </c>
      <c r="D2705" s="90" t="s">
        <v>1</v>
      </c>
      <c r="E2705" s="86">
        <v>80.813201000000007</v>
      </c>
      <c r="F2705" s="86">
        <v>37.004122000000002</v>
      </c>
      <c r="G2705" s="92">
        <v>24</v>
      </c>
      <c r="H2705" s="86">
        <v>0.52</v>
      </c>
      <c r="I2705" s="90" t="s">
        <v>222</v>
      </c>
      <c r="J2705" s="90" t="s">
        <v>244</v>
      </c>
    </row>
    <row r="2706" spans="1:10" x14ac:dyDescent="0.3">
      <c r="A2706" s="90">
        <v>2704</v>
      </c>
      <c r="B2706" s="91">
        <v>180</v>
      </c>
      <c r="C2706" s="90" t="s">
        <v>420</v>
      </c>
      <c r="D2706" s="90" t="s">
        <v>2</v>
      </c>
      <c r="E2706" s="86">
        <v>75.855626000000001</v>
      </c>
      <c r="F2706" s="86">
        <v>30.911421000000001</v>
      </c>
      <c r="G2706" s="92">
        <v>29.8</v>
      </c>
      <c r="H2706" s="86">
        <v>0.51</v>
      </c>
      <c r="I2706" s="90" t="s">
        <v>222</v>
      </c>
      <c r="J2706" s="90" t="s">
        <v>229</v>
      </c>
    </row>
    <row r="2707" spans="1:10" x14ac:dyDescent="0.3">
      <c r="A2707" s="90">
        <v>2705</v>
      </c>
      <c r="B2707" s="91">
        <v>180</v>
      </c>
      <c r="C2707" s="90" t="s">
        <v>420</v>
      </c>
      <c r="D2707" s="90" t="s">
        <v>2</v>
      </c>
      <c r="E2707" s="86">
        <v>75.855626000000001</v>
      </c>
      <c r="F2707" s="86">
        <v>30.911421000000001</v>
      </c>
      <c r="G2707" s="92">
        <v>27.5</v>
      </c>
      <c r="H2707" s="86">
        <v>0.51</v>
      </c>
      <c r="I2707" s="90" t="s">
        <v>222</v>
      </c>
      <c r="J2707" s="90" t="s">
        <v>229</v>
      </c>
    </row>
    <row r="2708" spans="1:10" x14ac:dyDescent="0.3">
      <c r="A2708" s="90">
        <v>2706</v>
      </c>
      <c r="B2708" s="91">
        <v>180</v>
      </c>
      <c r="C2708" s="90" t="s">
        <v>420</v>
      </c>
      <c r="D2708" s="90" t="s">
        <v>2</v>
      </c>
      <c r="E2708" s="86">
        <v>75.398774000000003</v>
      </c>
      <c r="F2708" s="86">
        <v>32.034623000000003</v>
      </c>
      <c r="G2708" s="92">
        <v>27.9</v>
      </c>
      <c r="H2708" s="86">
        <v>0.59</v>
      </c>
      <c r="I2708" s="90" t="s">
        <v>222</v>
      </c>
      <c r="J2708" s="90" t="s">
        <v>229</v>
      </c>
    </row>
    <row r="2709" spans="1:10" x14ac:dyDescent="0.3">
      <c r="A2709" s="90">
        <v>2707</v>
      </c>
      <c r="B2709" s="91">
        <v>180</v>
      </c>
      <c r="C2709" s="90" t="s">
        <v>420</v>
      </c>
      <c r="D2709" s="90" t="s">
        <v>2</v>
      </c>
      <c r="E2709" s="86">
        <v>75.398774000000003</v>
      </c>
      <c r="F2709" s="86">
        <v>32.034623000000003</v>
      </c>
      <c r="G2709" s="92">
        <v>27.8</v>
      </c>
      <c r="H2709" s="86">
        <v>0.59</v>
      </c>
      <c r="I2709" s="90" t="s">
        <v>222</v>
      </c>
      <c r="J2709" s="90" t="s">
        <v>229</v>
      </c>
    </row>
    <row r="2710" spans="1:10" x14ac:dyDescent="0.3">
      <c r="A2710" s="90">
        <v>2708</v>
      </c>
      <c r="B2710" s="91">
        <v>180</v>
      </c>
      <c r="C2710" s="90" t="s">
        <v>420</v>
      </c>
      <c r="D2710" s="90" t="s">
        <v>2</v>
      </c>
      <c r="E2710" s="86">
        <v>74.945156999999995</v>
      </c>
      <c r="F2710" s="86">
        <v>30.208877999999999</v>
      </c>
      <c r="G2710" s="92">
        <v>30.5</v>
      </c>
      <c r="H2710" s="86">
        <v>0.42</v>
      </c>
      <c r="I2710" s="90" t="s">
        <v>222</v>
      </c>
      <c r="J2710" s="90" t="s">
        <v>229</v>
      </c>
    </row>
    <row r="2711" spans="1:10" x14ac:dyDescent="0.3">
      <c r="A2711" s="90">
        <v>2709</v>
      </c>
      <c r="B2711" s="91">
        <v>180</v>
      </c>
      <c r="C2711" s="90" t="s">
        <v>420</v>
      </c>
      <c r="D2711" s="90" t="s">
        <v>2</v>
      </c>
      <c r="E2711" s="86">
        <v>74.945156999999995</v>
      </c>
      <c r="F2711" s="86">
        <v>30.208877999999999</v>
      </c>
      <c r="G2711" s="92">
        <v>28.1</v>
      </c>
      <c r="H2711" s="86">
        <v>0.42</v>
      </c>
      <c r="I2711" s="90" t="s">
        <v>222</v>
      </c>
      <c r="J2711" s="90" t="s">
        <v>229</v>
      </c>
    </row>
    <row r="2712" spans="1:10" x14ac:dyDescent="0.3">
      <c r="A2712" s="90">
        <v>2710</v>
      </c>
      <c r="B2712" s="91">
        <v>180</v>
      </c>
      <c r="C2712" s="90" t="s">
        <v>420</v>
      </c>
      <c r="D2712" s="90" t="s">
        <v>4</v>
      </c>
      <c r="E2712" s="86">
        <v>-109.060209</v>
      </c>
      <c r="F2712" s="86">
        <v>25.592084</v>
      </c>
      <c r="G2712" s="92">
        <v>33.4</v>
      </c>
      <c r="H2712" s="86">
        <v>0.21</v>
      </c>
      <c r="I2712" s="90" t="s">
        <v>224</v>
      </c>
      <c r="J2712" s="90"/>
    </row>
    <row r="2713" spans="1:10" x14ac:dyDescent="0.3">
      <c r="A2713" s="90">
        <v>2711</v>
      </c>
      <c r="B2713" s="91">
        <v>180</v>
      </c>
      <c r="C2713" s="90" t="s">
        <v>420</v>
      </c>
      <c r="D2713" s="90" t="s">
        <v>4</v>
      </c>
      <c r="E2713" s="86">
        <v>-109.060209</v>
      </c>
      <c r="F2713" s="86">
        <v>25.592084</v>
      </c>
      <c r="G2713" s="92">
        <v>33.1</v>
      </c>
      <c r="H2713" s="86">
        <v>0.22</v>
      </c>
      <c r="I2713" s="90" t="s">
        <v>224</v>
      </c>
      <c r="J2713" s="90"/>
    </row>
    <row r="2714" spans="1:10" x14ac:dyDescent="0.3">
      <c r="A2714" s="90">
        <v>2712</v>
      </c>
      <c r="B2714" s="91">
        <v>180</v>
      </c>
      <c r="C2714" s="90" t="s">
        <v>420</v>
      </c>
      <c r="D2714" s="90" t="s">
        <v>5</v>
      </c>
      <c r="E2714" s="86">
        <v>73.134034</v>
      </c>
      <c r="F2714" s="86">
        <v>31.449631</v>
      </c>
      <c r="G2714" s="92">
        <v>30.8</v>
      </c>
      <c r="H2714" s="86">
        <v>0.46</v>
      </c>
      <c r="I2714" s="90" t="s">
        <v>222</v>
      </c>
      <c r="J2714" s="90" t="s">
        <v>229</v>
      </c>
    </row>
    <row r="2715" spans="1:10" x14ac:dyDescent="0.3">
      <c r="A2715" s="90">
        <v>2713</v>
      </c>
      <c r="B2715" s="91">
        <v>180</v>
      </c>
      <c r="C2715" s="90" t="s">
        <v>420</v>
      </c>
      <c r="D2715" s="90" t="s">
        <v>5</v>
      </c>
      <c r="E2715" s="86">
        <v>73.134034</v>
      </c>
      <c r="F2715" s="86">
        <v>31.449631</v>
      </c>
      <c r="G2715" s="92">
        <v>32.5</v>
      </c>
      <c r="H2715" s="86">
        <v>0.46</v>
      </c>
      <c r="I2715" s="90" t="s">
        <v>222</v>
      </c>
      <c r="J2715" s="90" t="s">
        <v>229</v>
      </c>
    </row>
    <row r="2716" spans="1:10" x14ac:dyDescent="0.3">
      <c r="A2716" s="90">
        <v>2714</v>
      </c>
      <c r="B2716" s="91">
        <v>180</v>
      </c>
      <c r="C2716" s="90" t="s">
        <v>420</v>
      </c>
      <c r="D2716" s="90" t="s">
        <v>5</v>
      </c>
      <c r="E2716" s="86">
        <v>74.187459000000004</v>
      </c>
      <c r="F2716" s="86">
        <v>32.163699000000001</v>
      </c>
      <c r="G2716" s="92">
        <v>22.4</v>
      </c>
      <c r="H2716" s="86">
        <v>0.41</v>
      </c>
      <c r="I2716" s="90" t="s">
        <v>222</v>
      </c>
      <c r="J2716" s="90" t="s">
        <v>229</v>
      </c>
    </row>
    <row r="2717" spans="1:10" x14ac:dyDescent="0.3">
      <c r="A2717" s="90">
        <v>2715</v>
      </c>
      <c r="B2717" s="91">
        <v>180</v>
      </c>
      <c r="C2717" s="90" t="s">
        <v>420</v>
      </c>
      <c r="D2717" s="90" t="s">
        <v>5</v>
      </c>
      <c r="E2717" s="86">
        <v>74.187459000000004</v>
      </c>
      <c r="F2717" s="86">
        <v>32.163699000000001</v>
      </c>
      <c r="G2717" s="92">
        <v>26.2</v>
      </c>
      <c r="H2717" s="86">
        <v>0.41</v>
      </c>
      <c r="I2717" s="90" t="s">
        <v>222</v>
      </c>
      <c r="J2717" s="90" t="s">
        <v>229</v>
      </c>
    </row>
    <row r="2718" spans="1:10" x14ac:dyDescent="0.3">
      <c r="A2718" s="90">
        <v>2716</v>
      </c>
      <c r="B2718" s="91">
        <v>180</v>
      </c>
      <c r="C2718" s="90" t="s">
        <v>420</v>
      </c>
      <c r="D2718" s="90" t="s">
        <v>5</v>
      </c>
      <c r="E2718" s="86">
        <v>73.984170000000006</v>
      </c>
      <c r="F2718" s="86">
        <v>31.714169999999999</v>
      </c>
      <c r="G2718" s="92">
        <v>28</v>
      </c>
      <c r="H2718" s="86">
        <v>0.55000000000000004</v>
      </c>
      <c r="I2718" s="90" t="s">
        <v>222</v>
      </c>
      <c r="J2718" s="90" t="s">
        <v>229</v>
      </c>
    </row>
    <row r="2719" spans="1:10" x14ac:dyDescent="0.3">
      <c r="A2719" s="90">
        <v>2717</v>
      </c>
      <c r="B2719" s="91">
        <v>180</v>
      </c>
      <c r="C2719" s="90" t="s">
        <v>420</v>
      </c>
      <c r="D2719" s="90" t="s">
        <v>6</v>
      </c>
      <c r="E2719" s="86">
        <v>30.524625</v>
      </c>
      <c r="F2719" s="86">
        <v>39.767592999999998</v>
      </c>
      <c r="G2719" s="92">
        <v>31.8</v>
      </c>
      <c r="H2719" s="86">
        <v>0.94</v>
      </c>
      <c r="I2719" s="90" t="s">
        <v>222</v>
      </c>
      <c r="J2719" s="90" t="s">
        <v>227</v>
      </c>
    </row>
    <row r="2720" spans="1:10" x14ac:dyDescent="0.3">
      <c r="A2720" s="90">
        <v>2718</v>
      </c>
      <c r="B2720" s="91">
        <v>180</v>
      </c>
      <c r="C2720" s="90" t="s">
        <v>420</v>
      </c>
      <c r="D2720" s="90" t="s">
        <v>6</v>
      </c>
      <c r="E2720" s="86">
        <v>30.524625</v>
      </c>
      <c r="F2720" s="86">
        <v>39.767592999999998</v>
      </c>
      <c r="G2720" s="92">
        <v>31.9</v>
      </c>
      <c r="H2720" s="86">
        <v>0.94</v>
      </c>
      <c r="I2720" s="90" t="s">
        <v>222</v>
      </c>
      <c r="J2720" s="90" t="s">
        <v>227</v>
      </c>
    </row>
    <row r="2721" spans="1:10" x14ac:dyDescent="0.3">
      <c r="A2721" s="90">
        <v>2719</v>
      </c>
      <c r="B2721" s="91">
        <v>180</v>
      </c>
      <c r="C2721" s="90" t="s">
        <v>420</v>
      </c>
      <c r="D2721" s="90" t="s">
        <v>6</v>
      </c>
      <c r="E2721" s="86">
        <v>31.103752</v>
      </c>
      <c r="F2721" s="86">
        <v>41.086379000000001</v>
      </c>
      <c r="G2721" s="92">
        <v>21.2</v>
      </c>
      <c r="H2721" s="86">
        <v>0.56999999999999995</v>
      </c>
      <c r="I2721" s="90" t="s">
        <v>222</v>
      </c>
      <c r="J2721" s="90" t="s">
        <v>227</v>
      </c>
    </row>
    <row r="2722" spans="1:10" x14ac:dyDescent="0.3">
      <c r="A2722" s="90">
        <v>2720</v>
      </c>
      <c r="B2722" s="91">
        <v>180</v>
      </c>
      <c r="C2722" s="90" t="s">
        <v>420</v>
      </c>
      <c r="D2722" s="90" t="s">
        <v>6</v>
      </c>
      <c r="E2722" s="86">
        <v>31.103752</v>
      </c>
      <c r="F2722" s="86">
        <v>41.086379000000001</v>
      </c>
      <c r="G2722" s="92">
        <v>26.6</v>
      </c>
      <c r="H2722" s="86">
        <v>0.56999999999999995</v>
      </c>
      <c r="I2722" s="90" t="s">
        <v>222</v>
      </c>
      <c r="J2722" s="90" t="s">
        <v>227</v>
      </c>
    </row>
    <row r="2723" spans="1:10" x14ac:dyDescent="0.3">
      <c r="A2723" s="90">
        <v>2721</v>
      </c>
      <c r="B2723" s="91">
        <v>181</v>
      </c>
      <c r="C2723" s="90" t="s">
        <v>421</v>
      </c>
      <c r="D2723" s="90" t="s">
        <v>1</v>
      </c>
      <c r="E2723" s="86">
        <v>114.963404</v>
      </c>
      <c r="F2723" s="86">
        <v>36.771545000000003</v>
      </c>
      <c r="G2723" s="92">
        <v>27.7</v>
      </c>
      <c r="H2723" s="86">
        <v>0.32</v>
      </c>
      <c r="I2723" s="90" t="s">
        <v>222</v>
      </c>
      <c r="J2723" s="90" t="s">
        <v>244</v>
      </c>
    </row>
    <row r="2724" spans="1:10" x14ac:dyDescent="0.3">
      <c r="A2724" s="90">
        <v>2722</v>
      </c>
      <c r="B2724" s="91">
        <v>181</v>
      </c>
      <c r="C2724" s="90" t="s">
        <v>421</v>
      </c>
      <c r="D2724" s="90" t="s">
        <v>1</v>
      </c>
      <c r="E2724" s="86">
        <v>114.963404</v>
      </c>
      <c r="F2724" s="86">
        <v>36.771545000000003</v>
      </c>
      <c r="G2724" s="92">
        <v>29.5</v>
      </c>
      <c r="H2724" s="86">
        <v>0.32</v>
      </c>
      <c r="I2724" s="90" t="s">
        <v>222</v>
      </c>
      <c r="J2724" s="90" t="s">
        <v>244</v>
      </c>
    </row>
    <row r="2725" spans="1:10" x14ac:dyDescent="0.3">
      <c r="A2725" s="90">
        <v>2723</v>
      </c>
      <c r="B2725" s="91">
        <v>181</v>
      </c>
      <c r="C2725" s="90" t="s">
        <v>421</v>
      </c>
      <c r="D2725" s="90" t="s">
        <v>1</v>
      </c>
      <c r="E2725" s="86">
        <v>108.18333333333334</v>
      </c>
      <c r="F2725" s="86">
        <v>34.81666666666667</v>
      </c>
      <c r="G2725" s="92">
        <v>18.8</v>
      </c>
      <c r="H2725" s="86">
        <v>0.31</v>
      </c>
      <c r="I2725" s="90" t="s">
        <v>222</v>
      </c>
      <c r="J2725" s="90" t="s">
        <v>244</v>
      </c>
    </row>
    <row r="2726" spans="1:10" x14ac:dyDescent="0.3">
      <c r="A2726" s="90">
        <v>2724</v>
      </c>
      <c r="B2726" s="91">
        <v>181</v>
      </c>
      <c r="C2726" s="90" t="s">
        <v>421</v>
      </c>
      <c r="D2726" s="90" t="s">
        <v>1</v>
      </c>
      <c r="E2726" s="86">
        <v>108.18333333333334</v>
      </c>
      <c r="F2726" s="86">
        <v>34.81666666666667</v>
      </c>
      <c r="G2726" s="92">
        <v>19.5</v>
      </c>
      <c r="H2726" s="86">
        <v>0.31</v>
      </c>
      <c r="I2726" s="90" t="s">
        <v>222</v>
      </c>
      <c r="J2726" s="90" t="s">
        <v>244</v>
      </c>
    </row>
    <row r="2727" spans="1:10" x14ac:dyDescent="0.3">
      <c r="A2727" s="90">
        <v>2725</v>
      </c>
      <c r="B2727" s="91">
        <v>181</v>
      </c>
      <c r="C2727" s="90" t="s">
        <v>421</v>
      </c>
      <c r="D2727" s="90" t="s">
        <v>2</v>
      </c>
      <c r="E2727" s="86">
        <v>82.970465000000004</v>
      </c>
      <c r="F2727" s="86">
        <v>25.317122000000001</v>
      </c>
      <c r="G2727" s="92">
        <v>29</v>
      </c>
      <c r="H2727" s="86">
        <v>0.86</v>
      </c>
      <c r="I2727" s="90" t="s">
        <v>222</v>
      </c>
      <c r="J2727" s="90" t="s">
        <v>229</v>
      </c>
    </row>
    <row r="2728" spans="1:10" x14ac:dyDescent="0.3">
      <c r="A2728" s="90">
        <v>2726</v>
      </c>
      <c r="B2728" s="91">
        <v>181</v>
      </c>
      <c r="C2728" s="90" t="s">
        <v>421</v>
      </c>
      <c r="D2728" s="90" t="s">
        <v>3</v>
      </c>
      <c r="E2728" s="86">
        <v>70.994660999999994</v>
      </c>
      <c r="F2728" s="86">
        <v>51.697628999999999</v>
      </c>
      <c r="G2728" s="92">
        <v>23</v>
      </c>
      <c r="H2728" s="86">
        <v>0.44</v>
      </c>
      <c r="I2728" s="90" t="s">
        <v>222</v>
      </c>
      <c r="J2728" s="90" t="s">
        <v>324</v>
      </c>
    </row>
    <row r="2729" spans="1:10" x14ac:dyDescent="0.3">
      <c r="A2729" s="90">
        <v>2727</v>
      </c>
      <c r="B2729" s="91">
        <v>181</v>
      </c>
      <c r="C2729" s="90" t="s">
        <v>421</v>
      </c>
      <c r="D2729" s="90" t="s">
        <v>3</v>
      </c>
      <c r="E2729" s="86">
        <v>70.994660999999994</v>
      </c>
      <c r="F2729" s="86">
        <v>51.697628999999999</v>
      </c>
      <c r="G2729" s="92">
        <v>20</v>
      </c>
      <c r="H2729" s="86">
        <v>0.44</v>
      </c>
      <c r="I2729" s="90" t="s">
        <v>222</v>
      </c>
      <c r="J2729" s="90" t="s">
        <v>324</v>
      </c>
    </row>
    <row r="2730" spans="1:10" x14ac:dyDescent="0.3">
      <c r="A2730" s="90">
        <v>2728</v>
      </c>
      <c r="B2730" s="91">
        <v>181</v>
      </c>
      <c r="C2730" s="90" t="s">
        <v>421</v>
      </c>
      <c r="D2730" s="90" t="s">
        <v>4</v>
      </c>
      <c r="E2730" s="86">
        <v>-109.060209</v>
      </c>
      <c r="F2730" s="86">
        <v>25.592084</v>
      </c>
      <c r="G2730" s="92">
        <v>21</v>
      </c>
      <c r="H2730" s="86">
        <v>0.54</v>
      </c>
      <c r="I2730" s="90" t="s">
        <v>224</v>
      </c>
      <c r="J2730" s="90"/>
    </row>
    <row r="2731" spans="1:10" x14ac:dyDescent="0.3">
      <c r="A2731" s="90">
        <v>2729</v>
      </c>
      <c r="B2731" s="91">
        <v>181</v>
      </c>
      <c r="C2731" s="90" t="s">
        <v>421</v>
      </c>
      <c r="D2731" s="90" t="s">
        <v>5</v>
      </c>
      <c r="E2731" s="86">
        <v>73.083415000000002</v>
      </c>
      <c r="F2731" s="86">
        <v>33.700324000000002</v>
      </c>
      <c r="G2731" s="92">
        <v>27</v>
      </c>
      <c r="H2731" s="86">
        <v>0.71</v>
      </c>
      <c r="I2731" s="90" t="s">
        <v>222</v>
      </c>
      <c r="J2731" s="90" t="s">
        <v>229</v>
      </c>
    </row>
    <row r="2732" spans="1:10" x14ac:dyDescent="0.3">
      <c r="A2732" s="90">
        <v>2730</v>
      </c>
      <c r="B2732" s="91">
        <v>181</v>
      </c>
      <c r="C2732" s="90" t="s">
        <v>421</v>
      </c>
      <c r="D2732" s="90" t="s">
        <v>5</v>
      </c>
      <c r="E2732" s="86">
        <v>74.256422000000001</v>
      </c>
      <c r="F2732" s="86">
        <v>31.803937999999999</v>
      </c>
      <c r="G2732" s="92">
        <v>45.3</v>
      </c>
      <c r="H2732" s="86">
        <v>0.3</v>
      </c>
      <c r="I2732" s="90" t="s">
        <v>222</v>
      </c>
      <c r="J2732" s="90" t="s">
        <v>229</v>
      </c>
    </row>
    <row r="2733" spans="1:10" x14ac:dyDescent="0.3">
      <c r="A2733" s="90">
        <v>2731</v>
      </c>
      <c r="B2733" s="91">
        <v>181</v>
      </c>
      <c r="C2733" s="90" t="s">
        <v>421</v>
      </c>
      <c r="D2733" s="90" t="s">
        <v>5</v>
      </c>
      <c r="E2733" s="86">
        <v>74.256422000000001</v>
      </c>
      <c r="F2733" s="86">
        <v>31.803937999999999</v>
      </c>
      <c r="G2733" s="92">
        <v>28</v>
      </c>
      <c r="H2733" s="86">
        <v>0.3</v>
      </c>
      <c r="I2733" s="90" t="s">
        <v>222</v>
      </c>
      <c r="J2733" s="90" t="s">
        <v>229</v>
      </c>
    </row>
    <row r="2734" spans="1:10" x14ac:dyDescent="0.3">
      <c r="A2734" s="90">
        <v>2732</v>
      </c>
      <c r="B2734" s="91">
        <v>181</v>
      </c>
      <c r="C2734" s="90" t="s">
        <v>421</v>
      </c>
      <c r="D2734" s="90" t="s">
        <v>5</v>
      </c>
      <c r="E2734" s="86">
        <v>74.256422000000001</v>
      </c>
      <c r="F2734" s="86">
        <v>31.803937999999999</v>
      </c>
      <c r="G2734" s="92">
        <v>40.5</v>
      </c>
      <c r="H2734" s="86">
        <v>0.45</v>
      </c>
      <c r="I2734" s="90" t="s">
        <v>222</v>
      </c>
      <c r="J2734" s="90" t="s">
        <v>229</v>
      </c>
    </row>
    <row r="2735" spans="1:10" x14ac:dyDescent="0.3">
      <c r="A2735" s="90">
        <v>2733</v>
      </c>
      <c r="B2735" s="91">
        <v>181</v>
      </c>
      <c r="C2735" s="90" t="s">
        <v>421</v>
      </c>
      <c r="D2735" s="90" t="s">
        <v>5</v>
      </c>
      <c r="E2735" s="86">
        <v>74.256422000000001</v>
      </c>
      <c r="F2735" s="86">
        <v>31.803937999999999</v>
      </c>
      <c r="G2735" s="92">
        <v>37.299999999999997</v>
      </c>
      <c r="H2735" s="86">
        <v>0.45</v>
      </c>
      <c r="I2735" s="90" t="s">
        <v>222</v>
      </c>
      <c r="J2735" s="90" t="s">
        <v>229</v>
      </c>
    </row>
    <row r="2736" spans="1:10" x14ac:dyDescent="0.3">
      <c r="A2736" s="90">
        <v>2734</v>
      </c>
      <c r="B2736" s="91">
        <v>181</v>
      </c>
      <c r="C2736" s="90" t="s">
        <v>421</v>
      </c>
      <c r="D2736" s="90" t="s">
        <v>6</v>
      </c>
      <c r="E2736" s="86">
        <v>30.524625</v>
      </c>
      <c r="F2736" s="86">
        <v>39.767592999999998</v>
      </c>
      <c r="G2736" s="92">
        <v>21.5</v>
      </c>
      <c r="H2736" s="86">
        <v>0.45</v>
      </c>
      <c r="I2736" s="90" t="s">
        <v>222</v>
      </c>
      <c r="J2736" s="90" t="s">
        <v>227</v>
      </c>
    </row>
    <row r="2737" spans="1:10" x14ac:dyDescent="0.3">
      <c r="A2737" s="90">
        <v>2735</v>
      </c>
      <c r="B2737" s="91">
        <v>181</v>
      </c>
      <c r="C2737" s="90" t="s">
        <v>421</v>
      </c>
      <c r="D2737" s="90" t="s">
        <v>6</v>
      </c>
      <c r="E2737" s="86">
        <v>30.524625</v>
      </c>
      <c r="F2737" s="86">
        <v>39.767592999999998</v>
      </c>
      <c r="G2737" s="92">
        <v>30.1</v>
      </c>
      <c r="H2737" s="86">
        <v>0.45</v>
      </c>
      <c r="I2737" s="90" t="s">
        <v>222</v>
      </c>
      <c r="J2737" s="90" t="s">
        <v>227</v>
      </c>
    </row>
    <row r="2738" spans="1:10" x14ac:dyDescent="0.3">
      <c r="A2738" s="90">
        <v>2736</v>
      </c>
      <c r="B2738" s="91">
        <v>181</v>
      </c>
      <c r="C2738" s="90" t="s">
        <v>421</v>
      </c>
      <c r="D2738" s="90" t="s">
        <v>6</v>
      </c>
      <c r="E2738" s="86">
        <v>32.549999999999997</v>
      </c>
      <c r="F2738" s="86">
        <v>37.85</v>
      </c>
      <c r="G2738" s="92">
        <v>11.6</v>
      </c>
      <c r="H2738" s="86">
        <v>0.32</v>
      </c>
      <c r="I2738" s="90" t="s">
        <v>222</v>
      </c>
      <c r="J2738" s="90" t="s">
        <v>227</v>
      </c>
    </row>
    <row r="2739" spans="1:10" x14ac:dyDescent="0.3">
      <c r="A2739" s="90">
        <v>2737</v>
      </c>
      <c r="B2739" s="91">
        <v>181</v>
      </c>
      <c r="C2739" s="90" t="s">
        <v>421</v>
      </c>
      <c r="D2739" s="90" t="s">
        <v>6</v>
      </c>
      <c r="E2739" s="86">
        <v>32.549999999999997</v>
      </c>
      <c r="F2739" s="86">
        <v>37.85</v>
      </c>
      <c r="G2739" s="92">
        <v>14.1</v>
      </c>
      <c r="H2739" s="86">
        <v>0.32</v>
      </c>
      <c r="I2739" s="90" t="s">
        <v>222</v>
      </c>
      <c r="J2739" s="90" t="s">
        <v>227</v>
      </c>
    </row>
    <row r="2740" spans="1:10" x14ac:dyDescent="0.3">
      <c r="A2740" s="90">
        <v>2738</v>
      </c>
      <c r="B2740" s="91">
        <v>181</v>
      </c>
      <c r="C2740" s="90" t="s">
        <v>421</v>
      </c>
      <c r="D2740" s="90" t="s">
        <v>7</v>
      </c>
      <c r="E2740" s="86">
        <v>28.378335</v>
      </c>
      <c r="F2740" s="86">
        <v>-14.983758999999999</v>
      </c>
      <c r="G2740" s="92">
        <v>23</v>
      </c>
      <c r="H2740" s="86">
        <v>0.45</v>
      </c>
      <c r="I2740" s="90" t="s">
        <v>342</v>
      </c>
      <c r="J2740" s="90"/>
    </row>
    <row r="2741" spans="1:10" x14ac:dyDescent="0.3">
      <c r="A2741" s="90">
        <v>2739</v>
      </c>
      <c r="B2741" s="91">
        <v>181</v>
      </c>
      <c r="C2741" s="90" t="s">
        <v>421</v>
      </c>
      <c r="D2741" s="90" t="s">
        <v>2</v>
      </c>
      <c r="E2741" s="86">
        <v>75.390500000000003</v>
      </c>
      <c r="F2741" s="86">
        <v>31.370574999999999</v>
      </c>
      <c r="G2741" s="92">
        <v>49</v>
      </c>
      <c r="H2741" s="86">
        <v>2.2000000000000002</v>
      </c>
      <c r="I2741" s="90" t="s">
        <v>222</v>
      </c>
      <c r="J2741" s="90" t="s">
        <v>229</v>
      </c>
    </row>
    <row r="2742" spans="1:10" x14ac:dyDescent="0.3">
      <c r="A2742" s="90">
        <v>2740</v>
      </c>
      <c r="B2742" s="91">
        <v>181</v>
      </c>
      <c r="C2742" s="90" t="s">
        <v>421</v>
      </c>
      <c r="D2742" s="90" t="s">
        <v>2</v>
      </c>
      <c r="E2742" s="86">
        <v>75.390500000000003</v>
      </c>
      <c r="F2742" s="86">
        <v>31.370574999999999</v>
      </c>
      <c r="G2742" s="92">
        <v>31.4</v>
      </c>
      <c r="H2742" s="86">
        <v>2.2000000000000002</v>
      </c>
      <c r="I2742" s="90" t="s">
        <v>222</v>
      </c>
      <c r="J2742" s="90" t="s">
        <v>229</v>
      </c>
    </row>
    <row r="2743" spans="1:10" x14ac:dyDescent="0.3">
      <c r="A2743" s="90">
        <v>2741</v>
      </c>
      <c r="B2743" s="91">
        <v>181</v>
      </c>
      <c r="C2743" s="90" t="s">
        <v>421</v>
      </c>
      <c r="D2743" s="90" t="s">
        <v>2</v>
      </c>
      <c r="E2743" s="86">
        <v>75.855626000000001</v>
      </c>
      <c r="F2743" s="86">
        <v>30.911421000000001</v>
      </c>
      <c r="G2743" s="92">
        <v>25.5</v>
      </c>
      <c r="H2743" s="86"/>
      <c r="I2743" s="90" t="s">
        <v>222</v>
      </c>
      <c r="J2743" s="90" t="s">
        <v>229</v>
      </c>
    </row>
    <row r="2744" spans="1:10" x14ac:dyDescent="0.3">
      <c r="A2744" s="90">
        <v>2742</v>
      </c>
      <c r="B2744" s="91">
        <v>181</v>
      </c>
      <c r="C2744" s="90" t="s">
        <v>421</v>
      </c>
      <c r="D2744" s="90" t="s">
        <v>2</v>
      </c>
      <c r="E2744" s="86">
        <v>75.855626000000001</v>
      </c>
      <c r="F2744" s="86">
        <v>30.911421000000001</v>
      </c>
      <c r="G2744" s="92">
        <v>27.3</v>
      </c>
      <c r="H2744" s="86"/>
      <c r="I2744" s="90" t="s">
        <v>222</v>
      </c>
      <c r="J2744" s="90" t="s">
        <v>229</v>
      </c>
    </row>
    <row r="2745" spans="1:10" x14ac:dyDescent="0.3">
      <c r="A2745" s="90">
        <v>2743</v>
      </c>
      <c r="B2745" s="91">
        <v>181</v>
      </c>
      <c r="C2745" s="90" t="s">
        <v>421</v>
      </c>
      <c r="D2745" s="90" t="s">
        <v>5</v>
      </c>
      <c r="E2745" s="86">
        <v>73.134034</v>
      </c>
      <c r="F2745" s="86">
        <v>31.449631</v>
      </c>
      <c r="G2745" s="92">
        <v>29</v>
      </c>
      <c r="H2745" s="86">
        <v>1.33</v>
      </c>
      <c r="I2745" s="90" t="s">
        <v>222</v>
      </c>
      <c r="J2745" s="90" t="s">
        <v>229</v>
      </c>
    </row>
    <row r="2746" spans="1:10" x14ac:dyDescent="0.3">
      <c r="A2746" s="90">
        <v>2744</v>
      </c>
      <c r="B2746" s="91">
        <v>182</v>
      </c>
      <c r="C2746" s="90" t="s">
        <v>596</v>
      </c>
      <c r="D2746" s="90" t="s">
        <v>5</v>
      </c>
      <c r="E2746" s="86">
        <v>73.89</v>
      </c>
      <c r="F2746" s="86">
        <v>31.62</v>
      </c>
      <c r="G2746" s="92">
        <v>33.198399999999999</v>
      </c>
      <c r="H2746" s="86">
        <v>0.67</v>
      </c>
      <c r="I2746" s="90" t="s">
        <v>222</v>
      </c>
      <c r="J2746" s="90" t="s">
        <v>229</v>
      </c>
    </row>
    <row r="2747" spans="1:10" x14ac:dyDescent="0.3">
      <c r="A2747" s="90">
        <v>2745</v>
      </c>
      <c r="B2747" s="91">
        <v>182</v>
      </c>
      <c r="C2747" s="90" t="s">
        <v>596</v>
      </c>
      <c r="D2747" s="90" t="s">
        <v>5</v>
      </c>
      <c r="E2747" s="86">
        <v>73.89</v>
      </c>
      <c r="F2747" s="86">
        <v>31.62</v>
      </c>
      <c r="G2747" s="92">
        <v>34.008099999999999</v>
      </c>
      <c r="H2747" s="86">
        <v>0.67</v>
      </c>
      <c r="I2747" s="90" t="s">
        <v>222</v>
      </c>
      <c r="J2747" s="90" t="s">
        <v>229</v>
      </c>
    </row>
    <row r="2748" spans="1:10" x14ac:dyDescent="0.3">
      <c r="A2748" s="90">
        <v>2746</v>
      </c>
      <c r="B2748" s="91">
        <v>182</v>
      </c>
      <c r="C2748" s="90" t="s">
        <v>596</v>
      </c>
      <c r="D2748" s="90" t="s">
        <v>5</v>
      </c>
      <c r="E2748" s="86">
        <v>73.89</v>
      </c>
      <c r="F2748" s="86">
        <v>31.62</v>
      </c>
      <c r="G2748" s="92">
        <v>36.072899999999997</v>
      </c>
      <c r="H2748" s="86">
        <v>0.67</v>
      </c>
      <c r="I2748" s="90" t="s">
        <v>222</v>
      </c>
      <c r="J2748" s="90" t="s">
        <v>229</v>
      </c>
    </row>
    <row r="2749" spans="1:10" x14ac:dyDescent="0.3">
      <c r="A2749" s="90">
        <v>2747</v>
      </c>
      <c r="B2749" s="91">
        <v>182</v>
      </c>
      <c r="C2749" s="90" t="s">
        <v>596</v>
      </c>
      <c r="D2749" s="90" t="s">
        <v>5</v>
      </c>
      <c r="E2749" s="86">
        <v>73.89</v>
      </c>
      <c r="F2749" s="86">
        <v>31.62</v>
      </c>
      <c r="G2749" s="92">
        <v>37.408900000000003</v>
      </c>
      <c r="H2749" s="86">
        <v>0.67</v>
      </c>
      <c r="I2749" s="90" t="s">
        <v>222</v>
      </c>
      <c r="J2749" s="90" t="s">
        <v>229</v>
      </c>
    </row>
    <row r="2750" spans="1:10" x14ac:dyDescent="0.3">
      <c r="A2750" s="90">
        <v>2748</v>
      </c>
      <c r="B2750" s="91">
        <v>182</v>
      </c>
      <c r="C2750" s="90" t="s">
        <v>596</v>
      </c>
      <c r="D2750" s="90" t="s">
        <v>5</v>
      </c>
      <c r="E2750" s="86">
        <v>73.89</v>
      </c>
      <c r="F2750" s="86">
        <v>31.62</v>
      </c>
      <c r="G2750" s="92">
        <v>34.210500000000003</v>
      </c>
      <c r="H2750" s="86">
        <v>0.67</v>
      </c>
      <c r="I2750" s="90" t="s">
        <v>222</v>
      </c>
      <c r="J2750" s="90" t="s">
        <v>229</v>
      </c>
    </row>
    <row r="2751" spans="1:10" x14ac:dyDescent="0.3">
      <c r="A2751" s="90">
        <v>2749</v>
      </c>
      <c r="B2751" s="91">
        <v>182</v>
      </c>
      <c r="C2751" s="90" t="s">
        <v>596</v>
      </c>
      <c r="D2751" s="90" t="s">
        <v>5</v>
      </c>
      <c r="E2751" s="86">
        <v>73.89</v>
      </c>
      <c r="F2751" s="86">
        <v>31.62</v>
      </c>
      <c r="G2751" s="92">
        <v>35.020200000000003</v>
      </c>
      <c r="H2751" s="86">
        <v>0.67</v>
      </c>
      <c r="I2751" s="90" t="s">
        <v>222</v>
      </c>
      <c r="J2751" s="90" t="s">
        <v>229</v>
      </c>
    </row>
    <row r="2752" spans="1:10" x14ac:dyDescent="0.3">
      <c r="A2752" s="90">
        <v>2750</v>
      </c>
      <c r="B2752" s="91">
        <v>182</v>
      </c>
      <c r="C2752" s="90" t="s">
        <v>596</v>
      </c>
      <c r="D2752" s="90" t="s">
        <v>5</v>
      </c>
      <c r="E2752" s="86">
        <v>73.89</v>
      </c>
      <c r="F2752" s="86">
        <v>31.62</v>
      </c>
      <c r="G2752" s="92">
        <v>36.295499999999997</v>
      </c>
      <c r="H2752" s="86">
        <v>0.67</v>
      </c>
      <c r="I2752" s="90" t="s">
        <v>222</v>
      </c>
      <c r="J2752" s="90" t="s">
        <v>229</v>
      </c>
    </row>
    <row r="2753" spans="1:10" x14ac:dyDescent="0.3">
      <c r="A2753" s="90">
        <v>2751</v>
      </c>
      <c r="B2753" s="91">
        <v>182</v>
      </c>
      <c r="C2753" s="90" t="s">
        <v>596</v>
      </c>
      <c r="D2753" s="90" t="s">
        <v>5</v>
      </c>
      <c r="E2753" s="86">
        <v>73.89</v>
      </c>
      <c r="F2753" s="86">
        <v>31.62</v>
      </c>
      <c r="G2753" s="92">
        <v>38.076900000000002</v>
      </c>
      <c r="H2753" s="86">
        <v>0.67</v>
      </c>
      <c r="I2753" s="90" t="s">
        <v>222</v>
      </c>
      <c r="J2753" s="90" t="s">
        <v>229</v>
      </c>
    </row>
    <row r="2754" spans="1:10" x14ac:dyDescent="0.3">
      <c r="A2754" s="90">
        <v>2752</v>
      </c>
      <c r="B2754" s="91">
        <v>183</v>
      </c>
      <c r="C2754" s="90" t="s">
        <v>422</v>
      </c>
      <c r="D2754" s="90" t="s">
        <v>1</v>
      </c>
      <c r="E2754" s="86">
        <v>113.631557</v>
      </c>
      <c r="F2754" s="86">
        <v>34.752609999999997</v>
      </c>
      <c r="G2754" s="92">
        <v>24.6</v>
      </c>
      <c r="H2754" s="86"/>
      <c r="I2754" s="90" t="s">
        <v>222</v>
      </c>
      <c r="J2754" s="90" t="s">
        <v>244</v>
      </c>
    </row>
    <row r="2755" spans="1:10" x14ac:dyDescent="0.3">
      <c r="A2755" s="90">
        <v>2753</v>
      </c>
      <c r="B2755" s="91">
        <v>183</v>
      </c>
      <c r="C2755" s="90" t="s">
        <v>422</v>
      </c>
      <c r="D2755" s="90" t="s">
        <v>1</v>
      </c>
      <c r="E2755" s="86">
        <v>113.631557</v>
      </c>
      <c r="F2755" s="86">
        <v>34.752609999999997</v>
      </c>
      <c r="G2755" s="92">
        <v>30.8</v>
      </c>
      <c r="H2755" s="86"/>
      <c r="I2755" s="90" t="s">
        <v>222</v>
      </c>
      <c r="J2755" s="90" t="s">
        <v>244</v>
      </c>
    </row>
    <row r="2756" spans="1:10" x14ac:dyDescent="0.3">
      <c r="A2756" s="90">
        <v>2754</v>
      </c>
      <c r="B2756" s="91">
        <v>183</v>
      </c>
      <c r="C2756" s="90" t="s">
        <v>422</v>
      </c>
      <c r="D2756" s="90" t="s">
        <v>1</v>
      </c>
      <c r="E2756" s="86">
        <v>113.631557</v>
      </c>
      <c r="F2756" s="86">
        <v>34.752609999999997</v>
      </c>
      <c r="G2756" s="92">
        <v>24</v>
      </c>
      <c r="H2756" s="86"/>
      <c r="I2756" s="90" t="s">
        <v>222</v>
      </c>
      <c r="J2756" s="90" t="s">
        <v>244</v>
      </c>
    </row>
    <row r="2757" spans="1:10" x14ac:dyDescent="0.3">
      <c r="A2757" s="90">
        <v>2755</v>
      </c>
      <c r="B2757" s="91">
        <v>183</v>
      </c>
      <c r="C2757" s="90" t="s">
        <v>422</v>
      </c>
      <c r="D2757" s="90" t="s">
        <v>1</v>
      </c>
      <c r="E2757" s="86">
        <v>113.631557</v>
      </c>
      <c r="F2757" s="86">
        <v>34.752609999999997</v>
      </c>
      <c r="G2757" s="92">
        <v>28.3</v>
      </c>
      <c r="H2757" s="86"/>
      <c r="I2757" s="90" t="s">
        <v>222</v>
      </c>
      <c r="J2757" s="90" t="s">
        <v>244</v>
      </c>
    </row>
    <row r="2758" spans="1:10" x14ac:dyDescent="0.3">
      <c r="A2758" s="90">
        <v>2756</v>
      </c>
      <c r="B2758" s="91">
        <v>183</v>
      </c>
      <c r="C2758" s="90" t="s">
        <v>422</v>
      </c>
      <c r="D2758" s="90" t="s">
        <v>1</v>
      </c>
      <c r="E2758" s="86">
        <v>113.631557</v>
      </c>
      <c r="F2758" s="86">
        <v>34.752609999999997</v>
      </c>
      <c r="G2758" s="92">
        <v>25.6</v>
      </c>
      <c r="H2758" s="86"/>
      <c r="I2758" s="90" t="s">
        <v>222</v>
      </c>
      <c r="J2758" s="90" t="s">
        <v>244</v>
      </c>
    </row>
    <row r="2759" spans="1:10" x14ac:dyDescent="0.3">
      <c r="A2759" s="90">
        <v>2757</v>
      </c>
      <c r="B2759" s="91">
        <v>183</v>
      </c>
      <c r="C2759" s="90" t="s">
        <v>422</v>
      </c>
      <c r="D2759" s="90" t="s">
        <v>1</v>
      </c>
      <c r="E2759" s="86">
        <v>113.631557</v>
      </c>
      <c r="F2759" s="86">
        <v>34.752609999999997</v>
      </c>
      <c r="G2759" s="92">
        <v>25.2</v>
      </c>
      <c r="H2759" s="86"/>
      <c r="I2759" s="90" t="s">
        <v>222</v>
      </c>
      <c r="J2759" s="90" t="s">
        <v>244</v>
      </c>
    </row>
    <row r="2760" spans="1:10" x14ac:dyDescent="0.3">
      <c r="A2760" s="90">
        <v>2758</v>
      </c>
      <c r="B2760" s="91">
        <v>183</v>
      </c>
      <c r="C2760" s="90" t="s">
        <v>422</v>
      </c>
      <c r="D2760" s="90" t="s">
        <v>1</v>
      </c>
      <c r="E2760" s="86">
        <v>113.631557</v>
      </c>
      <c r="F2760" s="86">
        <v>34.752609999999997</v>
      </c>
      <c r="G2760" s="92">
        <v>32.4</v>
      </c>
      <c r="H2760" s="86"/>
      <c r="I2760" s="90" t="s">
        <v>222</v>
      </c>
      <c r="J2760" s="90" t="s">
        <v>244</v>
      </c>
    </row>
    <row r="2761" spans="1:10" x14ac:dyDescent="0.3">
      <c r="A2761" s="90">
        <v>2759</v>
      </c>
      <c r="B2761" s="91">
        <v>183</v>
      </c>
      <c r="C2761" s="90" t="s">
        <v>422</v>
      </c>
      <c r="D2761" s="90" t="s">
        <v>1</v>
      </c>
      <c r="E2761" s="86">
        <v>113.631557</v>
      </c>
      <c r="F2761" s="86">
        <v>34.752609999999997</v>
      </c>
      <c r="G2761" s="92">
        <v>26.2</v>
      </c>
      <c r="H2761" s="86"/>
      <c r="I2761" s="90" t="s">
        <v>222</v>
      </c>
      <c r="J2761" s="90" t="s">
        <v>244</v>
      </c>
    </row>
    <row r="2762" spans="1:10" x14ac:dyDescent="0.3">
      <c r="A2762" s="90">
        <v>2760</v>
      </c>
      <c r="B2762" s="91">
        <v>183</v>
      </c>
      <c r="C2762" s="90" t="s">
        <v>422</v>
      </c>
      <c r="D2762" s="90" t="s">
        <v>1</v>
      </c>
      <c r="E2762" s="86">
        <v>113.631557</v>
      </c>
      <c r="F2762" s="86">
        <v>34.752609999999997</v>
      </c>
      <c r="G2762" s="92">
        <v>29.8</v>
      </c>
      <c r="H2762" s="86"/>
      <c r="I2762" s="90" t="s">
        <v>222</v>
      </c>
      <c r="J2762" s="90" t="s">
        <v>244</v>
      </c>
    </row>
    <row r="2763" spans="1:10" x14ac:dyDescent="0.3">
      <c r="A2763" s="90">
        <v>2761</v>
      </c>
      <c r="B2763" s="91">
        <v>183</v>
      </c>
      <c r="C2763" s="90" t="s">
        <v>422</v>
      </c>
      <c r="D2763" s="90" t="s">
        <v>1</v>
      </c>
      <c r="E2763" s="86">
        <v>113.631557</v>
      </c>
      <c r="F2763" s="86">
        <v>34.752609999999997</v>
      </c>
      <c r="G2763" s="92">
        <v>32.6</v>
      </c>
      <c r="H2763" s="86"/>
      <c r="I2763" s="90" t="s">
        <v>222</v>
      </c>
      <c r="J2763" s="90" t="s">
        <v>244</v>
      </c>
    </row>
    <row r="2764" spans="1:10" x14ac:dyDescent="0.3">
      <c r="A2764" s="90">
        <v>2762</v>
      </c>
      <c r="B2764" s="91">
        <v>183</v>
      </c>
      <c r="C2764" s="90" t="s">
        <v>422</v>
      </c>
      <c r="D2764" s="90" t="s">
        <v>1</v>
      </c>
      <c r="E2764" s="86">
        <v>113.631557</v>
      </c>
      <c r="F2764" s="86">
        <v>34.752609999999997</v>
      </c>
      <c r="G2764" s="92">
        <v>30.3</v>
      </c>
      <c r="H2764" s="86"/>
      <c r="I2764" s="90" t="s">
        <v>222</v>
      </c>
      <c r="J2764" s="90" t="s">
        <v>244</v>
      </c>
    </row>
    <row r="2765" spans="1:10" x14ac:dyDescent="0.3">
      <c r="A2765" s="90">
        <v>2763</v>
      </c>
      <c r="B2765" s="91">
        <v>183</v>
      </c>
      <c r="C2765" s="90" t="s">
        <v>422</v>
      </c>
      <c r="D2765" s="90" t="s">
        <v>1</v>
      </c>
      <c r="E2765" s="86">
        <v>113.631557</v>
      </c>
      <c r="F2765" s="86">
        <v>34.752609999999997</v>
      </c>
      <c r="G2765" s="92">
        <v>33.799999999999997</v>
      </c>
      <c r="H2765" s="86"/>
      <c r="I2765" s="90" t="s">
        <v>222</v>
      </c>
      <c r="J2765" s="90" t="s">
        <v>244</v>
      </c>
    </row>
    <row r="2766" spans="1:10" x14ac:dyDescent="0.3">
      <c r="A2766" s="90">
        <v>2764</v>
      </c>
      <c r="B2766" s="91">
        <v>183</v>
      </c>
      <c r="C2766" s="90" t="s">
        <v>422</v>
      </c>
      <c r="D2766" s="90" t="s">
        <v>1</v>
      </c>
      <c r="E2766" s="86">
        <v>113.631557</v>
      </c>
      <c r="F2766" s="86">
        <v>34.752609999999997</v>
      </c>
      <c r="G2766" s="92">
        <v>33.200000000000003</v>
      </c>
      <c r="H2766" s="86"/>
      <c r="I2766" s="90" t="s">
        <v>222</v>
      </c>
      <c r="J2766" s="90" t="s">
        <v>244</v>
      </c>
    </row>
    <row r="2767" spans="1:10" x14ac:dyDescent="0.3">
      <c r="A2767" s="90">
        <v>2765</v>
      </c>
      <c r="B2767" s="91">
        <v>183</v>
      </c>
      <c r="C2767" s="90" t="s">
        <v>422</v>
      </c>
      <c r="D2767" s="90" t="s">
        <v>1</v>
      </c>
      <c r="E2767" s="86">
        <v>113.631557</v>
      </c>
      <c r="F2767" s="86">
        <v>34.752609999999997</v>
      </c>
      <c r="G2767" s="92">
        <v>36.200000000000003</v>
      </c>
      <c r="H2767" s="86"/>
      <c r="I2767" s="90" t="s">
        <v>222</v>
      </c>
      <c r="J2767" s="90" t="s">
        <v>244</v>
      </c>
    </row>
    <row r="2768" spans="1:10" x14ac:dyDescent="0.3">
      <c r="A2768" s="90">
        <v>2766</v>
      </c>
      <c r="B2768" s="91">
        <v>183</v>
      </c>
      <c r="C2768" s="90" t="s">
        <v>422</v>
      </c>
      <c r="D2768" s="90" t="s">
        <v>1</v>
      </c>
      <c r="E2768" s="86">
        <v>113.631557</v>
      </c>
      <c r="F2768" s="86">
        <v>34.752609999999997</v>
      </c>
      <c r="G2768" s="92">
        <v>35.5</v>
      </c>
      <c r="H2768" s="86"/>
      <c r="I2768" s="90" t="s">
        <v>222</v>
      </c>
      <c r="J2768" s="90" t="s">
        <v>244</v>
      </c>
    </row>
    <row r="2769" spans="1:10" x14ac:dyDescent="0.3">
      <c r="A2769" s="90">
        <v>2767</v>
      </c>
      <c r="B2769" s="91">
        <v>183</v>
      </c>
      <c r="C2769" s="90" t="s">
        <v>422</v>
      </c>
      <c r="D2769" s="90" t="s">
        <v>1</v>
      </c>
      <c r="E2769" s="86">
        <v>113.631557</v>
      </c>
      <c r="F2769" s="86">
        <v>34.752609999999997</v>
      </c>
      <c r="G2769" s="92">
        <v>44.6</v>
      </c>
      <c r="H2769" s="86"/>
      <c r="I2769" s="90" t="s">
        <v>222</v>
      </c>
      <c r="J2769" s="90" t="s">
        <v>244</v>
      </c>
    </row>
    <row r="2770" spans="1:10" x14ac:dyDescent="0.3">
      <c r="A2770" s="90">
        <v>2768</v>
      </c>
      <c r="B2770" s="91">
        <v>183</v>
      </c>
      <c r="C2770" s="90" t="s">
        <v>422</v>
      </c>
      <c r="D2770" s="90" t="s">
        <v>1</v>
      </c>
      <c r="E2770" s="86">
        <v>113.631557</v>
      </c>
      <c r="F2770" s="86">
        <v>34.752609999999997</v>
      </c>
      <c r="G2770" s="92">
        <v>41.4</v>
      </c>
      <c r="H2770" s="86"/>
      <c r="I2770" s="90" t="s">
        <v>222</v>
      </c>
      <c r="J2770" s="90" t="s">
        <v>244</v>
      </c>
    </row>
    <row r="2771" spans="1:10" x14ac:dyDescent="0.3">
      <c r="A2771" s="90">
        <v>2769</v>
      </c>
      <c r="B2771" s="91">
        <v>183</v>
      </c>
      <c r="C2771" s="90" t="s">
        <v>422</v>
      </c>
      <c r="D2771" s="90" t="s">
        <v>1</v>
      </c>
      <c r="E2771" s="86">
        <v>113.631557</v>
      </c>
      <c r="F2771" s="86">
        <v>34.752609999999997</v>
      </c>
      <c r="G2771" s="92">
        <v>32</v>
      </c>
      <c r="H2771" s="86"/>
      <c r="I2771" s="90" t="s">
        <v>222</v>
      </c>
      <c r="J2771" s="90" t="s">
        <v>244</v>
      </c>
    </row>
    <row r="2772" spans="1:10" x14ac:dyDescent="0.3">
      <c r="A2772" s="90">
        <v>2770</v>
      </c>
      <c r="B2772" s="91">
        <v>183</v>
      </c>
      <c r="C2772" s="90" t="s">
        <v>422</v>
      </c>
      <c r="D2772" s="90" t="s">
        <v>1</v>
      </c>
      <c r="E2772" s="86">
        <v>113.631557</v>
      </c>
      <c r="F2772" s="86">
        <v>34.752609999999997</v>
      </c>
      <c r="G2772" s="92">
        <v>42.1</v>
      </c>
      <c r="H2772" s="86"/>
      <c r="I2772" s="90" t="s">
        <v>222</v>
      </c>
      <c r="J2772" s="90" t="s">
        <v>244</v>
      </c>
    </row>
    <row r="2773" spans="1:10" x14ac:dyDescent="0.3">
      <c r="A2773" s="90">
        <v>2771</v>
      </c>
      <c r="B2773" s="91">
        <v>183</v>
      </c>
      <c r="C2773" s="90" t="s">
        <v>422</v>
      </c>
      <c r="D2773" s="90" t="s">
        <v>1</v>
      </c>
      <c r="E2773" s="86">
        <v>113.631557</v>
      </c>
      <c r="F2773" s="86">
        <v>34.752609999999997</v>
      </c>
      <c r="G2773" s="92">
        <v>31.1</v>
      </c>
      <c r="H2773" s="86"/>
      <c r="I2773" s="90" t="s">
        <v>222</v>
      </c>
      <c r="J2773" s="90" t="s">
        <v>244</v>
      </c>
    </row>
  </sheetData>
  <autoFilter ref="A2:J2" xr:uid="{9DE6B5F2-2CD0-4081-9481-1253ABF1385D}"/>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858"/>
  <sheetViews>
    <sheetView zoomScaleNormal="100" workbookViewId="0">
      <pane xSplit="4" ySplit="3" topLeftCell="AG851" activePane="bottomRight" state="frozen"/>
      <selection pane="topRight" activeCell="F1" sqref="F1"/>
      <selection pane="bottomLeft" activeCell="A4" sqref="A4"/>
      <selection pane="bottomRight" activeCell="AJ4" sqref="AJ4:AJ858"/>
    </sheetView>
  </sheetViews>
  <sheetFormatPr defaultColWidth="9" defaultRowHeight="13.2" x14ac:dyDescent="0.25"/>
  <cols>
    <col min="1" max="1" width="10.21875" style="1" customWidth="1"/>
    <col min="2" max="2" width="9" style="1"/>
    <col min="3" max="3" width="61.77734375" style="1" customWidth="1"/>
    <col min="4" max="4" width="9" style="1"/>
    <col min="5" max="5" width="10.6640625" style="42" customWidth="1"/>
    <col min="6" max="6" width="11.77734375" style="1" customWidth="1"/>
    <col min="7" max="7" width="9" style="43"/>
    <col min="8" max="8" width="9" style="1"/>
    <col min="9" max="9" width="12.109375" style="1" customWidth="1"/>
    <col min="10" max="10" width="9" style="1"/>
    <col min="11" max="11" width="11.109375" style="43" customWidth="1"/>
    <col min="12" max="12" width="11" style="1" customWidth="1"/>
    <col min="13" max="13" width="9" style="44"/>
    <col min="14" max="14" width="9" style="1"/>
    <col min="15" max="15" width="8.109375" style="44" customWidth="1"/>
    <col min="16" max="16" width="9" style="1"/>
    <col min="17" max="17" width="9" style="44"/>
    <col min="18" max="18" width="9" style="1"/>
    <col min="19" max="19" width="13.77734375" style="1" customWidth="1"/>
    <col min="20" max="20" width="9" style="45"/>
    <col min="21" max="21" width="9" style="1"/>
    <col min="22" max="22" width="25.77734375" style="1" customWidth="1"/>
    <col min="23" max="23" width="11.44140625" style="1" customWidth="1"/>
    <col min="24" max="25" width="9" style="44"/>
    <col min="26" max="26" width="11.33203125" style="46" customWidth="1"/>
    <col min="27" max="27" width="9" style="44"/>
    <col min="28" max="28" width="10.88671875" style="44" customWidth="1"/>
    <col min="29" max="29" width="9" style="46"/>
    <col min="30" max="31" width="9" style="44"/>
    <col min="32" max="32" width="10.33203125" style="46" customWidth="1"/>
    <col min="33" max="33" width="12" style="1" customWidth="1"/>
    <col min="34" max="35" width="9" style="45"/>
    <col min="36" max="36" width="9" style="46"/>
    <col min="37" max="38" width="9" style="45"/>
    <col min="39" max="39" width="9" style="46"/>
    <col min="40" max="41" width="9" style="45"/>
    <col min="42" max="42" width="9.21875" style="46" customWidth="1"/>
    <col min="43" max="44" width="9.21875" style="44" customWidth="1"/>
    <col min="45" max="45" width="9" style="46"/>
    <col min="46" max="46" width="9.21875" style="44" customWidth="1"/>
    <col min="47" max="47" width="9" style="44"/>
    <col min="48" max="48" width="9" style="46"/>
    <col min="49" max="50" width="9" style="44"/>
    <col min="51" max="51" width="9" style="46"/>
    <col min="52" max="52" width="13" style="1" customWidth="1"/>
    <col min="53" max="16384" width="9" style="1"/>
  </cols>
  <sheetData>
    <row r="1" spans="1:52" ht="17.399999999999999" x14ac:dyDescent="0.25">
      <c r="A1" s="96" t="s">
        <v>617</v>
      </c>
    </row>
    <row r="2" spans="1:52" s="41" customFormat="1" ht="13.05" customHeight="1" x14ac:dyDescent="0.25">
      <c r="A2" s="97" t="s">
        <v>91</v>
      </c>
      <c r="B2" s="97" t="s">
        <v>208</v>
      </c>
      <c r="C2" s="97" t="s">
        <v>612</v>
      </c>
      <c r="D2" s="97" t="s">
        <v>613</v>
      </c>
      <c r="E2" s="105" t="s">
        <v>194</v>
      </c>
      <c r="F2" s="105" t="s">
        <v>39</v>
      </c>
      <c r="G2" s="101" t="s">
        <v>18</v>
      </c>
      <c r="H2" s="105" t="s">
        <v>40</v>
      </c>
      <c r="I2" s="105" t="s">
        <v>195</v>
      </c>
      <c r="J2" s="105" t="s">
        <v>196</v>
      </c>
      <c r="K2" s="101" t="s">
        <v>197</v>
      </c>
      <c r="L2" s="105" t="s">
        <v>41</v>
      </c>
      <c r="M2" s="107" t="s">
        <v>198</v>
      </c>
      <c r="N2" s="99" t="s">
        <v>42</v>
      </c>
      <c r="O2" s="107" t="s">
        <v>209</v>
      </c>
      <c r="P2" s="99" t="s">
        <v>43</v>
      </c>
      <c r="Q2" s="107" t="s">
        <v>214</v>
      </c>
      <c r="R2" s="99" t="s">
        <v>44</v>
      </c>
      <c r="S2" s="101" t="s">
        <v>189</v>
      </c>
      <c r="T2" s="103" t="s">
        <v>199</v>
      </c>
      <c r="U2" s="101" t="s">
        <v>45</v>
      </c>
      <c r="V2" s="88" t="s">
        <v>216</v>
      </c>
      <c r="W2" s="105" t="s">
        <v>210</v>
      </c>
      <c r="X2" s="110" t="s">
        <v>200</v>
      </c>
      <c r="Y2" s="111"/>
      <c r="Z2" s="112"/>
      <c r="AA2" s="110" t="s">
        <v>202</v>
      </c>
      <c r="AB2" s="111"/>
      <c r="AC2" s="112"/>
      <c r="AD2" s="110" t="s">
        <v>201</v>
      </c>
      <c r="AE2" s="111"/>
      <c r="AF2" s="112"/>
      <c r="AG2" s="105" t="s">
        <v>213</v>
      </c>
      <c r="AH2" s="110" t="s">
        <v>206</v>
      </c>
      <c r="AI2" s="111"/>
      <c r="AJ2" s="112"/>
      <c r="AK2" s="110" t="s">
        <v>597</v>
      </c>
      <c r="AL2" s="111"/>
      <c r="AM2" s="112"/>
      <c r="AN2" s="110" t="s">
        <v>598</v>
      </c>
      <c r="AO2" s="111"/>
      <c r="AP2" s="112"/>
      <c r="AQ2" s="110" t="s">
        <v>203</v>
      </c>
      <c r="AR2" s="111"/>
      <c r="AS2" s="112"/>
      <c r="AT2" s="110" t="s">
        <v>205</v>
      </c>
      <c r="AU2" s="111"/>
      <c r="AV2" s="112"/>
      <c r="AW2" s="110" t="s">
        <v>204</v>
      </c>
      <c r="AX2" s="111"/>
      <c r="AY2" s="112"/>
      <c r="AZ2" s="97" t="s">
        <v>46</v>
      </c>
    </row>
    <row r="3" spans="1:52" ht="52.8" x14ac:dyDescent="0.25">
      <c r="A3" s="98"/>
      <c r="B3" s="98"/>
      <c r="C3" s="98"/>
      <c r="D3" s="98"/>
      <c r="E3" s="106"/>
      <c r="F3" s="106"/>
      <c r="G3" s="102"/>
      <c r="H3" s="106"/>
      <c r="I3" s="106"/>
      <c r="J3" s="106"/>
      <c r="K3" s="102"/>
      <c r="L3" s="106"/>
      <c r="M3" s="108"/>
      <c r="N3" s="100"/>
      <c r="O3" s="108"/>
      <c r="P3" s="109"/>
      <c r="Q3" s="108"/>
      <c r="R3" s="100"/>
      <c r="S3" s="102"/>
      <c r="T3" s="104"/>
      <c r="U3" s="102"/>
      <c r="V3" s="11" t="s">
        <v>610</v>
      </c>
      <c r="W3" s="106"/>
      <c r="X3" s="94" t="s">
        <v>608</v>
      </c>
      <c r="Y3" s="94" t="s">
        <v>609</v>
      </c>
      <c r="Z3" s="12" t="s">
        <v>212</v>
      </c>
      <c r="AA3" s="94" t="s">
        <v>608</v>
      </c>
      <c r="AB3" s="94" t="s">
        <v>609</v>
      </c>
      <c r="AC3" s="12" t="s">
        <v>212</v>
      </c>
      <c r="AD3" s="94" t="s">
        <v>608</v>
      </c>
      <c r="AE3" s="94" t="s">
        <v>609</v>
      </c>
      <c r="AF3" s="12" t="s">
        <v>212</v>
      </c>
      <c r="AG3" s="106"/>
      <c r="AH3" s="94" t="s">
        <v>608</v>
      </c>
      <c r="AI3" s="94" t="s">
        <v>609</v>
      </c>
      <c r="AJ3" s="12" t="s">
        <v>212</v>
      </c>
      <c r="AK3" s="94" t="s">
        <v>608</v>
      </c>
      <c r="AL3" s="94" t="s">
        <v>609</v>
      </c>
      <c r="AM3" s="12" t="s">
        <v>212</v>
      </c>
      <c r="AN3" s="94" t="s">
        <v>608</v>
      </c>
      <c r="AO3" s="94" t="s">
        <v>609</v>
      </c>
      <c r="AP3" s="12" t="s">
        <v>212</v>
      </c>
      <c r="AQ3" s="94" t="s">
        <v>608</v>
      </c>
      <c r="AR3" s="94" t="s">
        <v>609</v>
      </c>
      <c r="AS3" s="12" t="s">
        <v>212</v>
      </c>
      <c r="AT3" s="94" t="s">
        <v>608</v>
      </c>
      <c r="AU3" s="94" t="s">
        <v>609</v>
      </c>
      <c r="AV3" s="12" t="s">
        <v>212</v>
      </c>
      <c r="AW3" s="94" t="s">
        <v>608</v>
      </c>
      <c r="AX3" s="94" t="s">
        <v>609</v>
      </c>
      <c r="AY3" s="12" t="s">
        <v>212</v>
      </c>
      <c r="AZ3" s="98"/>
    </row>
    <row r="4" spans="1:52" x14ac:dyDescent="0.25">
      <c r="A4" s="13">
        <v>1</v>
      </c>
      <c r="B4" s="13">
        <v>1</v>
      </c>
      <c r="C4" s="13" t="s">
        <v>569</v>
      </c>
      <c r="D4" s="13" t="s">
        <v>61</v>
      </c>
      <c r="E4" s="14">
        <v>0.57999999999999996</v>
      </c>
      <c r="F4" s="14" t="str">
        <f>IF(E4&gt;0.5, "&gt;0.5", "≤0.5")</f>
        <v>&gt;0.5</v>
      </c>
      <c r="G4" s="15">
        <v>8.5</v>
      </c>
      <c r="H4" s="14" t="str">
        <f>IF(G4&gt;7,"&gt;7.0","≤7.0")</f>
        <v>&gt;7.0</v>
      </c>
      <c r="I4" s="14"/>
      <c r="J4" s="14"/>
      <c r="K4" s="15">
        <v>15.5</v>
      </c>
      <c r="L4" s="14" t="str">
        <f>IF(K4&gt;20,"&gt;20",IF(K4&gt;10,"10–20","&lt;10"))</f>
        <v>10–20</v>
      </c>
      <c r="M4" s="16">
        <v>120</v>
      </c>
      <c r="N4" s="17" t="str">
        <f>IF(M4&gt;180,"&gt;180",IF(M4&gt;110,"110–180","&lt;110"))</f>
        <v>110–180</v>
      </c>
      <c r="O4" s="16">
        <v>39.6</v>
      </c>
      <c r="P4" s="18" t="str">
        <f>IF(O4&gt;44,"&gt;44",IF(O4&gt;26.4,"26–44","&lt;26"))</f>
        <v>26–44</v>
      </c>
      <c r="Q4" s="16">
        <v>0</v>
      </c>
      <c r="R4" s="17" t="str">
        <f t="shared" ref="R4:R35" si="0">IF(Q4&gt;58,"&gt;58",IF(Q4&gt;25,"25–58","&lt;25"))</f>
        <v>&lt;25</v>
      </c>
      <c r="S4" s="19" t="s">
        <v>8</v>
      </c>
      <c r="T4" s="17">
        <v>13.620000000000001</v>
      </c>
      <c r="U4" s="19" t="str">
        <f>IF(T4&gt;15,"&gt;15",IF(T4&gt;8,"8–15","&lt;8"))</f>
        <v>8–15</v>
      </c>
      <c r="V4" s="13">
        <v>4</v>
      </c>
      <c r="W4" s="13" t="str">
        <f>IF(X4&gt;6000,"&gt;6000",IF(X4&gt;4000,"4000–6000",IF(X4&gt;2000,"2000–4000","&lt;2000")))</f>
        <v>&gt;6000</v>
      </c>
      <c r="X4" s="16">
        <v>7881</v>
      </c>
      <c r="Y4" s="16">
        <v>7577</v>
      </c>
      <c r="Z4" s="20">
        <f>LN(Y4/X4)</f>
        <v>-3.9337456422276172E-2</v>
      </c>
      <c r="AA4" s="16">
        <v>7500</v>
      </c>
      <c r="AB4" s="16">
        <v>7299</v>
      </c>
      <c r="AC4" s="20">
        <f t="shared" ref="AC4:AC9" si="1">LN(AB4/AA4)</f>
        <v>-2.7165668072769551E-2</v>
      </c>
      <c r="AD4" s="16">
        <v>15381</v>
      </c>
      <c r="AE4" s="16">
        <v>14876</v>
      </c>
      <c r="AF4" s="20">
        <f t="shared" ref="AF4:AF9" si="2">LN(AE4/AD4)</f>
        <v>-3.338380540684957E-2</v>
      </c>
      <c r="AG4" s="13" t="str">
        <f>IF(AH4&gt;40,"&gt;40",IF(AH4&gt;30,"30–40",IF(AH4&gt;20,"20–30","&lt;20")))</f>
        <v>&lt;20</v>
      </c>
      <c r="AH4" s="21">
        <v>18.709700000000002</v>
      </c>
      <c r="AI4" s="21">
        <v>20.322600000000001</v>
      </c>
      <c r="AJ4" s="20">
        <f>LN(AI4/AH4)</f>
        <v>8.2691461329788829E-2</v>
      </c>
      <c r="AK4" s="21">
        <v>3.9481946666666672</v>
      </c>
      <c r="AL4" s="21">
        <v>8.058314837648993</v>
      </c>
      <c r="AM4" s="20">
        <v>0.71344602942210278</v>
      </c>
      <c r="AN4" s="21">
        <v>11.432121448540407</v>
      </c>
      <c r="AO4" s="21">
        <v>14.52343640763646</v>
      </c>
      <c r="AP4" s="20">
        <v>0.23933658445662742</v>
      </c>
      <c r="AQ4" s="16">
        <v>146.226</v>
      </c>
      <c r="AR4" s="16">
        <v>157.233</v>
      </c>
      <c r="AS4" s="20">
        <f>LN(AR4/AQ4)</f>
        <v>7.2575411546774923E-2</v>
      </c>
      <c r="AT4" s="16">
        <v>29.611460000000001</v>
      </c>
      <c r="AU4" s="16">
        <v>58.817639999999997</v>
      </c>
      <c r="AV4" s="20">
        <f>LN(AU4/AT4)</f>
        <v>0.68628036134933335</v>
      </c>
      <c r="AW4" s="16">
        <v>175.83745999999999</v>
      </c>
      <c r="AX4" s="16">
        <v>216.05063999999999</v>
      </c>
      <c r="AY4" s="20">
        <f>LN(AX4/AW4)</f>
        <v>0.20595277904977774</v>
      </c>
      <c r="AZ4" s="19">
        <v>0.13</v>
      </c>
    </row>
    <row r="5" spans="1:52" x14ac:dyDescent="0.25">
      <c r="A5" s="22">
        <v>2</v>
      </c>
      <c r="B5" s="22">
        <v>2</v>
      </c>
      <c r="C5" s="22" t="s">
        <v>56</v>
      </c>
      <c r="D5" s="22" t="s">
        <v>1</v>
      </c>
      <c r="E5" s="23">
        <v>0.77</v>
      </c>
      <c r="F5" s="23" t="str">
        <f t="shared" ref="F5:F68" si="3">IF(E5&gt;0.5, "&gt;0.5", "≤0.5")</f>
        <v>&gt;0.5</v>
      </c>
      <c r="G5" s="24">
        <v>8.1999999999999993</v>
      </c>
      <c r="H5" s="23" t="str">
        <f t="shared" ref="H5:H22" si="4">IF(G5&gt;7,"&gt;7.0","≤7.0")</f>
        <v>&gt;7.0</v>
      </c>
      <c r="I5" s="23"/>
      <c r="J5" s="23"/>
      <c r="K5" s="24">
        <v>13.81</v>
      </c>
      <c r="L5" s="23" t="str">
        <f t="shared" ref="L5:L68" si="5">IF(K5&gt;20,"&gt;20",IF(K5&gt;10,"10–20","&lt;10"))</f>
        <v>10–20</v>
      </c>
      <c r="M5" s="25">
        <v>120</v>
      </c>
      <c r="N5" s="18" t="str">
        <f t="shared" ref="N5:N68" si="6">IF(M5&gt;180,"&gt;180",IF(M5&gt;110,"110–180","&lt;110"))</f>
        <v>110–180</v>
      </c>
      <c r="O5" s="25">
        <v>39.6</v>
      </c>
      <c r="P5" s="18" t="str">
        <f t="shared" ref="P5:P68" si="7">IF(O5&gt;44,"&gt;44",IF(O5&gt;26.4,"26–44","&lt;26"))</f>
        <v>26–44</v>
      </c>
      <c r="Q5" s="25">
        <v>0</v>
      </c>
      <c r="R5" s="18" t="str">
        <f t="shared" si="0"/>
        <v>&lt;25</v>
      </c>
      <c r="S5" s="26" t="s">
        <v>8</v>
      </c>
      <c r="T5" s="18">
        <v>20</v>
      </c>
      <c r="U5" s="26" t="str">
        <f t="shared" ref="U5:U68" si="8">IF(T5&gt;15,"&gt;15",IF(T5&gt;8,"8–15","&lt;8"))</f>
        <v>&gt;15</v>
      </c>
      <c r="V5" s="22">
        <v>4</v>
      </c>
      <c r="W5" s="22" t="str">
        <f t="shared" ref="W5:W68" si="9">IF(X5&gt;6000,"&gt;6000",IF(X5&gt;4000,"4000–6000",IF(X5&gt;2000,"2000–4000","&lt;2000")))</f>
        <v>4000–6000</v>
      </c>
      <c r="X5" s="25">
        <v>4620</v>
      </c>
      <c r="Y5" s="25">
        <v>4700</v>
      </c>
      <c r="Z5" s="27">
        <f t="shared" ref="Z5:Z68" si="10">LN(Y5/X5)</f>
        <v>1.7167803622365498E-2</v>
      </c>
      <c r="AA5" s="25">
        <v>7850</v>
      </c>
      <c r="AB5" s="25">
        <v>7260</v>
      </c>
      <c r="AC5" s="27">
        <f t="shared" si="1"/>
        <v>-7.8133702957612322E-2</v>
      </c>
      <c r="AD5" s="25">
        <v>12470</v>
      </c>
      <c r="AE5" s="25">
        <v>11960</v>
      </c>
      <c r="AF5" s="27">
        <f t="shared" si="2"/>
        <v>-4.1758011169459361E-2</v>
      </c>
      <c r="AG5" s="22" t="str">
        <f t="shared" ref="AG5:AG68" si="11">IF(AH5&gt;40,"&gt;40",IF(AH5&gt;30,"30–40",IF(AH5&gt;20,"20–30","&lt;20")))</f>
        <v>20–30</v>
      </c>
      <c r="AH5" s="28">
        <v>28.85</v>
      </c>
      <c r="AI5" s="28">
        <v>33.33</v>
      </c>
      <c r="AJ5" s="27">
        <f t="shared" ref="AJ5:AJ68" si="12">LN(AI5/AH5)</f>
        <v>0.14434789936553968</v>
      </c>
      <c r="AK5" s="28">
        <v>2.2585987261146521</v>
      </c>
      <c r="AL5" s="28">
        <v>2.6115702479338814</v>
      </c>
      <c r="AM5" s="27">
        <v>0.14520707969836943</v>
      </c>
      <c r="AN5" s="28">
        <v>12.113071371291099</v>
      </c>
      <c r="AO5" s="28">
        <v>14.695652173913043</v>
      </c>
      <c r="AP5" s="27">
        <v>0.19326653141313313</v>
      </c>
      <c r="AQ5" s="25">
        <v>133.32</v>
      </c>
      <c r="AR5" s="25">
        <v>156.80000000000001</v>
      </c>
      <c r="AS5" s="27">
        <f t="shared" ref="AS5:AS68" si="13">LN(AR5/AQ5)</f>
        <v>0.16221885447676865</v>
      </c>
      <c r="AT5" s="25">
        <v>17.730000000000018</v>
      </c>
      <c r="AU5" s="25">
        <v>18.95999999999998</v>
      </c>
      <c r="AV5" s="27">
        <f>LN(AU5/AT5)</f>
        <v>6.7073376740757168E-2</v>
      </c>
      <c r="AW5" s="25">
        <v>151.05000000000001</v>
      </c>
      <c r="AX5" s="25">
        <v>175.76</v>
      </c>
      <c r="AY5" s="27">
        <f>LN(AX5/AW5)</f>
        <v>0.1515085202436737</v>
      </c>
      <c r="AZ5" s="26">
        <v>0.22399999999999984</v>
      </c>
    </row>
    <row r="6" spans="1:52" x14ac:dyDescent="0.25">
      <c r="A6" s="22">
        <v>3</v>
      </c>
      <c r="B6" s="22">
        <v>2</v>
      </c>
      <c r="C6" s="22" t="s">
        <v>56</v>
      </c>
      <c r="D6" s="22" t="s">
        <v>1</v>
      </c>
      <c r="E6" s="23">
        <v>0.77</v>
      </c>
      <c r="F6" s="23" t="str">
        <f t="shared" si="3"/>
        <v>&gt;0.5</v>
      </c>
      <c r="G6" s="24">
        <v>8.1999999999999993</v>
      </c>
      <c r="H6" s="23" t="str">
        <f t="shared" si="4"/>
        <v>&gt;7.0</v>
      </c>
      <c r="I6" s="23"/>
      <c r="J6" s="23"/>
      <c r="K6" s="24">
        <v>13.81</v>
      </c>
      <c r="L6" s="23" t="str">
        <f t="shared" si="5"/>
        <v>10–20</v>
      </c>
      <c r="M6" s="25">
        <v>120</v>
      </c>
      <c r="N6" s="18" t="str">
        <f t="shared" si="6"/>
        <v>110–180</v>
      </c>
      <c r="O6" s="25">
        <v>39.6</v>
      </c>
      <c r="P6" s="18" t="str">
        <f t="shared" si="7"/>
        <v>26–44</v>
      </c>
      <c r="Q6" s="25">
        <v>0</v>
      </c>
      <c r="R6" s="18" t="str">
        <f t="shared" si="0"/>
        <v>&lt;25</v>
      </c>
      <c r="S6" s="26" t="s">
        <v>8</v>
      </c>
      <c r="T6" s="18">
        <v>20</v>
      </c>
      <c r="U6" s="26" t="str">
        <f t="shared" si="8"/>
        <v>&gt;15</v>
      </c>
      <c r="V6" s="22">
        <v>4</v>
      </c>
      <c r="W6" s="22" t="str">
        <f t="shared" si="9"/>
        <v>4000–6000</v>
      </c>
      <c r="X6" s="25">
        <v>4870</v>
      </c>
      <c r="Y6" s="25">
        <v>4770</v>
      </c>
      <c r="Z6" s="27">
        <f t="shared" si="10"/>
        <v>-2.0747632194248543E-2</v>
      </c>
      <c r="AA6" s="25">
        <v>7240</v>
      </c>
      <c r="AB6" s="25">
        <v>7770</v>
      </c>
      <c r="AC6" s="27">
        <f t="shared" si="1"/>
        <v>7.0648957981931076E-2</v>
      </c>
      <c r="AD6" s="25">
        <v>12110</v>
      </c>
      <c r="AE6" s="25">
        <v>12540</v>
      </c>
      <c r="AF6" s="27">
        <f t="shared" si="2"/>
        <v>3.4891977639773759E-2</v>
      </c>
      <c r="AG6" s="22" t="str">
        <f t="shared" si="11"/>
        <v>20–30</v>
      </c>
      <c r="AH6" s="28">
        <v>28.38</v>
      </c>
      <c r="AI6" s="28">
        <v>31.47</v>
      </c>
      <c r="AJ6" s="27">
        <f t="shared" si="12"/>
        <v>0.10335003934441891</v>
      </c>
      <c r="AK6" s="28"/>
      <c r="AL6" s="28"/>
      <c r="AM6" s="27"/>
      <c r="AN6" s="28"/>
      <c r="AO6" s="28"/>
      <c r="AP6" s="27"/>
      <c r="AQ6" s="25">
        <v>138.43</v>
      </c>
      <c r="AR6" s="25">
        <v>151.47999999999999</v>
      </c>
      <c r="AS6" s="27">
        <f t="shared" si="13"/>
        <v>9.0088820333950298E-2</v>
      </c>
      <c r="AT6" s="25"/>
      <c r="AU6" s="25"/>
      <c r="AV6" s="27"/>
      <c r="AW6" s="25"/>
      <c r="AX6" s="25"/>
      <c r="AY6" s="27"/>
      <c r="AZ6" s="26">
        <v>0.1545</v>
      </c>
    </row>
    <row r="7" spans="1:52" x14ac:dyDescent="0.25">
      <c r="A7" s="22">
        <v>4</v>
      </c>
      <c r="B7" s="22">
        <v>2</v>
      </c>
      <c r="C7" s="22" t="s">
        <v>56</v>
      </c>
      <c r="D7" s="22" t="s">
        <v>1</v>
      </c>
      <c r="E7" s="23">
        <v>0.77</v>
      </c>
      <c r="F7" s="23" t="str">
        <f t="shared" si="3"/>
        <v>&gt;0.5</v>
      </c>
      <c r="G7" s="24">
        <v>8.1999999999999993</v>
      </c>
      <c r="H7" s="23" t="str">
        <f t="shared" si="4"/>
        <v>&gt;7.0</v>
      </c>
      <c r="I7" s="23"/>
      <c r="J7" s="23"/>
      <c r="K7" s="24">
        <v>13.81</v>
      </c>
      <c r="L7" s="23" t="str">
        <f t="shared" si="5"/>
        <v>10–20</v>
      </c>
      <c r="M7" s="25">
        <v>120</v>
      </c>
      <c r="N7" s="18" t="str">
        <f t="shared" si="6"/>
        <v>110–180</v>
      </c>
      <c r="O7" s="25">
        <v>39.6</v>
      </c>
      <c r="P7" s="18" t="str">
        <f t="shared" si="7"/>
        <v>26–44</v>
      </c>
      <c r="Q7" s="25">
        <v>0</v>
      </c>
      <c r="R7" s="18" t="str">
        <f t="shared" si="0"/>
        <v>&lt;25</v>
      </c>
      <c r="S7" s="26" t="s">
        <v>8</v>
      </c>
      <c r="T7" s="18">
        <v>20</v>
      </c>
      <c r="U7" s="26" t="str">
        <f t="shared" si="8"/>
        <v>&gt;15</v>
      </c>
      <c r="V7" s="22">
        <v>4</v>
      </c>
      <c r="W7" s="22" t="str">
        <f t="shared" si="9"/>
        <v>4000–6000</v>
      </c>
      <c r="X7" s="25">
        <v>4780</v>
      </c>
      <c r="Y7" s="25">
        <v>4560</v>
      </c>
      <c r="Z7" s="27">
        <f t="shared" si="10"/>
        <v>-4.7117922977069848E-2</v>
      </c>
      <c r="AA7" s="25">
        <v>8220</v>
      </c>
      <c r="AB7" s="25">
        <v>7760</v>
      </c>
      <c r="AC7" s="27">
        <f t="shared" si="1"/>
        <v>-5.7587874872961214E-2</v>
      </c>
      <c r="AD7" s="25">
        <v>13000</v>
      </c>
      <c r="AE7" s="25">
        <v>12320</v>
      </c>
      <c r="AF7" s="27">
        <f t="shared" si="2"/>
        <v>-5.3725399356162988E-2</v>
      </c>
      <c r="AG7" s="22" t="str">
        <f t="shared" si="11"/>
        <v>20–30</v>
      </c>
      <c r="AH7" s="28">
        <v>28.85</v>
      </c>
      <c r="AI7" s="28">
        <v>33.33</v>
      </c>
      <c r="AJ7" s="27">
        <f t="shared" si="12"/>
        <v>0.14434789936553968</v>
      </c>
      <c r="AK7" s="28"/>
      <c r="AL7" s="28"/>
      <c r="AM7" s="27"/>
      <c r="AN7" s="28"/>
      <c r="AO7" s="28"/>
      <c r="AP7" s="27"/>
      <c r="AQ7" s="25">
        <v>133.6</v>
      </c>
      <c r="AR7" s="25">
        <v>157.49</v>
      </c>
      <c r="AS7" s="27">
        <f t="shared" si="13"/>
        <v>0.164511703083944</v>
      </c>
      <c r="AT7" s="25"/>
      <c r="AU7" s="25"/>
      <c r="AV7" s="27"/>
      <c r="AW7" s="25"/>
      <c r="AX7" s="25"/>
      <c r="AY7" s="27"/>
      <c r="AZ7" s="26">
        <v>0.22399999999999984</v>
      </c>
    </row>
    <row r="8" spans="1:52" x14ac:dyDescent="0.25">
      <c r="A8" s="22">
        <v>5</v>
      </c>
      <c r="B8" s="22">
        <v>2</v>
      </c>
      <c r="C8" s="22" t="s">
        <v>56</v>
      </c>
      <c r="D8" s="22" t="s">
        <v>1</v>
      </c>
      <c r="E8" s="23">
        <v>0.77</v>
      </c>
      <c r="F8" s="23" t="str">
        <f t="shared" si="3"/>
        <v>&gt;0.5</v>
      </c>
      <c r="G8" s="24">
        <v>8.1999999999999993</v>
      </c>
      <c r="H8" s="23" t="str">
        <f t="shared" si="4"/>
        <v>&gt;7.0</v>
      </c>
      <c r="I8" s="23"/>
      <c r="J8" s="23"/>
      <c r="K8" s="24">
        <v>13.81</v>
      </c>
      <c r="L8" s="23" t="str">
        <f t="shared" si="5"/>
        <v>10–20</v>
      </c>
      <c r="M8" s="25">
        <v>120</v>
      </c>
      <c r="N8" s="18" t="str">
        <f t="shared" si="6"/>
        <v>110–180</v>
      </c>
      <c r="O8" s="25">
        <v>39.6</v>
      </c>
      <c r="P8" s="18" t="str">
        <f t="shared" si="7"/>
        <v>26–44</v>
      </c>
      <c r="Q8" s="25">
        <v>41.5</v>
      </c>
      <c r="R8" s="18" t="str">
        <f t="shared" si="0"/>
        <v>25–58</v>
      </c>
      <c r="S8" s="26" t="s">
        <v>8</v>
      </c>
      <c r="T8" s="18">
        <v>20</v>
      </c>
      <c r="U8" s="26" t="str">
        <f t="shared" si="8"/>
        <v>&gt;15</v>
      </c>
      <c r="V8" s="22">
        <v>4</v>
      </c>
      <c r="W8" s="22" t="str">
        <f t="shared" si="9"/>
        <v>4000–6000</v>
      </c>
      <c r="X8" s="25">
        <v>4380</v>
      </c>
      <c r="Y8" s="25">
        <v>4690</v>
      </c>
      <c r="Z8" s="27">
        <f t="shared" si="10"/>
        <v>6.8383858069833159E-2</v>
      </c>
      <c r="AA8" s="25">
        <v>7430</v>
      </c>
      <c r="AB8" s="25">
        <v>7960</v>
      </c>
      <c r="AC8" s="27">
        <f t="shared" si="1"/>
        <v>6.8903141126623824E-2</v>
      </c>
      <c r="AD8" s="25">
        <v>11810</v>
      </c>
      <c r="AE8" s="25">
        <v>12650</v>
      </c>
      <c r="AF8" s="27">
        <f t="shared" si="2"/>
        <v>6.8710584964258248E-2</v>
      </c>
      <c r="AG8" s="22" t="str">
        <f t="shared" si="11"/>
        <v>20–30</v>
      </c>
      <c r="AH8" s="28">
        <v>27.99</v>
      </c>
      <c r="AI8" s="28">
        <v>31.16</v>
      </c>
      <c r="AJ8" s="27">
        <f t="shared" si="12"/>
        <v>0.10728791747518553</v>
      </c>
      <c r="AK8" s="28"/>
      <c r="AL8" s="28"/>
      <c r="AM8" s="27"/>
      <c r="AN8" s="28"/>
      <c r="AO8" s="28"/>
      <c r="AP8" s="27"/>
      <c r="AQ8" s="25">
        <v>124.68</v>
      </c>
      <c r="AR8" s="25">
        <v>152.93</v>
      </c>
      <c r="AS8" s="27">
        <f t="shared" si="13"/>
        <v>0.20422984546089568</v>
      </c>
      <c r="AT8" s="25"/>
      <c r="AU8" s="25"/>
      <c r="AV8" s="27"/>
      <c r="AW8" s="25"/>
      <c r="AX8" s="25"/>
      <c r="AY8" s="27"/>
      <c r="AZ8" s="26">
        <v>0.15850000000000009</v>
      </c>
    </row>
    <row r="9" spans="1:52" x14ac:dyDescent="0.25">
      <c r="A9" s="22">
        <v>6</v>
      </c>
      <c r="B9" s="22">
        <v>2</v>
      </c>
      <c r="C9" s="22" t="s">
        <v>56</v>
      </c>
      <c r="D9" s="22" t="s">
        <v>1</v>
      </c>
      <c r="E9" s="23">
        <v>0.77</v>
      </c>
      <c r="F9" s="23" t="str">
        <f t="shared" si="3"/>
        <v>&gt;0.5</v>
      </c>
      <c r="G9" s="24">
        <v>8.1999999999999993</v>
      </c>
      <c r="H9" s="23" t="str">
        <f t="shared" si="4"/>
        <v>&gt;7.0</v>
      </c>
      <c r="I9" s="23"/>
      <c r="J9" s="23"/>
      <c r="K9" s="24">
        <v>13.81</v>
      </c>
      <c r="L9" s="23" t="str">
        <f t="shared" si="5"/>
        <v>10–20</v>
      </c>
      <c r="M9" s="25">
        <v>120</v>
      </c>
      <c r="N9" s="18" t="str">
        <f t="shared" si="6"/>
        <v>110–180</v>
      </c>
      <c r="O9" s="25">
        <v>39.6</v>
      </c>
      <c r="P9" s="18" t="str">
        <f t="shared" si="7"/>
        <v>26–44</v>
      </c>
      <c r="Q9" s="25">
        <v>41.5</v>
      </c>
      <c r="R9" s="18" t="str">
        <f t="shared" si="0"/>
        <v>25–58</v>
      </c>
      <c r="S9" s="26" t="s">
        <v>8</v>
      </c>
      <c r="T9" s="18">
        <v>20</v>
      </c>
      <c r="U9" s="26" t="str">
        <f t="shared" si="8"/>
        <v>&gt;15</v>
      </c>
      <c r="V9" s="22">
        <v>4</v>
      </c>
      <c r="W9" s="22" t="str">
        <f t="shared" si="9"/>
        <v>4000–6000</v>
      </c>
      <c r="X9" s="25">
        <v>5250</v>
      </c>
      <c r="Y9" s="25">
        <v>4900</v>
      </c>
      <c r="Z9" s="27">
        <f t="shared" si="10"/>
        <v>-6.8992871486951435E-2</v>
      </c>
      <c r="AA9" s="25">
        <v>8720</v>
      </c>
      <c r="AB9" s="25">
        <v>8450</v>
      </c>
      <c r="AC9" s="27">
        <f t="shared" si="1"/>
        <v>-3.1452796551805731E-2</v>
      </c>
      <c r="AD9" s="25">
        <v>13970</v>
      </c>
      <c r="AE9" s="25">
        <v>13350</v>
      </c>
      <c r="AF9" s="27">
        <f t="shared" si="2"/>
        <v>-4.5395788422611966E-2</v>
      </c>
      <c r="AG9" s="22" t="str">
        <f t="shared" si="11"/>
        <v>20–30</v>
      </c>
      <c r="AH9" s="28">
        <v>28.4</v>
      </c>
      <c r="AI9" s="28">
        <v>33.93</v>
      </c>
      <c r="AJ9" s="27">
        <f t="shared" si="12"/>
        <v>0.17791043362897843</v>
      </c>
      <c r="AK9" s="28"/>
      <c r="AL9" s="28"/>
      <c r="AM9" s="27"/>
      <c r="AN9" s="28"/>
      <c r="AO9" s="28"/>
      <c r="AP9" s="27"/>
      <c r="AQ9" s="25">
        <v>140.37</v>
      </c>
      <c r="AR9" s="25">
        <v>149.29</v>
      </c>
      <c r="AS9" s="27">
        <f t="shared" si="13"/>
        <v>6.160892951926402E-2</v>
      </c>
      <c r="AT9" s="25"/>
      <c r="AU9" s="25"/>
      <c r="AV9" s="27"/>
      <c r="AW9" s="25"/>
      <c r="AX9" s="25"/>
      <c r="AY9" s="27"/>
      <c r="AZ9" s="26">
        <v>0.27650000000000008</v>
      </c>
    </row>
    <row r="10" spans="1:52" x14ac:dyDescent="0.25">
      <c r="A10" s="22">
        <v>7</v>
      </c>
      <c r="B10" s="29" t="s">
        <v>431</v>
      </c>
      <c r="C10" s="22" t="s">
        <v>434</v>
      </c>
      <c r="D10" s="22" t="s">
        <v>1</v>
      </c>
      <c r="E10" s="23">
        <v>0.67</v>
      </c>
      <c r="F10" s="23" t="str">
        <f t="shared" si="3"/>
        <v>&gt;0.5</v>
      </c>
      <c r="G10" s="24">
        <v>7.98</v>
      </c>
      <c r="H10" s="23" t="str">
        <f t="shared" si="4"/>
        <v>&gt;7.0</v>
      </c>
      <c r="I10" s="23"/>
      <c r="J10" s="23"/>
      <c r="K10" s="24">
        <v>13.97</v>
      </c>
      <c r="L10" s="23" t="str">
        <f t="shared" si="5"/>
        <v>10–20</v>
      </c>
      <c r="M10" s="25">
        <v>100</v>
      </c>
      <c r="N10" s="18" t="str">
        <f t="shared" si="6"/>
        <v>&lt;110</v>
      </c>
      <c r="O10" s="25">
        <v>44</v>
      </c>
      <c r="P10" s="18" t="str">
        <f t="shared" si="7"/>
        <v>26–44</v>
      </c>
      <c r="Q10" s="25">
        <v>0</v>
      </c>
      <c r="R10" s="18" t="str">
        <f t="shared" si="0"/>
        <v>&lt;25</v>
      </c>
      <c r="S10" s="26" t="s">
        <v>8</v>
      </c>
      <c r="T10" s="18">
        <v>6.9916</v>
      </c>
      <c r="U10" s="26" t="str">
        <f t="shared" si="8"/>
        <v>&lt;8</v>
      </c>
      <c r="V10" s="22">
        <v>3</v>
      </c>
      <c r="W10" s="22" t="str">
        <f t="shared" si="9"/>
        <v>4000–6000</v>
      </c>
      <c r="X10" s="25">
        <v>5425.93</v>
      </c>
      <c r="Y10" s="25">
        <v>5314.8099999999995</v>
      </c>
      <c r="Z10" s="27">
        <f t="shared" si="10"/>
        <v>-2.0692050034162024E-2</v>
      </c>
      <c r="AA10" s="25"/>
      <c r="AB10" s="25"/>
      <c r="AC10" s="27"/>
      <c r="AD10" s="25"/>
      <c r="AE10" s="25"/>
      <c r="AF10" s="27"/>
      <c r="AG10" s="22" t="str">
        <f t="shared" si="11"/>
        <v>&gt;40</v>
      </c>
      <c r="AH10" s="28">
        <v>48</v>
      </c>
      <c r="AI10" s="28">
        <v>48.6</v>
      </c>
      <c r="AJ10" s="27">
        <f t="shared" si="12"/>
        <v>1.242251999855711E-2</v>
      </c>
      <c r="AK10" s="28"/>
      <c r="AL10" s="28"/>
      <c r="AM10" s="27"/>
      <c r="AN10" s="28"/>
      <c r="AO10" s="28"/>
      <c r="AP10" s="27"/>
      <c r="AQ10" s="25">
        <v>260.44463999999999</v>
      </c>
      <c r="AR10" s="25">
        <v>258.29976599999998</v>
      </c>
      <c r="AS10" s="27">
        <f t="shared" si="13"/>
        <v>-8.2695300356048374E-3</v>
      </c>
      <c r="AT10" s="25">
        <v>176.8768722282951</v>
      </c>
      <c r="AU10" s="25">
        <v>161.46301174978987</v>
      </c>
      <c r="AV10" s="27">
        <f>LN(AU10/AT10)</f>
        <v>-9.1177766359374149E-2</v>
      </c>
      <c r="AW10" s="25">
        <v>437.32151222829509</v>
      </c>
      <c r="AX10" s="25">
        <v>419.76277774978985</v>
      </c>
      <c r="AY10" s="27">
        <f>LN(AX10/AW10)</f>
        <v>-4.0978913676870912E-2</v>
      </c>
      <c r="AZ10" s="26">
        <v>8.5817266434006723E-2</v>
      </c>
    </row>
    <row r="11" spans="1:52" x14ac:dyDescent="0.25">
      <c r="A11" s="22">
        <v>8</v>
      </c>
      <c r="B11" s="22">
        <v>4</v>
      </c>
      <c r="C11" s="22" t="s">
        <v>57</v>
      </c>
      <c r="D11" s="22" t="s">
        <v>1</v>
      </c>
      <c r="E11" s="23">
        <v>0.8</v>
      </c>
      <c r="F11" s="23" t="str">
        <f t="shared" si="3"/>
        <v>&gt;0.5</v>
      </c>
      <c r="G11" s="24">
        <v>5.8</v>
      </c>
      <c r="H11" s="23" t="str">
        <f t="shared" si="4"/>
        <v>≤7.0</v>
      </c>
      <c r="I11" s="23"/>
      <c r="J11" s="23"/>
      <c r="K11" s="24">
        <v>19.3</v>
      </c>
      <c r="L11" s="23" t="str">
        <f t="shared" si="5"/>
        <v>10–20</v>
      </c>
      <c r="M11" s="25">
        <v>180</v>
      </c>
      <c r="N11" s="18" t="str">
        <f t="shared" si="6"/>
        <v>110–180</v>
      </c>
      <c r="O11" s="25">
        <v>59.4</v>
      </c>
      <c r="P11" s="18" t="str">
        <f t="shared" si="7"/>
        <v>&gt;44</v>
      </c>
      <c r="Q11" s="25">
        <v>99.6</v>
      </c>
      <c r="R11" s="18" t="str">
        <f t="shared" si="0"/>
        <v>&gt;58</v>
      </c>
      <c r="S11" s="26" t="s">
        <v>8</v>
      </c>
      <c r="T11" s="18">
        <v>3.4050000000000002</v>
      </c>
      <c r="U11" s="26" t="str">
        <f t="shared" si="8"/>
        <v>&lt;8</v>
      </c>
      <c r="V11" s="22">
        <v>3</v>
      </c>
      <c r="W11" s="22" t="str">
        <f t="shared" si="9"/>
        <v>&gt;6000</v>
      </c>
      <c r="X11" s="25">
        <v>9087.7800000000007</v>
      </c>
      <c r="Y11" s="25">
        <v>9165.83</v>
      </c>
      <c r="Z11" s="27">
        <f t="shared" si="10"/>
        <v>8.5517851722298841E-3</v>
      </c>
      <c r="AA11" s="25"/>
      <c r="AB11" s="25"/>
      <c r="AC11" s="27"/>
      <c r="AD11" s="25"/>
      <c r="AE11" s="25"/>
      <c r="AF11" s="27"/>
      <c r="AG11" s="22" t="str">
        <f t="shared" si="11"/>
        <v>30–40</v>
      </c>
      <c r="AH11" s="28">
        <v>39.950000000000003</v>
      </c>
      <c r="AI11" s="28">
        <v>44.6</v>
      </c>
      <c r="AJ11" s="27">
        <f t="shared" si="12"/>
        <v>0.11010518681373468</v>
      </c>
      <c r="AK11" s="28"/>
      <c r="AL11" s="28"/>
      <c r="AM11" s="27"/>
      <c r="AN11" s="28"/>
      <c r="AO11" s="28"/>
      <c r="AP11" s="27"/>
      <c r="AQ11" s="25">
        <v>363.05681100000004</v>
      </c>
      <c r="AR11" s="25">
        <v>408.796018</v>
      </c>
      <c r="AS11" s="27">
        <f t="shared" si="13"/>
        <v>0.11865697198596452</v>
      </c>
      <c r="AT11" s="25">
        <v>236.94318899999996</v>
      </c>
      <c r="AU11" s="25">
        <v>244.996982</v>
      </c>
      <c r="AV11" s="27">
        <f>LN(AU11/AT11)</f>
        <v>3.3425488561897795E-2</v>
      </c>
      <c r="AW11" s="25">
        <v>600</v>
      </c>
      <c r="AX11" s="25">
        <v>653.79300000000001</v>
      </c>
      <c r="AY11" s="27">
        <f>LN(AX11/AW11)</f>
        <v>8.5861132378531824E-2</v>
      </c>
      <c r="AZ11" s="26">
        <v>1.3656387665198233</v>
      </c>
    </row>
    <row r="12" spans="1:52" x14ac:dyDescent="0.25">
      <c r="A12" s="22">
        <v>9</v>
      </c>
      <c r="B12" s="22">
        <v>4</v>
      </c>
      <c r="C12" s="22" t="s">
        <v>57</v>
      </c>
      <c r="D12" s="22" t="s">
        <v>1</v>
      </c>
      <c r="E12" s="23">
        <v>0.92</v>
      </c>
      <c r="F12" s="23" t="str">
        <f t="shared" si="3"/>
        <v>&gt;0.5</v>
      </c>
      <c r="G12" s="24">
        <v>5.7</v>
      </c>
      <c r="H12" s="23" t="str">
        <f t="shared" si="4"/>
        <v>≤7.0</v>
      </c>
      <c r="I12" s="23"/>
      <c r="J12" s="23"/>
      <c r="K12" s="24">
        <v>20.100000000000001</v>
      </c>
      <c r="L12" s="23" t="str">
        <f t="shared" si="5"/>
        <v>&gt;20</v>
      </c>
      <c r="M12" s="25">
        <v>180</v>
      </c>
      <c r="N12" s="18" t="str">
        <f t="shared" si="6"/>
        <v>110–180</v>
      </c>
      <c r="O12" s="25">
        <v>59.4</v>
      </c>
      <c r="P12" s="18" t="str">
        <f t="shared" si="7"/>
        <v>&gt;44</v>
      </c>
      <c r="Q12" s="25">
        <v>99.6</v>
      </c>
      <c r="R12" s="18" t="str">
        <f t="shared" si="0"/>
        <v>&gt;58</v>
      </c>
      <c r="S12" s="26" t="s">
        <v>8</v>
      </c>
      <c r="T12" s="18">
        <v>3.4050000000000002</v>
      </c>
      <c r="U12" s="26" t="str">
        <f t="shared" si="8"/>
        <v>&lt;8</v>
      </c>
      <c r="V12" s="22">
        <v>3</v>
      </c>
      <c r="W12" s="22" t="str">
        <f t="shared" si="9"/>
        <v>&gt;6000</v>
      </c>
      <c r="X12" s="25">
        <v>6334.4</v>
      </c>
      <c r="Y12" s="25">
        <v>6609.27</v>
      </c>
      <c r="Z12" s="27">
        <f t="shared" si="10"/>
        <v>4.2478111665862343E-2</v>
      </c>
      <c r="AA12" s="25"/>
      <c r="AB12" s="25"/>
      <c r="AC12" s="27"/>
      <c r="AD12" s="25"/>
      <c r="AE12" s="25"/>
      <c r="AF12" s="27"/>
      <c r="AG12" s="22" t="str">
        <f t="shared" si="11"/>
        <v>30–40</v>
      </c>
      <c r="AH12" s="28">
        <v>31.4</v>
      </c>
      <c r="AI12" s="28">
        <v>37.74</v>
      </c>
      <c r="AJ12" s="27">
        <f t="shared" si="12"/>
        <v>0.18391264702619653</v>
      </c>
      <c r="AK12" s="28"/>
      <c r="AL12" s="28"/>
      <c r="AM12" s="27"/>
      <c r="AN12" s="28"/>
      <c r="AO12" s="28"/>
      <c r="AP12" s="27"/>
      <c r="AQ12" s="25">
        <v>198.90015999999997</v>
      </c>
      <c r="AR12" s="25">
        <v>249.43384980000002</v>
      </c>
      <c r="AS12" s="27">
        <f t="shared" si="13"/>
        <v>0.2263907586920588</v>
      </c>
      <c r="AT12" s="25">
        <v>87.666840000000036</v>
      </c>
      <c r="AU12" s="25">
        <v>132.65615019999996</v>
      </c>
      <c r="AV12" s="27">
        <f>LN(AU12/AT12)</f>
        <v>0.4142167229310485</v>
      </c>
      <c r="AW12" s="25">
        <v>286.56700000000001</v>
      </c>
      <c r="AX12" s="25">
        <v>382.09</v>
      </c>
      <c r="AY12" s="27">
        <f>LN(AX12/AW12)</f>
        <v>0.28768381724292491</v>
      </c>
      <c r="AZ12" s="26">
        <v>1.8619676945668144</v>
      </c>
    </row>
    <row r="13" spans="1:52" x14ac:dyDescent="0.25">
      <c r="A13" s="22">
        <v>10</v>
      </c>
      <c r="B13" s="22">
        <v>5</v>
      </c>
      <c r="C13" s="22" t="s">
        <v>58</v>
      </c>
      <c r="D13" s="22" t="s">
        <v>1</v>
      </c>
      <c r="E13" s="23">
        <v>0.67</v>
      </c>
      <c r="F13" s="23" t="str">
        <f t="shared" si="3"/>
        <v>&gt;0.5</v>
      </c>
      <c r="G13" s="24">
        <v>7.88</v>
      </c>
      <c r="H13" s="23" t="str">
        <f t="shared" si="4"/>
        <v>&gt;7.0</v>
      </c>
      <c r="I13" s="23"/>
      <c r="J13" s="23"/>
      <c r="K13" s="24">
        <v>13.87</v>
      </c>
      <c r="L13" s="23" t="str">
        <f t="shared" si="5"/>
        <v>10–20</v>
      </c>
      <c r="M13" s="25">
        <v>100</v>
      </c>
      <c r="N13" s="18" t="str">
        <f t="shared" si="6"/>
        <v>&lt;110</v>
      </c>
      <c r="O13" s="25">
        <v>0</v>
      </c>
      <c r="P13" s="18" t="str">
        <f t="shared" si="7"/>
        <v>&lt;26</v>
      </c>
      <c r="Q13" s="25">
        <v>0</v>
      </c>
      <c r="R13" s="18" t="str">
        <f t="shared" si="0"/>
        <v>&lt;25</v>
      </c>
      <c r="S13" s="26" t="s">
        <v>8</v>
      </c>
      <c r="T13" s="18">
        <v>7.0369999999999999</v>
      </c>
      <c r="U13" s="26" t="str">
        <f t="shared" si="8"/>
        <v>&lt;8</v>
      </c>
      <c r="V13" s="22">
        <v>3</v>
      </c>
      <c r="W13" s="22" t="str">
        <f t="shared" si="9"/>
        <v>2000–4000</v>
      </c>
      <c r="X13" s="25">
        <v>3471.3814803715914</v>
      </c>
      <c r="Y13" s="25">
        <v>3639.5417156286721</v>
      </c>
      <c r="Z13" s="27">
        <f t="shared" si="10"/>
        <v>4.7305135548350474E-2</v>
      </c>
      <c r="AA13" s="25"/>
      <c r="AB13" s="25"/>
      <c r="AC13" s="27"/>
      <c r="AD13" s="25"/>
      <c r="AE13" s="25"/>
      <c r="AF13" s="27"/>
      <c r="AG13" s="22" t="str">
        <f t="shared" si="11"/>
        <v>30–40</v>
      </c>
      <c r="AH13" s="28">
        <v>33.369999999999997</v>
      </c>
      <c r="AI13" s="28">
        <v>34.04</v>
      </c>
      <c r="AJ13" s="27">
        <f t="shared" si="12"/>
        <v>1.9879010941890859E-2</v>
      </c>
      <c r="AK13" s="28"/>
      <c r="AL13" s="28"/>
      <c r="AM13" s="27"/>
      <c r="AN13" s="28"/>
      <c r="AO13" s="28"/>
      <c r="AP13" s="27"/>
      <c r="AQ13" s="25">
        <v>115.84</v>
      </c>
      <c r="AR13" s="25">
        <v>123.89</v>
      </c>
      <c r="AS13" s="27">
        <f t="shared" si="13"/>
        <v>6.7184146490241251E-2</v>
      </c>
      <c r="AT13" s="25"/>
      <c r="AU13" s="25"/>
      <c r="AV13" s="27"/>
      <c r="AW13" s="25"/>
      <c r="AX13" s="25"/>
      <c r="AY13" s="27"/>
      <c r="AZ13" s="26">
        <v>9.5211027426460385E-2</v>
      </c>
    </row>
    <row r="14" spans="1:52" x14ac:dyDescent="0.25">
      <c r="A14" s="22">
        <v>11</v>
      </c>
      <c r="B14" s="22">
        <v>5</v>
      </c>
      <c r="C14" s="22" t="s">
        <v>58</v>
      </c>
      <c r="D14" s="22" t="s">
        <v>1</v>
      </c>
      <c r="E14" s="23">
        <v>0.67</v>
      </c>
      <c r="F14" s="23" t="str">
        <f t="shared" si="3"/>
        <v>&gt;0.5</v>
      </c>
      <c r="G14" s="24">
        <v>7.88</v>
      </c>
      <c r="H14" s="23" t="str">
        <f t="shared" si="4"/>
        <v>&gt;7.0</v>
      </c>
      <c r="I14" s="23"/>
      <c r="J14" s="23"/>
      <c r="K14" s="24">
        <v>13.87</v>
      </c>
      <c r="L14" s="23" t="str">
        <f t="shared" si="5"/>
        <v>10–20</v>
      </c>
      <c r="M14" s="25">
        <v>100</v>
      </c>
      <c r="N14" s="18" t="str">
        <f t="shared" si="6"/>
        <v>&lt;110</v>
      </c>
      <c r="O14" s="25">
        <v>22</v>
      </c>
      <c r="P14" s="18" t="str">
        <f t="shared" si="7"/>
        <v>&lt;26</v>
      </c>
      <c r="Q14" s="25">
        <v>0</v>
      </c>
      <c r="R14" s="18" t="str">
        <f t="shared" si="0"/>
        <v>&lt;25</v>
      </c>
      <c r="S14" s="26" t="s">
        <v>8</v>
      </c>
      <c r="T14" s="18">
        <v>7.0369999999999999</v>
      </c>
      <c r="U14" s="26" t="str">
        <f t="shared" si="8"/>
        <v>&lt;8</v>
      </c>
      <c r="V14" s="22">
        <v>3</v>
      </c>
      <c r="W14" s="22" t="str">
        <f t="shared" si="9"/>
        <v>4000–6000</v>
      </c>
      <c r="X14" s="25">
        <v>4419.5327709279691</v>
      </c>
      <c r="Y14" s="25">
        <v>4557.3299265410415</v>
      </c>
      <c r="Z14" s="27">
        <f t="shared" si="10"/>
        <v>3.0702927036889035E-2</v>
      </c>
      <c r="AA14" s="25"/>
      <c r="AB14" s="25"/>
      <c r="AC14" s="27"/>
      <c r="AD14" s="25"/>
      <c r="AE14" s="25"/>
      <c r="AF14" s="27"/>
      <c r="AG14" s="22" t="str">
        <f t="shared" si="11"/>
        <v>30–40</v>
      </c>
      <c r="AH14" s="28">
        <v>30.82</v>
      </c>
      <c r="AI14" s="28">
        <v>31.31</v>
      </c>
      <c r="AJ14" s="27">
        <f t="shared" si="12"/>
        <v>1.5773705446344686E-2</v>
      </c>
      <c r="AK14" s="28"/>
      <c r="AL14" s="28"/>
      <c r="AM14" s="27"/>
      <c r="AN14" s="28"/>
      <c r="AO14" s="28"/>
      <c r="AP14" s="27"/>
      <c r="AQ14" s="25">
        <v>136.21</v>
      </c>
      <c r="AR14" s="25">
        <v>142.69</v>
      </c>
      <c r="AS14" s="27">
        <f t="shared" si="13"/>
        <v>4.6476632483233429E-2</v>
      </c>
      <c r="AT14" s="25"/>
      <c r="AU14" s="25"/>
      <c r="AV14" s="27"/>
      <c r="AW14" s="25"/>
      <c r="AX14" s="25"/>
      <c r="AY14" s="27"/>
      <c r="AZ14" s="26">
        <v>6.9631945431291517E-2</v>
      </c>
    </row>
    <row r="15" spans="1:52" x14ac:dyDescent="0.25">
      <c r="A15" s="22">
        <v>12</v>
      </c>
      <c r="B15" s="22">
        <v>5</v>
      </c>
      <c r="C15" s="22" t="s">
        <v>58</v>
      </c>
      <c r="D15" s="22" t="s">
        <v>1</v>
      </c>
      <c r="E15" s="23">
        <v>0.67</v>
      </c>
      <c r="F15" s="23" t="str">
        <f t="shared" si="3"/>
        <v>&gt;0.5</v>
      </c>
      <c r="G15" s="24">
        <v>7.88</v>
      </c>
      <c r="H15" s="23" t="str">
        <f t="shared" si="4"/>
        <v>&gt;7.0</v>
      </c>
      <c r="I15" s="23"/>
      <c r="J15" s="23"/>
      <c r="K15" s="24">
        <v>13.87</v>
      </c>
      <c r="L15" s="23" t="str">
        <f t="shared" si="5"/>
        <v>10–20</v>
      </c>
      <c r="M15" s="25">
        <v>100</v>
      </c>
      <c r="N15" s="18" t="str">
        <f t="shared" si="6"/>
        <v>&lt;110</v>
      </c>
      <c r="O15" s="25">
        <v>44</v>
      </c>
      <c r="P15" s="18" t="str">
        <f t="shared" si="7"/>
        <v>26–44</v>
      </c>
      <c r="Q15" s="25">
        <v>0</v>
      </c>
      <c r="R15" s="18" t="str">
        <f t="shared" si="0"/>
        <v>&lt;25</v>
      </c>
      <c r="S15" s="26" t="s">
        <v>8</v>
      </c>
      <c r="T15" s="18">
        <v>7.0369999999999999</v>
      </c>
      <c r="U15" s="26" t="str">
        <f t="shared" si="8"/>
        <v>&lt;8</v>
      </c>
      <c r="V15" s="22">
        <v>3</v>
      </c>
      <c r="W15" s="22" t="str">
        <f t="shared" si="9"/>
        <v>4000–6000</v>
      </c>
      <c r="X15" s="25">
        <v>4806.2902072909219</v>
      </c>
      <c r="Y15" s="25">
        <v>5036.7066895368789</v>
      </c>
      <c r="Z15" s="27">
        <f t="shared" si="10"/>
        <v>4.6826914023109081E-2</v>
      </c>
      <c r="AA15" s="25"/>
      <c r="AB15" s="25"/>
      <c r="AC15" s="27"/>
      <c r="AD15" s="25"/>
      <c r="AE15" s="25"/>
      <c r="AF15" s="27"/>
      <c r="AG15" s="22" t="str">
        <f t="shared" si="11"/>
        <v>20–30</v>
      </c>
      <c r="AH15" s="28">
        <v>27.98</v>
      </c>
      <c r="AI15" s="28">
        <v>29.15</v>
      </c>
      <c r="AJ15" s="27">
        <f t="shared" si="12"/>
        <v>4.0964943559166134E-2</v>
      </c>
      <c r="AK15" s="28"/>
      <c r="AL15" s="28"/>
      <c r="AM15" s="27"/>
      <c r="AN15" s="28"/>
      <c r="AO15" s="28"/>
      <c r="AP15" s="27"/>
      <c r="AQ15" s="25">
        <v>134.47999999999999</v>
      </c>
      <c r="AR15" s="25">
        <v>146.82</v>
      </c>
      <c r="AS15" s="27">
        <f t="shared" si="13"/>
        <v>8.7791857582275187E-2</v>
      </c>
      <c r="AT15" s="25"/>
      <c r="AU15" s="25"/>
      <c r="AV15" s="27"/>
      <c r="AW15" s="25"/>
      <c r="AX15" s="25"/>
      <c r="AY15" s="27"/>
      <c r="AZ15" s="26">
        <v>0.16626403296859432</v>
      </c>
    </row>
    <row r="16" spans="1:52" x14ac:dyDescent="0.25">
      <c r="A16" s="22">
        <v>13</v>
      </c>
      <c r="B16" s="22">
        <v>5</v>
      </c>
      <c r="C16" s="22" t="s">
        <v>58</v>
      </c>
      <c r="D16" s="22" t="s">
        <v>1</v>
      </c>
      <c r="E16" s="23">
        <v>0.67</v>
      </c>
      <c r="F16" s="23" t="str">
        <f t="shared" si="3"/>
        <v>&gt;0.5</v>
      </c>
      <c r="G16" s="24">
        <v>7.88</v>
      </c>
      <c r="H16" s="23" t="str">
        <f t="shared" si="4"/>
        <v>&gt;7.0</v>
      </c>
      <c r="I16" s="23"/>
      <c r="J16" s="23"/>
      <c r="K16" s="24">
        <v>13.87</v>
      </c>
      <c r="L16" s="23" t="str">
        <f t="shared" si="5"/>
        <v>10–20</v>
      </c>
      <c r="M16" s="25">
        <v>100</v>
      </c>
      <c r="N16" s="18" t="str">
        <f t="shared" si="6"/>
        <v>&lt;110</v>
      </c>
      <c r="O16" s="25">
        <v>66</v>
      </c>
      <c r="P16" s="18" t="str">
        <f t="shared" si="7"/>
        <v>&gt;44</v>
      </c>
      <c r="Q16" s="25">
        <v>0</v>
      </c>
      <c r="R16" s="18" t="str">
        <f t="shared" si="0"/>
        <v>&lt;25</v>
      </c>
      <c r="S16" s="26" t="s">
        <v>8</v>
      </c>
      <c r="T16" s="18">
        <v>7.0369999999999999</v>
      </c>
      <c r="U16" s="26" t="str">
        <f t="shared" si="8"/>
        <v>&lt;8</v>
      </c>
      <c r="V16" s="22">
        <v>3</v>
      </c>
      <c r="W16" s="22" t="str">
        <f t="shared" si="9"/>
        <v>4000–6000</v>
      </c>
      <c r="X16" s="25">
        <v>4924.6467817896391</v>
      </c>
      <c r="Y16" s="25">
        <v>5270.0151057401808</v>
      </c>
      <c r="Z16" s="27">
        <f t="shared" si="10"/>
        <v>6.7780676295008821E-2</v>
      </c>
      <c r="AA16" s="25"/>
      <c r="AB16" s="25"/>
      <c r="AC16" s="27"/>
      <c r="AD16" s="25"/>
      <c r="AE16" s="25"/>
      <c r="AF16" s="27"/>
      <c r="AG16" s="22" t="str">
        <f t="shared" si="11"/>
        <v>20–30</v>
      </c>
      <c r="AH16" s="28">
        <v>25.48</v>
      </c>
      <c r="AI16" s="28">
        <v>26.48</v>
      </c>
      <c r="AJ16" s="27">
        <f t="shared" si="12"/>
        <v>3.8495900364844793E-2</v>
      </c>
      <c r="AK16" s="28"/>
      <c r="AL16" s="28"/>
      <c r="AM16" s="27"/>
      <c r="AN16" s="28"/>
      <c r="AO16" s="28"/>
      <c r="AP16" s="27"/>
      <c r="AQ16" s="25">
        <v>125.48</v>
      </c>
      <c r="AR16" s="25">
        <v>139.55000000000001</v>
      </c>
      <c r="AS16" s="27">
        <f t="shared" si="13"/>
        <v>0.10627657665985377</v>
      </c>
      <c r="AT16" s="25"/>
      <c r="AU16" s="25"/>
      <c r="AV16" s="27"/>
      <c r="AW16" s="25"/>
      <c r="AX16" s="25"/>
      <c r="AY16" s="27"/>
      <c r="AZ16" s="26">
        <v>0.14210601108426887</v>
      </c>
    </row>
    <row r="17" spans="1:52" x14ac:dyDescent="0.25">
      <c r="A17" s="22">
        <v>14</v>
      </c>
      <c r="B17" s="22">
        <v>5</v>
      </c>
      <c r="C17" s="22" t="s">
        <v>58</v>
      </c>
      <c r="D17" s="22" t="s">
        <v>1</v>
      </c>
      <c r="E17" s="23">
        <v>0.67</v>
      </c>
      <c r="F17" s="23" t="str">
        <f t="shared" si="3"/>
        <v>&gt;0.5</v>
      </c>
      <c r="G17" s="24">
        <v>7.88</v>
      </c>
      <c r="H17" s="23" t="str">
        <f t="shared" si="4"/>
        <v>&gt;7.0</v>
      </c>
      <c r="I17" s="23"/>
      <c r="J17" s="23"/>
      <c r="K17" s="24">
        <v>13.87</v>
      </c>
      <c r="L17" s="23" t="str">
        <f t="shared" si="5"/>
        <v>10–20</v>
      </c>
      <c r="M17" s="25">
        <v>100</v>
      </c>
      <c r="N17" s="18" t="str">
        <f t="shared" si="6"/>
        <v>&lt;110</v>
      </c>
      <c r="O17" s="25">
        <v>88</v>
      </c>
      <c r="P17" s="18" t="str">
        <f t="shared" si="7"/>
        <v>&gt;44</v>
      </c>
      <c r="Q17" s="25">
        <v>0</v>
      </c>
      <c r="R17" s="18" t="str">
        <f t="shared" si="0"/>
        <v>&lt;25</v>
      </c>
      <c r="S17" s="26" t="s">
        <v>8</v>
      </c>
      <c r="T17" s="18">
        <v>7.0369999999999999</v>
      </c>
      <c r="U17" s="26" t="str">
        <f t="shared" si="8"/>
        <v>&lt;8</v>
      </c>
      <c r="V17" s="22">
        <v>3</v>
      </c>
      <c r="W17" s="22" t="str">
        <f t="shared" si="9"/>
        <v>4000–6000</v>
      </c>
      <c r="X17" s="25">
        <v>5533.9547270306257</v>
      </c>
      <c r="Y17" s="25">
        <v>5327.8481012658231</v>
      </c>
      <c r="Z17" s="27">
        <f t="shared" si="10"/>
        <v>-3.7955277145479749E-2</v>
      </c>
      <c r="AA17" s="25"/>
      <c r="AB17" s="25"/>
      <c r="AC17" s="27"/>
      <c r="AD17" s="25"/>
      <c r="AE17" s="25"/>
      <c r="AF17" s="27"/>
      <c r="AG17" s="22" t="str">
        <f t="shared" si="11"/>
        <v>20–30</v>
      </c>
      <c r="AH17" s="28">
        <v>22.53</v>
      </c>
      <c r="AI17" s="28">
        <v>23.7</v>
      </c>
      <c r="AJ17" s="27">
        <f t="shared" si="12"/>
        <v>5.0627293696932266E-2</v>
      </c>
      <c r="AK17" s="28"/>
      <c r="AL17" s="28"/>
      <c r="AM17" s="27"/>
      <c r="AN17" s="28"/>
      <c r="AO17" s="28"/>
      <c r="AP17" s="27"/>
      <c r="AQ17" s="25">
        <v>124.68</v>
      </c>
      <c r="AR17" s="25">
        <v>126.27</v>
      </c>
      <c r="AS17" s="27">
        <f t="shared" si="13"/>
        <v>1.2672016551452437E-2</v>
      </c>
      <c r="AT17" s="25"/>
      <c r="AU17" s="25"/>
      <c r="AV17" s="27"/>
      <c r="AW17" s="25"/>
      <c r="AX17" s="25"/>
      <c r="AY17" s="27"/>
      <c r="AZ17" s="26">
        <v>0.16626403296859432</v>
      </c>
    </row>
    <row r="18" spans="1:52" x14ac:dyDescent="0.25">
      <c r="A18" s="22">
        <v>15</v>
      </c>
      <c r="B18" s="22">
        <v>6</v>
      </c>
      <c r="C18" s="22" t="s">
        <v>435</v>
      </c>
      <c r="D18" s="22" t="s">
        <v>1</v>
      </c>
      <c r="E18" s="23">
        <v>0.65</v>
      </c>
      <c r="F18" s="23" t="str">
        <f t="shared" si="3"/>
        <v>&gt;0.5</v>
      </c>
      <c r="G18" s="24">
        <v>7.98</v>
      </c>
      <c r="H18" s="23" t="str">
        <f t="shared" si="4"/>
        <v>&gt;7.0</v>
      </c>
      <c r="I18" s="23"/>
      <c r="J18" s="23"/>
      <c r="K18" s="24">
        <v>13.97</v>
      </c>
      <c r="L18" s="23" t="str">
        <f t="shared" si="5"/>
        <v>10–20</v>
      </c>
      <c r="M18" s="25">
        <v>100</v>
      </c>
      <c r="N18" s="18" t="str">
        <f t="shared" si="6"/>
        <v>&lt;110</v>
      </c>
      <c r="O18" s="25">
        <v>52.8</v>
      </c>
      <c r="P18" s="18" t="str">
        <f t="shared" si="7"/>
        <v>&gt;44</v>
      </c>
      <c r="Q18" s="25">
        <v>0</v>
      </c>
      <c r="R18" s="18" t="str">
        <f t="shared" si="0"/>
        <v>&lt;25</v>
      </c>
      <c r="S18" s="26" t="s">
        <v>8</v>
      </c>
      <c r="T18" s="18">
        <v>15</v>
      </c>
      <c r="U18" s="26" t="str">
        <f t="shared" si="8"/>
        <v>8–15</v>
      </c>
      <c r="V18" s="22">
        <v>3</v>
      </c>
      <c r="W18" s="22" t="str">
        <f t="shared" si="9"/>
        <v>2000–4000</v>
      </c>
      <c r="X18" s="25">
        <v>3804</v>
      </c>
      <c r="Y18" s="25">
        <v>3996</v>
      </c>
      <c r="Z18" s="27">
        <f t="shared" si="10"/>
        <v>4.9240716103163128E-2</v>
      </c>
      <c r="AA18" s="25"/>
      <c r="AB18" s="25"/>
      <c r="AC18" s="27"/>
      <c r="AD18" s="25"/>
      <c r="AE18" s="25"/>
      <c r="AF18" s="27"/>
      <c r="AG18" s="22" t="str">
        <f t="shared" si="11"/>
        <v>20–30</v>
      </c>
      <c r="AH18" s="28">
        <v>22.816500000000001</v>
      </c>
      <c r="AI18" s="28">
        <v>23.259499999999999</v>
      </c>
      <c r="AJ18" s="27">
        <f t="shared" si="12"/>
        <v>1.9229692291006496E-2</v>
      </c>
      <c r="AK18" s="28"/>
      <c r="AL18" s="28"/>
      <c r="AM18" s="27"/>
      <c r="AN18" s="28"/>
      <c r="AO18" s="28"/>
      <c r="AP18" s="27"/>
      <c r="AQ18" s="25">
        <v>86.793965999999998</v>
      </c>
      <c r="AR18" s="25">
        <v>92.944962000000004</v>
      </c>
      <c r="AS18" s="27">
        <f t="shared" si="13"/>
        <v>6.8470408394169804E-2</v>
      </c>
      <c r="AT18" s="25">
        <v>40.844219294117636</v>
      </c>
      <c r="AU18" s="25">
        <v>27.294316137128092</v>
      </c>
      <c r="AV18" s="27">
        <f t="shared" ref="AV18:AV38" si="14">LN(AU18/AT18)</f>
        <v>-0.40308682033546839</v>
      </c>
      <c r="AW18" s="25">
        <v>127.63818529411763</v>
      </c>
      <c r="AX18" s="25">
        <v>120.2392781371281</v>
      </c>
      <c r="AY18" s="27">
        <f t="shared" ref="AY18:AY38" si="15">LN(AX18/AW18)</f>
        <v>-5.9715842023099569E-2</v>
      </c>
      <c r="AZ18" s="26">
        <v>2.9533333333333189E-2</v>
      </c>
    </row>
    <row r="19" spans="1:52" x14ac:dyDescent="0.25">
      <c r="A19" s="22">
        <v>16</v>
      </c>
      <c r="B19" s="22">
        <v>6</v>
      </c>
      <c r="C19" s="22" t="s">
        <v>435</v>
      </c>
      <c r="D19" s="22" t="s">
        <v>1</v>
      </c>
      <c r="E19" s="23">
        <v>0.65</v>
      </c>
      <c r="F19" s="23" t="str">
        <f t="shared" si="3"/>
        <v>&gt;0.5</v>
      </c>
      <c r="G19" s="24">
        <v>7.98</v>
      </c>
      <c r="H19" s="23" t="str">
        <f t="shared" si="4"/>
        <v>&gt;7.0</v>
      </c>
      <c r="I19" s="23"/>
      <c r="J19" s="23"/>
      <c r="K19" s="24">
        <v>13.97</v>
      </c>
      <c r="L19" s="23" t="str">
        <f t="shared" si="5"/>
        <v>10–20</v>
      </c>
      <c r="M19" s="25">
        <v>100</v>
      </c>
      <c r="N19" s="18" t="str">
        <f t="shared" si="6"/>
        <v>&lt;110</v>
      </c>
      <c r="O19" s="25">
        <v>52.8</v>
      </c>
      <c r="P19" s="18" t="str">
        <f t="shared" si="7"/>
        <v>&gt;44</v>
      </c>
      <c r="Q19" s="25">
        <v>0</v>
      </c>
      <c r="R19" s="18" t="str">
        <f t="shared" si="0"/>
        <v>&lt;25</v>
      </c>
      <c r="S19" s="26" t="s">
        <v>8</v>
      </c>
      <c r="T19" s="18">
        <v>15</v>
      </c>
      <c r="U19" s="26" t="str">
        <f t="shared" si="8"/>
        <v>8–15</v>
      </c>
      <c r="V19" s="22">
        <v>3</v>
      </c>
      <c r="W19" s="22" t="str">
        <f t="shared" si="9"/>
        <v>4000–6000</v>
      </c>
      <c r="X19" s="25">
        <v>4025</v>
      </c>
      <c r="Y19" s="25">
        <v>3660</v>
      </c>
      <c r="Z19" s="27">
        <f t="shared" si="10"/>
        <v>-9.5061763457251827E-2</v>
      </c>
      <c r="AA19" s="25"/>
      <c r="AB19" s="25"/>
      <c r="AC19" s="27"/>
      <c r="AD19" s="25"/>
      <c r="AE19" s="25"/>
      <c r="AF19" s="27"/>
      <c r="AG19" s="22" t="str">
        <f t="shared" si="11"/>
        <v>20–30</v>
      </c>
      <c r="AH19" s="28">
        <v>27.468399999999999</v>
      </c>
      <c r="AI19" s="28">
        <v>24.810099999999998</v>
      </c>
      <c r="AJ19" s="27">
        <f t="shared" si="12"/>
        <v>-0.10178542472388681</v>
      </c>
      <c r="AK19" s="28"/>
      <c r="AL19" s="28"/>
      <c r="AM19" s="27"/>
      <c r="AN19" s="28"/>
      <c r="AO19" s="28"/>
      <c r="AP19" s="27"/>
      <c r="AQ19" s="25">
        <v>110.56031</v>
      </c>
      <c r="AR19" s="25">
        <v>90.804966000000007</v>
      </c>
      <c r="AS19" s="27">
        <f t="shared" si="13"/>
        <v>-0.19684718818113844</v>
      </c>
      <c r="AT19" s="25">
        <v>25.765596288532706</v>
      </c>
      <c r="AU19" s="25">
        <v>33.415233726402207</v>
      </c>
      <c r="AV19" s="27">
        <f t="shared" si="14"/>
        <v>0.25997177072669203</v>
      </c>
      <c r="AW19" s="25">
        <v>136.32590628853271</v>
      </c>
      <c r="AX19" s="25">
        <v>124.22019972640221</v>
      </c>
      <c r="AY19" s="27">
        <f t="shared" si="15"/>
        <v>-9.2992593815504163E-2</v>
      </c>
      <c r="AZ19" s="26">
        <v>-0.17722000000000004</v>
      </c>
    </row>
    <row r="20" spans="1:52" x14ac:dyDescent="0.25">
      <c r="A20" s="22">
        <v>17</v>
      </c>
      <c r="B20" s="22">
        <v>6</v>
      </c>
      <c r="C20" s="22" t="s">
        <v>435</v>
      </c>
      <c r="D20" s="22" t="s">
        <v>1</v>
      </c>
      <c r="E20" s="23">
        <v>0.65</v>
      </c>
      <c r="F20" s="23" t="str">
        <f t="shared" si="3"/>
        <v>&gt;0.5</v>
      </c>
      <c r="G20" s="24">
        <v>7.98</v>
      </c>
      <c r="H20" s="23" t="str">
        <f t="shared" si="4"/>
        <v>&gt;7.0</v>
      </c>
      <c r="I20" s="23"/>
      <c r="J20" s="23"/>
      <c r="K20" s="24">
        <v>13.97</v>
      </c>
      <c r="L20" s="23" t="str">
        <f t="shared" si="5"/>
        <v>10–20</v>
      </c>
      <c r="M20" s="25">
        <v>100</v>
      </c>
      <c r="N20" s="18" t="str">
        <f t="shared" si="6"/>
        <v>&lt;110</v>
      </c>
      <c r="O20" s="25">
        <v>52.8</v>
      </c>
      <c r="P20" s="18" t="str">
        <f t="shared" si="7"/>
        <v>&gt;44</v>
      </c>
      <c r="Q20" s="25">
        <v>0</v>
      </c>
      <c r="R20" s="18" t="str">
        <f t="shared" si="0"/>
        <v>&lt;25</v>
      </c>
      <c r="S20" s="26" t="s">
        <v>8</v>
      </c>
      <c r="T20" s="18">
        <v>15</v>
      </c>
      <c r="U20" s="26" t="str">
        <f t="shared" si="8"/>
        <v>8–15</v>
      </c>
      <c r="V20" s="22">
        <v>3</v>
      </c>
      <c r="W20" s="22" t="str">
        <f t="shared" si="9"/>
        <v>4000–6000</v>
      </c>
      <c r="X20" s="25">
        <v>4052</v>
      </c>
      <c r="Y20" s="25">
        <v>4022</v>
      </c>
      <c r="Z20" s="27">
        <f t="shared" si="10"/>
        <v>-7.4312950359766376E-3</v>
      </c>
      <c r="AA20" s="25"/>
      <c r="AB20" s="25"/>
      <c r="AC20" s="27"/>
      <c r="AD20" s="25"/>
      <c r="AE20" s="25"/>
      <c r="AF20" s="27"/>
      <c r="AG20" s="22" t="str">
        <f t="shared" si="11"/>
        <v>20–30</v>
      </c>
      <c r="AH20" s="28">
        <v>26.139199999999999</v>
      </c>
      <c r="AI20" s="28">
        <v>23.481000000000002</v>
      </c>
      <c r="AJ20" s="27">
        <f t="shared" si="12"/>
        <v>-0.10724451979929614</v>
      </c>
      <c r="AK20" s="28"/>
      <c r="AL20" s="28"/>
      <c r="AM20" s="27"/>
      <c r="AN20" s="28"/>
      <c r="AO20" s="28"/>
      <c r="AP20" s="27"/>
      <c r="AQ20" s="25">
        <v>105.91603839999999</v>
      </c>
      <c r="AR20" s="25">
        <v>94.440582000000006</v>
      </c>
      <c r="AS20" s="27">
        <f t="shared" si="13"/>
        <v>-0.11467581483527285</v>
      </c>
      <c r="AT20" s="25">
        <v>48.255778776128068</v>
      </c>
      <c r="AU20" s="25">
        <v>48.218907425981882</v>
      </c>
      <c r="AV20" s="27">
        <f t="shared" si="14"/>
        <v>-7.6437360706556453E-4</v>
      </c>
      <c r="AW20" s="25">
        <v>154.17181717612806</v>
      </c>
      <c r="AX20" s="25">
        <v>142.65948942598189</v>
      </c>
      <c r="AY20" s="27">
        <f t="shared" si="15"/>
        <v>-7.7607078549931527E-2</v>
      </c>
      <c r="AZ20" s="26">
        <v>-0.17721333333333314</v>
      </c>
    </row>
    <row r="21" spans="1:52" x14ac:dyDescent="0.25">
      <c r="A21" s="22">
        <v>18</v>
      </c>
      <c r="B21" s="22">
        <v>6</v>
      </c>
      <c r="C21" s="22" t="s">
        <v>435</v>
      </c>
      <c r="D21" s="22" t="s">
        <v>1</v>
      </c>
      <c r="E21" s="23">
        <v>0.65</v>
      </c>
      <c r="F21" s="23" t="str">
        <f t="shared" si="3"/>
        <v>&gt;0.5</v>
      </c>
      <c r="G21" s="24">
        <v>7.98</v>
      </c>
      <c r="H21" s="23" t="str">
        <f t="shared" si="4"/>
        <v>&gt;7.0</v>
      </c>
      <c r="I21" s="23"/>
      <c r="J21" s="23"/>
      <c r="K21" s="24">
        <v>13.97</v>
      </c>
      <c r="L21" s="23" t="str">
        <f t="shared" si="5"/>
        <v>10–20</v>
      </c>
      <c r="M21" s="25">
        <v>100</v>
      </c>
      <c r="N21" s="18" t="str">
        <f t="shared" si="6"/>
        <v>&lt;110</v>
      </c>
      <c r="O21" s="25">
        <v>52.8</v>
      </c>
      <c r="P21" s="18" t="str">
        <f t="shared" si="7"/>
        <v>&gt;44</v>
      </c>
      <c r="Q21" s="25">
        <v>0</v>
      </c>
      <c r="R21" s="18" t="str">
        <f t="shared" si="0"/>
        <v>&lt;25</v>
      </c>
      <c r="S21" s="26" t="s">
        <v>8</v>
      </c>
      <c r="T21" s="18">
        <v>15</v>
      </c>
      <c r="U21" s="26" t="str">
        <f t="shared" si="8"/>
        <v>8–15</v>
      </c>
      <c r="V21" s="22">
        <v>3</v>
      </c>
      <c r="W21" s="22" t="str">
        <f t="shared" si="9"/>
        <v>4000–6000</v>
      </c>
      <c r="X21" s="25">
        <v>4771</v>
      </c>
      <c r="Y21" s="25">
        <v>4488</v>
      </c>
      <c r="Z21" s="27">
        <f t="shared" si="10"/>
        <v>-6.1148758313574712E-2</v>
      </c>
      <c r="AA21" s="25"/>
      <c r="AB21" s="25"/>
      <c r="AC21" s="27"/>
      <c r="AD21" s="25"/>
      <c r="AE21" s="25"/>
      <c r="AF21" s="27"/>
      <c r="AG21" s="22" t="str">
        <f t="shared" si="11"/>
        <v>20–30</v>
      </c>
      <c r="AH21" s="28">
        <v>22.816500000000001</v>
      </c>
      <c r="AI21" s="28">
        <v>23.702500000000001</v>
      </c>
      <c r="AJ21" s="27">
        <f t="shared" si="12"/>
        <v>3.809656937220688E-2</v>
      </c>
      <c r="AK21" s="28"/>
      <c r="AL21" s="28"/>
      <c r="AM21" s="27"/>
      <c r="AN21" s="28"/>
      <c r="AO21" s="28"/>
      <c r="AP21" s="27"/>
      <c r="AQ21" s="25">
        <v>108.8575215</v>
      </c>
      <c r="AR21" s="25">
        <v>106.37682000000001</v>
      </c>
      <c r="AS21" s="27">
        <f t="shared" si="13"/>
        <v>-2.3052188941367818E-2</v>
      </c>
      <c r="AT21" s="25">
        <v>48.907002413043458</v>
      </c>
      <c r="AU21" s="25">
        <v>28.277382531645571</v>
      </c>
      <c r="AV21" s="27">
        <f t="shared" si="14"/>
        <v>-0.54785830357285281</v>
      </c>
      <c r="AW21" s="25">
        <v>157.76452391304346</v>
      </c>
      <c r="AX21" s="25">
        <v>134.65420253164558</v>
      </c>
      <c r="AY21" s="27">
        <f t="shared" si="15"/>
        <v>-0.15839353681112978</v>
      </c>
      <c r="AZ21" s="26">
        <v>5.9066666666666615E-2</v>
      </c>
    </row>
    <row r="22" spans="1:52" x14ac:dyDescent="0.25">
      <c r="A22" s="22">
        <v>19</v>
      </c>
      <c r="B22" s="22">
        <v>6</v>
      </c>
      <c r="C22" s="22" t="s">
        <v>435</v>
      </c>
      <c r="D22" s="22" t="s">
        <v>1</v>
      </c>
      <c r="E22" s="23">
        <v>0.65</v>
      </c>
      <c r="F22" s="23" t="str">
        <f t="shared" si="3"/>
        <v>&gt;0.5</v>
      </c>
      <c r="G22" s="24">
        <v>7.98</v>
      </c>
      <c r="H22" s="23" t="str">
        <f t="shared" si="4"/>
        <v>&gt;7.0</v>
      </c>
      <c r="I22" s="23"/>
      <c r="J22" s="23"/>
      <c r="K22" s="24">
        <v>13.97</v>
      </c>
      <c r="L22" s="23" t="str">
        <f t="shared" si="5"/>
        <v>10–20</v>
      </c>
      <c r="M22" s="25">
        <v>100</v>
      </c>
      <c r="N22" s="18" t="str">
        <f t="shared" si="6"/>
        <v>&lt;110</v>
      </c>
      <c r="O22" s="25">
        <v>52.8</v>
      </c>
      <c r="P22" s="18" t="str">
        <f t="shared" si="7"/>
        <v>&gt;44</v>
      </c>
      <c r="Q22" s="25">
        <v>0</v>
      </c>
      <c r="R22" s="18" t="str">
        <f t="shared" si="0"/>
        <v>&lt;25</v>
      </c>
      <c r="S22" s="26" t="s">
        <v>8</v>
      </c>
      <c r="T22" s="18">
        <v>15</v>
      </c>
      <c r="U22" s="26" t="str">
        <f t="shared" si="8"/>
        <v>8–15</v>
      </c>
      <c r="V22" s="22">
        <v>3</v>
      </c>
      <c r="W22" s="22" t="str">
        <f t="shared" si="9"/>
        <v>2000–4000</v>
      </c>
      <c r="X22" s="25">
        <v>3647</v>
      </c>
      <c r="Y22" s="25">
        <v>4773</v>
      </c>
      <c r="Z22" s="27">
        <f t="shared" si="10"/>
        <v>0.26907012619721637</v>
      </c>
      <c r="AA22" s="25"/>
      <c r="AB22" s="25"/>
      <c r="AC22" s="27"/>
      <c r="AD22" s="25"/>
      <c r="AE22" s="25"/>
      <c r="AF22" s="27"/>
      <c r="AG22" s="22" t="str">
        <f t="shared" si="11"/>
        <v>20–30</v>
      </c>
      <c r="AH22" s="28">
        <v>25.2532</v>
      </c>
      <c r="AI22" s="28">
        <v>24.5886</v>
      </c>
      <c r="AJ22" s="27">
        <f t="shared" si="12"/>
        <v>-2.6669959470304924E-2</v>
      </c>
      <c r="AK22" s="28"/>
      <c r="AL22" s="28"/>
      <c r="AM22" s="27"/>
      <c r="AN22" s="28"/>
      <c r="AO22" s="28"/>
      <c r="AP22" s="27"/>
      <c r="AQ22" s="25">
        <v>92.098420400000009</v>
      </c>
      <c r="AR22" s="25">
        <v>117.3613878</v>
      </c>
      <c r="AS22" s="27">
        <f t="shared" si="13"/>
        <v>0.24240016672691128</v>
      </c>
      <c r="AT22" s="25">
        <v>16.508207430188676</v>
      </c>
      <c r="AU22" s="25">
        <v>41.449691766982383</v>
      </c>
      <c r="AV22" s="27">
        <f t="shared" si="14"/>
        <v>0.92062276804702925</v>
      </c>
      <c r="AW22" s="25">
        <v>108.60662783018869</v>
      </c>
      <c r="AX22" s="25">
        <v>158.81107956698239</v>
      </c>
      <c r="AY22" s="27">
        <f t="shared" si="15"/>
        <v>0.37998288157061255</v>
      </c>
      <c r="AZ22" s="26">
        <v>-4.4306666666666675E-2</v>
      </c>
    </row>
    <row r="23" spans="1:52" x14ac:dyDescent="0.25">
      <c r="A23" s="22">
        <v>20</v>
      </c>
      <c r="B23" s="22">
        <v>7</v>
      </c>
      <c r="C23" s="22" t="s">
        <v>59</v>
      </c>
      <c r="D23" s="22" t="s">
        <v>1</v>
      </c>
      <c r="E23" s="23">
        <v>0.67</v>
      </c>
      <c r="F23" s="23" t="str">
        <f t="shared" si="3"/>
        <v>&gt;0.5</v>
      </c>
      <c r="G23" s="24"/>
      <c r="H23" s="23"/>
      <c r="I23" s="23"/>
      <c r="J23" s="23"/>
      <c r="K23" s="24">
        <v>13.79</v>
      </c>
      <c r="L23" s="23" t="str">
        <f t="shared" si="5"/>
        <v>10–20</v>
      </c>
      <c r="M23" s="25">
        <v>100</v>
      </c>
      <c r="N23" s="18" t="str">
        <f t="shared" si="6"/>
        <v>&lt;110</v>
      </c>
      <c r="O23" s="25">
        <v>52.8</v>
      </c>
      <c r="P23" s="18" t="str">
        <f t="shared" si="7"/>
        <v>&gt;44</v>
      </c>
      <c r="Q23" s="25">
        <v>0</v>
      </c>
      <c r="R23" s="18" t="str">
        <f t="shared" si="0"/>
        <v>&lt;25</v>
      </c>
      <c r="S23" s="26" t="s">
        <v>8</v>
      </c>
      <c r="T23" s="18">
        <v>7.4910000000000005</v>
      </c>
      <c r="U23" s="26" t="str">
        <f t="shared" si="8"/>
        <v>&lt;8</v>
      </c>
      <c r="V23" s="22">
        <v>3</v>
      </c>
      <c r="W23" s="22" t="str">
        <f t="shared" si="9"/>
        <v>4000–6000</v>
      </c>
      <c r="X23" s="25">
        <v>5268</v>
      </c>
      <c r="Y23" s="25">
        <v>5066</v>
      </c>
      <c r="Z23" s="27">
        <f t="shared" si="10"/>
        <v>-3.9099232301551184E-2</v>
      </c>
      <c r="AA23" s="25"/>
      <c r="AB23" s="25"/>
      <c r="AC23" s="27"/>
      <c r="AD23" s="25"/>
      <c r="AE23" s="25"/>
      <c r="AF23" s="27"/>
      <c r="AG23" s="22" t="str">
        <f t="shared" si="11"/>
        <v>30–40</v>
      </c>
      <c r="AH23" s="28">
        <v>31.211200000000002</v>
      </c>
      <c r="AI23" s="28">
        <v>33.229799999999997</v>
      </c>
      <c r="AJ23" s="27">
        <f t="shared" si="12"/>
        <v>6.2670058932020087E-2</v>
      </c>
      <c r="AK23" s="28"/>
      <c r="AL23" s="28"/>
      <c r="AM23" s="27"/>
      <c r="AN23" s="28"/>
      <c r="AO23" s="28"/>
      <c r="AP23" s="27"/>
      <c r="AQ23" s="25">
        <v>164.4206016</v>
      </c>
      <c r="AR23" s="25">
        <v>168.34216679999997</v>
      </c>
      <c r="AS23" s="27">
        <f t="shared" si="13"/>
        <v>2.35708266304691E-2</v>
      </c>
      <c r="AT23" s="25">
        <v>117.40383143651775</v>
      </c>
      <c r="AU23" s="25">
        <v>126.1131517460384</v>
      </c>
      <c r="AV23" s="27">
        <f t="shared" si="14"/>
        <v>7.1559991087560185E-2</v>
      </c>
      <c r="AW23" s="25">
        <v>281.82443303651775</v>
      </c>
      <c r="AX23" s="25">
        <v>294.45531854603837</v>
      </c>
      <c r="AY23" s="27">
        <f t="shared" si="15"/>
        <v>4.3842972701854679E-2</v>
      </c>
      <c r="AZ23" s="26">
        <v>0.26947003070351028</v>
      </c>
    </row>
    <row r="24" spans="1:52" x14ac:dyDescent="0.25">
      <c r="A24" s="22">
        <v>21</v>
      </c>
      <c r="B24" s="22">
        <v>7</v>
      </c>
      <c r="C24" s="22" t="s">
        <v>59</v>
      </c>
      <c r="D24" s="22" t="s">
        <v>1</v>
      </c>
      <c r="E24" s="23">
        <v>0.67</v>
      </c>
      <c r="F24" s="23" t="str">
        <f t="shared" si="3"/>
        <v>&gt;0.5</v>
      </c>
      <c r="G24" s="24"/>
      <c r="H24" s="23"/>
      <c r="I24" s="23"/>
      <c r="J24" s="23"/>
      <c r="K24" s="24">
        <v>13.79</v>
      </c>
      <c r="L24" s="23" t="str">
        <f t="shared" si="5"/>
        <v>10–20</v>
      </c>
      <c r="M24" s="25">
        <v>100</v>
      </c>
      <c r="N24" s="18" t="str">
        <f t="shared" si="6"/>
        <v>&lt;110</v>
      </c>
      <c r="O24" s="25">
        <v>52.8</v>
      </c>
      <c r="P24" s="18" t="str">
        <f t="shared" si="7"/>
        <v>&gt;44</v>
      </c>
      <c r="Q24" s="25">
        <v>0</v>
      </c>
      <c r="R24" s="18" t="str">
        <f t="shared" si="0"/>
        <v>&lt;25</v>
      </c>
      <c r="S24" s="26" t="s">
        <v>8</v>
      </c>
      <c r="T24" s="18">
        <v>14.982000000000001</v>
      </c>
      <c r="U24" s="26" t="str">
        <f t="shared" si="8"/>
        <v>8–15</v>
      </c>
      <c r="V24" s="22">
        <v>3</v>
      </c>
      <c r="W24" s="22" t="str">
        <f t="shared" si="9"/>
        <v>4000–6000</v>
      </c>
      <c r="X24" s="25">
        <v>5268</v>
      </c>
      <c r="Y24" s="25">
        <v>4940</v>
      </c>
      <c r="Z24" s="27">
        <f t="shared" si="10"/>
        <v>-6.4285452681203448E-2</v>
      </c>
      <c r="AA24" s="25"/>
      <c r="AB24" s="25"/>
      <c r="AC24" s="27"/>
      <c r="AD24" s="25"/>
      <c r="AE24" s="25"/>
      <c r="AF24" s="27"/>
      <c r="AG24" s="22" t="str">
        <f t="shared" si="11"/>
        <v>30–40</v>
      </c>
      <c r="AH24" s="28">
        <v>31.211200000000002</v>
      </c>
      <c r="AI24" s="28">
        <v>37.267099999999999</v>
      </c>
      <c r="AJ24" s="27">
        <f t="shared" si="12"/>
        <v>0.17733389513373107</v>
      </c>
      <c r="AK24" s="28"/>
      <c r="AL24" s="28"/>
      <c r="AM24" s="27"/>
      <c r="AN24" s="28"/>
      <c r="AO24" s="28"/>
      <c r="AP24" s="27"/>
      <c r="AQ24" s="25">
        <v>164.4206016</v>
      </c>
      <c r="AR24" s="25">
        <v>184.09947399999999</v>
      </c>
      <c r="AS24" s="27">
        <f t="shared" si="13"/>
        <v>0.11304844245252754</v>
      </c>
      <c r="AT24" s="25">
        <v>117.40383143651775</v>
      </c>
      <c r="AU24" s="25">
        <v>150.47841144718342</v>
      </c>
      <c r="AV24" s="27">
        <f t="shared" si="14"/>
        <v>0.2482000857590429</v>
      </c>
      <c r="AW24" s="25">
        <v>281.82443303651775</v>
      </c>
      <c r="AX24" s="25">
        <v>334.57788544718341</v>
      </c>
      <c r="AY24" s="27">
        <f t="shared" si="15"/>
        <v>0.17158539469025602</v>
      </c>
      <c r="AZ24" s="26">
        <v>0.40421172073154432</v>
      </c>
    </row>
    <row r="25" spans="1:52" x14ac:dyDescent="0.25">
      <c r="A25" s="22">
        <v>22</v>
      </c>
      <c r="B25" s="22">
        <v>7</v>
      </c>
      <c r="C25" s="22" t="s">
        <v>59</v>
      </c>
      <c r="D25" s="22" t="s">
        <v>1</v>
      </c>
      <c r="E25" s="23">
        <v>0.67</v>
      </c>
      <c r="F25" s="23" t="str">
        <f t="shared" si="3"/>
        <v>&gt;0.5</v>
      </c>
      <c r="G25" s="24"/>
      <c r="H25" s="23"/>
      <c r="I25" s="23"/>
      <c r="J25" s="23"/>
      <c r="K25" s="24">
        <v>13.79</v>
      </c>
      <c r="L25" s="23" t="str">
        <f t="shared" si="5"/>
        <v>10–20</v>
      </c>
      <c r="M25" s="25">
        <v>100</v>
      </c>
      <c r="N25" s="18" t="str">
        <f t="shared" si="6"/>
        <v>&lt;110</v>
      </c>
      <c r="O25" s="25">
        <v>52.8</v>
      </c>
      <c r="P25" s="18" t="str">
        <f t="shared" si="7"/>
        <v>&gt;44</v>
      </c>
      <c r="Q25" s="25">
        <v>0</v>
      </c>
      <c r="R25" s="18" t="str">
        <f t="shared" si="0"/>
        <v>&lt;25</v>
      </c>
      <c r="S25" s="26" t="s">
        <v>8</v>
      </c>
      <c r="T25" s="18">
        <v>29.964000000000002</v>
      </c>
      <c r="U25" s="26" t="str">
        <f t="shared" si="8"/>
        <v>&gt;15</v>
      </c>
      <c r="V25" s="22">
        <v>3</v>
      </c>
      <c r="W25" s="22" t="str">
        <f t="shared" si="9"/>
        <v>4000–6000</v>
      </c>
      <c r="X25" s="25">
        <v>5268</v>
      </c>
      <c r="Y25" s="25">
        <v>5236</v>
      </c>
      <c r="Z25" s="27">
        <f t="shared" si="10"/>
        <v>-6.0929358333810689E-3</v>
      </c>
      <c r="AA25" s="25"/>
      <c r="AB25" s="25"/>
      <c r="AC25" s="27"/>
      <c r="AD25" s="25"/>
      <c r="AE25" s="25"/>
      <c r="AF25" s="27"/>
      <c r="AG25" s="22" t="str">
        <f t="shared" si="11"/>
        <v>30–40</v>
      </c>
      <c r="AH25" s="28">
        <v>31.211200000000002</v>
      </c>
      <c r="AI25" s="28">
        <v>41.614899999999999</v>
      </c>
      <c r="AJ25" s="27">
        <f t="shared" si="12"/>
        <v>0.28768127145694522</v>
      </c>
      <c r="AK25" s="28"/>
      <c r="AL25" s="28"/>
      <c r="AM25" s="27"/>
      <c r="AN25" s="28"/>
      <c r="AO25" s="28"/>
      <c r="AP25" s="27"/>
      <c r="AQ25" s="25">
        <v>164.4206016</v>
      </c>
      <c r="AR25" s="25">
        <v>217.89561639999999</v>
      </c>
      <c r="AS25" s="27">
        <f t="shared" si="13"/>
        <v>0.28158833562356428</v>
      </c>
      <c r="AT25" s="25">
        <v>117.40383143651775</v>
      </c>
      <c r="AU25" s="25">
        <v>147.04404156477153</v>
      </c>
      <c r="AV25" s="27">
        <f t="shared" si="14"/>
        <v>0.22511260178138601</v>
      </c>
      <c r="AW25" s="25">
        <v>281.82443303651775</v>
      </c>
      <c r="AX25" s="25">
        <v>364.93965796477153</v>
      </c>
      <c r="AY25" s="27">
        <f t="shared" si="15"/>
        <v>0.25844772009972777</v>
      </c>
      <c r="AZ25" s="26">
        <v>0.34720664797757295</v>
      </c>
    </row>
    <row r="26" spans="1:52" x14ac:dyDescent="0.25">
      <c r="A26" s="22">
        <v>23</v>
      </c>
      <c r="B26" s="22">
        <v>7</v>
      </c>
      <c r="C26" s="22" t="s">
        <v>59</v>
      </c>
      <c r="D26" s="22" t="s">
        <v>1</v>
      </c>
      <c r="E26" s="23">
        <v>0.67</v>
      </c>
      <c r="F26" s="23" t="str">
        <f t="shared" si="3"/>
        <v>&gt;0.5</v>
      </c>
      <c r="G26" s="24"/>
      <c r="H26" s="23"/>
      <c r="I26" s="23"/>
      <c r="J26" s="23"/>
      <c r="K26" s="24">
        <v>13.79</v>
      </c>
      <c r="L26" s="23" t="str">
        <f t="shared" si="5"/>
        <v>10–20</v>
      </c>
      <c r="M26" s="25">
        <v>100</v>
      </c>
      <c r="N26" s="18" t="str">
        <f t="shared" si="6"/>
        <v>&lt;110</v>
      </c>
      <c r="O26" s="25">
        <v>52.8</v>
      </c>
      <c r="P26" s="18" t="str">
        <f t="shared" si="7"/>
        <v>&gt;44</v>
      </c>
      <c r="Q26" s="25">
        <v>0</v>
      </c>
      <c r="R26" s="18" t="str">
        <f t="shared" si="0"/>
        <v>&lt;25</v>
      </c>
      <c r="S26" s="26" t="s">
        <v>8</v>
      </c>
      <c r="T26" s="18">
        <v>44.945999999999998</v>
      </c>
      <c r="U26" s="26" t="str">
        <f t="shared" si="8"/>
        <v>&gt;15</v>
      </c>
      <c r="V26" s="22">
        <v>3</v>
      </c>
      <c r="W26" s="22" t="str">
        <f t="shared" si="9"/>
        <v>4000–6000</v>
      </c>
      <c r="X26" s="25">
        <v>5268</v>
      </c>
      <c r="Y26" s="25">
        <v>4910</v>
      </c>
      <c r="Z26" s="27">
        <f t="shared" si="10"/>
        <v>-7.0376842074605428E-2</v>
      </c>
      <c r="AA26" s="25"/>
      <c r="AB26" s="25"/>
      <c r="AC26" s="27"/>
      <c r="AD26" s="25"/>
      <c r="AE26" s="25"/>
      <c r="AF26" s="27"/>
      <c r="AG26" s="22" t="str">
        <f t="shared" si="11"/>
        <v>30–40</v>
      </c>
      <c r="AH26" s="28">
        <v>31.211200000000002</v>
      </c>
      <c r="AI26" s="28">
        <v>34.782600000000002</v>
      </c>
      <c r="AJ26" s="27">
        <f t="shared" si="12"/>
        <v>0.10834025698021532</v>
      </c>
      <c r="AK26" s="28"/>
      <c r="AL26" s="28"/>
      <c r="AM26" s="27"/>
      <c r="AN26" s="28"/>
      <c r="AO26" s="28"/>
      <c r="AP26" s="27"/>
      <c r="AQ26" s="25">
        <v>164.4206016</v>
      </c>
      <c r="AR26" s="25">
        <v>170.78256600000003</v>
      </c>
      <c r="AS26" s="27">
        <f t="shared" si="13"/>
        <v>3.7963414905609991E-2</v>
      </c>
      <c r="AT26" s="25">
        <v>117.40383143651775</v>
      </c>
      <c r="AU26" s="25">
        <v>192.39605190900045</v>
      </c>
      <c r="AV26" s="27">
        <f t="shared" si="14"/>
        <v>0.49393647519064499</v>
      </c>
      <c r="AW26" s="25">
        <v>281.82443303651775</v>
      </c>
      <c r="AX26" s="25">
        <v>363.17861790900048</v>
      </c>
      <c r="AY26" s="27">
        <f t="shared" si="15"/>
        <v>0.25361047442688761</v>
      </c>
      <c r="AZ26" s="26">
        <v>7.9459796199884317E-2</v>
      </c>
    </row>
    <row r="27" spans="1:52" x14ac:dyDescent="0.25">
      <c r="A27" s="22">
        <v>24</v>
      </c>
      <c r="B27" s="22">
        <v>7</v>
      </c>
      <c r="C27" s="22" t="s">
        <v>59</v>
      </c>
      <c r="D27" s="22" t="s">
        <v>1</v>
      </c>
      <c r="E27" s="23">
        <v>0.67</v>
      </c>
      <c r="F27" s="23" t="str">
        <f t="shared" si="3"/>
        <v>&gt;0.5</v>
      </c>
      <c r="G27" s="24"/>
      <c r="H27" s="23"/>
      <c r="I27" s="23"/>
      <c r="J27" s="23"/>
      <c r="K27" s="24">
        <v>13.79</v>
      </c>
      <c r="L27" s="23" t="str">
        <f t="shared" si="5"/>
        <v>10–20</v>
      </c>
      <c r="M27" s="25">
        <v>100</v>
      </c>
      <c r="N27" s="18" t="str">
        <f t="shared" si="6"/>
        <v>&lt;110</v>
      </c>
      <c r="O27" s="25">
        <v>52.8</v>
      </c>
      <c r="P27" s="18" t="str">
        <f t="shared" si="7"/>
        <v>&gt;44</v>
      </c>
      <c r="Q27" s="25">
        <v>0</v>
      </c>
      <c r="R27" s="18" t="str">
        <f t="shared" si="0"/>
        <v>&lt;25</v>
      </c>
      <c r="S27" s="26" t="s">
        <v>8</v>
      </c>
      <c r="T27" s="18">
        <v>7.4910000000000005</v>
      </c>
      <c r="U27" s="26" t="str">
        <f t="shared" si="8"/>
        <v>&lt;8</v>
      </c>
      <c r="V27" s="22">
        <v>3</v>
      </c>
      <c r="W27" s="22" t="str">
        <f t="shared" si="9"/>
        <v>4000–6000</v>
      </c>
      <c r="X27" s="25">
        <v>4977</v>
      </c>
      <c r="Y27" s="25">
        <v>5396</v>
      </c>
      <c r="Z27" s="27">
        <f t="shared" si="10"/>
        <v>8.0830638469092303E-2</v>
      </c>
      <c r="AA27" s="25"/>
      <c r="AB27" s="25"/>
      <c r="AC27" s="27"/>
      <c r="AD27" s="25"/>
      <c r="AE27" s="25"/>
      <c r="AF27" s="27"/>
      <c r="AG27" s="22" t="str">
        <f t="shared" si="11"/>
        <v>20–30</v>
      </c>
      <c r="AH27" s="28">
        <v>27.795000000000002</v>
      </c>
      <c r="AI27" s="28">
        <v>32.608699999999999</v>
      </c>
      <c r="AJ27" s="27">
        <f t="shared" si="12"/>
        <v>0.15972297552909792</v>
      </c>
      <c r="AK27" s="28"/>
      <c r="AL27" s="28"/>
      <c r="AM27" s="27"/>
      <c r="AN27" s="28"/>
      <c r="AO27" s="28"/>
      <c r="AP27" s="27"/>
      <c r="AQ27" s="25">
        <v>138.33571499999999</v>
      </c>
      <c r="AR27" s="25">
        <v>175.95654519999999</v>
      </c>
      <c r="AS27" s="27">
        <f t="shared" si="13"/>
        <v>0.24055361399819047</v>
      </c>
      <c r="AT27" s="25">
        <v>105.29672043117796</v>
      </c>
      <c r="AU27" s="25">
        <v>138.25157122857144</v>
      </c>
      <c r="AV27" s="27">
        <f t="shared" si="14"/>
        <v>0.27229273181129643</v>
      </c>
      <c r="AW27" s="25">
        <v>243.63243543117795</v>
      </c>
      <c r="AX27" s="25">
        <v>314.20811642857143</v>
      </c>
      <c r="AY27" s="27">
        <f t="shared" si="15"/>
        <v>0.254394880186671</v>
      </c>
      <c r="AZ27" s="26">
        <v>0.64259778400747525</v>
      </c>
    </row>
    <row r="28" spans="1:52" x14ac:dyDescent="0.25">
      <c r="A28" s="22">
        <v>25</v>
      </c>
      <c r="B28" s="22">
        <v>7</v>
      </c>
      <c r="C28" s="22" t="s">
        <v>59</v>
      </c>
      <c r="D28" s="22" t="s">
        <v>1</v>
      </c>
      <c r="E28" s="23">
        <v>0.67</v>
      </c>
      <c r="F28" s="23" t="str">
        <f t="shared" si="3"/>
        <v>&gt;0.5</v>
      </c>
      <c r="G28" s="24"/>
      <c r="H28" s="23"/>
      <c r="I28" s="23"/>
      <c r="J28" s="23"/>
      <c r="K28" s="24">
        <v>13.79</v>
      </c>
      <c r="L28" s="23" t="str">
        <f t="shared" si="5"/>
        <v>10–20</v>
      </c>
      <c r="M28" s="25">
        <v>100</v>
      </c>
      <c r="N28" s="18" t="str">
        <f t="shared" si="6"/>
        <v>&lt;110</v>
      </c>
      <c r="O28" s="25">
        <v>52.8</v>
      </c>
      <c r="P28" s="18" t="str">
        <f t="shared" si="7"/>
        <v>&gt;44</v>
      </c>
      <c r="Q28" s="25">
        <v>0</v>
      </c>
      <c r="R28" s="18" t="str">
        <f t="shared" si="0"/>
        <v>&lt;25</v>
      </c>
      <c r="S28" s="26" t="s">
        <v>8</v>
      </c>
      <c r="T28" s="18">
        <v>14.982000000000001</v>
      </c>
      <c r="U28" s="26" t="str">
        <f t="shared" si="8"/>
        <v>8–15</v>
      </c>
      <c r="V28" s="22">
        <v>3</v>
      </c>
      <c r="W28" s="22" t="str">
        <f t="shared" si="9"/>
        <v>4000–6000</v>
      </c>
      <c r="X28" s="25">
        <v>4977</v>
      </c>
      <c r="Y28" s="25">
        <v>5563</v>
      </c>
      <c r="Z28" s="27">
        <f t="shared" si="10"/>
        <v>0.11131023121673894</v>
      </c>
      <c r="AA28" s="25"/>
      <c r="AB28" s="25"/>
      <c r="AC28" s="27"/>
      <c r="AD28" s="25"/>
      <c r="AE28" s="25"/>
      <c r="AF28" s="27"/>
      <c r="AG28" s="22" t="str">
        <f t="shared" si="11"/>
        <v>20–30</v>
      </c>
      <c r="AH28" s="28">
        <v>27.795000000000002</v>
      </c>
      <c r="AI28" s="28">
        <v>32.608699999999999</v>
      </c>
      <c r="AJ28" s="27">
        <f t="shared" si="12"/>
        <v>0.15972297552909792</v>
      </c>
      <c r="AK28" s="28"/>
      <c r="AL28" s="28"/>
      <c r="AM28" s="27"/>
      <c r="AN28" s="28"/>
      <c r="AO28" s="28"/>
      <c r="AP28" s="27"/>
      <c r="AQ28" s="25">
        <v>138.33571499999999</v>
      </c>
      <c r="AR28" s="25">
        <v>181.40219809999999</v>
      </c>
      <c r="AS28" s="27">
        <f t="shared" si="13"/>
        <v>0.27103320674583714</v>
      </c>
      <c r="AT28" s="25">
        <v>105.29672043117796</v>
      </c>
      <c r="AU28" s="25">
        <v>154.22449129920963</v>
      </c>
      <c r="AV28" s="27">
        <f t="shared" si="14"/>
        <v>0.38162700300565994</v>
      </c>
      <c r="AW28" s="25">
        <v>243.63243543117795</v>
      </c>
      <c r="AX28" s="25">
        <v>335.62668939920962</v>
      </c>
      <c r="AY28" s="27">
        <f t="shared" si="15"/>
        <v>0.32033882149583526</v>
      </c>
      <c r="AZ28" s="26">
        <v>0.32129889200373762</v>
      </c>
    </row>
    <row r="29" spans="1:52" x14ac:dyDescent="0.25">
      <c r="A29" s="22">
        <v>26</v>
      </c>
      <c r="B29" s="22">
        <v>7</v>
      </c>
      <c r="C29" s="22" t="s">
        <v>59</v>
      </c>
      <c r="D29" s="22" t="s">
        <v>1</v>
      </c>
      <c r="E29" s="23">
        <v>0.67</v>
      </c>
      <c r="F29" s="23" t="str">
        <f t="shared" si="3"/>
        <v>&gt;0.5</v>
      </c>
      <c r="G29" s="24"/>
      <c r="H29" s="23"/>
      <c r="I29" s="23"/>
      <c r="J29" s="23"/>
      <c r="K29" s="24">
        <v>13.79</v>
      </c>
      <c r="L29" s="23" t="str">
        <f t="shared" si="5"/>
        <v>10–20</v>
      </c>
      <c r="M29" s="25">
        <v>100</v>
      </c>
      <c r="N29" s="18" t="str">
        <f t="shared" si="6"/>
        <v>&lt;110</v>
      </c>
      <c r="O29" s="25">
        <v>52.8</v>
      </c>
      <c r="P29" s="18" t="str">
        <f t="shared" si="7"/>
        <v>&gt;44</v>
      </c>
      <c r="Q29" s="25">
        <v>0</v>
      </c>
      <c r="R29" s="18" t="str">
        <f t="shared" si="0"/>
        <v>&lt;25</v>
      </c>
      <c r="S29" s="26" t="s">
        <v>8</v>
      </c>
      <c r="T29" s="18">
        <v>29.964000000000002</v>
      </c>
      <c r="U29" s="26" t="str">
        <f t="shared" si="8"/>
        <v>&gt;15</v>
      </c>
      <c r="V29" s="22">
        <v>3</v>
      </c>
      <c r="W29" s="22" t="str">
        <f t="shared" si="9"/>
        <v>4000–6000</v>
      </c>
      <c r="X29" s="25">
        <v>4977</v>
      </c>
      <c r="Y29" s="25">
        <v>5599</v>
      </c>
      <c r="Z29" s="27">
        <f t="shared" si="10"/>
        <v>0.11776071049033916</v>
      </c>
      <c r="AA29" s="25"/>
      <c r="AB29" s="25"/>
      <c r="AC29" s="27"/>
      <c r="AD29" s="25"/>
      <c r="AE29" s="25"/>
      <c r="AF29" s="27"/>
      <c r="AG29" s="22" t="str">
        <f t="shared" si="11"/>
        <v>20–30</v>
      </c>
      <c r="AH29" s="28">
        <v>27.795000000000002</v>
      </c>
      <c r="AI29" s="28">
        <v>37.267099999999999</v>
      </c>
      <c r="AJ29" s="27">
        <f t="shared" si="12"/>
        <v>0.29325475148682933</v>
      </c>
      <c r="AK29" s="28"/>
      <c r="AL29" s="28"/>
      <c r="AM29" s="27"/>
      <c r="AN29" s="28"/>
      <c r="AO29" s="28"/>
      <c r="AP29" s="27"/>
      <c r="AQ29" s="25">
        <v>138.33571499999999</v>
      </c>
      <c r="AR29" s="25">
        <v>208.65849289999997</v>
      </c>
      <c r="AS29" s="27">
        <f t="shared" si="13"/>
        <v>0.41101546197716843</v>
      </c>
      <c r="AT29" s="25">
        <v>105.29672043117796</v>
      </c>
      <c r="AU29" s="25">
        <v>124.48031311780821</v>
      </c>
      <c r="AV29" s="27">
        <f t="shared" si="14"/>
        <v>0.16736530218161905</v>
      </c>
      <c r="AW29" s="25">
        <v>243.63243543117795</v>
      </c>
      <c r="AX29" s="25">
        <v>333.13880601780818</v>
      </c>
      <c r="AY29" s="27">
        <f t="shared" si="15"/>
        <v>0.31289856067091754</v>
      </c>
      <c r="AZ29" s="26">
        <v>0.31611600587371502</v>
      </c>
    </row>
    <row r="30" spans="1:52" x14ac:dyDescent="0.25">
      <c r="A30" s="22">
        <v>27</v>
      </c>
      <c r="B30" s="22">
        <v>7</v>
      </c>
      <c r="C30" s="22" t="s">
        <v>59</v>
      </c>
      <c r="D30" s="22" t="s">
        <v>1</v>
      </c>
      <c r="E30" s="23">
        <v>0.67</v>
      </c>
      <c r="F30" s="23" t="str">
        <f t="shared" si="3"/>
        <v>&gt;0.5</v>
      </c>
      <c r="G30" s="24"/>
      <c r="H30" s="23"/>
      <c r="I30" s="23"/>
      <c r="J30" s="23"/>
      <c r="K30" s="24">
        <v>13.79</v>
      </c>
      <c r="L30" s="23" t="str">
        <f t="shared" si="5"/>
        <v>10–20</v>
      </c>
      <c r="M30" s="25">
        <v>100</v>
      </c>
      <c r="N30" s="18" t="str">
        <f t="shared" si="6"/>
        <v>&lt;110</v>
      </c>
      <c r="O30" s="25">
        <v>52.8</v>
      </c>
      <c r="P30" s="18" t="str">
        <f t="shared" si="7"/>
        <v>&gt;44</v>
      </c>
      <c r="Q30" s="25">
        <v>0</v>
      </c>
      <c r="R30" s="18" t="str">
        <f t="shared" si="0"/>
        <v>&lt;25</v>
      </c>
      <c r="S30" s="26" t="s">
        <v>8</v>
      </c>
      <c r="T30" s="18">
        <v>44.945999999999998</v>
      </c>
      <c r="U30" s="26" t="str">
        <f t="shared" si="8"/>
        <v>&gt;15</v>
      </c>
      <c r="V30" s="22">
        <v>3</v>
      </c>
      <c r="W30" s="22" t="str">
        <f t="shared" si="9"/>
        <v>4000–6000</v>
      </c>
      <c r="X30" s="25">
        <v>4977</v>
      </c>
      <c r="Y30" s="25">
        <v>5469</v>
      </c>
      <c r="Z30" s="27">
        <f t="shared" si="10"/>
        <v>9.4268484488218521E-2</v>
      </c>
      <c r="AA30" s="25"/>
      <c r="AB30" s="25"/>
      <c r="AC30" s="27"/>
      <c r="AD30" s="25"/>
      <c r="AE30" s="25"/>
      <c r="AF30" s="27"/>
      <c r="AG30" s="22" t="str">
        <f t="shared" si="11"/>
        <v>20–30</v>
      </c>
      <c r="AH30" s="28">
        <v>27.795000000000002</v>
      </c>
      <c r="AI30" s="28">
        <v>34.0062</v>
      </c>
      <c r="AJ30" s="27">
        <f t="shared" si="12"/>
        <v>0.20168671252762838</v>
      </c>
      <c r="AK30" s="28"/>
      <c r="AL30" s="28"/>
      <c r="AM30" s="27"/>
      <c r="AN30" s="28"/>
      <c r="AO30" s="28"/>
      <c r="AP30" s="27"/>
      <c r="AQ30" s="25">
        <v>138.33571499999999</v>
      </c>
      <c r="AR30" s="25">
        <v>185.97990779999998</v>
      </c>
      <c r="AS30" s="27">
        <f t="shared" si="13"/>
        <v>0.29595519701584688</v>
      </c>
      <c r="AT30" s="25">
        <v>105.29672043117796</v>
      </c>
      <c r="AU30" s="25">
        <v>118.53976334871987</v>
      </c>
      <c r="AV30" s="27">
        <f t="shared" si="14"/>
        <v>0.11846618632251189</v>
      </c>
      <c r="AW30" s="25">
        <v>243.63243543117795</v>
      </c>
      <c r="AX30" s="25">
        <v>304.51967114871985</v>
      </c>
      <c r="AY30" s="27">
        <f t="shared" si="15"/>
        <v>0.22307500919068349</v>
      </c>
      <c r="AZ30" s="26">
        <v>0.13819249766386327</v>
      </c>
    </row>
    <row r="31" spans="1:52" x14ac:dyDescent="0.25">
      <c r="A31" s="22">
        <v>28</v>
      </c>
      <c r="B31" s="22">
        <v>7</v>
      </c>
      <c r="C31" s="22" t="s">
        <v>59</v>
      </c>
      <c r="D31" s="22" t="s">
        <v>1</v>
      </c>
      <c r="E31" s="23">
        <v>0.67</v>
      </c>
      <c r="F31" s="23" t="str">
        <f t="shared" si="3"/>
        <v>&gt;0.5</v>
      </c>
      <c r="G31" s="24"/>
      <c r="H31" s="23"/>
      <c r="I31" s="23"/>
      <c r="J31" s="23"/>
      <c r="K31" s="24">
        <v>13.79</v>
      </c>
      <c r="L31" s="23" t="str">
        <f t="shared" si="5"/>
        <v>10–20</v>
      </c>
      <c r="M31" s="25">
        <v>100</v>
      </c>
      <c r="N31" s="18" t="str">
        <f t="shared" si="6"/>
        <v>&lt;110</v>
      </c>
      <c r="O31" s="25">
        <v>52.8</v>
      </c>
      <c r="P31" s="18" t="str">
        <f t="shared" si="7"/>
        <v>&gt;44</v>
      </c>
      <c r="Q31" s="25">
        <v>0</v>
      </c>
      <c r="R31" s="18" t="str">
        <f t="shared" si="0"/>
        <v>&lt;25</v>
      </c>
      <c r="S31" s="26" t="s">
        <v>8</v>
      </c>
      <c r="T31" s="18">
        <v>7.4910000000000005</v>
      </c>
      <c r="U31" s="26" t="str">
        <f t="shared" si="8"/>
        <v>&lt;8</v>
      </c>
      <c r="V31" s="22">
        <v>3</v>
      </c>
      <c r="W31" s="22" t="str">
        <f t="shared" si="9"/>
        <v>4000–6000</v>
      </c>
      <c r="X31" s="25">
        <v>4119</v>
      </c>
      <c r="Y31" s="25">
        <v>4942</v>
      </c>
      <c r="Z31" s="27">
        <f t="shared" si="10"/>
        <v>0.18215969211247471</v>
      </c>
      <c r="AA31" s="25"/>
      <c r="AB31" s="25"/>
      <c r="AC31" s="27"/>
      <c r="AD31" s="25"/>
      <c r="AE31" s="25"/>
      <c r="AF31" s="27"/>
      <c r="AG31" s="22" t="str">
        <f t="shared" si="11"/>
        <v>30–40</v>
      </c>
      <c r="AH31" s="28">
        <v>36.024799999999999</v>
      </c>
      <c r="AI31" s="28">
        <v>31.521699999999999</v>
      </c>
      <c r="AJ31" s="27">
        <f t="shared" si="12"/>
        <v>-0.13353139262452263</v>
      </c>
      <c r="AK31" s="28"/>
      <c r="AL31" s="28"/>
      <c r="AM31" s="27"/>
      <c r="AN31" s="28"/>
      <c r="AO31" s="28"/>
      <c r="AP31" s="27"/>
      <c r="AQ31" s="25">
        <v>148.3861512</v>
      </c>
      <c r="AR31" s="25">
        <v>155.78024139999999</v>
      </c>
      <c r="AS31" s="27">
        <f t="shared" si="13"/>
        <v>4.862829948795204E-2</v>
      </c>
      <c r="AT31" s="25">
        <v>101.43564256666758</v>
      </c>
      <c r="AU31" s="25">
        <v>118.48992151037905</v>
      </c>
      <c r="AV31" s="27">
        <f t="shared" si="14"/>
        <v>0.15540337241680122</v>
      </c>
      <c r="AW31" s="25">
        <v>249.82179376666758</v>
      </c>
      <c r="AX31" s="25">
        <v>274.27016291037904</v>
      </c>
      <c r="AY31" s="27">
        <f t="shared" si="15"/>
        <v>9.3365777888134854E-2</v>
      </c>
      <c r="AZ31" s="26">
        <v>-0.60113469496729399</v>
      </c>
    </row>
    <row r="32" spans="1:52" x14ac:dyDescent="0.25">
      <c r="A32" s="22">
        <v>29</v>
      </c>
      <c r="B32" s="22">
        <v>7</v>
      </c>
      <c r="C32" s="22" t="s">
        <v>59</v>
      </c>
      <c r="D32" s="22" t="s">
        <v>1</v>
      </c>
      <c r="E32" s="23">
        <v>0.67</v>
      </c>
      <c r="F32" s="23" t="str">
        <f t="shared" si="3"/>
        <v>&gt;0.5</v>
      </c>
      <c r="G32" s="24"/>
      <c r="H32" s="23"/>
      <c r="I32" s="23"/>
      <c r="J32" s="23"/>
      <c r="K32" s="24">
        <v>13.79</v>
      </c>
      <c r="L32" s="23" t="str">
        <f t="shared" si="5"/>
        <v>10–20</v>
      </c>
      <c r="M32" s="25">
        <v>100</v>
      </c>
      <c r="N32" s="18" t="str">
        <f t="shared" si="6"/>
        <v>&lt;110</v>
      </c>
      <c r="O32" s="25">
        <v>52.8</v>
      </c>
      <c r="P32" s="18" t="str">
        <f t="shared" si="7"/>
        <v>&gt;44</v>
      </c>
      <c r="Q32" s="25">
        <v>0</v>
      </c>
      <c r="R32" s="18" t="str">
        <f t="shared" si="0"/>
        <v>&lt;25</v>
      </c>
      <c r="S32" s="26" t="s">
        <v>8</v>
      </c>
      <c r="T32" s="18">
        <v>14.982000000000001</v>
      </c>
      <c r="U32" s="26" t="str">
        <f t="shared" si="8"/>
        <v>8–15</v>
      </c>
      <c r="V32" s="22">
        <v>3</v>
      </c>
      <c r="W32" s="22" t="str">
        <f t="shared" si="9"/>
        <v>4000–6000</v>
      </c>
      <c r="X32" s="25">
        <v>4119</v>
      </c>
      <c r="Y32" s="25">
        <v>4717</v>
      </c>
      <c r="Z32" s="27">
        <f t="shared" si="10"/>
        <v>0.13556258884818095</v>
      </c>
      <c r="AA32" s="25"/>
      <c r="AB32" s="25"/>
      <c r="AC32" s="27"/>
      <c r="AD32" s="25"/>
      <c r="AE32" s="25"/>
      <c r="AF32" s="27"/>
      <c r="AG32" s="22" t="str">
        <f t="shared" si="11"/>
        <v>30–40</v>
      </c>
      <c r="AH32" s="28">
        <v>36.024799999999999</v>
      </c>
      <c r="AI32" s="28">
        <v>35.714300000000001</v>
      </c>
      <c r="AJ32" s="27">
        <f t="shared" si="12"/>
        <v>-8.6564213631136391E-3</v>
      </c>
      <c r="AK32" s="28"/>
      <c r="AL32" s="28"/>
      <c r="AM32" s="27"/>
      <c r="AN32" s="28"/>
      <c r="AO32" s="28"/>
      <c r="AP32" s="27"/>
      <c r="AQ32" s="25">
        <v>148.3861512</v>
      </c>
      <c r="AR32" s="25">
        <v>168.46435310000001</v>
      </c>
      <c r="AS32" s="27">
        <f t="shared" si="13"/>
        <v>0.12690616748506731</v>
      </c>
      <c r="AT32" s="25">
        <v>101.43564256666758</v>
      </c>
      <c r="AU32" s="25">
        <v>132.06592856627125</v>
      </c>
      <c r="AV32" s="27">
        <f t="shared" si="14"/>
        <v>0.26387672273765356</v>
      </c>
      <c r="AW32" s="25">
        <v>249.82179376666758</v>
      </c>
      <c r="AX32" s="25">
        <v>300.53028166627126</v>
      </c>
      <c r="AY32" s="27">
        <f t="shared" si="15"/>
        <v>0.18480068108579742</v>
      </c>
      <c r="AZ32" s="26">
        <v>-2.0724869843812409E-2</v>
      </c>
    </row>
    <row r="33" spans="1:52" x14ac:dyDescent="0.25">
      <c r="A33" s="22">
        <v>30</v>
      </c>
      <c r="B33" s="22">
        <v>7</v>
      </c>
      <c r="C33" s="22" t="s">
        <v>59</v>
      </c>
      <c r="D33" s="22" t="s">
        <v>1</v>
      </c>
      <c r="E33" s="23">
        <v>0.67</v>
      </c>
      <c r="F33" s="23" t="str">
        <f t="shared" si="3"/>
        <v>&gt;0.5</v>
      </c>
      <c r="G33" s="24"/>
      <c r="H33" s="23"/>
      <c r="I33" s="23"/>
      <c r="J33" s="23"/>
      <c r="K33" s="24">
        <v>13.79</v>
      </c>
      <c r="L33" s="23" t="str">
        <f t="shared" si="5"/>
        <v>10–20</v>
      </c>
      <c r="M33" s="25">
        <v>100</v>
      </c>
      <c r="N33" s="18" t="str">
        <f t="shared" si="6"/>
        <v>&lt;110</v>
      </c>
      <c r="O33" s="25">
        <v>52.8</v>
      </c>
      <c r="P33" s="18" t="str">
        <f t="shared" si="7"/>
        <v>&gt;44</v>
      </c>
      <c r="Q33" s="25">
        <v>0</v>
      </c>
      <c r="R33" s="18" t="str">
        <f t="shared" si="0"/>
        <v>&lt;25</v>
      </c>
      <c r="S33" s="26" t="s">
        <v>8</v>
      </c>
      <c r="T33" s="18">
        <v>29.964000000000002</v>
      </c>
      <c r="U33" s="26" t="str">
        <f t="shared" si="8"/>
        <v>&gt;15</v>
      </c>
      <c r="V33" s="22">
        <v>3</v>
      </c>
      <c r="W33" s="22" t="str">
        <f t="shared" si="9"/>
        <v>4000–6000</v>
      </c>
      <c r="X33" s="25">
        <v>4119</v>
      </c>
      <c r="Y33" s="25">
        <v>5542</v>
      </c>
      <c r="Z33" s="27">
        <f t="shared" si="10"/>
        <v>0.29674503098684307</v>
      </c>
      <c r="AA33" s="25"/>
      <c r="AB33" s="25"/>
      <c r="AC33" s="27"/>
      <c r="AD33" s="25"/>
      <c r="AE33" s="25"/>
      <c r="AF33" s="27"/>
      <c r="AG33" s="22" t="str">
        <f t="shared" si="11"/>
        <v>30–40</v>
      </c>
      <c r="AH33" s="28">
        <v>36.024799999999999</v>
      </c>
      <c r="AI33" s="28">
        <v>36.024799999999999</v>
      </c>
      <c r="AJ33" s="27">
        <f t="shared" si="12"/>
        <v>0</v>
      </c>
      <c r="AK33" s="28"/>
      <c r="AL33" s="28"/>
      <c r="AM33" s="27"/>
      <c r="AN33" s="28"/>
      <c r="AO33" s="28"/>
      <c r="AP33" s="27"/>
      <c r="AQ33" s="25">
        <v>148.3861512</v>
      </c>
      <c r="AR33" s="25">
        <v>199.64944159999999</v>
      </c>
      <c r="AS33" s="27">
        <f t="shared" si="13"/>
        <v>0.29674503098684291</v>
      </c>
      <c r="AT33" s="25">
        <v>101.43564256666758</v>
      </c>
      <c r="AU33" s="25">
        <v>157.69633297351965</v>
      </c>
      <c r="AV33" s="27">
        <f t="shared" si="14"/>
        <v>0.44124670652261172</v>
      </c>
      <c r="AW33" s="25">
        <v>249.82179376666758</v>
      </c>
      <c r="AX33" s="25">
        <v>357.34577457351963</v>
      </c>
      <c r="AY33" s="27">
        <f t="shared" si="15"/>
        <v>0.35795603051162378</v>
      </c>
      <c r="AZ33" s="26">
        <v>0</v>
      </c>
    </row>
    <row r="34" spans="1:52" x14ac:dyDescent="0.25">
      <c r="A34" s="22">
        <v>31</v>
      </c>
      <c r="B34" s="22">
        <v>7</v>
      </c>
      <c r="C34" s="22" t="s">
        <v>59</v>
      </c>
      <c r="D34" s="22" t="s">
        <v>1</v>
      </c>
      <c r="E34" s="23">
        <v>0.67</v>
      </c>
      <c r="F34" s="23" t="str">
        <f t="shared" si="3"/>
        <v>&gt;0.5</v>
      </c>
      <c r="G34" s="24"/>
      <c r="H34" s="23"/>
      <c r="I34" s="23"/>
      <c r="J34" s="23"/>
      <c r="K34" s="24">
        <v>13.79</v>
      </c>
      <c r="L34" s="23" t="str">
        <f t="shared" si="5"/>
        <v>10–20</v>
      </c>
      <c r="M34" s="25">
        <v>100</v>
      </c>
      <c r="N34" s="18" t="str">
        <f t="shared" si="6"/>
        <v>&lt;110</v>
      </c>
      <c r="O34" s="25">
        <v>52.8</v>
      </c>
      <c r="P34" s="18" t="str">
        <f t="shared" si="7"/>
        <v>&gt;44</v>
      </c>
      <c r="Q34" s="25">
        <v>0</v>
      </c>
      <c r="R34" s="18" t="str">
        <f t="shared" si="0"/>
        <v>&lt;25</v>
      </c>
      <c r="S34" s="26" t="s">
        <v>8</v>
      </c>
      <c r="T34" s="18">
        <v>44.945999999999998</v>
      </c>
      <c r="U34" s="26" t="str">
        <f t="shared" si="8"/>
        <v>&gt;15</v>
      </c>
      <c r="V34" s="22">
        <v>3</v>
      </c>
      <c r="W34" s="22" t="str">
        <f t="shared" si="9"/>
        <v>4000–6000</v>
      </c>
      <c r="X34" s="25">
        <v>4119</v>
      </c>
      <c r="Y34" s="25">
        <v>4789</v>
      </c>
      <c r="Z34" s="27">
        <f t="shared" si="10"/>
        <v>0.15071120590652867</v>
      </c>
      <c r="AA34" s="25"/>
      <c r="AB34" s="25"/>
      <c r="AC34" s="27"/>
      <c r="AD34" s="25"/>
      <c r="AE34" s="25"/>
      <c r="AF34" s="27"/>
      <c r="AG34" s="22" t="str">
        <f t="shared" si="11"/>
        <v>30–40</v>
      </c>
      <c r="AH34" s="28">
        <v>36.024799999999999</v>
      </c>
      <c r="AI34" s="28">
        <v>38.198799999999999</v>
      </c>
      <c r="AJ34" s="27">
        <f t="shared" si="12"/>
        <v>5.8596511336579324E-2</v>
      </c>
      <c r="AK34" s="28"/>
      <c r="AL34" s="28"/>
      <c r="AM34" s="27"/>
      <c r="AN34" s="28"/>
      <c r="AO34" s="28"/>
      <c r="AP34" s="27"/>
      <c r="AQ34" s="25">
        <v>148.3861512</v>
      </c>
      <c r="AR34" s="25">
        <v>182.93405319999999</v>
      </c>
      <c r="AS34" s="27">
        <f t="shared" si="13"/>
        <v>0.20930771724310801</v>
      </c>
      <c r="AT34" s="25">
        <v>101.43564256666758</v>
      </c>
      <c r="AU34" s="25">
        <v>95.471754947294755</v>
      </c>
      <c r="AV34" s="27">
        <f t="shared" si="14"/>
        <v>-6.0594089969093878E-2</v>
      </c>
      <c r="AW34" s="25">
        <v>249.82179376666758</v>
      </c>
      <c r="AX34" s="25">
        <v>278.40580814729475</v>
      </c>
      <c r="AY34" s="27">
        <f t="shared" si="15"/>
        <v>0.10833195209225917</v>
      </c>
      <c r="AZ34" s="26">
        <v>4.836915409602633E-2</v>
      </c>
    </row>
    <row r="35" spans="1:52" x14ac:dyDescent="0.25">
      <c r="A35" s="22">
        <v>32</v>
      </c>
      <c r="B35" s="22">
        <v>7</v>
      </c>
      <c r="C35" s="22" t="s">
        <v>59</v>
      </c>
      <c r="D35" s="22" t="s">
        <v>1</v>
      </c>
      <c r="E35" s="23">
        <v>0.67</v>
      </c>
      <c r="F35" s="23" t="str">
        <f t="shared" si="3"/>
        <v>&gt;0.5</v>
      </c>
      <c r="G35" s="24"/>
      <c r="H35" s="23"/>
      <c r="I35" s="23"/>
      <c r="J35" s="23"/>
      <c r="K35" s="24">
        <v>13.79</v>
      </c>
      <c r="L35" s="23" t="str">
        <f t="shared" si="5"/>
        <v>10–20</v>
      </c>
      <c r="M35" s="25">
        <v>100</v>
      </c>
      <c r="N35" s="18" t="str">
        <f t="shared" si="6"/>
        <v>&lt;110</v>
      </c>
      <c r="O35" s="25">
        <v>52.8</v>
      </c>
      <c r="P35" s="18" t="str">
        <f t="shared" si="7"/>
        <v>&gt;44</v>
      </c>
      <c r="Q35" s="25">
        <v>0</v>
      </c>
      <c r="R35" s="18" t="str">
        <f t="shared" si="0"/>
        <v>&lt;25</v>
      </c>
      <c r="S35" s="26" t="s">
        <v>8</v>
      </c>
      <c r="T35" s="18">
        <v>7.4910000000000005</v>
      </c>
      <c r="U35" s="26" t="str">
        <f t="shared" si="8"/>
        <v>&lt;8</v>
      </c>
      <c r="V35" s="22">
        <v>3</v>
      </c>
      <c r="W35" s="22" t="str">
        <f t="shared" si="9"/>
        <v>4000–6000</v>
      </c>
      <c r="X35" s="25">
        <v>4411</v>
      </c>
      <c r="Y35" s="25">
        <v>4696</v>
      </c>
      <c r="Z35" s="27">
        <f t="shared" si="10"/>
        <v>6.2609661402992567E-2</v>
      </c>
      <c r="AA35" s="25"/>
      <c r="AB35" s="25"/>
      <c r="AC35" s="27"/>
      <c r="AD35" s="25"/>
      <c r="AE35" s="25"/>
      <c r="AF35" s="27"/>
      <c r="AG35" s="22" t="str">
        <f t="shared" si="11"/>
        <v>30–40</v>
      </c>
      <c r="AH35" s="28">
        <v>36.801200000000001</v>
      </c>
      <c r="AI35" s="28">
        <v>32.298099999999998</v>
      </c>
      <c r="AJ35" s="27">
        <f t="shared" si="12"/>
        <v>-0.13052204836985815</v>
      </c>
      <c r="AK35" s="28"/>
      <c r="AL35" s="28"/>
      <c r="AM35" s="27"/>
      <c r="AN35" s="28"/>
      <c r="AO35" s="28"/>
      <c r="AP35" s="27"/>
      <c r="AQ35" s="25">
        <v>162.33009319999999</v>
      </c>
      <c r="AR35" s="25">
        <v>151.67187759999999</v>
      </c>
      <c r="AS35" s="27">
        <f t="shared" si="13"/>
        <v>-6.7912386966865468E-2</v>
      </c>
      <c r="AT35" s="25">
        <v>84.718720257174709</v>
      </c>
      <c r="AU35" s="25">
        <v>115.36500849302072</v>
      </c>
      <c r="AV35" s="27">
        <f t="shared" si="14"/>
        <v>0.30876449317418575</v>
      </c>
      <c r="AW35" s="25">
        <v>247.0488134571747</v>
      </c>
      <c r="AX35" s="25">
        <v>267.03688609302071</v>
      </c>
      <c r="AY35" s="27">
        <f t="shared" si="15"/>
        <v>7.7800856584166481E-2</v>
      </c>
      <c r="AZ35" s="26">
        <v>-0.60113469496729455</v>
      </c>
    </row>
    <row r="36" spans="1:52" x14ac:dyDescent="0.25">
      <c r="A36" s="22">
        <v>33</v>
      </c>
      <c r="B36" s="22">
        <v>7</v>
      </c>
      <c r="C36" s="22" t="s">
        <v>59</v>
      </c>
      <c r="D36" s="22" t="s">
        <v>1</v>
      </c>
      <c r="E36" s="23">
        <v>0.67</v>
      </c>
      <c r="F36" s="23" t="str">
        <f t="shared" si="3"/>
        <v>&gt;0.5</v>
      </c>
      <c r="G36" s="24"/>
      <c r="H36" s="23"/>
      <c r="I36" s="23"/>
      <c r="J36" s="23"/>
      <c r="K36" s="24">
        <v>13.79</v>
      </c>
      <c r="L36" s="23" t="str">
        <f t="shared" si="5"/>
        <v>10–20</v>
      </c>
      <c r="M36" s="25">
        <v>100</v>
      </c>
      <c r="N36" s="18" t="str">
        <f t="shared" si="6"/>
        <v>&lt;110</v>
      </c>
      <c r="O36" s="25">
        <v>52.8</v>
      </c>
      <c r="P36" s="18" t="str">
        <f t="shared" si="7"/>
        <v>&gt;44</v>
      </c>
      <c r="Q36" s="25">
        <v>0</v>
      </c>
      <c r="R36" s="18" t="str">
        <f t="shared" ref="R36:R67" si="16">IF(Q36&gt;58,"&gt;58",IF(Q36&gt;25,"25–58","&lt;25"))</f>
        <v>&lt;25</v>
      </c>
      <c r="S36" s="26" t="s">
        <v>8</v>
      </c>
      <c r="T36" s="18">
        <v>14.982000000000001</v>
      </c>
      <c r="U36" s="26" t="str">
        <f t="shared" si="8"/>
        <v>8–15</v>
      </c>
      <c r="V36" s="22">
        <v>3</v>
      </c>
      <c r="W36" s="22" t="str">
        <f t="shared" si="9"/>
        <v>4000–6000</v>
      </c>
      <c r="X36" s="25">
        <v>4411</v>
      </c>
      <c r="Y36" s="25">
        <v>4576</v>
      </c>
      <c r="Z36" s="27">
        <f t="shared" si="10"/>
        <v>3.6723832954694099E-2</v>
      </c>
      <c r="AA36" s="25"/>
      <c r="AB36" s="25"/>
      <c r="AC36" s="27"/>
      <c r="AD36" s="25"/>
      <c r="AE36" s="25"/>
      <c r="AF36" s="27"/>
      <c r="AG36" s="22" t="str">
        <f t="shared" si="11"/>
        <v>30–40</v>
      </c>
      <c r="AH36" s="28">
        <v>36.801200000000001</v>
      </c>
      <c r="AI36" s="28">
        <v>33.540399999999998</v>
      </c>
      <c r="AJ36" s="27">
        <f t="shared" si="12"/>
        <v>-9.2779770956500002E-2</v>
      </c>
      <c r="AK36" s="28"/>
      <c r="AL36" s="28"/>
      <c r="AM36" s="27"/>
      <c r="AN36" s="28"/>
      <c r="AO36" s="28"/>
      <c r="AP36" s="27"/>
      <c r="AQ36" s="25">
        <v>162.33009319999999</v>
      </c>
      <c r="AR36" s="25">
        <v>153.48087039999999</v>
      </c>
      <c r="AS36" s="27">
        <f t="shared" si="13"/>
        <v>-5.6055938001805847E-2</v>
      </c>
      <c r="AT36" s="25">
        <v>84.718720257174709</v>
      </c>
      <c r="AU36" s="25">
        <v>120.31977859733658</v>
      </c>
      <c r="AV36" s="27">
        <f t="shared" si="14"/>
        <v>0.35081642446298233</v>
      </c>
      <c r="AW36" s="25">
        <v>247.0488134571747</v>
      </c>
      <c r="AX36" s="25">
        <v>273.80064899733657</v>
      </c>
      <c r="AY36" s="27">
        <f t="shared" si="15"/>
        <v>0.10281434074977333</v>
      </c>
      <c r="AZ36" s="26">
        <v>-0.21764784407956234</v>
      </c>
    </row>
    <row r="37" spans="1:52" x14ac:dyDescent="0.25">
      <c r="A37" s="22">
        <v>34</v>
      </c>
      <c r="B37" s="22">
        <v>7</v>
      </c>
      <c r="C37" s="22" t="s">
        <v>59</v>
      </c>
      <c r="D37" s="22" t="s">
        <v>1</v>
      </c>
      <c r="E37" s="23">
        <v>0.67</v>
      </c>
      <c r="F37" s="23" t="str">
        <f t="shared" si="3"/>
        <v>&gt;0.5</v>
      </c>
      <c r="G37" s="24"/>
      <c r="H37" s="23"/>
      <c r="I37" s="23"/>
      <c r="J37" s="23"/>
      <c r="K37" s="24">
        <v>13.79</v>
      </c>
      <c r="L37" s="23" t="str">
        <f t="shared" si="5"/>
        <v>10–20</v>
      </c>
      <c r="M37" s="25">
        <v>100</v>
      </c>
      <c r="N37" s="18" t="str">
        <f t="shared" si="6"/>
        <v>&lt;110</v>
      </c>
      <c r="O37" s="25">
        <v>52.8</v>
      </c>
      <c r="P37" s="18" t="str">
        <f t="shared" si="7"/>
        <v>&gt;44</v>
      </c>
      <c r="Q37" s="25">
        <v>0</v>
      </c>
      <c r="R37" s="18" t="str">
        <f t="shared" si="16"/>
        <v>&lt;25</v>
      </c>
      <c r="S37" s="26" t="s">
        <v>8</v>
      </c>
      <c r="T37" s="18">
        <v>29.964000000000002</v>
      </c>
      <c r="U37" s="26" t="str">
        <f t="shared" si="8"/>
        <v>&gt;15</v>
      </c>
      <c r="V37" s="22">
        <v>3</v>
      </c>
      <c r="W37" s="22" t="str">
        <f t="shared" si="9"/>
        <v>4000–6000</v>
      </c>
      <c r="X37" s="25">
        <v>4411</v>
      </c>
      <c r="Y37" s="25">
        <v>5736</v>
      </c>
      <c r="Z37" s="27">
        <f t="shared" si="10"/>
        <v>0.26266068217451655</v>
      </c>
      <c r="AA37" s="25"/>
      <c r="AB37" s="25"/>
      <c r="AC37" s="27"/>
      <c r="AD37" s="25"/>
      <c r="AE37" s="25"/>
      <c r="AF37" s="27"/>
      <c r="AG37" s="22" t="str">
        <f t="shared" si="11"/>
        <v>30–40</v>
      </c>
      <c r="AH37" s="28">
        <v>36.801200000000001</v>
      </c>
      <c r="AI37" s="28">
        <v>38.819899999999997</v>
      </c>
      <c r="AJ37" s="27">
        <f t="shared" si="12"/>
        <v>5.3402548406903942E-2</v>
      </c>
      <c r="AK37" s="28"/>
      <c r="AL37" s="28"/>
      <c r="AM37" s="27"/>
      <c r="AN37" s="28"/>
      <c r="AO37" s="28"/>
      <c r="AP37" s="27"/>
      <c r="AQ37" s="25">
        <v>162.33009319999999</v>
      </c>
      <c r="AR37" s="25">
        <v>222.67094639999999</v>
      </c>
      <c r="AS37" s="27">
        <f t="shared" si="13"/>
        <v>0.31606323058142061</v>
      </c>
      <c r="AT37" s="25">
        <v>84.718720257174709</v>
      </c>
      <c r="AU37" s="25">
        <v>107.8082685389565</v>
      </c>
      <c r="AV37" s="27">
        <f t="shared" si="14"/>
        <v>0.24101776249949328</v>
      </c>
      <c r="AW37" s="25">
        <v>247.0488134571747</v>
      </c>
      <c r="AX37" s="25">
        <v>330.47921493895649</v>
      </c>
      <c r="AY37" s="27">
        <f t="shared" si="15"/>
        <v>0.29095782513277207</v>
      </c>
      <c r="AZ37" s="26">
        <v>6.7370845014016661E-2</v>
      </c>
    </row>
    <row r="38" spans="1:52" x14ac:dyDescent="0.25">
      <c r="A38" s="22">
        <v>35</v>
      </c>
      <c r="B38" s="22">
        <v>7</v>
      </c>
      <c r="C38" s="22" t="s">
        <v>59</v>
      </c>
      <c r="D38" s="22" t="s">
        <v>1</v>
      </c>
      <c r="E38" s="23">
        <v>0.67</v>
      </c>
      <c r="F38" s="23" t="str">
        <f t="shared" si="3"/>
        <v>&gt;0.5</v>
      </c>
      <c r="G38" s="24"/>
      <c r="H38" s="23"/>
      <c r="I38" s="23"/>
      <c r="J38" s="23"/>
      <c r="K38" s="24">
        <v>13.79</v>
      </c>
      <c r="L38" s="23" t="str">
        <f t="shared" si="5"/>
        <v>10–20</v>
      </c>
      <c r="M38" s="25">
        <v>100</v>
      </c>
      <c r="N38" s="18" t="str">
        <f t="shared" si="6"/>
        <v>&lt;110</v>
      </c>
      <c r="O38" s="25">
        <v>52.8</v>
      </c>
      <c r="P38" s="18" t="str">
        <f t="shared" si="7"/>
        <v>&gt;44</v>
      </c>
      <c r="Q38" s="25">
        <v>0</v>
      </c>
      <c r="R38" s="18" t="str">
        <f t="shared" si="16"/>
        <v>&lt;25</v>
      </c>
      <c r="S38" s="26" t="s">
        <v>8</v>
      </c>
      <c r="T38" s="18">
        <v>44.945999999999998</v>
      </c>
      <c r="U38" s="26" t="str">
        <f t="shared" si="8"/>
        <v>&gt;15</v>
      </c>
      <c r="V38" s="22">
        <v>3</v>
      </c>
      <c r="W38" s="22" t="str">
        <f t="shared" si="9"/>
        <v>4000–6000</v>
      </c>
      <c r="X38" s="25">
        <v>4411</v>
      </c>
      <c r="Y38" s="25">
        <v>4279</v>
      </c>
      <c r="Z38" s="27">
        <f t="shared" si="10"/>
        <v>-3.0382083688122917E-2</v>
      </c>
      <c r="AA38" s="25"/>
      <c r="AB38" s="25"/>
      <c r="AC38" s="27"/>
      <c r="AD38" s="25"/>
      <c r="AE38" s="25"/>
      <c r="AF38" s="27"/>
      <c r="AG38" s="22" t="str">
        <f t="shared" si="11"/>
        <v>30–40</v>
      </c>
      <c r="AH38" s="28">
        <v>36.801200000000001</v>
      </c>
      <c r="AI38" s="28">
        <v>34.0062</v>
      </c>
      <c r="AJ38" s="27">
        <f t="shared" si="12"/>
        <v>-7.8987592405824286E-2</v>
      </c>
      <c r="AK38" s="28"/>
      <c r="AL38" s="28"/>
      <c r="AM38" s="27"/>
      <c r="AN38" s="28"/>
      <c r="AO38" s="28"/>
      <c r="AP38" s="27"/>
      <c r="AQ38" s="25">
        <v>162.33009319999999</v>
      </c>
      <c r="AR38" s="25">
        <v>145.51252979999998</v>
      </c>
      <c r="AS38" s="27">
        <f t="shared" si="13"/>
        <v>-0.10936967609394718</v>
      </c>
      <c r="AT38" s="25">
        <v>84.718720257174709</v>
      </c>
      <c r="AU38" s="25">
        <v>96.44700707445125</v>
      </c>
      <c r="AV38" s="27">
        <f t="shared" si="14"/>
        <v>0.1296571123979513</v>
      </c>
      <c r="AW38" s="25">
        <v>247.0488134571747</v>
      </c>
      <c r="AX38" s="25">
        <v>241.95953687445123</v>
      </c>
      <c r="AY38" s="27">
        <f t="shared" si="15"/>
        <v>-2.0815433256783318E-2</v>
      </c>
      <c r="AZ38" s="26">
        <v>-6.2185733991901436E-2</v>
      </c>
    </row>
    <row r="39" spans="1:52" x14ac:dyDescent="0.25">
      <c r="A39" s="22">
        <v>36</v>
      </c>
      <c r="B39" s="22">
        <v>8</v>
      </c>
      <c r="C39" s="22" t="s">
        <v>568</v>
      </c>
      <c r="D39" s="22" t="s">
        <v>1</v>
      </c>
      <c r="E39" s="23">
        <v>0.67</v>
      </c>
      <c r="F39" s="23" t="str">
        <f t="shared" si="3"/>
        <v>&gt;0.5</v>
      </c>
      <c r="G39" s="24">
        <v>7.98</v>
      </c>
      <c r="H39" s="23" t="str">
        <f t="shared" ref="H39:H102" si="17">IF(G39&gt;7,"&gt;7.0","≤7.0")</f>
        <v>&gt;7.0</v>
      </c>
      <c r="I39" s="23"/>
      <c r="J39" s="23"/>
      <c r="K39" s="24">
        <v>13.79</v>
      </c>
      <c r="L39" s="23" t="str">
        <f t="shared" si="5"/>
        <v>10–20</v>
      </c>
      <c r="M39" s="25">
        <v>0</v>
      </c>
      <c r="N39" s="18" t="str">
        <f t="shared" si="6"/>
        <v>&lt;110</v>
      </c>
      <c r="O39" s="25">
        <v>55</v>
      </c>
      <c r="P39" s="18" t="str">
        <f t="shared" si="7"/>
        <v>&gt;44</v>
      </c>
      <c r="Q39" s="25">
        <v>0</v>
      </c>
      <c r="R39" s="18" t="str">
        <f t="shared" si="16"/>
        <v>&lt;25</v>
      </c>
      <c r="S39" s="26" t="s">
        <v>8</v>
      </c>
      <c r="T39" s="18">
        <v>6.8100000000000005</v>
      </c>
      <c r="U39" s="26" t="str">
        <f t="shared" si="8"/>
        <v>&lt;8</v>
      </c>
      <c r="V39" s="22">
        <v>3</v>
      </c>
      <c r="W39" s="22" t="str">
        <f t="shared" si="9"/>
        <v>4000–6000</v>
      </c>
      <c r="X39" s="25">
        <v>4850</v>
      </c>
      <c r="Y39" s="25">
        <v>5035</v>
      </c>
      <c r="Z39" s="27">
        <f t="shared" si="10"/>
        <v>3.7434821221133868E-2</v>
      </c>
      <c r="AA39" s="25"/>
      <c r="AB39" s="25"/>
      <c r="AC39" s="27"/>
      <c r="AD39" s="25"/>
      <c r="AE39" s="25"/>
      <c r="AF39" s="27"/>
      <c r="AG39" s="22" t="str">
        <f t="shared" si="11"/>
        <v>20–30</v>
      </c>
      <c r="AH39" s="28">
        <v>22.027999999999999</v>
      </c>
      <c r="AI39" s="28">
        <v>32.284399999999998</v>
      </c>
      <c r="AJ39" s="27">
        <f t="shared" si="12"/>
        <v>0.38226977002354406</v>
      </c>
      <c r="AK39" s="28"/>
      <c r="AL39" s="28"/>
      <c r="AM39" s="27"/>
      <c r="AN39" s="28"/>
      <c r="AO39" s="28"/>
      <c r="AP39" s="27"/>
      <c r="AQ39" s="25">
        <v>106.83579999999999</v>
      </c>
      <c r="AR39" s="25">
        <v>162.55195399999999</v>
      </c>
      <c r="AS39" s="27">
        <f t="shared" si="13"/>
        <v>0.41970459124467785</v>
      </c>
      <c r="AT39" s="25"/>
      <c r="AU39" s="25"/>
      <c r="AV39" s="27"/>
      <c r="AW39" s="25"/>
      <c r="AX39" s="25"/>
      <c r="AY39" s="27"/>
      <c r="AZ39" s="26">
        <v>1.5060792951541848</v>
      </c>
    </row>
    <row r="40" spans="1:52" x14ac:dyDescent="0.25">
      <c r="A40" s="22">
        <v>37</v>
      </c>
      <c r="B40" s="22">
        <v>8</v>
      </c>
      <c r="C40" s="22" t="s">
        <v>568</v>
      </c>
      <c r="D40" s="22" t="s">
        <v>1</v>
      </c>
      <c r="E40" s="23">
        <v>0.67</v>
      </c>
      <c r="F40" s="23" t="str">
        <f t="shared" si="3"/>
        <v>&gt;0.5</v>
      </c>
      <c r="G40" s="24">
        <v>7.98</v>
      </c>
      <c r="H40" s="23" t="str">
        <f t="shared" si="17"/>
        <v>&gt;7.0</v>
      </c>
      <c r="I40" s="23"/>
      <c r="J40" s="23"/>
      <c r="K40" s="24">
        <v>13.79</v>
      </c>
      <c r="L40" s="23" t="str">
        <f t="shared" si="5"/>
        <v>10–20</v>
      </c>
      <c r="M40" s="25">
        <v>105</v>
      </c>
      <c r="N40" s="18" t="str">
        <f t="shared" si="6"/>
        <v>&lt;110</v>
      </c>
      <c r="O40" s="25">
        <v>55</v>
      </c>
      <c r="P40" s="18" t="str">
        <f t="shared" si="7"/>
        <v>&gt;44</v>
      </c>
      <c r="Q40" s="25">
        <v>0</v>
      </c>
      <c r="R40" s="18" t="str">
        <f t="shared" si="16"/>
        <v>&lt;25</v>
      </c>
      <c r="S40" s="26" t="s">
        <v>8</v>
      </c>
      <c r="T40" s="18">
        <v>6.8100000000000005</v>
      </c>
      <c r="U40" s="26" t="str">
        <f t="shared" si="8"/>
        <v>&lt;8</v>
      </c>
      <c r="V40" s="22">
        <v>3</v>
      </c>
      <c r="W40" s="22" t="str">
        <f t="shared" si="9"/>
        <v>4000–6000</v>
      </c>
      <c r="X40" s="25">
        <v>4860</v>
      </c>
      <c r="Y40" s="25">
        <v>5265</v>
      </c>
      <c r="Z40" s="27">
        <f t="shared" si="10"/>
        <v>8.0042707673536356E-2</v>
      </c>
      <c r="AA40" s="25"/>
      <c r="AB40" s="25"/>
      <c r="AC40" s="27"/>
      <c r="AD40" s="25"/>
      <c r="AE40" s="25"/>
      <c r="AF40" s="27"/>
      <c r="AG40" s="22" t="str">
        <f t="shared" si="11"/>
        <v>30–40</v>
      </c>
      <c r="AH40" s="28">
        <v>30.769200000000001</v>
      </c>
      <c r="AI40" s="28">
        <v>34.265700000000002</v>
      </c>
      <c r="AJ40" s="27">
        <f t="shared" si="12"/>
        <v>0.10763066419236555</v>
      </c>
      <c r="AK40" s="28"/>
      <c r="AL40" s="28"/>
      <c r="AM40" s="27"/>
      <c r="AN40" s="28"/>
      <c r="AO40" s="28"/>
      <c r="AP40" s="27"/>
      <c r="AQ40" s="25">
        <v>149.53831200000002</v>
      </c>
      <c r="AR40" s="25">
        <v>180.40891050000002</v>
      </c>
      <c r="AS40" s="27">
        <f t="shared" si="13"/>
        <v>0.18767337186590177</v>
      </c>
      <c r="AT40" s="25"/>
      <c r="AU40" s="25"/>
      <c r="AV40" s="27"/>
      <c r="AW40" s="25"/>
      <c r="AX40" s="25"/>
      <c r="AY40" s="27"/>
      <c r="AZ40" s="26">
        <v>0.51343612334801769</v>
      </c>
    </row>
    <row r="41" spans="1:52" x14ac:dyDescent="0.25">
      <c r="A41" s="22">
        <v>38</v>
      </c>
      <c r="B41" s="22">
        <v>8</v>
      </c>
      <c r="C41" s="22" t="s">
        <v>568</v>
      </c>
      <c r="D41" s="22" t="s">
        <v>1</v>
      </c>
      <c r="E41" s="23">
        <v>0.67</v>
      </c>
      <c r="F41" s="23" t="str">
        <f t="shared" si="3"/>
        <v>&gt;0.5</v>
      </c>
      <c r="G41" s="24">
        <v>7.98</v>
      </c>
      <c r="H41" s="23" t="str">
        <f t="shared" si="17"/>
        <v>&gt;7.0</v>
      </c>
      <c r="I41" s="23"/>
      <c r="J41" s="23"/>
      <c r="K41" s="24">
        <v>13.79</v>
      </c>
      <c r="L41" s="23" t="str">
        <f t="shared" si="5"/>
        <v>10–20</v>
      </c>
      <c r="M41" s="25">
        <v>0</v>
      </c>
      <c r="N41" s="18" t="str">
        <f t="shared" si="6"/>
        <v>&lt;110</v>
      </c>
      <c r="O41" s="25">
        <v>55</v>
      </c>
      <c r="P41" s="18" t="str">
        <f t="shared" si="7"/>
        <v>&gt;44</v>
      </c>
      <c r="Q41" s="25">
        <v>0</v>
      </c>
      <c r="R41" s="18" t="str">
        <f t="shared" si="16"/>
        <v>&lt;25</v>
      </c>
      <c r="S41" s="26" t="s">
        <v>8</v>
      </c>
      <c r="T41" s="18">
        <v>6.8100000000000005</v>
      </c>
      <c r="U41" s="26" t="str">
        <f t="shared" si="8"/>
        <v>&lt;8</v>
      </c>
      <c r="V41" s="22">
        <v>3</v>
      </c>
      <c r="W41" s="22" t="str">
        <f t="shared" si="9"/>
        <v>4000–6000</v>
      </c>
      <c r="X41" s="25">
        <v>5565</v>
      </c>
      <c r="Y41" s="25">
        <v>4950</v>
      </c>
      <c r="Z41" s="27">
        <f t="shared" si="10"/>
        <v>-0.11710940814690926</v>
      </c>
      <c r="AA41" s="25"/>
      <c r="AB41" s="25"/>
      <c r="AC41" s="27"/>
      <c r="AD41" s="25"/>
      <c r="AE41" s="25"/>
      <c r="AF41" s="27"/>
      <c r="AG41" s="22" t="str">
        <f t="shared" si="11"/>
        <v>30–40</v>
      </c>
      <c r="AH41" s="28">
        <v>30.769200000000001</v>
      </c>
      <c r="AI41" s="28">
        <v>28.438199999999998</v>
      </c>
      <c r="AJ41" s="27">
        <f t="shared" si="12"/>
        <v>-7.8780877853114342E-2</v>
      </c>
      <c r="AK41" s="28"/>
      <c r="AL41" s="28"/>
      <c r="AM41" s="27"/>
      <c r="AN41" s="28"/>
      <c r="AO41" s="28"/>
      <c r="AP41" s="27"/>
      <c r="AQ41" s="25">
        <v>171.23059799999999</v>
      </c>
      <c r="AR41" s="25">
        <v>140.76909000000001</v>
      </c>
      <c r="AS41" s="27">
        <f t="shared" si="13"/>
        <v>-0.19589028600002337</v>
      </c>
      <c r="AT41" s="25"/>
      <c r="AU41" s="25"/>
      <c r="AV41" s="27"/>
      <c r="AW41" s="25"/>
      <c r="AX41" s="25"/>
      <c r="AY41" s="27"/>
      <c r="AZ41" s="26">
        <v>-0.34229074889867883</v>
      </c>
    </row>
    <row r="42" spans="1:52" x14ac:dyDescent="0.25">
      <c r="A42" s="22">
        <v>39</v>
      </c>
      <c r="B42" s="22">
        <v>8</v>
      </c>
      <c r="C42" s="22" t="s">
        <v>568</v>
      </c>
      <c r="D42" s="22" t="s">
        <v>1</v>
      </c>
      <c r="E42" s="23">
        <v>0.67</v>
      </c>
      <c r="F42" s="23" t="str">
        <f t="shared" si="3"/>
        <v>&gt;0.5</v>
      </c>
      <c r="G42" s="24">
        <v>7.98</v>
      </c>
      <c r="H42" s="23" t="str">
        <f t="shared" si="17"/>
        <v>&gt;7.0</v>
      </c>
      <c r="I42" s="23"/>
      <c r="J42" s="23"/>
      <c r="K42" s="24">
        <v>13.79</v>
      </c>
      <c r="L42" s="23" t="str">
        <f t="shared" si="5"/>
        <v>10–20</v>
      </c>
      <c r="M42" s="25">
        <v>105</v>
      </c>
      <c r="N42" s="18" t="str">
        <f t="shared" si="6"/>
        <v>&lt;110</v>
      </c>
      <c r="O42" s="25">
        <v>55</v>
      </c>
      <c r="P42" s="18" t="str">
        <f t="shared" si="7"/>
        <v>&gt;44</v>
      </c>
      <c r="Q42" s="25">
        <v>0</v>
      </c>
      <c r="R42" s="18" t="str">
        <f t="shared" si="16"/>
        <v>&lt;25</v>
      </c>
      <c r="S42" s="26" t="s">
        <v>8</v>
      </c>
      <c r="T42" s="18">
        <v>6.8100000000000005</v>
      </c>
      <c r="U42" s="26" t="str">
        <f t="shared" si="8"/>
        <v>&lt;8</v>
      </c>
      <c r="V42" s="22">
        <v>3</v>
      </c>
      <c r="W42" s="22" t="str">
        <f t="shared" si="9"/>
        <v>2000–4000</v>
      </c>
      <c r="X42" s="25">
        <v>3830</v>
      </c>
      <c r="Y42" s="25">
        <v>4690</v>
      </c>
      <c r="Z42" s="27">
        <f t="shared" si="10"/>
        <v>0.20256777926563338</v>
      </c>
      <c r="AA42" s="25"/>
      <c r="AB42" s="25"/>
      <c r="AC42" s="27"/>
      <c r="AD42" s="25"/>
      <c r="AE42" s="25"/>
      <c r="AF42" s="27"/>
      <c r="AG42" s="22" t="str">
        <f t="shared" si="11"/>
        <v>20–30</v>
      </c>
      <c r="AH42" s="28">
        <v>28.438199999999998</v>
      </c>
      <c r="AI42" s="28">
        <v>33.100200000000001</v>
      </c>
      <c r="AJ42" s="27">
        <f t="shared" si="12"/>
        <v>0.15180601286800433</v>
      </c>
      <c r="AK42" s="28"/>
      <c r="AL42" s="28"/>
      <c r="AM42" s="27"/>
      <c r="AN42" s="28"/>
      <c r="AO42" s="28"/>
      <c r="AP42" s="27"/>
      <c r="AQ42" s="25">
        <v>108.918306</v>
      </c>
      <c r="AR42" s="25">
        <v>155.239938</v>
      </c>
      <c r="AS42" s="27">
        <f t="shared" si="13"/>
        <v>0.35437379213363751</v>
      </c>
      <c r="AT42" s="25"/>
      <c r="AU42" s="25"/>
      <c r="AV42" s="27"/>
      <c r="AW42" s="25"/>
      <c r="AX42" s="25"/>
      <c r="AY42" s="27"/>
      <c r="AZ42" s="26">
        <v>0.68458149779735711</v>
      </c>
    </row>
    <row r="43" spans="1:52" x14ac:dyDescent="0.25">
      <c r="A43" s="22">
        <v>40</v>
      </c>
      <c r="B43" s="22">
        <v>8</v>
      </c>
      <c r="C43" s="22" t="s">
        <v>568</v>
      </c>
      <c r="D43" s="22" t="s">
        <v>1</v>
      </c>
      <c r="E43" s="23">
        <v>0.67</v>
      </c>
      <c r="F43" s="23" t="str">
        <f t="shared" si="3"/>
        <v>&gt;0.5</v>
      </c>
      <c r="G43" s="24">
        <v>7.98</v>
      </c>
      <c r="H43" s="23" t="str">
        <f t="shared" si="17"/>
        <v>&gt;7.0</v>
      </c>
      <c r="I43" s="23"/>
      <c r="J43" s="23"/>
      <c r="K43" s="24">
        <v>13.79</v>
      </c>
      <c r="L43" s="23" t="str">
        <f t="shared" si="5"/>
        <v>10–20</v>
      </c>
      <c r="M43" s="25">
        <v>0</v>
      </c>
      <c r="N43" s="18" t="str">
        <f t="shared" si="6"/>
        <v>&lt;110</v>
      </c>
      <c r="O43" s="25">
        <v>55</v>
      </c>
      <c r="P43" s="18" t="str">
        <f t="shared" si="7"/>
        <v>&gt;44</v>
      </c>
      <c r="Q43" s="25">
        <v>0</v>
      </c>
      <c r="R43" s="18" t="str">
        <f t="shared" si="16"/>
        <v>&lt;25</v>
      </c>
      <c r="S43" s="26" t="s">
        <v>8</v>
      </c>
      <c r="T43" s="18">
        <v>6.8100000000000005</v>
      </c>
      <c r="U43" s="26" t="str">
        <f t="shared" si="8"/>
        <v>&lt;8</v>
      </c>
      <c r="V43" s="22">
        <v>3</v>
      </c>
      <c r="W43" s="22" t="str">
        <f t="shared" si="9"/>
        <v>4000–6000</v>
      </c>
      <c r="X43" s="25">
        <v>5460</v>
      </c>
      <c r="Y43" s="25">
        <v>4730</v>
      </c>
      <c r="Z43" s="27">
        <f t="shared" si="10"/>
        <v>-0.14352358725297204</v>
      </c>
      <c r="AA43" s="25"/>
      <c r="AB43" s="25"/>
      <c r="AC43" s="27"/>
      <c r="AD43" s="25"/>
      <c r="AE43" s="25"/>
      <c r="AF43" s="27"/>
      <c r="AG43" s="22" t="str">
        <f t="shared" si="11"/>
        <v>20–30</v>
      </c>
      <c r="AH43" s="28">
        <v>24.0093</v>
      </c>
      <c r="AI43" s="28">
        <v>31.1189</v>
      </c>
      <c r="AJ43" s="27">
        <f t="shared" si="12"/>
        <v>0.25937409635255737</v>
      </c>
      <c r="AK43" s="28"/>
      <c r="AL43" s="28"/>
      <c r="AM43" s="27"/>
      <c r="AN43" s="28"/>
      <c r="AO43" s="28"/>
      <c r="AP43" s="27"/>
      <c r="AQ43" s="25">
        <v>131.090778</v>
      </c>
      <c r="AR43" s="25">
        <v>147.192397</v>
      </c>
      <c r="AS43" s="27">
        <f t="shared" si="13"/>
        <v>0.1158505090995853</v>
      </c>
      <c r="AT43" s="25"/>
      <c r="AU43" s="25"/>
      <c r="AV43" s="27"/>
      <c r="AW43" s="25"/>
      <c r="AX43" s="25"/>
      <c r="AY43" s="27"/>
      <c r="AZ43" s="26">
        <v>1.0439941262848751</v>
      </c>
    </row>
    <row r="44" spans="1:52" x14ac:dyDescent="0.25">
      <c r="A44" s="22">
        <v>41</v>
      </c>
      <c r="B44" s="22">
        <v>8</v>
      </c>
      <c r="C44" s="22" t="s">
        <v>568</v>
      </c>
      <c r="D44" s="22" t="s">
        <v>1</v>
      </c>
      <c r="E44" s="23">
        <v>0.67</v>
      </c>
      <c r="F44" s="23" t="str">
        <f t="shared" si="3"/>
        <v>&gt;0.5</v>
      </c>
      <c r="G44" s="24">
        <v>7.98</v>
      </c>
      <c r="H44" s="23" t="str">
        <f t="shared" si="17"/>
        <v>&gt;7.0</v>
      </c>
      <c r="I44" s="23"/>
      <c r="J44" s="23"/>
      <c r="K44" s="24">
        <v>13.79</v>
      </c>
      <c r="L44" s="23" t="str">
        <f t="shared" si="5"/>
        <v>10–20</v>
      </c>
      <c r="M44" s="25">
        <v>105</v>
      </c>
      <c r="N44" s="18" t="str">
        <f t="shared" si="6"/>
        <v>&lt;110</v>
      </c>
      <c r="O44" s="25">
        <v>55</v>
      </c>
      <c r="P44" s="18" t="str">
        <f t="shared" si="7"/>
        <v>&gt;44</v>
      </c>
      <c r="Q44" s="25">
        <v>0</v>
      </c>
      <c r="R44" s="18" t="str">
        <f t="shared" si="16"/>
        <v>&lt;25</v>
      </c>
      <c r="S44" s="26" t="s">
        <v>8</v>
      </c>
      <c r="T44" s="18">
        <v>6.8100000000000005</v>
      </c>
      <c r="U44" s="26" t="str">
        <f t="shared" si="8"/>
        <v>&lt;8</v>
      </c>
      <c r="V44" s="22">
        <v>3</v>
      </c>
      <c r="W44" s="22" t="str">
        <f t="shared" si="9"/>
        <v>4000–6000</v>
      </c>
      <c r="X44" s="25">
        <v>5000</v>
      </c>
      <c r="Y44" s="25">
        <v>4810</v>
      </c>
      <c r="Z44" s="27">
        <f t="shared" si="10"/>
        <v>-3.8740828316430595E-2</v>
      </c>
      <c r="AA44" s="25"/>
      <c r="AB44" s="25"/>
      <c r="AC44" s="27"/>
      <c r="AD44" s="25"/>
      <c r="AE44" s="25"/>
      <c r="AF44" s="27"/>
      <c r="AG44" s="22" t="str">
        <f t="shared" si="11"/>
        <v>20–30</v>
      </c>
      <c r="AH44" s="28">
        <v>29.3706</v>
      </c>
      <c r="AI44" s="28">
        <v>29.137499999999999</v>
      </c>
      <c r="AJ44" s="27">
        <f t="shared" si="12"/>
        <v>-7.9681696491768449E-3</v>
      </c>
      <c r="AK44" s="28"/>
      <c r="AL44" s="28"/>
      <c r="AM44" s="27"/>
      <c r="AN44" s="28"/>
      <c r="AO44" s="28"/>
      <c r="AP44" s="27"/>
      <c r="AQ44" s="25">
        <v>146.85300000000001</v>
      </c>
      <c r="AR44" s="25">
        <v>140.151375</v>
      </c>
      <c r="AS44" s="27">
        <f t="shared" si="13"/>
        <v>-4.6708997965607499E-2</v>
      </c>
      <c r="AT44" s="25"/>
      <c r="AU44" s="25"/>
      <c r="AV44" s="27"/>
      <c r="AW44" s="25"/>
      <c r="AX44" s="25"/>
      <c r="AY44" s="27"/>
      <c r="AZ44" s="26">
        <v>-3.4229074889867886E-2</v>
      </c>
    </row>
    <row r="45" spans="1:52" x14ac:dyDescent="0.25">
      <c r="A45" s="22">
        <v>42</v>
      </c>
      <c r="B45" s="22">
        <v>8</v>
      </c>
      <c r="C45" s="22" t="s">
        <v>568</v>
      </c>
      <c r="D45" s="22" t="s">
        <v>1</v>
      </c>
      <c r="E45" s="23">
        <v>0.67</v>
      </c>
      <c r="F45" s="23" t="str">
        <f t="shared" si="3"/>
        <v>&gt;0.5</v>
      </c>
      <c r="G45" s="24">
        <v>7.98</v>
      </c>
      <c r="H45" s="23" t="str">
        <f t="shared" si="17"/>
        <v>&gt;7.0</v>
      </c>
      <c r="I45" s="23"/>
      <c r="J45" s="23"/>
      <c r="K45" s="24">
        <v>13.79</v>
      </c>
      <c r="L45" s="23" t="str">
        <f t="shared" si="5"/>
        <v>10–20</v>
      </c>
      <c r="M45" s="25">
        <v>0</v>
      </c>
      <c r="N45" s="18" t="str">
        <f t="shared" si="6"/>
        <v>&lt;110</v>
      </c>
      <c r="O45" s="25">
        <v>55</v>
      </c>
      <c r="P45" s="18" t="str">
        <f t="shared" si="7"/>
        <v>&gt;44</v>
      </c>
      <c r="Q45" s="25">
        <v>0</v>
      </c>
      <c r="R45" s="18" t="str">
        <f t="shared" si="16"/>
        <v>&lt;25</v>
      </c>
      <c r="S45" s="26" t="s">
        <v>8</v>
      </c>
      <c r="T45" s="18">
        <v>6.8100000000000005</v>
      </c>
      <c r="U45" s="26" t="str">
        <f t="shared" si="8"/>
        <v>&lt;8</v>
      </c>
      <c r="V45" s="22">
        <v>3</v>
      </c>
      <c r="W45" s="22" t="str">
        <f t="shared" si="9"/>
        <v>4000–6000</v>
      </c>
      <c r="X45" s="25">
        <v>5080</v>
      </c>
      <c r="Y45" s="25">
        <v>5270</v>
      </c>
      <c r="Z45" s="27">
        <f t="shared" si="10"/>
        <v>3.671910096288037E-2</v>
      </c>
      <c r="AA45" s="25"/>
      <c r="AB45" s="25"/>
      <c r="AC45" s="27"/>
      <c r="AD45" s="25"/>
      <c r="AE45" s="25"/>
      <c r="AF45" s="27"/>
      <c r="AG45" s="22" t="str">
        <f t="shared" si="11"/>
        <v>20–30</v>
      </c>
      <c r="AH45" s="28">
        <v>29.137499999999999</v>
      </c>
      <c r="AI45" s="28">
        <v>22.843800000000002</v>
      </c>
      <c r="AJ45" s="27">
        <f t="shared" si="12"/>
        <v>-0.24334625863172918</v>
      </c>
      <c r="AK45" s="28"/>
      <c r="AL45" s="28"/>
      <c r="AM45" s="27"/>
      <c r="AN45" s="28"/>
      <c r="AO45" s="28"/>
      <c r="AP45" s="27"/>
      <c r="AQ45" s="25">
        <v>148.01849999999999</v>
      </c>
      <c r="AR45" s="25">
        <v>120.38682600000001</v>
      </c>
      <c r="AS45" s="27">
        <f t="shared" si="13"/>
        <v>-0.20662715766884857</v>
      </c>
      <c r="AT45" s="25"/>
      <c r="AU45" s="25"/>
      <c r="AV45" s="27"/>
      <c r="AW45" s="25"/>
      <c r="AX45" s="25"/>
      <c r="AY45" s="27"/>
      <c r="AZ45" s="26">
        <v>-0.92418502202643127</v>
      </c>
    </row>
    <row r="46" spans="1:52" x14ac:dyDescent="0.25">
      <c r="A46" s="22">
        <v>43</v>
      </c>
      <c r="B46" s="22">
        <v>8</v>
      </c>
      <c r="C46" s="22" t="s">
        <v>568</v>
      </c>
      <c r="D46" s="22" t="s">
        <v>1</v>
      </c>
      <c r="E46" s="23">
        <v>0.67</v>
      </c>
      <c r="F46" s="23" t="str">
        <f t="shared" si="3"/>
        <v>&gt;0.5</v>
      </c>
      <c r="G46" s="24">
        <v>7.98</v>
      </c>
      <c r="H46" s="23" t="str">
        <f t="shared" si="17"/>
        <v>&gt;7.0</v>
      </c>
      <c r="I46" s="23"/>
      <c r="J46" s="23"/>
      <c r="K46" s="24">
        <v>13.79</v>
      </c>
      <c r="L46" s="23" t="str">
        <f t="shared" si="5"/>
        <v>10–20</v>
      </c>
      <c r="M46" s="25">
        <v>105</v>
      </c>
      <c r="N46" s="18" t="str">
        <f t="shared" si="6"/>
        <v>&lt;110</v>
      </c>
      <c r="O46" s="25">
        <v>55</v>
      </c>
      <c r="P46" s="18" t="str">
        <f t="shared" si="7"/>
        <v>&gt;44</v>
      </c>
      <c r="Q46" s="25">
        <v>0</v>
      </c>
      <c r="R46" s="18" t="str">
        <f t="shared" si="16"/>
        <v>&lt;25</v>
      </c>
      <c r="S46" s="26" t="s">
        <v>8</v>
      </c>
      <c r="T46" s="18">
        <v>6.8100000000000005</v>
      </c>
      <c r="U46" s="26" t="str">
        <f t="shared" si="8"/>
        <v>&lt;8</v>
      </c>
      <c r="V46" s="22">
        <v>3</v>
      </c>
      <c r="W46" s="22" t="str">
        <f t="shared" si="9"/>
        <v>4000–6000</v>
      </c>
      <c r="X46" s="25">
        <v>4710</v>
      </c>
      <c r="Y46" s="25">
        <v>4675</v>
      </c>
      <c r="Z46" s="27">
        <f t="shared" si="10"/>
        <v>-7.4587452876760576E-3</v>
      </c>
      <c r="AA46" s="25"/>
      <c r="AB46" s="25"/>
      <c r="AC46" s="27"/>
      <c r="AD46" s="25"/>
      <c r="AE46" s="25"/>
      <c r="AF46" s="27"/>
      <c r="AG46" s="22" t="str">
        <f t="shared" si="11"/>
        <v>20–30</v>
      </c>
      <c r="AH46" s="28">
        <v>22.843800000000002</v>
      </c>
      <c r="AI46" s="28">
        <v>33.100200000000001</v>
      </c>
      <c r="AJ46" s="27">
        <f t="shared" si="12"/>
        <v>0.37085957893068872</v>
      </c>
      <c r="AK46" s="28"/>
      <c r="AL46" s="28"/>
      <c r="AM46" s="27"/>
      <c r="AN46" s="28"/>
      <c r="AO46" s="28"/>
      <c r="AP46" s="27"/>
      <c r="AQ46" s="25">
        <v>107.59429800000001</v>
      </c>
      <c r="AR46" s="25">
        <v>154.74343500000001</v>
      </c>
      <c r="AS46" s="27">
        <f t="shared" si="13"/>
        <v>0.36340083364301273</v>
      </c>
      <c r="AT46" s="25"/>
      <c r="AU46" s="25"/>
      <c r="AV46" s="27"/>
      <c r="AW46" s="25"/>
      <c r="AX46" s="25"/>
      <c r="AY46" s="27"/>
      <c r="AZ46" s="26">
        <v>1.5060792951541848</v>
      </c>
    </row>
    <row r="47" spans="1:52" x14ac:dyDescent="0.25">
      <c r="A47" s="22">
        <v>44</v>
      </c>
      <c r="B47" s="22">
        <v>8</v>
      </c>
      <c r="C47" s="22" t="s">
        <v>568</v>
      </c>
      <c r="D47" s="22" t="s">
        <v>1</v>
      </c>
      <c r="E47" s="23">
        <v>0.67</v>
      </c>
      <c r="F47" s="23" t="str">
        <f t="shared" si="3"/>
        <v>&gt;0.5</v>
      </c>
      <c r="G47" s="24">
        <v>7.98</v>
      </c>
      <c r="H47" s="23" t="str">
        <f t="shared" si="17"/>
        <v>&gt;7.0</v>
      </c>
      <c r="I47" s="23"/>
      <c r="J47" s="23"/>
      <c r="K47" s="24">
        <v>13.79</v>
      </c>
      <c r="L47" s="23" t="str">
        <f t="shared" si="5"/>
        <v>10–20</v>
      </c>
      <c r="M47" s="25">
        <v>0</v>
      </c>
      <c r="N47" s="18" t="str">
        <f t="shared" si="6"/>
        <v>&lt;110</v>
      </c>
      <c r="O47" s="25">
        <v>55</v>
      </c>
      <c r="P47" s="18" t="str">
        <f t="shared" si="7"/>
        <v>&gt;44</v>
      </c>
      <c r="Q47" s="25">
        <v>0</v>
      </c>
      <c r="R47" s="18" t="str">
        <f t="shared" si="16"/>
        <v>&lt;25</v>
      </c>
      <c r="S47" s="26" t="s">
        <v>8</v>
      </c>
      <c r="T47" s="18">
        <v>6.8100000000000005</v>
      </c>
      <c r="U47" s="26" t="str">
        <f t="shared" si="8"/>
        <v>&lt;8</v>
      </c>
      <c r="V47" s="22">
        <v>3</v>
      </c>
      <c r="W47" s="22" t="str">
        <f t="shared" si="9"/>
        <v>4000–6000</v>
      </c>
      <c r="X47" s="25">
        <v>5180</v>
      </c>
      <c r="Y47" s="25">
        <v>6060</v>
      </c>
      <c r="Z47" s="27">
        <f t="shared" si="10"/>
        <v>0.15690474380983149</v>
      </c>
      <c r="AA47" s="25"/>
      <c r="AB47" s="25"/>
      <c r="AC47" s="27"/>
      <c r="AD47" s="25"/>
      <c r="AE47" s="25"/>
      <c r="AF47" s="27"/>
      <c r="AG47" s="22" t="str">
        <f t="shared" si="11"/>
        <v>20–30</v>
      </c>
      <c r="AH47" s="28">
        <v>25.640999999999998</v>
      </c>
      <c r="AI47" s="28">
        <v>24.708600000000001</v>
      </c>
      <c r="AJ47" s="27">
        <f t="shared" si="12"/>
        <v>-3.7041271680348979E-2</v>
      </c>
      <c r="AK47" s="28"/>
      <c r="AL47" s="28"/>
      <c r="AM47" s="27"/>
      <c r="AN47" s="28"/>
      <c r="AO47" s="28"/>
      <c r="AP47" s="27"/>
      <c r="AQ47" s="25">
        <v>132.82038</v>
      </c>
      <c r="AR47" s="25">
        <v>149.734116</v>
      </c>
      <c r="AS47" s="27">
        <f t="shared" si="13"/>
        <v>0.11986347212948237</v>
      </c>
      <c r="AT47" s="25"/>
      <c r="AU47" s="25"/>
      <c r="AV47" s="27"/>
      <c r="AW47" s="25"/>
      <c r="AX47" s="25"/>
      <c r="AY47" s="27"/>
      <c r="AZ47" s="26">
        <v>-0.13691629955947102</v>
      </c>
    </row>
    <row r="48" spans="1:52" x14ac:dyDescent="0.25">
      <c r="A48" s="22">
        <v>45</v>
      </c>
      <c r="B48" s="22">
        <v>8</v>
      </c>
      <c r="C48" s="22" t="s">
        <v>568</v>
      </c>
      <c r="D48" s="22" t="s">
        <v>1</v>
      </c>
      <c r="E48" s="23">
        <v>0.67</v>
      </c>
      <c r="F48" s="23" t="str">
        <f t="shared" si="3"/>
        <v>&gt;0.5</v>
      </c>
      <c r="G48" s="24">
        <v>7.98</v>
      </c>
      <c r="H48" s="23" t="str">
        <f t="shared" si="17"/>
        <v>&gt;7.0</v>
      </c>
      <c r="I48" s="23"/>
      <c r="J48" s="23"/>
      <c r="K48" s="24">
        <v>13.79</v>
      </c>
      <c r="L48" s="23" t="str">
        <f t="shared" si="5"/>
        <v>10–20</v>
      </c>
      <c r="M48" s="25">
        <v>105</v>
      </c>
      <c r="N48" s="18" t="str">
        <f t="shared" si="6"/>
        <v>&lt;110</v>
      </c>
      <c r="O48" s="25">
        <v>55</v>
      </c>
      <c r="P48" s="18" t="str">
        <f t="shared" si="7"/>
        <v>&gt;44</v>
      </c>
      <c r="Q48" s="25">
        <v>0</v>
      </c>
      <c r="R48" s="18" t="str">
        <f t="shared" si="16"/>
        <v>&lt;25</v>
      </c>
      <c r="S48" s="26" t="s">
        <v>8</v>
      </c>
      <c r="T48" s="18">
        <v>6.8100000000000005</v>
      </c>
      <c r="U48" s="26" t="str">
        <f t="shared" si="8"/>
        <v>&lt;8</v>
      </c>
      <c r="V48" s="22">
        <v>3</v>
      </c>
      <c r="W48" s="22" t="str">
        <f t="shared" si="9"/>
        <v>4000–6000</v>
      </c>
      <c r="X48" s="25">
        <v>5365</v>
      </c>
      <c r="Y48" s="25">
        <v>5760</v>
      </c>
      <c r="Z48" s="27">
        <f t="shared" si="10"/>
        <v>7.1041098625138022E-2</v>
      </c>
      <c r="AA48" s="25"/>
      <c r="AB48" s="25"/>
      <c r="AC48" s="27"/>
      <c r="AD48" s="25"/>
      <c r="AE48" s="25"/>
      <c r="AF48" s="27"/>
      <c r="AG48" s="22" t="str">
        <f t="shared" si="11"/>
        <v>20–30</v>
      </c>
      <c r="AH48" s="28">
        <v>23.426600000000001</v>
      </c>
      <c r="AI48" s="28">
        <v>33.4499</v>
      </c>
      <c r="AJ48" s="27">
        <f t="shared" si="12"/>
        <v>0.35617666814622717</v>
      </c>
      <c r="AK48" s="28"/>
      <c r="AL48" s="28"/>
      <c r="AM48" s="27"/>
      <c r="AN48" s="28"/>
      <c r="AO48" s="28"/>
      <c r="AP48" s="27"/>
      <c r="AQ48" s="25">
        <v>125.68370900000001</v>
      </c>
      <c r="AR48" s="25">
        <v>192.671424</v>
      </c>
      <c r="AS48" s="27">
        <f t="shared" si="13"/>
        <v>0.4272177667713653</v>
      </c>
      <c r="AT48" s="25"/>
      <c r="AU48" s="25"/>
      <c r="AV48" s="27"/>
      <c r="AW48" s="25"/>
      <c r="AX48" s="25"/>
      <c r="AY48" s="27"/>
      <c r="AZ48" s="26">
        <v>1.4718502202643169</v>
      </c>
    </row>
    <row r="49" spans="1:52" x14ac:dyDescent="0.25">
      <c r="A49" s="22">
        <v>46</v>
      </c>
      <c r="B49" s="22">
        <v>8</v>
      </c>
      <c r="C49" s="22" t="s">
        <v>568</v>
      </c>
      <c r="D49" s="22" t="s">
        <v>1</v>
      </c>
      <c r="E49" s="23">
        <v>0.67</v>
      </c>
      <c r="F49" s="23" t="str">
        <f t="shared" si="3"/>
        <v>&gt;0.5</v>
      </c>
      <c r="G49" s="24">
        <v>7.98</v>
      </c>
      <c r="H49" s="23" t="str">
        <f t="shared" si="17"/>
        <v>&gt;7.0</v>
      </c>
      <c r="I49" s="23"/>
      <c r="J49" s="23"/>
      <c r="K49" s="24">
        <v>13.79</v>
      </c>
      <c r="L49" s="23" t="str">
        <f t="shared" si="5"/>
        <v>10–20</v>
      </c>
      <c r="M49" s="25">
        <v>0</v>
      </c>
      <c r="N49" s="18" t="str">
        <f t="shared" si="6"/>
        <v>&lt;110</v>
      </c>
      <c r="O49" s="25">
        <v>55</v>
      </c>
      <c r="P49" s="18" t="str">
        <f t="shared" si="7"/>
        <v>&gt;44</v>
      </c>
      <c r="Q49" s="25">
        <v>0</v>
      </c>
      <c r="R49" s="18" t="str">
        <f t="shared" si="16"/>
        <v>&lt;25</v>
      </c>
      <c r="S49" s="26" t="s">
        <v>8</v>
      </c>
      <c r="T49" s="18">
        <v>6.8100000000000005</v>
      </c>
      <c r="U49" s="26" t="str">
        <f t="shared" si="8"/>
        <v>&lt;8</v>
      </c>
      <c r="V49" s="22">
        <v>3</v>
      </c>
      <c r="W49" s="22" t="str">
        <f t="shared" si="9"/>
        <v>4000–6000</v>
      </c>
      <c r="X49" s="25">
        <v>5330</v>
      </c>
      <c r="Y49" s="25">
        <v>4750</v>
      </c>
      <c r="Z49" s="27">
        <f t="shared" si="10"/>
        <v>-0.11520662013120328</v>
      </c>
      <c r="AA49" s="25"/>
      <c r="AB49" s="25"/>
      <c r="AC49" s="27"/>
      <c r="AD49" s="25"/>
      <c r="AE49" s="25"/>
      <c r="AF49" s="27"/>
      <c r="AG49" s="22" t="str">
        <f t="shared" si="11"/>
        <v>30–40</v>
      </c>
      <c r="AH49" s="28">
        <v>30.303000000000001</v>
      </c>
      <c r="AI49" s="28">
        <v>30.8858</v>
      </c>
      <c r="AJ49" s="27">
        <f t="shared" si="12"/>
        <v>1.9049813838927419E-2</v>
      </c>
      <c r="AK49" s="28"/>
      <c r="AL49" s="28"/>
      <c r="AM49" s="27"/>
      <c r="AN49" s="28"/>
      <c r="AO49" s="28"/>
      <c r="AP49" s="27"/>
      <c r="AQ49" s="25">
        <v>161.51498999999998</v>
      </c>
      <c r="AR49" s="25">
        <v>146.70755</v>
      </c>
      <c r="AS49" s="27">
        <f t="shared" si="13"/>
        <v>-9.6156806292275757E-2</v>
      </c>
      <c r="AT49" s="25"/>
      <c r="AU49" s="25"/>
      <c r="AV49" s="27"/>
      <c r="AW49" s="25"/>
      <c r="AX49" s="25"/>
      <c r="AY49" s="27"/>
      <c r="AZ49" s="26">
        <v>8.558002936857545E-2</v>
      </c>
    </row>
    <row r="50" spans="1:52" x14ac:dyDescent="0.25">
      <c r="A50" s="22">
        <v>47</v>
      </c>
      <c r="B50" s="22">
        <v>8</v>
      </c>
      <c r="C50" s="22" t="s">
        <v>568</v>
      </c>
      <c r="D50" s="22" t="s">
        <v>1</v>
      </c>
      <c r="E50" s="23">
        <v>0.67</v>
      </c>
      <c r="F50" s="23" t="str">
        <f t="shared" si="3"/>
        <v>&gt;0.5</v>
      </c>
      <c r="G50" s="24">
        <v>7.98</v>
      </c>
      <c r="H50" s="23" t="str">
        <f t="shared" si="17"/>
        <v>&gt;7.0</v>
      </c>
      <c r="I50" s="23"/>
      <c r="J50" s="23"/>
      <c r="K50" s="24">
        <v>13.79</v>
      </c>
      <c r="L50" s="23" t="str">
        <f t="shared" si="5"/>
        <v>10–20</v>
      </c>
      <c r="M50" s="25">
        <v>105</v>
      </c>
      <c r="N50" s="18" t="str">
        <f t="shared" si="6"/>
        <v>&lt;110</v>
      </c>
      <c r="O50" s="25">
        <v>55</v>
      </c>
      <c r="P50" s="18" t="str">
        <f t="shared" si="7"/>
        <v>&gt;44</v>
      </c>
      <c r="Q50" s="25">
        <v>0</v>
      </c>
      <c r="R50" s="18" t="str">
        <f t="shared" si="16"/>
        <v>&lt;25</v>
      </c>
      <c r="S50" s="26" t="s">
        <v>8</v>
      </c>
      <c r="T50" s="18">
        <v>6.8100000000000005</v>
      </c>
      <c r="U50" s="26" t="str">
        <f t="shared" si="8"/>
        <v>&lt;8</v>
      </c>
      <c r="V50" s="22">
        <v>3</v>
      </c>
      <c r="W50" s="22" t="str">
        <f t="shared" si="9"/>
        <v>4000–6000</v>
      </c>
      <c r="X50" s="25">
        <v>4780</v>
      </c>
      <c r="Y50" s="25">
        <v>5175</v>
      </c>
      <c r="Z50" s="27">
        <f t="shared" si="10"/>
        <v>7.9398792648068164E-2</v>
      </c>
      <c r="AA50" s="25"/>
      <c r="AB50" s="25"/>
      <c r="AC50" s="27"/>
      <c r="AD50" s="25"/>
      <c r="AE50" s="25"/>
      <c r="AF50" s="27"/>
      <c r="AG50" s="22" t="str">
        <f t="shared" si="11"/>
        <v>30–40</v>
      </c>
      <c r="AH50" s="28">
        <v>38.344999999999999</v>
      </c>
      <c r="AI50" s="28">
        <v>37.412599999999998</v>
      </c>
      <c r="AJ50" s="27">
        <f t="shared" si="12"/>
        <v>-2.4616595138136133E-2</v>
      </c>
      <c r="AK50" s="28"/>
      <c r="AL50" s="28"/>
      <c r="AM50" s="27"/>
      <c r="AN50" s="28"/>
      <c r="AO50" s="28"/>
      <c r="AP50" s="27"/>
      <c r="AQ50" s="25">
        <v>183.28910000000002</v>
      </c>
      <c r="AR50" s="25">
        <v>193.61020499999998</v>
      </c>
      <c r="AS50" s="27">
        <f t="shared" si="13"/>
        <v>5.4782197509931796E-2</v>
      </c>
      <c r="AT50" s="25"/>
      <c r="AU50" s="25"/>
      <c r="AV50" s="27"/>
      <c r="AW50" s="25"/>
      <c r="AX50" s="25"/>
      <c r="AY50" s="27"/>
      <c r="AZ50" s="26">
        <v>-0.13691629955947154</v>
      </c>
    </row>
    <row r="51" spans="1:52" x14ac:dyDescent="0.25">
      <c r="A51" s="22">
        <v>48</v>
      </c>
      <c r="B51" s="22">
        <v>8</v>
      </c>
      <c r="C51" s="22" t="s">
        <v>568</v>
      </c>
      <c r="D51" s="22" t="s">
        <v>1</v>
      </c>
      <c r="E51" s="23">
        <v>0.67</v>
      </c>
      <c r="F51" s="23" t="str">
        <f t="shared" si="3"/>
        <v>&gt;0.5</v>
      </c>
      <c r="G51" s="24">
        <v>7.98</v>
      </c>
      <c r="H51" s="23" t="str">
        <f t="shared" si="17"/>
        <v>&gt;7.0</v>
      </c>
      <c r="I51" s="23"/>
      <c r="J51" s="23"/>
      <c r="K51" s="24">
        <v>13.79</v>
      </c>
      <c r="L51" s="23" t="str">
        <f t="shared" si="5"/>
        <v>10–20</v>
      </c>
      <c r="M51" s="25">
        <v>0</v>
      </c>
      <c r="N51" s="18" t="str">
        <f t="shared" si="6"/>
        <v>&lt;110</v>
      </c>
      <c r="O51" s="25">
        <v>55</v>
      </c>
      <c r="P51" s="18" t="str">
        <f t="shared" si="7"/>
        <v>&gt;44</v>
      </c>
      <c r="Q51" s="25">
        <v>0</v>
      </c>
      <c r="R51" s="18" t="str">
        <f t="shared" si="16"/>
        <v>&lt;25</v>
      </c>
      <c r="S51" s="26" t="s">
        <v>8</v>
      </c>
      <c r="T51" s="18">
        <v>6.8100000000000005</v>
      </c>
      <c r="U51" s="26" t="str">
        <f t="shared" si="8"/>
        <v>&lt;8</v>
      </c>
      <c r="V51" s="22">
        <v>3</v>
      </c>
      <c r="W51" s="22" t="str">
        <f t="shared" si="9"/>
        <v>4000–6000</v>
      </c>
      <c r="X51" s="25">
        <v>5100</v>
      </c>
      <c r="Y51" s="25">
        <v>5455</v>
      </c>
      <c r="Z51" s="27">
        <f t="shared" si="10"/>
        <v>6.7292079554754025E-2</v>
      </c>
      <c r="AA51" s="25"/>
      <c r="AB51" s="25"/>
      <c r="AC51" s="27"/>
      <c r="AD51" s="25"/>
      <c r="AE51" s="25"/>
      <c r="AF51" s="27"/>
      <c r="AG51" s="22" t="str">
        <f t="shared" si="11"/>
        <v>20–30</v>
      </c>
      <c r="AH51" s="28">
        <v>27.622399999999999</v>
      </c>
      <c r="AI51" s="28">
        <v>25.874099999999999</v>
      </c>
      <c r="AJ51" s="27">
        <f t="shared" si="12"/>
        <v>-6.5384569389605879E-2</v>
      </c>
      <c r="AK51" s="28"/>
      <c r="AL51" s="28"/>
      <c r="AM51" s="27"/>
      <c r="AN51" s="28"/>
      <c r="AO51" s="28"/>
      <c r="AP51" s="27"/>
      <c r="AQ51" s="25">
        <v>140.87423999999999</v>
      </c>
      <c r="AR51" s="25">
        <v>141.1432155</v>
      </c>
      <c r="AS51" s="27">
        <f t="shared" si="13"/>
        <v>1.9075101651482322E-3</v>
      </c>
      <c r="AT51" s="25"/>
      <c r="AU51" s="25"/>
      <c r="AV51" s="27"/>
      <c r="AW51" s="25"/>
      <c r="AX51" s="25"/>
      <c r="AY51" s="27"/>
      <c r="AZ51" s="26">
        <v>-0.25672540381791487</v>
      </c>
    </row>
    <row r="52" spans="1:52" x14ac:dyDescent="0.25">
      <c r="A52" s="22">
        <v>49</v>
      </c>
      <c r="B52" s="22">
        <v>8</v>
      </c>
      <c r="C52" s="22" t="s">
        <v>568</v>
      </c>
      <c r="D52" s="22" t="s">
        <v>1</v>
      </c>
      <c r="E52" s="23">
        <v>0.67</v>
      </c>
      <c r="F52" s="23" t="str">
        <f t="shared" si="3"/>
        <v>&gt;0.5</v>
      </c>
      <c r="G52" s="24">
        <v>7.98</v>
      </c>
      <c r="H52" s="23" t="str">
        <f t="shared" si="17"/>
        <v>&gt;7.0</v>
      </c>
      <c r="I52" s="23"/>
      <c r="J52" s="23"/>
      <c r="K52" s="24">
        <v>13.79</v>
      </c>
      <c r="L52" s="23" t="str">
        <f t="shared" si="5"/>
        <v>10–20</v>
      </c>
      <c r="M52" s="25">
        <v>105</v>
      </c>
      <c r="N52" s="18" t="str">
        <f t="shared" si="6"/>
        <v>&lt;110</v>
      </c>
      <c r="O52" s="25">
        <v>55</v>
      </c>
      <c r="P52" s="18" t="str">
        <f t="shared" si="7"/>
        <v>&gt;44</v>
      </c>
      <c r="Q52" s="25">
        <v>0</v>
      </c>
      <c r="R52" s="18" t="str">
        <f t="shared" si="16"/>
        <v>&lt;25</v>
      </c>
      <c r="S52" s="26" t="s">
        <v>8</v>
      </c>
      <c r="T52" s="18">
        <v>6.8100000000000005</v>
      </c>
      <c r="U52" s="26" t="str">
        <f t="shared" si="8"/>
        <v>&lt;8</v>
      </c>
      <c r="V52" s="22">
        <v>3</v>
      </c>
      <c r="W52" s="22" t="str">
        <f t="shared" si="9"/>
        <v>4000–6000</v>
      </c>
      <c r="X52" s="25">
        <v>4735</v>
      </c>
      <c r="Y52" s="25">
        <v>5530</v>
      </c>
      <c r="Z52" s="27">
        <f t="shared" si="10"/>
        <v>0.15520608889620191</v>
      </c>
      <c r="AA52" s="25"/>
      <c r="AB52" s="25"/>
      <c r="AC52" s="27"/>
      <c r="AD52" s="25"/>
      <c r="AE52" s="25"/>
      <c r="AF52" s="27"/>
      <c r="AG52" s="22" t="str">
        <f t="shared" si="11"/>
        <v>20–30</v>
      </c>
      <c r="AH52" s="28">
        <v>23.426600000000001</v>
      </c>
      <c r="AI52" s="28">
        <v>25.7576</v>
      </c>
      <c r="AJ52" s="27">
        <f t="shared" si="12"/>
        <v>9.4857600306989795E-2</v>
      </c>
      <c r="AK52" s="28"/>
      <c r="AL52" s="28"/>
      <c r="AM52" s="27"/>
      <c r="AN52" s="28"/>
      <c r="AO52" s="28"/>
      <c r="AP52" s="27"/>
      <c r="AQ52" s="25">
        <v>110.92495100000001</v>
      </c>
      <c r="AR52" s="25">
        <v>142.439528</v>
      </c>
      <c r="AS52" s="27">
        <f t="shared" si="13"/>
        <v>0.25006368920319172</v>
      </c>
      <c r="AT52" s="25"/>
      <c r="AU52" s="25"/>
      <c r="AV52" s="27"/>
      <c r="AW52" s="25"/>
      <c r="AX52" s="25"/>
      <c r="AY52" s="27"/>
      <c r="AZ52" s="26">
        <v>0.34229074889867833</v>
      </c>
    </row>
    <row r="53" spans="1:52" x14ac:dyDescent="0.25">
      <c r="A53" s="22">
        <v>50</v>
      </c>
      <c r="B53" s="22">
        <v>8</v>
      </c>
      <c r="C53" s="22" t="s">
        <v>568</v>
      </c>
      <c r="D53" s="22" t="s">
        <v>1</v>
      </c>
      <c r="E53" s="23">
        <v>0.67</v>
      </c>
      <c r="F53" s="23" t="str">
        <f t="shared" si="3"/>
        <v>&gt;0.5</v>
      </c>
      <c r="G53" s="24">
        <v>7.98</v>
      </c>
      <c r="H53" s="23" t="str">
        <f t="shared" si="17"/>
        <v>&gt;7.0</v>
      </c>
      <c r="I53" s="23"/>
      <c r="J53" s="23"/>
      <c r="K53" s="24">
        <v>13.79</v>
      </c>
      <c r="L53" s="23" t="str">
        <f t="shared" si="5"/>
        <v>10–20</v>
      </c>
      <c r="M53" s="25">
        <v>0</v>
      </c>
      <c r="N53" s="18" t="str">
        <f t="shared" si="6"/>
        <v>&lt;110</v>
      </c>
      <c r="O53" s="25">
        <v>55</v>
      </c>
      <c r="P53" s="18" t="str">
        <f t="shared" si="7"/>
        <v>&gt;44</v>
      </c>
      <c r="Q53" s="25">
        <v>0</v>
      </c>
      <c r="R53" s="18" t="str">
        <f t="shared" si="16"/>
        <v>&lt;25</v>
      </c>
      <c r="S53" s="26" t="s">
        <v>8</v>
      </c>
      <c r="T53" s="18">
        <v>6.8100000000000005</v>
      </c>
      <c r="U53" s="26" t="str">
        <f t="shared" si="8"/>
        <v>&lt;8</v>
      </c>
      <c r="V53" s="22">
        <v>3</v>
      </c>
      <c r="W53" s="22" t="str">
        <f t="shared" si="9"/>
        <v>4000–6000</v>
      </c>
      <c r="X53" s="25">
        <v>5445</v>
      </c>
      <c r="Y53" s="25">
        <v>4790</v>
      </c>
      <c r="Z53" s="27">
        <f t="shared" si="10"/>
        <v>-0.12816734496209989</v>
      </c>
      <c r="AA53" s="25"/>
      <c r="AB53" s="25"/>
      <c r="AC53" s="27"/>
      <c r="AD53" s="25"/>
      <c r="AE53" s="25"/>
      <c r="AF53" s="27"/>
      <c r="AG53" s="22" t="str">
        <f t="shared" si="11"/>
        <v>20–30</v>
      </c>
      <c r="AH53" s="28">
        <v>24.708600000000001</v>
      </c>
      <c r="AI53" s="28">
        <v>25.058299999999999</v>
      </c>
      <c r="AJ53" s="27">
        <f t="shared" si="12"/>
        <v>1.4053748804492245E-2</v>
      </c>
      <c r="AK53" s="28"/>
      <c r="AL53" s="28"/>
      <c r="AM53" s="27"/>
      <c r="AN53" s="28"/>
      <c r="AO53" s="28"/>
      <c r="AP53" s="27"/>
      <c r="AQ53" s="25">
        <v>134.53832699999998</v>
      </c>
      <c r="AR53" s="25">
        <v>120.029257</v>
      </c>
      <c r="AS53" s="27">
        <f t="shared" si="13"/>
        <v>-0.11411359615760754</v>
      </c>
      <c r="AT53" s="25"/>
      <c r="AU53" s="25"/>
      <c r="AV53" s="27"/>
      <c r="AW53" s="25"/>
      <c r="AX53" s="25"/>
      <c r="AY53" s="27"/>
      <c r="AZ53" s="26">
        <v>5.1350954478707571E-2</v>
      </c>
    </row>
    <row r="54" spans="1:52" x14ac:dyDescent="0.25">
      <c r="A54" s="22">
        <v>51</v>
      </c>
      <c r="B54" s="22">
        <v>8</v>
      </c>
      <c r="C54" s="22" t="s">
        <v>568</v>
      </c>
      <c r="D54" s="22" t="s">
        <v>1</v>
      </c>
      <c r="E54" s="23">
        <v>0.67</v>
      </c>
      <c r="F54" s="23" t="str">
        <f t="shared" si="3"/>
        <v>&gt;0.5</v>
      </c>
      <c r="G54" s="24">
        <v>7.98</v>
      </c>
      <c r="H54" s="23" t="str">
        <f t="shared" si="17"/>
        <v>&gt;7.0</v>
      </c>
      <c r="I54" s="23"/>
      <c r="J54" s="23"/>
      <c r="K54" s="24">
        <v>13.79</v>
      </c>
      <c r="L54" s="23" t="str">
        <f t="shared" si="5"/>
        <v>10–20</v>
      </c>
      <c r="M54" s="25">
        <v>105</v>
      </c>
      <c r="N54" s="18" t="str">
        <f t="shared" si="6"/>
        <v>&lt;110</v>
      </c>
      <c r="O54" s="25">
        <v>55</v>
      </c>
      <c r="P54" s="18" t="str">
        <f t="shared" si="7"/>
        <v>&gt;44</v>
      </c>
      <c r="Q54" s="25">
        <v>0</v>
      </c>
      <c r="R54" s="18" t="str">
        <f t="shared" si="16"/>
        <v>&lt;25</v>
      </c>
      <c r="S54" s="26" t="s">
        <v>8</v>
      </c>
      <c r="T54" s="18">
        <v>6.8100000000000005</v>
      </c>
      <c r="U54" s="26" t="str">
        <f t="shared" si="8"/>
        <v>&lt;8</v>
      </c>
      <c r="V54" s="22">
        <v>3</v>
      </c>
      <c r="W54" s="22" t="str">
        <f t="shared" si="9"/>
        <v>4000–6000</v>
      </c>
      <c r="X54" s="25">
        <v>5715</v>
      </c>
      <c r="Y54" s="25">
        <v>5260</v>
      </c>
      <c r="Z54" s="27">
        <f t="shared" si="10"/>
        <v>-8.2963270497155475E-2</v>
      </c>
      <c r="AA54" s="25"/>
      <c r="AB54" s="25"/>
      <c r="AC54" s="27"/>
      <c r="AD54" s="25"/>
      <c r="AE54" s="25"/>
      <c r="AF54" s="27"/>
      <c r="AG54" s="22" t="str">
        <f t="shared" si="11"/>
        <v>20–30</v>
      </c>
      <c r="AH54" s="28">
        <v>27.2727</v>
      </c>
      <c r="AI54" s="28">
        <v>27.389299999999999</v>
      </c>
      <c r="AJ54" s="27">
        <f t="shared" si="12"/>
        <v>4.2662243185315604E-3</v>
      </c>
      <c r="AK54" s="28"/>
      <c r="AL54" s="28"/>
      <c r="AM54" s="27"/>
      <c r="AN54" s="28"/>
      <c r="AO54" s="28"/>
      <c r="AP54" s="27"/>
      <c r="AQ54" s="25">
        <v>155.86348050000001</v>
      </c>
      <c r="AR54" s="25">
        <v>144.06771799999999</v>
      </c>
      <c r="AS54" s="27">
        <f t="shared" si="13"/>
        <v>-7.8697046178623928E-2</v>
      </c>
      <c r="AT54" s="25"/>
      <c r="AU54" s="25"/>
      <c r="AV54" s="27"/>
      <c r="AW54" s="25"/>
      <c r="AX54" s="25"/>
      <c r="AY54" s="27"/>
      <c r="AZ54" s="26">
        <v>1.7121879588839685E-2</v>
      </c>
    </row>
    <row r="55" spans="1:52" x14ac:dyDescent="0.25">
      <c r="A55" s="22">
        <v>52</v>
      </c>
      <c r="B55" s="22">
        <v>8</v>
      </c>
      <c r="C55" s="22" t="s">
        <v>568</v>
      </c>
      <c r="D55" s="22" t="s">
        <v>1</v>
      </c>
      <c r="E55" s="23">
        <v>0.67</v>
      </c>
      <c r="F55" s="23" t="str">
        <f t="shared" si="3"/>
        <v>&gt;0.5</v>
      </c>
      <c r="G55" s="24">
        <v>7.98</v>
      </c>
      <c r="H55" s="23" t="str">
        <f t="shared" si="17"/>
        <v>&gt;7.0</v>
      </c>
      <c r="I55" s="23"/>
      <c r="J55" s="23"/>
      <c r="K55" s="24">
        <v>13.79</v>
      </c>
      <c r="L55" s="23" t="str">
        <f t="shared" si="5"/>
        <v>10–20</v>
      </c>
      <c r="M55" s="25">
        <v>0</v>
      </c>
      <c r="N55" s="18" t="str">
        <f t="shared" si="6"/>
        <v>&lt;110</v>
      </c>
      <c r="O55" s="25">
        <v>55</v>
      </c>
      <c r="P55" s="18" t="str">
        <f t="shared" si="7"/>
        <v>&gt;44</v>
      </c>
      <c r="Q55" s="25">
        <v>0</v>
      </c>
      <c r="R55" s="18" t="str">
        <f t="shared" si="16"/>
        <v>&lt;25</v>
      </c>
      <c r="S55" s="26" t="s">
        <v>8</v>
      </c>
      <c r="T55" s="18">
        <v>6.8100000000000005</v>
      </c>
      <c r="U55" s="26" t="str">
        <f t="shared" si="8"/>
        <v>&lt;8</v>
      </c>
      <c r="V55" s="22">
        <v>3</v>
      </c>
      <c r="W55" s="22" t="str">
        <f t="shared" si="9"/>
        <v>4000–6000</v>
      </c>
      <c r="X55" s="25">
        <v>4535</v>
      </c>
      <c r="Y55" s="25">
        <v>4370</v>
      </c>
      <c r="Z55" s="27">
        <f t="shared" si="10"/>
        <v>-3.7062074459601142E-2</v>
      </c>
      <c r="AA55" s="25"/>
      <c r="AB55" s="25"/>
      <c r="AC55" s="27"/>
      <c r="AD55" s="25"/>
      <c r="AE55" s="25"/>
      <c r="AF55" s="27"/>
      <c r="AG55" s="22" t="str">
        <f t="shared" si="11"/>
        <v>20–30</v>
      </c>
      <c r="AH55" s="28">
        <v>27.855499999999999</v>
      </c>
      <c r="AI55" s="28">
        <v>28.671299999999999</v>
      </c>
      <c r="AJ55" s="27">
        <f t="shared" si="12"/>
        <v>2.8866189021588599E-2</v>
      </c>
      <c r="AK55" s="28"/>
      <c r="AL55" s="28"/>
      <c r="AM55" s="27"/>
      <c r="AN55" s="28"/>
      <c r="AO55" s="28"/>
      <c r="AP55" s="27"/>
      <c r="AQ55" s="25">
        <v>126.32469249999998</v>
      </c>
      <c r="AR55" s="25">
        <v>125.29358099999999</v>
      </c>
      <c r="AS55" s="27">
        <f t="shared" si="13"/>
        <v>-8.1958854380125169E-3</v>
      </c>
      <c r="AT55" s="25"/>
      <c r="AU55" s="25"/>
      <c r="AV55" s="27"/>
      <c r="AW55" s="25"/>
      <c r="AX55" s="25"/>
      <c r="AY55" s="27"/>
      <c r="AZ55" s="26">
        <v>0.11979441997063132</v>
      </c>
    </row>
    <row r="56" spans="1:52" x14ac:dyDescent="0.25">
      <c r="A56" s="22">
        <v>53</v>
      </c>
      <c r="B56" s="22">
        <v>8</v>
      </c>
      <c r="C56" s="22" t="s">
        <v>568</v>
      </c>
      <c r="D56" s="22" t="s">
        <v>1</v>
      </c>
      <c r="E56" s="23">
        <v>0.67</v>
      </c>
      <c r="F56" s="23" t="str">
        <f t="shared" si="3"/>
        <v>&gt;0.5</v>
      </c>
      <c r="G56" s="24">
        <v>7.98</v>
      </c>
      <c r="H56" s="23" t="str">
        <f t="shared" si="17"/>
        <v>&gt;7.0</v>
      </c>
      <c r="I56" s="23"/>
      <c r="J56" s="23"/>
      <c r="K56" s="24">
        <v>13.79</v>
      </c>
      <c r="L56" s="23" t="str">
        <f t="shared" si="5"/>
        <v>10–20</v>
      </c>
      <c r="M56" s="25">
        <v>105</v>
      </c>
      <c r="N56" s="18" t="str">
        <f t="shared" si="6"/>
        <v>&lt;110</v>
      </c>
      <c r="O56" s="25">
        <v>55</v>
      </c>
      <c r="P56" s="18" t="str">
        <f t="shared" si="7"/>
        <v>&gt;44</v>
      </c>
      <c r="Q56" s="25">
        <v>0</v>
      </c>
      <c r="R56" s="18" t="str">
        <f t="shared" si="16"/>
        <v>&lt;25</v>
      </c>
      <c r="S56" s="26" t="s">
        <v>8</v>
      </c>
      <c r="T56" s="18">
        <v>6.8100000000000005</v>
      </c>
      <c r="U56" s="26" t="str">
        <f t="shared" si="8"/>
        <v>&lt;8</v>
      </c>
      <c r="V56" s="22">
        <v>3</v>
      </c>
      <c r="W56" s="22" t="str">
        <f t="shared" si="9"/>
        <v>4000–6000</v>
      </c>
      <c r="X56" s="25">
        <v>5075</v>
      </c>
      <c r="Y56" s="25">
        <v>4230</v>
      </c>
      <c r="Z56" s="27">
        <f t="shared" si="10"/>
        <v>-0.18212453186966437</v>
      </c>
      <c r="AA56" s="25"/>
      <c r="AB56" s="25"/>
      <c r="AC56" s="27"/>
      <c r="AD56" s="25"/>
      <c r="AE56" s="25"/>
      <c r="AF56" s="27"/>
      <c r="AG56" s="22" t="str">
        <f t="shared" si="11"/>
        <v>20–30</v>
      </c>
      <c r="AH56" s="28">
        <v>28.0886</v>
      </c>
      <c r="AI56" s="28">
        <v>36.480200000000004</v>
      </c>
      <c r="AJ56" s="27">
        <f t="shared" si="12"/>
        <v>0.26140584757377505</v>
      </c>
      <c r="AK56" s="28"/>
      <c r="AL56" s="28"/>
      <c r="AM56" s="27"/>
      <c r="AN56" s="28"/>
      <c r="AO56" s="28"/>
      <c r="AP56" s="27"/>
      <c r="AQ56" s="25">
        <v>142.549645</v>
      </c>
      <c r="AR56" s="25">
        <v>154.31124600000001</v>
      </c>
      <c r="AS56" s="27">
        <f t="shared" si="13"/>
        <v>7.928131570411058E-2</v>
      </c>
      <c r="AT56" s="25"/>
      <c r="AU56" s="25"/>
      <c r="AV56" s="27"/>
      <c r="AW56" s="25"/>
      <c r="AX56" s="25"/>
      <c r="AY56" s="27"/>
      <c r="AZ56" s="26">
        <v>1.2322466960352427</v>
      </c>
    </row>
    <row r="57" spans="1:52" x14ac:dyDescent="0.25">
      <c r="A57" s="22">
        <v>54</v>
      </c>
      <c r="B57" s="22">
        <v>8</v>
      </c>
      <c r="C57" s="22" t="s">
        <v>568</v>
      </c>
      <c r="D57" s="22" t="s">
        <v>1</v>
      </c>
      <c r="E57" s="23">
        <v>0.67</v>
      </c>
      <c r="F57" s="23" t="str">
        <f t="shared" si="3"/>
        <v>&gt;0.5</v>
      </c>
      <c r="G57" s="24">
        <v>7.98</v>
      </c>
      <c r="H57" s="23" t="str">
        <f t="shared" si="17"/>
        <v>&gt;7.0</v>
      </c>
      <c r="I57" s="23"/>
      <c r="J57" s="23"/>
      <c r="K57" s="24">
        <v>13.79</v>
      </c>
      <c r="L57" s="23" t="str">
        <f t="shared" si="5"/>
        <v>10–20</v>
      </c>
      <c r="M57" s="25">
        <v>0</v>
      </c>
      <c r="N57" s="18" t="str">
        <f t="shared" si="6"/>
        <v>&lt;110</v>
      </c>
      <c r="O57" s="25">
        <v>55</v>
      </c>
      <c r="P57" s="18" t="str">
        <f t="shared" si="7"/>
        <v>&gt;44</v>
      </c>
      <c r="Q57" s="25">
        <v>0</v>
      </c>
      <c r="R57" s="18" t="str">
        <f t="shared" si="16"/>
        <v>&lt;25</v>
      </c>
      <c r="S57" s="26" t="s">
        <v>8</v>
      </c>
      <c r="T57" s="18">
        <v>6.8100000000000005</v>
      </c>
      <c r="U57" s="26" t="str">
        <f t="shared" si="8"/>
        <v>&lt;8</v>
      </c>
      <c r="V57" s="22">
        <v>3</v>
      </c>
      <c r="W57" s="22" t="str">
        <f t="shared" si="9"/>
        <v>4000–6000</v>
      </c>
      <c r="X57" s="25">
        <v>4930</v>
      </c>
      <c r="Y57" s="25">
        <v>5230</v>
      </c>
      <c r="Z57" s="27">
        <f t="shared" si="10"/>
        <v>5.9072290022232868E-2</v>
      </c>
      <c r="AA57" s="25"/>
      <c r="AB57" s="25"/>
      <c r="AC57" s="27"/>
      <c r="AD57" s="25"/>
      <c r="AE57" s="25"/>
      <c r="AF57" s="27"/>
      <c r="AG57" s="22" t="str">
        <f t="shared" si="11"/>
        <v>20–30</v>
      </c>
      <c r="AH57" s="28">
        <v>26.456900000000001</v>
      </c>
      <c r="AI57" s="28">
        <v>29.487200000000001</v>
      </c>
      <c r="AJ57" s="27">
        <f t="shared" si="12"/>
        <v>0.10843927703060409</v>
      </c>
      <c r="AK57" s="28"/>
      <c r="AL57" s="28"/>
      <c r="AM57" s="27"/>
      <c r="AN57" s="28"/>
      <c r="AO57" s="28"/>
      <c r="AP57" s="27"/>
      <c r="AQ57" s="25">
        <v>130.43251700000002</v>
      </c>
      <c r="AR57" s="25">
        <v>154.21805600000002</v>
      </c>
      <c r="AS57" s="27">
        <f t="shared" si="13"/>
        <v>0.16751156705283682</v>
      </c>
      <c r="AT57" s="25"/>
      <c r="AU57" s="25"/>
      <c r="AV57" s="27"/>
      <c r="AW57" s="25"/>
      <c r="AX57" s="25"/>
      <c r="AY57" s="27"/>
      <c r="AZ57" s="26">
        <v>0.44497797356828195</v>
      </c>
    </row>
    <row r="58" spans="1:52" x14ac:dyDescent="0.25">
      <c r="A58" s="22">
        <v>55</v>
      </c>
      <c r="B58" s="22">
        <v>8</v>
      </c>
      <c r="C58" s="22" t="s">
        <v>568</v>
      </c>
      <c r="D58" s="22" t="s">
        <v>1</v>
      </c>
      <c r="E58" s="23">
        <v>0.67</v>
      </c>
      <c r="F58" s="23" t="str">
        <f t="shared" si="3"/>
        <v>&gt;0.5</v>
      </c>
      <c r="G58" s="24">
        <v>7.98</v>
      </c>
      <c r="H58" s="23" t="str">
        <f t="shared" si="17"/>
        <v>&gt;7.0</v>
      </c>
      <c r="I58" s="23"/>
      <c r="J58" s="23"/>
      <c r="K58" s="24">
        <v>13.79</v>
      </c>
      <c r="L58" s="23" t="str">
        <f t="shared" si="5"/>
        <v>10–20</v>
      </c>
      <c r="M58" s="25">
        <v>105</v>
      </c>
      <c r="N58" s="18" t="str">
        <f t="shared" si="6"/>
        <v>&lt;110</v>
      </c>
      <c r="O58" s="25">
        <v>55</v>
      </c>
      <c r="P58" s="18" t="str">
        <f t="shared" si="7"/>
        <v>&gt;44</v>
      </c>
      <c r="Q58" s="25">
        <v>0</v>
      </c>
      <c r="R58" s="18" t="str">
        <f t="shared" si="16"/>
        <v>&lt;25</v>
      </c>
      <c r="S58" s="26" t="s">
        <v>8</v>
      </c>
      <c r="T58" s="18">
        <v>6.8100000000000005</v>
      </c>
      <c r="U58" s="26" t="str">
        <f t="shared" si="8"/>
        <v>&lt;8</v>
      </c>
      <c r="V58" s="22">
        <v>3</v>
      </c>
      <c r="W58" s="22" t="str">
        <f t="shared" si="9"/>
        <v>4000–6000</v>
      </c>
      <c r="X58" s="25">
        <v>5190</v>
      </c>
      <c r="Y58" s="25">
        <v>5135</v>
      </c>
      <c r="Z58" s="27">
        <f t="shared" si="10"/>
        <v>-1.0653853797275703E-2</v>
      </c>
      <c r="AA58" s="25"/>
      <c r="AB58" s="25"/>
      <c r="AC58" s="27"/>
      <c r="AD58" s="25"/>
      <c r="AE58" s="25"/>
      <c r="AF58" s="27"/>
      <c r="AG58" s="22" t="str">
        <f t="shared" si="11"/>
        <v>20–30</v>
      </c>
      <c r="AH58" s="28">
        <v>25.874099999999999</v>
      </c>
      <c r="AI58" s="28">
        <v>29.3706</v>
      </c>
      <c r="AJ58" s="27">
        <f t="shared" si="12"/>
        <v>0.12675170563914381</v>
      </c>
      <c r="AK58" s="28"/>
      <c r="AL58" s="28"/>
      <c r="AM58" s="27"/>
      <c r="AN58" s="28"/>
      <c r="AO58" s="28"/>
      <c r="AP58" s="27"/>
      <c r="AQ58" s="25">
        <v>134.28657899999999</v>
      </c>
      <c r="AR58" s="25">
        <v>150.81803099999999</v>
      </c>
      <c r="AS58" s="27">
        <f t="shared" si="13"/>
        <v>0.11609785184186823</v>
      </c>
      <c r="AT58" s="25"/>
      <c r="AU58" s="25"/>
      <c r="AV58" s="27"/>
      <c r="AW58" s="25"/>
      <c r="AX58" s="25"/>
      <c r="AY58" s="27"/>
      <c r="AZ58" s="26">
        <v>0.51343612334801769</v>
      </c>
    </row>
    <row r="59" spans="1:52" x14ac:dyDescent="0.25">
      <c r="A59" s="22">
        <v>56</v>
      </c>
      <c r="B59" s="22">
        <v>9</v>
      </c>
      <c r="C59" s="22" t="s">
        <v>436</v>
      </c>
      <c r="D59" s="22" t="s">
        <v>1</v>
      </c>
      <c r="E59" s="23">
        <v>0.67</v>
      </c>
      <c r="F59" s="23" t="str">
        <f t="shared" si="3"/>
        <v>&gt;0.5</v>
      </c>
      <c r="G59" s="24">
        <v>7.98</v>
      </c>
      <c r="H59" s="23" t="str">
        <f t="shared" si="17"/>
        <v>&gt;7.0</v>
      </c>
      <c r="I59" s="23"/>
      <c r="J59" s="23"/>
      <c r="K59" s="24">
        <v>13.97</v>
      </c>
      <c r="L59" s="23" t="str">
        <f t="shared" si="5"/>
        <v>10–20</v>
      </c>
      <c r="M59" s="25">
        <v>100</v>
      </c>
      <c r="N59" s="18" t="str">
        <f t="shared" si="6"/>
        <v>&lt;110</v>
      </c>
      <c r="O59" s="25">
        <v>0</v>
      </c>
      <c r="P59" s="18" t="str">
        <f t="shared" si="7"/>
        <v>&lt;26</v>
      </c>
      <c r="Q59" s="25">
        <v>0</v>
      </c>
      <c r="R59" s="18" t="str">
        <f t="shared" si="16"/>
        <v>&lt;25</v>
      </c>
      <c r="S59" s="26" t="s">
        <v>8</v>
      </c>
      <c r="T59" s="18">
        <v>7.0369999999999999</v>
      </c>
      <c r="U59" s="26" t="str">
        <f t="shared" si="8"/>
        <v>&lt;8</v>
      </c>
      <c r="V59" s="22">
        <v>3</v>
      </c>
      <c r="W59" s="22" t="str">
        <f t="shared" si="9"/>
        <v>4000–6000</v>
      </c>
      <c r="X59" s="25">
        <v>4430</v>
      </c>
      <c r="Y59" s="25">
        <v>3240</v>
      </c>
      <c r="Z59" s="27">
        <f t="shared" si="10"/>
        <v>-0.31282625425280625</v>
      </c>
      <c r="AA59" s="25"/>
      <c r="AB59" s="25"/>
      <c r="AC59" s="27"/>
      <c r="AD59" s="25"/>
      <c r="AE59" s="25"/>
      <c r="AF59" s="27"/>
      <c r="AG59" s="22" t="str">
        <f t="shared" si="11"/>
        <v>20–30</v>
      </c>
      <c r="AH59" s="28">
        <v>26.507300000000001</v>
      </c>
      <c r="AI59" s="28">
        <v>41.8919</v>
      </c>
      <c r="AJ59" s="27">
        <f t="shared" si="12"/>
        <v>0.45767232406250807</v>
      </c>
      <c r="AK59" s="28"/>
      <c r="AL59" s="28"/>
      <c r="AM59" s="27"/>
      <c r="AN59" s="28"/>
      <c r="AO59" s="28"/>
      <c r="AP59" s="27"/>
      <c r="AQ59" s="25">
        <v>118.41</v>
      </c>
      <c r="AR59" s="25">
        <v>137.238</v>
      </c>
      <c r="AS59" s="27">
        <f t="shared" si="13"/>
        <v>0.14756346653041225</v>
      </c>
      <c r="AT59" s="25"/>
      <c r="AU59" s="25"/>
      <c r="AV59" s="27"/>
      <c r="AW59" s="25"/>
      <c r="AX59" s="25"/>
      <c r="AY59" s="27"/>
      <c r="AZ59" s="26">
        <v>2.1862441381270425</v>
      </c>
    </row>
    <row r="60" spans="1:52" x14ac:dyDescent="0.25">
      <c r="A60" s="22">
        <v>57</v>
      </c>
      <c r="B60" s="22">
        <v>9</v>
      </c>
      <c r="C60" s="22" t="s">
        <v>436</v>
      </c>
      <c r="D60" s="22" t="s">
        <v>1</v>
      </c>
      <c r="E60" s="23">
        <v>0.67</v>
      </c>
      <c r="F60" s="23" t="str">
        <f t="shared" si="3"/>
        <v>&gt;0.5</v>
      </c>
      <c r="G60" s="24">
        <v>7.98</v>
      </c>
      <c r="H60" s="23" t="str">
        <f t="shared" si="17"/>
        <v>&gt;7.0</v>
      </c>
      <c r="I60" s="23"/>
      <c r="J60" s="23"/>
      <c r="K60" s="24">
        <v>13.97</v>
      </c>
      <c r="L60" s="23" t="str">
        <f t="shared" si="5"/>
        <v>10–20</v>
      </c>
      <c r="M60" s="25">
        <v>100</v>
      </c>
      <c r="N60" s="18" t="str">
        <f t="shared" si="6"/>
        <v>&lt;110</v>
      </c>
      <c r="O60" s="25">
        <v>22</v>
      </c>
      <c r="P60" s="18" t="str">
        <f t="shared" si="7"/>
        <v>&lt;26</v>
      </c>
      <c r="Q60" s="25">
        <v>0</v>
      </c>
      <c r="R60" s="18" t="str">
        <f t="shared" si="16"/>
        <v>&lt;25</v>
      </c>
      <c r="S60" s="26" t="s">
        <v>8</v>
      </c>
      <c r="T60" s="18">
        <v>7.0369999999999999</v>
      </c>
      <c r="U60" s="26" t="str">
        <f t="shared" si="8"/>
        <v>&lt;8</v>
      </c>
      <c r="V60" s="22">
        <v>3</v>
      </c>
      <c r="W60" s="22" t="str">
        <f t="shared" si="9"/>
        <v>4000–6000</v>
      </c>
      <c r="X60" s="25">
        <v>4210</v>
      </c>
      <c r="Y60" s="25">
        <v>3520</v>
      </c>
      <c r="Z60" s="27">
        <f t="shared" si="10"/>
        <v>-0.17900165808428431</v>
      </c>
      <c r="AA60" s="25"/>
      <c r="AB60" s="25"/>
      <c r="AC60" s="27"/>
      <c r="AD60" s="25"/>
      <c r="AE60" s="25"/>
      <c r="AF60" s="27"/>
      <c r="AG60" s="22" t="str">
        <f t="shared" si="11"/>
        <v>20–30</v>
      </c>
      <c r="AH60" s="28">
        <v>29.3139</v>
      </c>
      <c r="AI60" s="28">
        <v>36.694400000000002</v>
      </c>
      <c r="AJ60" s="27">
        <f t="shared" si="12"/>
        <v>0.22456234860184979</v>
      </c>
      <c r="AK60" s="28"/>
      <c r="AL60" s="28"/>
      <c r="AM60" s="27"/>
      <c r="AN60" s="28"/>
      <c r="AO60" s="28"/>
      <c r="AP60" s="27"/>
      <c r="AQ60" s="25">
        <v>121.75700000000001</v>
      </c>
      <c r="AR60" s="25">
        <v>128.452</v>
      </c>
      <c r="AS60" s="27">
        <f t="shared" si="13"/>
        <v>5.3528038519016732E-2</v>
      </c>
      <c r="AT60" s="25"/>
      <c r="AU60" s="25"/>
      <c r="AV60" s="27"/>
      <c r="AW60" s="25"/>
      <c r="AX60" s="25"/>
      <c r="AY60" s="27"/>
      <c r="AZ60" s="26">
        <v>1.0488134148074466</v>
      </c>
    </row>
    <row r="61" spans="1:52" x14ac:dyDescent="0.25">
      <c r="A61" s="22">
        <v>58</v>
      </c>
      <c r="B61" s="22">
        <v>9</v>
      </c>
      <c r="C61" s="22" t="s">
        <v>436</v>
      </c>
      <c r="D61" s="22" t="s">
        <v>1</v>
      </c>
      <c r="E61" s="23">
        <v>0.67</v>
      </c>
      <c r="F61" s="23" t="str">
        <f t="shared" si="3"/>
        <v>&gt;0.5</v>
      </c>
      <c r="G61" s="24">
        <v>7.98</v>
      </c>
      <c r="H61" s="23" t="str">
        <f t="shared" si="17"/>
        <v>&gt;7.0</v>
      </c>
      <c r="I61" s="23"/>
      <c r="J61" s="23"/>
      <c r="K61" s="24">
        <v>13.97</v>
      </c>
      <c r="L61" s="23" t="str">
        <f t="shared" si="5"/>
        <v>10–20</v>
      </c>
      <c r="M61" s="25">
        <v>100</v>
      </c>
      <c r="N61" s="18" t="str">
        <f t="shared" si="6"/>
        <v>&lt;110</v>
      </c>
      <c r="O61" s="25">
        <v>44</v>
      </c>
      <c r="P61" s="18" t="str">
        <f t="shared" si="7"/>
        <v>26–44</v>
      </c>
      <c r="Q61" s="25">
        <v>0</v>
      </c>
      <c r="R61" s="18" t="str">
        <f t="shared" si="16"/>
        <v>&lt;25</v>
      </c>
      <c r="S61" s="26" t="s">
        <v>8</v>
      </c>
      <c r="T61" s="18">
        <v>7.0369999999999999</v>
      </c>
      <c r="U61" s="26" t="str">
        <f t="shared" si="8"/>
        <v>&lt;8</v>
      </c>
      <c r="V61" s="22">
        <v>3</v>
      </c>
      <c r="W61" s="22" t="str">
        <f t="shared" si="9"/>
        <v>2000–4000</v>
      </c>
      <c r="X61" s="25">
        <v>3930</v>
      </c>
      <c r="Y61" s="25">
        <v>4260</v>
      </c>
      <c r="Z61" s="27">
        <f t="shared" si="10"/>
        <v>8.0629734400109218E-2</v>
      </c>
      <c r="AA61" s="25"/>
      <c r="AB61" s="25"/>
      <c r="AC61" s="27"/>
      <c r="AD61" s="25"/>
      <c r="AE61" s="25"/>
      <c r="AF61" s="27"/>
      <c r="AG61" s="22" t="str">
        <f t="shared" si="11"/>
        <v>20–30</v>
      </c>
      <c r="AH61" s="28">
        <v>24.220400000000001</v>
      </c>
      <c r="AI61" s="28">
        <v>30.665299999999998</v>
      </c>
      <c r="AJ61" s="27">
        <f t="shared" si="12"/>
        <v>0.23593646890527895</v>
      </c>
      <c r="AK61" s="28"/>
      <c r="AL61" s="28"/>
      <c r="AM61" s="27"/>
      <c r="AN61" s="28"/>
      <c r="AO61" s="28"/>
      <c r="AP61" s="27"/>
      <c r="AQ61" s="25">
        <v>97.907899999999998</v>
      </c>
      <c r="AR61" s="25">
        <v>128.87</v>
      </c>
      <c r="AS61" s="27">
        <f t="shared" si="13"/>
        <v>0.27477690343315553</v>
      </c>
      <c r="AT61" s="25"/>
      <c r="AU61" s="25"/>
      <c r="AV61" s="27"/>
      <c r="AW61" s="25"/>
      <c r="AX61" s="25"/>
      <c r="AY61" s="27"/>
      <c r="AZ61" s="26">
        <v>0.91585903083700393</v>
      </c>
    </row>
    <row r="62" spans="1:52" x14ac:dyDescent="0.25">
      <c r="A62" s="22">
        <v>59</v>
      </c>
      <c r="B62" s="22">
        <v>9</v>
      </c>
      <c r="C62" s="22" t="s">
        <v>436</v>
      </c>
      <c r="D62" s="22" t="s">
        <v>1</v>
      </c>
      <c r="E62" s="23">
        <v>0.67</v>
      </c>
      <c r="F62" s="23" t="str">
        <f t="shared" si="3"/>
        <v>&gt;0.5</v>
      </c>
      <c r="G62" s="24">
        <v>7.98</v>
      </c>
      <c r="H62" s="23" t="str">
        <f t="shared" si="17"/>
        <v>&gt;7.0</v>
      </c>
      <c r="I62" s="23"/>
      <c r="J62" s="23"/>
      <c r="K62" s="24">
        <v>13.97</v>
      </c>
      <c r="L62" s="23" t="str">
        <f t="shared" si="5"/>
        <v>10–20</v>
      </c>
      <c r="M62" s="25">
        <v>100</v>
      </c>
      <c r="N62" s="18" t="str">
        <f t="shared" si="6"/>
        <v>&lt;110</v>
      </c>
      <c r="O62" s="25">
        <v>66</v>
      </c>
      <c r="P62" s="18" t="str">
        <f t="shared" si="7"/>
        <v>&gt;44</v>
      </c>
      <c r="Q62" s="25">
        <v>0</v>
      </c>
      <c r="R62" s="18" t="str">
        <f t="shared" si="16"/>
        <v>&lt;25</v>
      </c>
      <c r="S62" s="26" t="s">
        <v>8</v>
      </c>
      <c r="T62" s="18">
        <v>7.0369999999999999</v>
      </c>
      <c r="U62" s="26" t="str">
        <f t="shared" si="8"/>
        <v>&lt;8</v>
      </c>
      <c r="V62" s="22">
        <v>3</v>
      </c>
      <c r="W62" s="22" t="str">
        <f t="shared" si="9"/>
        <v>4000–6000</v>
      </c>
      <c r="X62" s="25">
        <v>5950</v>
      </c>
      <c r="Y62" s="25">
        <v>5050</v>
      </c>
      <c r="Z62" s="27">
        <f t="shared" si="10"/>
        <v>-0.16400297627026997</v>
      </c>
      <c r="AA62" s="25"/>
      <c r="AB62" s="25"/>
      <c r="AC62" s="27"/>
      <c r="AD62" s="25"/>
      <c r="AE62" s="25"/>
      <c r="AF62" s="27"/>
      <c r="AG62" s="22" t="str">
        <f t="shared" si="11"/>
        <v>20–30</v>
      </c>
      <c r="AH62" s="28">
        <v>25.987500000000001</v>
      </c>
      <c r="AI62" s="28">
        <v>28.170500000000001</v>
      </c>
      <c r="AJ62" s="27">
        <f t="shared" si="12"/>
        <v>8.0659677925403378E-2</v>
      </c>
      <c r="AK62" s="28"/>
      <c r="AL62" s="28"/>
      <c r="AM62" s="27"/>
      <c r="AN62" s="28"/>
      <c r="AO62" s="28"/>
      <c r="AP62" s="27"/>
      <c r="AQ62" s="25">
        <v>157.74100000000001</v>
      </c>
      <c r="AR62" s="25">
        <v>141.00399999999999</v>
      </c>
      <c r="AS62" s="27">
        <f t="shared" si="13"/>
        <v>-0.11216618872573081</v>
      </c>
      <c r="AT62" s="25"/>
      <c r="AU62" s="25"/>
      <c r="AV62" s="27"/>
      <c r="AW62" s="25"/>
      <c r="AX62" s="25"/>
      <c r="AY62" s="27"/>
      <c r="AZ62" s="26">
        <v>0.31021742219695891</v>
      </c>
    </row>
    <row r="63" spans="1:52" x14ac:dyDescent="0.25">
      <c r="A63" s="22">
        <v>60</v>
      </c>
      <c r="B63" s="22">
        <v>9</v>
      </c>
      <c r="C63" s="22" t="s">
        <v>436</v>
      </c>
      <c r="D63" s="22" t="s">
        <v>1</v>
      </c>
      <c r="E63" s="23">
        <v>0.67</v>
      </c>
      <c r="F63" s="23" t="str">
        <f t="shared" si="3"/>
        <v>&gt;0.5</v>
      </c>
      <c r="G63" s="24">
        <v>7.98</v>
      </c>
      <c r="H63" s="23" t="str">
        <f t="shared" si="17"/>
        <v>&gt;7.0</v>
      </c>
      <c r="I63" s="23"/>
      <c r="J63" s="23"/>
      <c r="K63" s="24">
        <v>13.97</v>
      </c>
      <c r="L63" s="23" t="str">
        <f t="shared" si="5"/>
        <v>10–20</v>
      </c>
      <c r="M63" s="25">
        <v>100</v>
      </c>
      <c r="N63" s="18" t="str">
        <f t="shared" si="6"/>
        <v>&lt;110</v>
      </c>
      <c r="O63" s="25">
        <v>88</v>
      </c>
      <c r="P63" s="18" t="str">
        <f t="shared" si="7"/>
        <v>&gt;44</v>
      </c>
      <c r="Q63" s="25">
        <v>0</v>
      </c>
      <c r="R63" s="18" t="str">
        <f t="shared" si="16"/>
        <v>&lt;25</v>
      </c>
      <c r="S63" s="26" t="s">
        <v>8</v>
      </c>
      <c r="T63" s="18">
        <v>7.0369999999999999</v>
      </c>
      <c r="U63" s="26" t="str">
        <f t="shared" si="8"/>
        <v>&lt;8</v>
      </c>
      <c r="V63" s="22">
        <v>3</v>
      </c>
      <c r="W63" s="22" t="str">
        <f t="shared" si="9"/>
        <v>4000–6000</v>
      </c>
      <c r="X63" s="25">
        <v>5580</v>
      </c>
      <c r="Y63" s="25">
        <v>5620</v>
      </c>
      <c r="Z63" s="27">
        <f t="shared" si="10"/>
        <v>7.1428875123802039E-3</v>
      </c>
      <c r="AA63" s="25"/>
      <c r="AB63" s="25"/>
      <c r="AC63" s="27"/>
      <c r="AD63" s="25"/>
      <c r="AE63" s="25"/>
      <c r="AF63" s="27"/>
      <c r="AG63" s="22" t="str">
        <f t="shared" si="11"/>
        <v>30–40</v>
      </c>
      <c r="AH63" s="28">
        <v>30.665299999999998</v>
      </c>
      <c r="AI63" s="28">
        <v>16.528099999999998</v>
      </c>
      <c r="AJ63" s="27">
        <f t="shared" si="12"/>
        <v>-0.61806975947268195</v>
      </c>
      <c r="AK63" s="28"/>
      <c r="AL63" s="28"/>
      <c r="AM63" s="27"/>
      <c r="AN63" s="28"/>
      <c r="AO63" s="28"/>
      <c r="AP63" s="27"/>
      <c r="AQ63" s="25">
        <v>171.548</v>
      </c>
      <c r="AR63" s="25">
        <v>94.979100000000003</v>
      </c>
      <c r="AS63" s="27">
        <f t="shared" si="13"/>
        <v>-0.5912062434308808</v>
      </c>
      <c r="AT63" s="25"/>
      <c r="AU63" s="25"/>
      <c r="AV63" s="27"/>
      <c r="AW63" s="25"/>
      <c r="AX63" s="25"/>
      <c r="AY63" s="27"/>
      <c r="AZ63" s="26">
        <v>-2.008981099900526</v>
      </c>
    </row>
    <row r="64" spans="1:52" x14ac:dyDescent="0.25">
      <c r="A64" s="22">
        <v>61</v>
      </c>
      <c r="B64" s="22">
        <v>9</v>
      </c>
      <c r="C64" s="22" t="s">
        <v>436</v>
      </c>
      <c r="D64" s="22" t="s">
        <v>1</v>
      </c>
      <c r="E64" s="23">
        <v>0.67</v>
      </c>
      <c r="F64" s="23" t="str">
        <f t="shared" si="3"/>
        <v>&gt;0.5</v>
      </c>
      <c r="G64" s="24">
        <v>7.98</v>
      </c>
      <c r="H64" s="23" t="str">
        <f t="shared" si="17"/>
        <v>&gt;7.0</v>
      </c>
      <c r="I64" s="23"/>
      <c r="J64" s="23"/>
      <c r="K64" s="24">
        <v>13.97</v>
      </c>
      <c r="L64" s="23" t="str">
        <f t="shared" si="5"/>
        <v>10–20</v>
      </c>
      <c r="M64" s="25">
        <v>100</v>
      </c>
      <c r="N64" s="18" t="str">
        <f t="shared" si="6"/>
        <v>&lt;110</v>
      </c>
      <c r="O64" s="25">
        <v>0</v>
      </c>
      <c r="P64" s="18" t="str">
        <f t="shared" si="7"/>
        <v>&lt;26</v>
      </c>
      <c r="Q64" s="25">
        <v>0</v>
      </c>
      <c r="R64" s="18" t="str">
        <f t="shared" si="16"/>
        <v>&lt;25</v>
      </c>
      <c r="S64" s="26" t="s">
        <v>8</v>
      </c>
      <c r="T64" s="18">
        <v>7.0369999999999999</v>
      </c>
      <c r="U64" s="26" t="str">
        <f t="shared" si="8"/>
        <v>&lt;8</v>
      </c>
      <c r="V64" s="22">
        <v>3</v>
      </c>
      <c r="W64" s="22" t="str">
        <f t="shared" si="9"/>
        <v>2000–4000</v>
      </c>
      <c r="X64" s="25">
        <v>3680</v>
      </c>
      <c r="Y64" s="25">
        <v>3460</v>
      </c>
      <c r="Z64" s="27">
        <f t="shared" si="10"/>
        <v>-6.1644163111206719E-2</v>
      </c>
      <c r="AA64" s="25"/>
      <c r="AB64" s="25"/>
      <c r="AC64" s="27"/>
      <c r="AD64" s="25"/>
      <c r="AE64" s="25"/>
      <c r="AF64" s="27"/>
      <c r="AG64" s="22" t="str">
        <f t="shared" si="11"/>
        <v>30–40</v>
      </c>
      <c r="AH64" s="28">
        <v>31.458300000000001</v>
      </c>
      <c r="AI64" s="28">
        <v>37.1875</v>
      </c>
      <c r="AJ64" s="27">
        <f t="shared" si="12"/>
        <v>0.16730982400797983</v>
      </c>
      <c r="AK64" s="28"/>
      <c r="AL64" s="28"/>
      <c r="AM64" s="27"/>
      <c r="AN64" s="28"/>
      <c r="AO64" s="28"/>
      <c r="AP64" s="27"/>
      <c r="AQ64" s="25">
        <v>115.678</v>
      </c>
      <c r="AR64" s="25">
        <v>127.96599999999999</v>
      </c>
      <c r="AS64" s="27">
        <f t="shared" si="13"/>
        <v>0.10095413444735729</v>
      </c>
      <c r="AT64" s="25"/>
      <c r="AU64" s="25"/>
      <c r="AV64" s="27"/>
      <c r="AW64" s="25"/>
      <c r="AX64" s="25"/>
      <c r="AY64" s="27"/>
      <c r="AZ64" s="26">
        <v>0.81415375870399298</v>
      </c>
    </row>
    <row r="65" spans="1:52" x14ac:dyDescent="0.25">
      <c r="A65" s="22">
        <v>62</v>
      </c>
      <c r="B65" s="22">
        <v>9</v>
      </c>
      <c r="C65" s="22" t="s">
        <v>436</v>
      </c>
      <c r="D65" s="22" t="s">
        <v>1</v>
      </c>
      <c r="E65" s="23">
        <v>0.67</v>
      </c>
      <c r="F65" s="23" t="str">
        <f t="shared" si="3"/>
        <v>&gt;0.5</v>
      </c>
      <c r="G65" s="24">
        <v>7.98</v>
      </c>
      <c r="H65" s="23" t="str">
        <f t="shared" si="17"/>
        <v>&gt;7.0</v>
      </c>
      <c r="I65" s="23"/>
      <c r="J65" s="23"/>
      <c r="K65" s="24">
        <v>13.97</v>
      </c>
      <c r="L65" s="23" t="str">
        <f t="shared" si="5"/>
        <v>10–20</v>
      </c>
      <c r="M65" s="25">
        <v>100</v>
      </c>
      <c r="N65" s="18" t="str">
        <f t="shared" si="6"/>
        <v>&lt;110</v>
      </c>
      <c r="O65" s="25">
        <v>22</v>
      </c>
      <c r="P65" s="18" t="str">
        <f t="shared" si="7"/>
        <v>&lt;26</v>
      </c>
      <c r="Q65" s="25">
        <v>0</v>
      </c>
      <c r="R65" s="18" t="str">
        <f t="shared" si="16"/>
        <v>&lt;25</v>
      </c>
      <c r="S65" s="26" t="s">
        <v>8</v>
      </c>
      <c r="T65" s="18">
        <v>7.0369999999999999</v>
      </c>
      <c r="U65" s="26" t="str">
        <f t="shared" si="8"/>
        <v>&lt;8</v>
      </c>
      <c r="V65" s="22">
        <v>3</v>
      </c>
      <c r="W65" s="22" t="str">
        <f t="shared" si="9"/>
        <v>4000–6000</v>
      </c>
      <c r="X65" s="25">
        <v>4610</v>
      </c>
      <c r="Y65" s="25">
        <v>4390</v>
      </c>
      <c r="Z65" s="27">
        <f t="shared" si="10"/>
        <v>-4.8898629921477213E-2</v>
      </c>
      <c r="AA65" s="25"/>
      <c r="AB65" s="25"/>
      <c r="AC65" s="27"/>
      <c r="AD65" s="25"/>
      <c r="AE65" s="25"/>
      <c r="AF65" s="27"/>
      <c r="AG65" s="22" t="str">
        <f t="shared" si="11"/>
        <v>30–40</v>
      </c>
      <c r="AH65" s="28">
        <v>30.416699999999999</v>
      </c>
      <c r="AI65" s="28">
        <v>34.270800000000001</v>
      </c>
      <c r="AJ65" s="27">
        <f t="shared" si="12"/>
        <v>0.11930187996242986</v>
      </c>
      <c r="AK65" s="28"/>
      <c r="AL65" s="28"/>
      <c r="AM65" s="27"/>
      <c r="AN65" s="28"/>
      <c r="AO65" s="28"/>
      <c r="AP65" s="27"/>
      <c r="AQ65" s="25">
        <v>139.83099999999999</v>
      </c>
      <c r="AR65" s="25">
        <v>150.42400000000001</v>
      </c>
      <c r="AS65" s="27">
        <f t="shared" si="13"/>
        <v>7.3023422684829281E-2</v>
      </c>
      <c r="AT65" s="25"/>
      <c r="AU65" s="25"/>
      <c r="AV65" s="27"/>
      <c r="AW65" s="25"/>
      <c r="AX65" s="25"/>
      <c r="AY65" s="27"/>
      <c r="AZ65" s="26">
        <v>0.54769077731988103</v>
      </c>
    </row>
    <row r="66" spans="1:52" x14ac:dyDescent="0.25">
      <c r="A66" s="22">
        <v>63</v>
      </c>
      <c r="B66" s="22">
        <v>9</v>
      </c>
      <c r="C66" s="22" t="s">
        <v>436</v>
      </c>
      <c r="D66" s="22" t="s">
        <v>1</v>
      </c>
      <c r="E66" s="23">
        <v>0.67</v>
      </c>
      <c r="F66" s="23" t="str">
        <f t="shared" si="3"/>
        <v>&gt;0.5</v>
      </c>
      <c r="G66" s="24">
        <v>7.98</v>
      </c>
      <c r="H66" s="23" t="str">
        <f t="shared" si="17"/>
        <v>&gt;7.0</v>
      </c>
      <c r="I66" s="23"/>
      <c r="J66" s="23"/>
      <c r="K66" s="24">
        <v>13.97</v>
      </c>
      <c r="L66" s="23" t="str">
        <f t="shared" si="5"/>
        <v>10–20</v>
      </c>
      <c r="M66" s="25">
        <v>100</v>
      </c>
      <c r="N66" s="18" t="str">
        <f t="shared" si="6"/>
        <v>&lt;110</v>
      </c>
      <c r="O66" s="25">
        <v>44</v>
      </c>
      <c r="P66" s="18" t="str">
        <f t="shared" si="7"/>
        <v>26–44</v>
      </c>
      <c r="Q66" s="25">
        <v>0</v>
      </c>
      <c r="R66" s="18" t="str">
        <f t="shared" si="16"/>
        <v>&lt;25</v>
      </c>
      <c r="S66" s="26" t="s">
        <v>8</v>
      </c>
      <c r="T66" s="18">
        <v>7.0369999999999999</v>
      </c>
      <c r="U66" s="26" t="str">
        <f t="shared" si="8"/>
        <v>&lt;8</v>
      </c>
      <c r="V66" s="22">
        <v>3</v>
      </c>
      <c r="W66" s="22" t="str">
        <f t="shared" si="9"/>
        <v>4000–6000</v>
      </c>
      <c r="X66" s="25">
        <v>4620</v>
      </c>
      <c r="Y66" s="25">
        <v>5200</v>
      </c>
      <c r="Z66" s="27">
        <f t="shared" si="10"/>
        <v>0.11826392049373426</v>
      </c>
      <c r="AA66" s="25"/>
      <c r="AB66" s="25"/>
      <c r="AC66" s="27"/>
      <c r="AD66" s="25"/>
      <c r="AE66" s="25"/>
      <c r="AF66" s="27"/>
      <c r="AG66" s="22" t="str">
        <f t="shared" si="11"/>
        <v>20–30</v>
      </c>
      <c r="AH66" s="28">
        <v>28.125</v>
      </c>
      <c r="AI66" s="28">
        <v>31.458300000000001</v>
      </c>
      <c r="AJ66" s="27">
        <f t="shared" si="12"/>
        <v>0.11200399877328453</v>
      </c>
      <c r="AK66" s="28"/>
      <c r="AL66" s="28"/>
      <c r="AM66" s="27"/>
      <c r="AN66" s="28"/>
      <c r="AO66" s="28"/>
      <c r="AP66" s="27"/>
      <c r="AQ66" s="25">
        <v>129.661</v>
      </c>
      <c r="AR66" s="25">
        <v>163.983</v>
      </c>
      <c r="AS66" s="27">
        <f t="shared" si="13"/>
        <v>0.23483941171879646</v>
      </c>
      <c r="AT66" s="25"/>
      <c r="AU66" s="25"/>
      <c r="AV66" s="27"/>
      <c r="AW66" s="25"/>
      <c r="AX66" s="25"/>
      <c r="AY66" s="27"/>
      <c r="AZ66" s="26">
        <v>0.47368196674719359</v>
      </c>
    </row>
    <row r="67" spans="1:52" x14ac:dyDescent="0.25">
      <c r="A67" s="22">
        <v>64</v>
      </c>
      <c r="B67" s="22">
        <v>9</v>
      </c>
      <c r="C67" s="22" t="s">
        <v>436</v>
      </c>
      <c r="D67" s="22" t="s">
        <v>1</v>
      </c>
      <c r="E67" s="23">
        <v>0.67</v>
      </c>
      <c r="F67" s="23" t="str">
        <f t="shared" si="3"/>
        <v>&gt;0.5</v>
      </c>
      <c r="G67" s="24">
        <v>7.98</v>
      </c>
      <c r="H67" s="23" t="str">
        <f t="shared" si="17"/>
        <v>&gt;7.0</v>
      </c>
      <c r="I67" s="23"/>
      <c r="J67" s="23"/>
      <c r="K67" s="24">
        <v>13.97</v>
      </c>
      <c r="L67" s="23" t="str">
        <f t="shared" si="5"/>
        <v>10–20</v>
      </c>
      <c r="M67" s="25">
        <v>100</v>
      </c>
      <c r="N67" s="18" t="str">
        <f t="shared" si="6"/>
        <v>&lt;110</v>
      </c>
      <c r="O67" s="25">
        <v>66</v>
      </c>
      <c r="P67" s="18" t="str">
        <f t="shared" si="7"/>
        <v>&gt;44</v>
      </c>
      <c r="Q67" s="25">
        <v>0</v>
      </c>
      <c r="R67" s="18" t="str">
        <f t="shared" si="16"/>
        <v>&lt;25</v>
      </c>
      <c r="S67" s="26" t="s">
        <v>8</v>
      </c>
      <c r="T67" s="18">
        <v>7.0369999999999999</v>
      </c>
      <c r="U67" s="26" t="str">
        <f t="shared" si="8"/>
        <v>&lt;8</v>
      </c>
      <c r="V67" s="22">
        <v>3</v>
      </c>
      <c r="W67" s="22" t="str">
        <f t="shared" si="9"/>
        <v>4000–6000</v>
      </c>
      <c r="X67" s="25">
        <v>4580</v>
      </c>
      <c r="Y67" s="25">
        <v>5300</v>
      </c>
      <c r="Z67" s="27">
        <f t="shared" si="10"/>
        <v>0.14600782243198249</v>
      </c>
      <c r="AA67" s="25"/>
      <c r="AB67" s="25"/>
      <c r="AC67" s="27"/>
      <c r="AD67" s="25"/>
      <c r="AE67" s="25"/>
      <c r="AF67" s="27"/>
      <c r="AG67" s="22" t="str">
        <f t="shared" si="11"/>
        <v>20–30</v>
      </c>
      <c r="AH67" s="28">
        <v>25.104199999999999</v>
      </c>
      <c r="AI67" s="28">
        <v>28.854199999999999</v>
      </c>
      <c r="AJ67" s="27">
        <f t="shared" si="12"/>
        <v>0.1392204001307249</v>
      </c>
      <c r="AK67" s="28"/>
      <c r="AL67" s="28"/>
      <c r="AM67" s="27"/>
      <c r="AN67" s="28"/>
      <c r="AO67" s="28"/>
      <c r="AP67" s="27"/>
      <c r="AQ67" s="25">
        <v>114.407</v>
      </c>
      <c r="AR67" s="25">
        <v>152.542</v>
      </c>
      <c r="AS67" s="27">
        <f t="shared" si="13"/>
        <v>0.28767770208027749</v>
      </c>
      <c r="AT67" s="25"/>
      <c r="AU67" s="25"/>
      <c r="AV67" s="27"/>
      <c r="AW67" s="25"/>
      <c r="AX67" s="25"/>
      <c r="AY67" s="27"/>
      <c r="AZ67" s="26">
        <v>0.53289754156600821</v>
      </c>
    </row>
    <row r="68" spans="1:52" x14ac:dyDescent="0.25">
      <c r="A68" s="22">
        <v>65</v>
      </c>
      <c r="B68" s="22">
        <v>9</v>
      </c>
      <c r="C68" s="22" t="s">
        <v>436</v>
      </c>
      <c r="D68" s="22" t="s">
        <v>1</v>
      </c>
      <c r="E68" s="23">
        <v>0.67</v>
      </c>
      <c r="F68" s="23" t="str">
        <f t="shared" si="3"/>
        <v>&gt;0.5</v>
      </c>
      <c r="G68" s="24">
        <v>7.98</v>
      </c>
      <c r="H68" s="23" t="str">
        <f t="shared" si="17"/>
        <v>&gt;7.0</v>
      </c>
      <c r="I68" s="23"/>
      <c r="J68" s="23"/>
      <c r="K68" s="24">
        <v>13.97</v>
      </c>
      <c r="L68" s="23" t="str">
        <f t="shared" si="5"/>
        <v>10–20</v>
      </c>
      <c r="M68" s="25">
        <v>100</v>
      </c>
      <c r="N68" s="18" t="str">
        <f t="shared" si="6"/>
        <v>&lt;110</v>
      </c>
      <c r="O68" s="25">
        <v>88</v>
      </c>
      <c r="P68" s="18" t="str">
        <f t="shared" si="7"/>
        <v>&gt;44</v>
      </c>
      <c r="Q68" s="25">
        <v>0</v>
      </c>
      <c r="R68" s="18" t="str">
        <f t="shared" ref="R68:R99" si="18">IF(Q68&gt;58,"&gt;58",IF(Q68&gt;25,"25–58","&lt;25"))</f>
        <v>&lt;25</v>
      </c>
      <c r="S68" s="26" t="s">
        <v>8</v>
      </c>
      <c r="T68" s="18">
        <v>7.0369999999999999</v>
      </c>
      <c r="U68" s="26" t="str">
        <f t="shared" si="8"/>
        <v>&lt;8</v>
      </c>
      <c r="V68" s="22">
        <v>3</v>
      </c>
      <c r="W68" s="22" t="str">
        <f t="shared" si="9"/>
        <v>&gt;6000</v>
      </c>
      <c r="X68" s="25">
        <v>6410</v>
      </c>
      <c r="Y68" s="25">
        <v>5550</v>
      </c>
      <c r="Z68" s="27">
        <f t="shared" si="10"/>
        <v>-0.14406134317423555</v>
      </c>
      <c r="AA68" s="25"/>
      <c r="AB68" s="25"/>
      <c r="AC68" s="27"/>
      <c r="AD68" s="25"/>
      <c r="AE68" s="25"/>
      <c r="AF68" s="27"/>
      <c r="AG68" s="22" t="str">
        <f t="shared" si="11"/>
        <v>20–30</v>
      </c>
      <c r="AH68" s="28">
        <v>21.875</v>
      </c>
      <c r="AI68" s="28">
        <v>26.25</v>
      </c>
      <c r="AJ68" s="27">
        <f t="shared" si="12"/>
        <v>0.18232155679395459</v>
      </c>
      <c r="AK68" s="28"/>
      <c r="AL68" s="28"/>
      <c r="AM68" s="27"/>
      <c r="AN68" s="28"/>
      <c r="AO68" s="28"/>
      <c r="AP68" s="27"/>
      <c r="AQ68" s="25">
        <v>138.983</v>
      </c>
      <c r="AR68" s="25">
        <v>144.91499999999999</v>
      </c>
      <c r="AS68" s="27">
        <f t="shared" si="13"/>
        <v>4.1795740144682979E-2</v>
      </c>
      <c r="AT68" s="25"/>
      <c r="AU68" s="25"/>
      <c r="AV68" s="27"/>
      <c r="AW68" s="25"/>
      <c r="AX68" s="25"/>
      <c r="AY68" s="27"/>
      <c r="AZ68" s="26">
        <v>0.62171379849367625</v>
      </c>
    </row>
    <row r="69" spans="1:52" x14ac:dyDescent="0.25">
      <c r="A69" s="22">
        <v>66</v>
      </c>
      <c r="B69" s="22">
        <v>10</v>
      </c>
      <c r="C69" s="22" t="s">
        <v>437</v>
      </c>
      <c r="D69" s="22" t="s">
        <v>1</v>
      </c>
      <c r="E69" s="23">
        <v>0.67</v>
      </c>
      <c r="F69" s="23" t="str">
        <f t="shared" ref="F69:F122" si="19">IF(E69&gt;0.5, "&gt;0.5", "≤0.5")</f>
        <v>&gt;0.5</v>
      </c>
      <c r="G69" s="24">
        <v>7.98</v>
      </c>
      <c r="H69" s="23" t="str">
        <f t="shared" si="17"/>
        <v>&gt;7.0</v>
      </c>
      <c r="I69" s="23"/>
      <c r="J69" s="23"/>
      <c r="K69" s="24">
        <v>13.79</v>
      </c>
      <c r="L69" s="23" t="str">
        <f t="shared" ref="L69:L112" si="20">IF(K69&gt;20,"&gt;20",IF(K69&gt;10,"10–20","&lt;10"))</f>
        <v>10–20</v>
      </c>
      <c r="M69" s="25">
        <v>100</v>
      </c>
      <c r="N69" s="18" t="str">
        <f t="shared" ref="N69:N132" si="21">IF(M69&gt;180,"&gt;180",IF(M69&gt;110,"110–180","&lt;110"))</f>
        <v>&lt;110</v>
      </c>
      <c r="O69" s="25">
        <v>52.8</v>
      </c>
      <c r="P69" s="18" t="str">
        <f t="shared" ref="P69:P132" si="22">IF(O69&gt;44,"&gt;44",IF(O69&gt;26.4,"26–44","&lt;26"))</f>
        <v>&gt;44</v>
      </c>
      <c r="Q69" s="25">
        <v>0</v>
      </c>
      <c r="R69" s="18" t="str">
        <f t="shared" si="18"/>
        <v>&lt;25</v>
      </c>
      <c r="S69" s="26"/>
      <c r="T69" s="18">
        <v>14.982000000000001</v>
      </c>
      <c r="U69" s="26" t="str">
        <f t="shared" ref="U69:U132" si="23">IF(T69&gt;15,"&gt;15",IF(T69&gt;8,"8–15","&lt;8"))</f>
        <v>8–15</v>
      </c>
      <c r="V69" s="22">
        <v>3</v>
      </c>
      <c r="W69" s="22" t="str">
        <f t="shared" ref="W69:W105" si="24">IF(X69&gt;6000,"&gt;6000",IF(X69&gt;4000,"4000–6000",IF(X69&gt;2000,"2000–4000","&lt;2000")))</f>
        <v>4000–6000</v>
      </c>
      <c r="X69" s="25">
        <v>4083.97</v>
      </c>
      <c r="Y69" s="25">
        <v>4198.47</v>
      </c>
      <c r="Z69" s="27">
        <f t="shared" ref="Z69:Z105" si="25">LN(Y69/X69)</f>
        <v>2.7650618670909899E-2</v>
      </c>
      <c r="AA69" s="25"/>
      <c r="AB69" s="25"/>
      <c r="AC69" s="27"/>
      <c r="AD69" s="25"/>
      <c r="AE69" s="25"/>
      <c r="AF69" s="27"/>
      <c r="AG69" s="22" t="str">
        <f t="shared" ref="AG69:AG108" si="26">IF(AH69&gt;40,"&gt;40",IF(AH69&gt;30,"30–40",IF(AH69&gt;20,"20–30","&lt;20")))</f>
        <v>20–30</v>
      </c>
      <c r="AH69" s="28">
        <v>25.263200000000001</v>
      </c>
      <c r="AI69" s="28">
        <v>24.078900000000001</v>
      </c>
      <c r="AJ69" s="27">
        <f t="shared" ref="AJ69:AJ108" si="27">LN(AI69/AH69)</f>
        <v>-4.8012853066688087E-2</v>
      </c>
      <c r="AK69" s="28"/>
      <c r="AL69" s="28"/>
      <c r="AM69" s="27"/>
      <c r="AN69" s="28"/>
      <c r="AO69" s="28"/>
      <c r="AP69" s="27"/>
      <c r="AQ69" s="25">
        <v>103.174150904</v>
      </c>
      <c r="AR69" s="25">
        <v>101.094539283</v>
      </c>
      <c r="AS69" s="27">
        <f t="shared" ref="AS69:AS103" si="28">LN(AR69/AQ69)</f>
        <v>-2.0362234395778438E-2</v>
      </c>
      <c r="AT69" s="25"/>
      <c r="AU69" s="25"/>
      <c r="AV69" s="27"/>
      <c r="AW69" s="25"/>
      <c r="AX69" s="25"/>
      <c r="AY69" s="27"/>
      <c r="AZ69" s="26">
        <v>-7.9048191162728626E-2</v>
      </c>
    </row>
    <row r="70" spans="1:52" x14ac:dyDescent="0.25">
      <c r="A70" s="22">
        <v>67</v>
      </c>
      <c r="B70" s="22">
        <v>10</v>
      </c>
      <c r="C70" s="22" t="s">
        <v>437</v>
      </c>
      <c r="D70" s="22" t="s">
        <v>1</v>
      </c>
      <c r="E70" s="23">
        <v>0.67</v>
      </c>
      <c r="F70" s="23" t="str">
        <f t="shared" si="19"/>
        <v>&gt;0.5</v>
      </c>
      <c r="G70" s="24">
        <v>7.98</v>
      </c>
      <c r="H70" s="23" t="str">
        <f t="shared" si="17"/>
        <v>&gt;7.0</v>
      </c>
      <c r="I70" s="23"/>
      <c r="J70" s="23"/>
      <c r="K70" s="24">
        <v>13.79</v>
      </c>
      <c r="L70" s="23" t="str">
        <f t="shared" si="20"/>
        <v>10–20</v>
      </c>
      <c r="M70" s="25">
        <v>100</v>
      </c>
      <c r="N70" s="18" t="str">
        <f t="shared" si="21"/>
        <v>&lt;110</v>
      </c>
      <c r="O70" s="25">
        <v>52.8</v>
      </c>
      <c r="P70" s="18" t="str">
        <f t="shared" si="22"/>
        <v>&gt;44</v>
      </c>
      <c r="Q70" s="25">
        <v>0</v>
      </c>
      <c r="R70" s="18" t="str">
        <f t="shared" si="18"/>
        <v>&lt;25</v>
      </c>
      <c r="S70" s="26"/>
      <c r="T70" s="18">
        <v>14.982000000000001</v>
      </c>
      <c r="U70" s="26" t="str">
        <f t="shared" si="23"/>
        <v>8–15</v>
      </c>
      <c r="V70" s="22">
        <v>3</v>
      </c>
      <c r="W70" s="22" t="str">
        <f t="shared" si="24"/>
        <v>2000–4000</v>
      </c>
      <c r="X70" s="25">
        <v>2938.93</v>
      </c>
      <c r="Y70" s="25">
        <v>3015.27</v>
      </c>
      <c r="Z70" s="27">
        <f t="shared" si="25"/>
        <v>2.5643808880298758E-2</v>
      </c>
      <c r="AA70" s="25"/>
      <c r="AB70" s="25"/>
      <c r="AC70" s="27"/>
      <c r="AD70" s="25"/>
      <c r="AE70" s="25"/>
      <c r="AF70" s="27"/>
      <c r="AG70" s="22" t="str">
        <f t="shared" si="26"/>
        <v>30–40</v>
      </c>
      <c r="AH70" s="28">
        <v>36.710500000000003</v>
      </c>
      <c r="AI70" s="28">
        <v>36.710500000000003</v>
      </c>
      <c r="AJ70" s="27">
        <f t="shared" si="27"/>
        <v>0</v>
      </c>
      <c r="AK70" s="28"/>
      <c r="AL70" s="28"/>
      <c r="AM70" s="27"/>
      <c r="AN70" s="28"/>
      <c r="AO70" s="28"/>
      <c r="AP70" s="27"/>
      <c r="AQ70" s="25">
        <v>107.889589765</v>
      </c>
      <c r="AR70" s="25">
        <v>110.69206933500001</v>
      </c>
      <c r="AS70" s="27">
        <f t="shared" si="28"/>
        <v>2.5643808880298973E-2</v>
      </c>
      <c r="AT70" s="25"/>
      <c r="AU70" s="25"/>
      <c r="AV70" s="27"/>
      <c r="AW70" s="25"/>
      <c r="AX70" s="25"/>
      <c r="AY70" s="27"/>
      <c r="AZ70" s="26">
        <v>0</v>
      </c>
    </row>
    <row r="71" spans="1:52" x14ac:dyDescent="0.25">
      <c r="A71" s="22">
        <v>68</v>
      </c>
      <c r="B71" s="22">
        <v>11</v>
      </c>
      <c r="C71" s="22" t="s">
        <v>438</v>
      </c>
      <c r="D71" s="22" t="s">
        <v>1</v>
      </c>
      <c r="E71" s="23">
        <v>0.82</v>
      </c>
      <c r="F71" s="23" t="str">
        <f t="shared" si="19"/>
        <v>&gt;0.5</v>
      </c>
      <c r="G71" s="24">
        <v>8.1999999999999993</v>
      </c>
      <c r="H71" s="23" t="str">
        <f t="shared" si="17"/>
        <v>&gt;7.0</v>
      </c>
      <c r="I71" s="23"/>
      <c r="J71" s="23"/>
      <c r="K71" s="24">
        <v>13.8</v>
      </c>
      <c r="L71" s="23" t="str">
        <f t="shared" si="20"/>
        <v>10–20</v>
      </c>
      <c r="M71" s="25">
        <v>100</v>
      </c>
      <c r="N71" s="18" t="str">
        <f t="shared" si="21"/>
        <v>&lt;110</v>
      </c>
      <c r="O71" s="25">
        <v>52.8</v>
      </c>
      <c r="P71" s="18" t="str">
        <f t="shared" si="22"/>
        <v>&gt;44</v>
      </c>
      <c r="Q71" s="25">
        <v>0</v>
      </c>
      <c r="R71" s="18" t="str">
        <f t="shared" si="18"/>
        <v>&lt;25</v>
      </c>
      <c r="S71" s="26" t="s">
        <v>8</v>
      </c>
      <c r="T71" s="18">
        <v>4.5200000000000005</v>
      </c>
      <c r="U71" s="26" t="str">
        <f t="shared" si="23"/>
        <v>&lt;8</v>
      </c>
      <c r="V71" s="22">
        <v>4</v>
      </c>
      <c r="W71" s="22" t="str">
        <f t="shared" si="24"/>
        <v>2000–4000</v>
      </c>
      <c r="X71" s="25">
        <v>3860</v>
      </c>
      <c r="Y71" s="25">
        <v>3850</v>
      </c>
      <c r="Z71" s="27">
        <f t="shared" si="25"/>
        <v>-2.5940351770466466E-3</v>
      </c>
      <c r="AA71" s="25">
        <v>3270</v>
      </c>
      <c r="AB71" s="25">
        <v>4680</v>
      </c>
      <c r="AC71" s="27">
        <f t="shared" ref="AC71:AC105" si="29">LN(AB71/AA71)</f>
        <v>0.35850812502039342</v>
      </c>
      <c r="AD71" s="25"/>
      <c r="AE71" s="25"/>
      <c r="AF71" s="27"/>
      <c r="AG71" s="22" t="str">
        <f t="shared" si="26"/>
        <v>30–40</v>
      </c>
      <c r="AH71" s="28">
        <v>33.299999999999997</v>
      </c>
      <c r="AI71" s="28">
        <v>36.299999999999997</v>
      </c>
      <c r="AJ71" s="27">
        <f t="shared" si="27"/>
        <v>8.6260344284406917E-2</v>
      </c>
      <c r="AK71" s="28">
        <v>19.100000000000001</v>
      </c>
      <c r="AL71" s="28">
        <v>25.3</v>
      </c>
      <c r="AM71" s="27">
        <v>0.28111606068089035</v>
      </c>
      <c r="AN71" s="28"/>
      <c r="AO71" s="28"/>
      <c r="AP71" s="27"/>
      <c r="AQ71" s="25">
        <v>129.1</v>
      </c>
      <c r="AR71" s="25">
        <v>140.6</v>
      </c>
      <c r="AS71" s="27">
        <f t="shared" si="28"/>
        <v>8.5331681523967765E-2</v>
      </c>
      <c r="AT71" s="25">
        <v>91.7</v>
      </c>
      <c r="AU71" s="25">
        <v>118.2</v>
      </c>
      <c r="AV71" s="27">
        <f t="shared" ref="AV71:AV104" si="30">LN(AU71/AT71)</f>
        <v>0.25385572570957871</v>
      </c>
      <c r="AW71" s="25">
        <v>220.8</v>
      </c>
      <c r="AX71" s="25">
        <v>258.8</v>
      </c>
      <c r="AY71" s="27">
        <f t="shared" ref="AY71:AY104" si="31">LN(AX71/AW71)</f>
        <v>0.15879824822380526</v>
      </c>
      <c r="AZ71" s="26">
        <v>0.66371681415929196</v>
      </c>
    </row>
    <row r="72" spans="1:52" x14ac:dyDescent="0.25">
      <c r="A72" s="22">
        <v>69</v>
      </c>
      <c r="B72" s="22">
        <v>11</v>
      </c>
      <c r="C72" s="22" t="s">
        <v>438</v>
      </c>
      <c r="D72" s="22" t="s">
        <v>1</v>
      </c>
      <c r="E72" s="23">
        <v>0.82</v>
      </c>
      <c r="F72" s="23" t="str">
        <f t="shared" si="19"/>
        <v>&gt;0.5</v>
      </c>
      <c r="G72" s="24">
        <v>8.1999999999999993</v>
      </c>
      <c r="H72" s="23" t="str">
        <f t="shared" si="17"/>
        <v>&gt;7.0</v>
      </c>
      <c r="I72" s="23"/>
      <c r="J72" s="23"/>
      <c r="K72" s="24">
        <v>13.8</v>
      </c>
      <c r="L72" s="23" t="str">
        <f t="shared" si="20"/>
        <v>10–20</v>
      </c>
      <c r="M72" s="25">
        <v>100</v>
      </c>
      <c r="N72" s="18" t="str">
        <f t="shared" si="21"/>
        <v>&lt;110</v>
      </c>
      <c r="O72" s="25">
        <v>52.8</v>
      </c>
      <c r="P72" s="18" t="str">
        <f t="shared" si="22"/>
        <v>&gt;44</v>
      </c>
      <c r="Q72" s="25">
        <v>0</v>
      </c>
      <c r="R72" s="18" t="str">
        <f t="shared" si="18"/>
        <v>&lt;25</v>
      </c>
      <c r="S72" s="26" t="s">
        <v>565</v>
      </c>
      <c r="T72" s="18">
        <v>0.56000000000000005</v>
      </c>
      <c r="U72" s="26" t="str">
        <f t="shared" si="23"/>
        <v>&lt;8</v>
      </c>
      <c r="V72" s="22">
        <v>4</v>
      </c>
      <c r="W72" s="22" t="str">
        <f t="shared" si="24"/>
        <v>2000–4000</v>
      </c>
      <c r="X72" s="25">
        <v>3860</v>
      </c>
      <c r="Y72" s="25">
        <v>3830</v>
      </c>
      <c r="Z72" s="27">
        <f t="shared" si="25"/>
        <v>-7.802380284184899E-3</v>
      </c>
      <c r="AA72" s="25">
        <v>3270</v>
      </c>
      <c r="AB72" s="25">
        <v>4170</v>
      </c>
      <c r="AC72" s="27">
        <f t="shared" si="29"/>
        <v>0.24312605090154799</v>
      </c>
      <c r="AD72" s="25"/>
      <c r="AE72" s="25"/>
      <c r="AF72" s="27"/>
      <c r="AG72" s="22" t="str">
        <f t="shared" si="26"/>
        <v>30–40</v>
      </c>
      <c r="AH72" s="28">
        <v>33.299999999999997</v>
      </c>
      <c r="AI72" s="28">
        <v>34.799999999999997</v>
      </c>
      <c r="AJ72" s="27">
        <f t="shared" si="27"/>
        <v>4.4059989794030495E-2</v>
      </c>
      <c r="AK72" s="28">
        <v>19.100000000000001</v>
      </c>
      <c r="AL72" s="28">
        <v>25.7</v>
      </c>
      <c r="AM72" s="27">
        <v>0.29680265684858981</v>
      </c>
      <c r="AN72" s="28"/>
      <c r="AO72" s="28"/>
      <c r="AP72" s="27"/>
      <c r="AQ72" s="25">
        <v>129.1</v>
      </c>
      <c r="AR72" s="25">
        <v>135.6</v>
      </c>
      <c r="AS72" s="27">
        <f t="shared" si="28"/>
        <v>4.9122077653698415E-2</v>
      </c>
      <c r="AT72" s="25">
        <v>91.7</v>
      </c>
      <c r="AU72" s="25">
        <v>119.5</v>
      </c>
      <c r="AV72" s="27">
        <f t="shared" si="30"/>
        <v>0.26479399210914611</v>
      </c>
      <c r="AW72" s="25">
        <v>220.8</v>
      </c>
      <c r="AX72" s="25">
        <v>255.1</v>
      </c>
      <c r="AY72" s="27">
        <f t="shared" si="31"/>
        <v>0.14439831074482531</v>
      </c>
      <c r="AZ72" s="26">
        <v>2.6785714285714284</v>
      </c>
    </row>
    <row r="73" spans="1:52" x14ac:dyDescent="0.25">
      <c r="A73" s="22">
        <v>70</v>
      </c>
      <c r="B73" s="22">
        <v>12</v>
      </c>
      <c r="C73" s="22" t="s">
        <v>439</v>
      </c>
      <c r="D73" s="22" t="s">
        <v>1</v>
      </c>
      <c r="E73" s="23">
        <v>0.82</v>
      </c>
      <c r="F73" s="23" t="str">
        <f t="shared" si="19"/>
        <v>&gt;0.5</v>
      </c>
      <c r="G73" s="24">
        <v>8.1999999999999993</v>
      </c>
      <c r="H73" s="23" t="str">
        <f t="shared" si="17"/>
        <v>&gt;7.0</v>
      </c>
      <c r="I73" s="23"/>
      <c r="J73" s="23"/>
      <c r="K73" s="24">
        <v>13.8</v>
      </c>
      <c r="L73" s="23" t="str">
        <f t="shared" si="20"/>
        <v>10–20</v>
      </c>
      <c r="M73" s="25">
        <v>100</v>
      </c>
      <c r="N73" s="18" t="str">
        <f t="shared" si="21"/>
        <v>&lt;110</v>
      </c>
      <c r="O73" s="25">
        <v>52.8</v>
      </c>
      <c r="P73" s="18" t="str">
        <f t="shared" si="22"/>
        <v>&gt;44</v>
      </c>
      <c r="Q73" s="25">
        <v>0</v>
      </c>
      <c r="R73" s="18" t="str">
        <f t="shared" si="18"/>
        <v>&lt;25</v>
      </c>
      <c r="S73" s="26" t="s">
        <v>8</v>
      </c>
      <c r="T73" s="18">
        <v>20</v>
      </c>
      <c r="U73" s="26" t="str">
        <f t="shared" si="23"/>
        <v>&gt;15</v>
      </c>
      <c r="V73" s="22">
        <v>4</v>
      </c>
      <c r="W73" s="22" t="str">
        <f t="shared" si="24"/>
        <v>4000–6000</v>
      </c>
      <c r="X73" s="25">
        <v>4810</v>
      </c>
      <c r="Y73" s="25">
        <v>4620</v>
      </c>
      <c r="Z73" s="27">
        <f t="shared" si="25"/>
        <v>-4.0302379024022277E-2</v>
      </c>
      <c r="AA73" s="25">
        <v>5750</v>
      </c>
      <c r="AB73" s="25">
        <v>5300</v>
      </c>
      <c r="AC73" s="27">
        <f t="shared" si="29"/>
        <v>-8.1493034251182914E-2</v>
      </c>
      <c r="AD73" s="25">
        <v>10560</v>
      </c>
      <c r="AE73" s="25">
        <v>9920</v>
      </c>
      <c r="AF73" s="27">
        <f t="shared" ref="AF73:AF105" si="32">LN(AE73/AD73)</f>
        <v>-6.252035698133393E-2</v>
      </c>
      <c r="AG73" s="22" t="str">
        <f t="shared" si="26"/>
        <v>30–40</v>
      </c>
      <c r="AH73" s="28">
        <v>34.4</v>
      </c>
      <c r="AI73" s="28">
        <v>35.1</v>
      </c>
      <c r="AJ73" s="27">
        <f t="shared" si="27"/>
        <v>2.0144566092467495E-2</v>
      </c>
      <c r="AK73" s="28">
        <v>22.2</v>
      </c>
      <c r="AL73" s="28">
        <v>25.5</v>
      </c>
      <c r="AM73" s="27">
        <v>0.13858616328614673</v>
      </c>
      <c r="AN73" s="28">
        <v>27.651515151515152</v>
      </c>
      <c r="AO73" s="28">
        <v>30.04032258064516</v>
      </c>
      <c r="AP73" s="27">
        <v>8.2860041218456679E-2</v>
      </c>
      <c r="AQ73" s="25">
        <v>165</v>
      </c>
      <c r="AR73" s="25">
        <v>162</v>
      </c>
      <c r="AS73" s="27">
        <f t="shared" si="28"/>
        <v>-1.8349138668196541E-2</v>
      </c>
      <c r="AT73" s="25">
        <v>127</v>
      </c>
      <c r="AU73" s="25">
        <v>136</v>
      </c>
      <c r="AV73" s="27">
        <f t="shared" si="30"/>
        <v>6.8467799277460828E-2</v>
      </c>
      <c r="AW73" s="25">
        <v>292</v>
      </c>
      <c r="AX73" s="25">
        <v>298</v>
      </c>
      <c r="AY73" s="27">
        <f t="shared" si="31"/>
        <v>2.0339684237122783E-2</v>
      </c>
      <c r="AZ73" s="26">
        <v>3.5000000000000142E-2</v>
      </c>
    </row>
    <row r="74" spans="1:52" x14ac:dyDescent="0.25">
      <c r="A74" s="22">
        <v>71</v>
      </c>
      <c r="B74" s="22">
        <v>12</v>
      </c>
      <c r="C74" s="22" t="s">
        <v>439</v>
      </c>
      <c r="D74" s="22" t="s">
        <v>1</v>
      </c>
      <c r="E74" s="23">
        <v>0.82</v>
      </c>
      <c r="F74" s="23" t="str">
        <f t="shared" si="19"/>
        <v>&gt;0.5</v>
      </c>
      <c r="G74" s="24">
        <v>8.1999999999999993</v>
      </c>
      <c r="H74" s="23" t="str">
        <f t="shared" si="17"/>
        <v>&gt;7.0</v>
      </c>
      <c r="I74" s="23"/>
      <c r="J74" s="23"/>
      <c r="K74" s="24">
        <v>13.8</v>
      </c>
      <c r="L74" s="23" t="str">
        <f t="shared" si="20"/>
        <v>10–20</v>
      </c>
      <c r="M74" s="25">
        <v>100</v>
      </c>
      <c r="N74" s="18" t="str">
        <f t="shared" si="21"/>
        <v>&lt;110</v>
      </c>
      <c r="O74" s="25">
        <v>52.8</v>
      </c>
      <c r="P74" s="18" t="str">
        <f t="shared" si="22"/>
        <v>&gt;44</v>
      </c>
      <c r="Q74" s="25">
        <v>0</v>
      </c>
      <c r="R74" s="18" t="str">
        <f t="shared" si="18"/>
        <v>&lt;25</v>
      </c>
      <c r="S74" s="26" t="s">
        <v>8</v>
      </c>
      <c r="T74" s="18">
        <v>20</v>
      </c>
      <c r="U74" s="26" t="str">
        <f t="shared" si="23"/>
        <v>&gt;15</v>
      </c>
      <c r="V74" s="22">
        <v>4</v>
      </c>
      <c r="W74" s="22" t="str">
        <f t="shared" si="24"/>
        <v>4000–6000</v>
      </c>
      <c r="X74" s="25">
        <v>4810</v>
      </c>
      <c r="Y74" s="25">
        <v>4520</v>
      </c>
      <c r="Z74" s="27">
        <f t="shared" si="25"/>
        <v>-6.218509027352994E-2</v>
      </c>
      <c r="AA74" s="25">
        <v>5750</v>
      </c>
      <c r="AB74" s="25">
        <v>5800</v>
      </c>
      <c r="AC74" s="27">
        <f t="shared" si="29"/>
        <v>8.6580627431145311E-3</v>
      </c>
      <c r="AD74" s="25">
        <v>10560</v>
      </c>
      <c r="AE74" s="25">
        <v>10320</v>
      </c>
      <c r="AF74" s="27">
        <f t="shared" si="32"/>
        <v>-2.2989518224698718E-2</v>
      </c>
      <c r="AG74" s="22" t="str">
        <f t="shared" si="26"/>
        <v>30–40</v>
      </c>
      <c r="AH74" s="28">
        <v>34.4</v>
      </c>
      <c r="AI74" s="28">
        <v>32.700000000000003</v>
      </c>
      <c r="AJ74" s="27">
        <f t="shared" si="27"/>
        <v>-5.0681486476144816E-2</v>
      </c>
      <c r="AK74" s="28">
        <v>22.2</v>
      </c>
      <c r="AL74" s="28">
        <v>24.7</v>
      </c>
      <c r="AM74" s="27">
        <v>0.10671095475569771</v>
      </c>
      <c r="AN74" s="28">
        <v>27.651515151515152</v>
      </c>
      <c r="AO74" s="28">
        <v>28.197674418604652</v>
      </c>
      <c r="AP74" s="27">
        <v>1.9558983127909622E-2</v>
      </c>
      <c r="AQ74" s="25">
        <v>165</v>
      </c>
      <c r="AR74" s="25">
        <v>148</v>
      </c>
      <c r="AS74" s="27">
        <f t="shared" si="28"/>
        <v>-0.10873320013646555</v>
      </c>
      <c r="AT74" s="25">
        <v>127</v>
      </c>
      <c r="AU74" s="25">
        <v>143</v>
      </c>
      <c r="AV74" s="27">
        <f t="shared" si="30"/>
        <v>0.118657543801316</v>
      </c>
      <c r="AW74" s="25">
        <v>292</v>
      </c>
      <c r="AX74" s="25">
        <v>291</v>
      </c>
      <c r="AY74" s="27">
        <f t="shared" si="31"/>
        <v>-3.4305350967892482E-3</v>
      </c>
      <c r="AZ74" s="26">
        <v>-8.4999999999999784E-2</v>
      </c>
    </row>
    <row r="75" spans="1:52" x14ac:dyDescent="0.25">
      <c r="A75" s="22">
        <v>72</v>
      </c>
      <c r="B75" s="22">
        <v>12</v>
      </c>
      <c r="C75" s="22" t="s">
        <v>439</v>
      </c>
      <c r="D75" s="22" t="s">
        <v>1</v>
      </c>
      <c r="E75" s="23">
        <v>0.82</v>
      </c>
      <c r="F75" s="23" t="str">
        <f t="shared" si="19"/>
        <v>&gt;0.5</v>
      </c>
      <c r="G75" s="24">
        <v>8.1999999999999993</v>
      </c>
      <c r="H75" s="23" t="str">
        <f t="shared" si="17"/>
        <v>&gt;7.0</v>
      </c>
      <c r="I75" s="23"/>
      <c r="J75" s="23"/>
      <c r="K75" s="24">
        <v>13.8</v>
      </c>
      <c r="L75" s="23" t="str">
        <f t="shared" si="20"/>
        <v>10–20</v>
      </c>
      <c r="M75" s="25">
        <v>100</v>
      </c>
      <c r="N75" s="18" t="str">
        <f t="shared" si="21"/>
        <v>&lt;110</v>
      </c>
      <c r="O75" s="25">
        <v>52.8</v>
      </c>
      <c r="P75" s="18" t="str">
        <f t="shared" si="22"/>
        <v>&gt;44</v>
      </c>
      <c r="Q75" s="25">
        <v>0</v>
      </c>
      <c r="R75" s="18" t="str">
        <f t="shared" si="18"/>
        <v>&lt;25</v>
      </c>
      <c r="S75" s="26" t="s">
        <v>8</v>
      </c>
      <c r="T75" s="18">
        <v>20</v>
      </c>
      <c r="U75" s="26" t="str">
        <f t="shared" si="23"/>
        <v>&gt;15</v>
      </c>
      <c r="V75" s="22">
        <v>4</v>
      </c>
      <c r="W75" s="22" t="str">
        <f t="shared" si="24"/>
        <v>2000–4000</v>
      </c>
      <c r="X75" s="25">
        <v>3430</v>
      </c>
      <c r="Y75" s="25">
        <v>3910</v>
      </c>
      <c r="Z75" s="27">
        <f t="shared" si="25"/>
        <v>0.13097711281942589</v>
      </c>
      <c r="AA75" s="25">
        <v>4830</v>
      </c>
      <c r="AB75" s="25">
        <v>5000</v>
      </c>
      <c r="AC75" s="27">
        <f t="shared" si="29"/>
        <v>3.4591444769619083E-2</v>
      </c>
      <c r="AD75" s="25">
        <v>8260</v>
      </c>
      <c r="AE75" s="25">
        <v>8910</v>
      </c>
      <c r="AF75" s="27">
        <f t="shared" si="32"/>
        <v>7.5749653949831283E-2</v>
      </c>
      <c r="AG75" s="22" t="str">
        <f t="shared" si="26"/>
        <v>20–30</v>
      </c>
      <c r="AH75" s="28">
        <v>29.2</v>
      </c>
      <c r="AI75" s="28">
        <v>36.1</v>
      </c>
      <c r="AJ75" s="27">
        <f t="shared" si="27"/>
        <v>0.21212415606459931</v>
      </c>
      <c r="AK75" s="28">
        <v>18.8</v>
      </c>
      <c r="AL75" s="28">
        <v>26.6</v>
      </c>
      <c r="AM75" s="27">
        <v>0.34705434595174994</v>
      </c>
      <c r="AN75" s="28">
        <v>20.09685230024213</v>
      </c>
      <c r="AO75" s="28">
        <v>24.130190796857462</v>
      </c>
      <c r="AP75" s="27">
        <v>0.18290058582128832</v>
      </c>
      <c r="AQ75" s="25">
        <v>97</v>
      </c>
      <c r="AR75" s="25">
        <v>119</v>
      </c>
      <c r="AS75" s="27">
        <f t="shared" si="28"/>
        <v>0.20441251460814663</v>
      </c>
      <c r="AT75" s="25">
        <v>69</v>
      </c>
      <c r="AU75" s="25">
        <v>96</v>
      </c>
      <c r="AV75" s="27">
        <f t="shared" si="30"/>
        <v>0.33024168687057681</v>
      </c>
      <c r="AW75" s="25">
        <v>166</v>
      </c>
      <c r="AX75" s="25">
        <v>215</v>
      </c>
      <c r="AY75" s="27">
        <f t="shared" si="31"/>
        <v>0.25865023977111951</v>
      </c>
      <c r="AZ75" s="26">
        <v>0.34500000000000008</v>
      </c>
    </row>
    <row r="76" spans="1:52" x14ac:dyDescent="0.25">
      <c r="A76" s="22">
        <v>73</v>
      </c>
      <c r="B76" s="22">
        <v>12</v>
      </c>
      <c r="C76" s="22" t="s">
        <v>439</v>
      </c>
      <c r="D76" s="22" t="s">
        <v>1</v>
      </c>
      <c r="E76" s="23">
        <v>0.82</v>
      </c>
      <c r="F76" s="23" t="str">
        <f t="shared" si="19"/>
        <v>&gt;0.5</v>
      </c>
      <c r="G76" s="24">
        <v>8.1999999999999993</v>
      </c>
      <c r="H76" s="23" t="str">
        <f t="shared" si="17"/>
        <v>&gt;7.0</v>
      </c>
      <c r="I76" s="23"/>
      <c r="J76" s="23"/>
      <c r="K76" s="24">
        <v>13.8</v>
      </c>
      <c r="L76" s="23" t="str">
        <f t="shared" si="20"/>
        <v>10–20</v>
      </c>
      <c r="M76" s="25">
        <v>100</v>
      </c>
      <c r="N76" s="18" t="str">
        <f t="shared" si="21"/>
        <v>&lt;110</v>
      </c>
      <c r="O76" s="25">
        <v>52.8</v>
      </c>
      <c r="P76" s="18" t="str">
        <f t="shared" si="22"/>
        <v>&gt;44</v>
      </c>
      <c r="Q76" s="25">
        <v>0</v>
      </c>
      <c r="R76" s="18" t="str">
        <f t="shared" si="18"/>
        <v>&lt;25</v>
      </c>
      <c r="S76" s="26" t="s">
        <v>8</v>
      </c>
      <c r="T76" s="18">
        <v>20</v>
      </c>
      <c r="U76" s="26" t="str">
        <f t="shared" si="23"/>
        <v>&gt;15</v>
      </c>
      <c r="V76" s="22">
        <v>4</v>
      </c>
      <c r="W76" s="22" t="str">
        <f t="shared" si="24"/>
        <v>2000–4000</v>
      </c>
      <c r="X76" s="25">
        <v>3430</v>
      </c>
      <c r="Y76" s="25">
        <v>3880</v>
      </c>
      <c r="Z76" s="27">
        <f t="shared" si="25"/>
        <v>0.12327489245733352</v>
      </c>
      <c r="AA76" s="25">
        <v>4830</v>
      </c>
      <c r="AB76" s="25">
        <v>4860</v>
      </c>
      <c r="AC76" s="27">
        <f t="shared" si="29"/>
        <v>6.1919702479209804E-3</v>
      </c>
      <c r="AD76" s="25">
        <v>8260</v>
      </c>
      <c r="AE76" s="25">
        <v>8740</v>
      </c>
      <c r="AF76" s="27">
        <f t="shared" si="32"/>
        <v>5.648560213455734E-2</v>
      </c>
      <c r="AG76" s="22" t="str">
        <f t="shared" si="26"/>
        <v>20–30</v>
      </c>
      <c r="AH76" s="28">
        <v>29.2</v>
      </c>
      <c r="AI76" s="28">
        <v>34.200000000000003</v>
      </c>
      <c r="AJ76" s="27">
        <f t="shared" si="27"/>
        <v>0.15805693479432342</v>
      </c>
      <c r="AK76" s="28">
        <v>18.8</v>
      </c>
      <c r="AL76" s="28">
        <v>25.7</v>
      </c>
      <c r="AM76" s="27">
        <v>0.31263412206527053</v>
      </c>
      <c r="AN76" s="28">
        <v>20.09685230024213</v>
      </c>
      <c r="AO76" s="28">
        <v>21.05263157894737</v>
      </c>
      <c r="AP76" s="27">
        <v>4.6462367117885199E-2</v>
      </c>
      <c r="AQ76" s="25">
        <v>97</v>
      </c>
      <c r="AR76" s="25">
        <v>95</v>
      </c>
      <c r="AS76" s="27">
        <f t="shared" si="28"/>
        <v>-2.0834086902842025E-2</v>
      </c>
      <c r="AT76" s="25">
        <v>69</v>
      </c>
      <c r="AU76" s="25">
        <v>89</v>
      </c>
      <c r="AV76" s="27">
        <f t="shared" si="30"/>
        <v>0.25452986513488041</v>
      </c>
      <c r="AW76" s="25">
        <v>166</v>
      </c>
      <c r="AX76" s="25">
        <v>184</v>
      </c>
      <c r="AY76" s="27">
        <f t="shared" si="31"/>
        <v>0.1029479692524424</v>
      </c>
      <c r="AZ76" s="26">
        <v>0.25000000000000017</v>
      </c>
    </row>
    <row r="77" spans="1:52" x14ac:dyDescent="0.25">
      <c r="A77" s="22">
        <v>74</v>
      </c>
      <c r="B77" s="22">
        <v>12</v>
      </c>
      <c r="C77" s="22" t="s">
        <v>439</v>
      </c>
      <c r="D77" s="22" t="s">
        <v>1</v>
      </c>
      <c r="E77" s="23">
        <v>0.82</v>
      </c>
      <c r="F77" s="23" t="str">
        <f t="shared" si="19"/>
        <v>&gt;0.5</v>
      </c>
      <c r="G77" s="24">
        <v>8.1999999999999993</v>
      </c>
      <c r="H77" s="23" t="str">
        <f t="shared" si="17"/>
        <v>&gt;7.0</v>
      </c>
      <c r="I77" s="23"/>
      <c r="J77" s="23"/>
      <c r="K77" s="24">
        <v>13.8</v>
      </c>
      <c r="L77" s="23" t="str">
        <f t="shared" si="20"/>
        <v>10–20</v>
      </c>
      <c r="M77" s="25">
        <v>100</v>
      </c>
      <c r="N77" s="18" t="str">
        <f t="shared" si="21"/>
        <v>&lt;110</v>
      </c>
      <c r="O77" s="25">
        <v>52.8</v>
      </c>
      <c r="P77" s="18" t="str">
        <f t="shared" si="22"/>
        <v>&gt;44</v>
      </c>
      <c r="Q77" s="25">
        <v>0</v>
      </c>
      <c r="R77" s="18" t="str">
        <f t="shared" si="18"/>
        <v>&lt;25</v>
      </c>
      <c r="S77" s="26" t="s">
        <v>565</v>
      </c>
      <c r="T77" s="18">
        <v>4</v>
      </c>
      <c r="U77" s="26" t="str">
        <f t="shared" si="23"/>
        <v>&lt;8</v>
      </c>
      <c r="V77" s="22">
        <v>4</v>
      </c>
      <c r="W77" s="22" t="str">
        <f t="shared" si="24"/>
        <v>4000–6000</v>
      </c>
      <c r="X77" s="25">
        <v>4810</v>
      </c>
      <c r="Y77" s="25">
        <v>4540</v>
      </c>
      <c r="Z77" s="27">
        <f t="shared" si="25"/>
        <v>-5.777007206441314E-2</v>
      </c>
      <c r="AA77" s="25">
        <v>5750</v>
      </c>
      <c r="AB77" s="25">
        <v>5640</v>
      </c>
      <c r="AC77" s="27">
        <f t="shared" si="29"/>
        <v>-1.9315789299291522E-2</v>
      </c>
      <c r="AD77" s="25">
        <v>10560</v>
      </c>
      <c r="AE77" s="25">
        <v>10180</v>
      </c>
      <c r="AF77" s="27">
        <f t="shared" si="32"/>
        <v>-3.6648267155738753E-2</v>
      </c>
      <c r="AG77" s="22" t="str">
        <f t="shared" si="26"/>
        <v>30–40</v>
      </c>
      <c r="AH77" s="28">
        <v>34.4</v>
      </c>
      <c r="AI77" s="28">
        <v>43.2</v>
      </c>
      <c r="AJ77" s="27">
        <f t="shared" si="27"/>
        <v>0.22778393087071214</v>
      </c>
      <c r="AK77" s="28">
        <v>22.2</v>
      </c>
      <c r="AL77" s="28">
        <v>32.299999999999997</v>
      </c>
      <c r="AM77" s="27">
        <v>0.37497494135037712</v>
      </c>
      <c r="AN77" s="28">
        <v>27.651515151515152</v>
      </c>
      <c r="AO77" s="28">
        <v>37.22986247544204</v>
      </c>
      <c r="AP77" s="27">
        <v>0.29743066996988315</v>
      </c>
      <c r="AQ77" s="25">
        <v>165</v>
      </c>
      <c r="AR77" s="25">
        <v>197</v>
      </c>
      <c r="AS77" s="27">
        <f t="shared" si="28"/>
        <v>0.17725825483740781</v>
      </c>
      <c r="AT77" s="25">
        <v>127</v>
      </c>
      <c r="AU77" s="25">
        <v>182</v>
      </c>
      <c r="AV77" s="27">
        <f t="shared" si="30"/>
        <v>0.35981960061820401</v>
      </c>
      <c r="AW77" s="25">
        <v>292</v>
      </c>
      <c r="AX77" s="25">
        <v>379</v>
      </c>
      <c r="AY77" s="27">
        <f t="shared" si="31"/>
        <v>0.26078240281414455</v>
      </c>
      <c r="AZ77" s="26">
        <v>2.2000000000000011</v>
      </c>
    </row>
    <row r="78" spans="1:52" x14ac:dyDescent="0.25">
      <c r="A78" s="22">
        <v>75</v>
      </c>
      <c r="B78" s="22">
        <v>12</v>
      </c>
      <c r="C78" s="22" t="s">
        <v>439</v>
      </c>
      <c r="D78" s="22" t="s">
        <v>1</v>
      </c>
      <c r="E78" s="23">
        <v>0.82</v>
      </c>
      <c r="F78" s="23" t="str">
        <f t="shared" si="19"/>
        <v>&gt;0.5</v>
      </c>
      <c r="G78" s="24">
        <v>8.1999999999999993</v>
      </c>
      <c r="H78" s="23" t="str">
        <f t="shared" si="17"/>
        <v>&gt;7.0</v>
      </c>
      <c r="I78" s="23"/>
      <c r="J78" s="23"/>
      <c r="K78" s="24">
        <v>13.8</v>
      </c>
      <c r="L78" s="23" t="str">
        <f t="shared" si="20"/>
        <v>10–20</v>
      </c>
      <c r="M78" s="25">
        <v>100</v>
      </c>
      <c r="N78" s="18" t="str">
        <f t="shared" si="21"/>
        <v>&lt;110</v>
      </c>
      <c r="O78" s="25">
        <v>52.8</v>
      </c>
      <c r="P78" s="18" t="str">
        <f t="shared" si="22"/>
        <v>&gt;44</v>
      </c>
      <c r="Q78" s="25">
        <v>0</v>
      </c>
      <c r="R78" s="18" t="str">
        <f t="shared" si="18"/>
        <v>&lt;25</v>
      </c>
      <c r="S78" s="26" t="s">
        <v>565</v>
      </c>
      <c r="T78" s="18">
        <v>4</v>
      </c>
      <c r="U78" s="26" t="str">
        <f t="shared" si="23"/>
        <v>&lt;8</v>
      </c>
      <c r="V78" s="22">
        <v>4</v>
      </c>
      <c r="W78" s="22" t="str">
        <f t="shared" si="24"/>
        <v>4000–6000</v>
      </c>
      <c r="X78" s="25">
        <v>4810</v>
      </c>
      <c r="Y78" s="25">
        <v>4660</v>
      </c>
      <c r="Z78" s="27">
        <f t="shared" si="25"/>
        <v>-3.1681635980115253E-2</v>
      </c>
      <c r="AA78" s="25">
        <v>5750</v>
      </c>
      <c r="AB78" s="25">
        <v>5340</v>
      </c>
      <c r="AC78" s="27">
        <f t="shared" si="29"/>
        <v>-7.3974201837155612E-2</v>
      </c>
      <c r="AD78" s="25">
        <v>10560</v>
      </c>
      <c r="AE78" s="25">
        <v>10000</v>
      </c>
      <c r="AF78" s="27">
        <f t="shared" si="32"/>
        <v>-5.4488185284069679E-2</v>
      </c>
      <c r="AG78" s="22" t="str">
        <f t="shared" si="26"/>
        <v>30–40</v>
      </c>
      <c r="AH78" s="28">
        <v>34.4</v>
      </c>
      <c r="AI78" s="28">
        <v>34.299999999999997</v>
      </c>
      <c r="AJ78" s="27">
        <f t="shared" si="27"/>
        <v>-2.9112102074584415E-3</v>
      </c>
      <c r="AK78" s="28">
        <v>22.2</v>
      </c>
      <c r="AL78" s="28">
        <v>28.2</v>
      </c>
      <c r="AM78" s="27">
        <v>0.23922968906583406</v>
      </c>
      <c r="AN78" s="28">
        <v>27.651515151515152</v>
      </c>
      <c r="AO78" s="28">
        <v>31.1</v>
      </c>
      <c r="AP78" s="27">
        <v>0.11752729519502207</v>
      </c>
      <c r="AQ78" s="25">
        <v>165</v>
      </c>
      <c r="AR78" s="25">
        <v>160</v>
      </c>
      <c r="AS78" s="27">
        <f t="shared" si="28"/>
        <v>-3.077165866675366E-2</v>
      </c>
      <c r="AT78" s="25">
        <v>127</v>
      </c>
      <c r="AU78" s="25">
        <v>151</v>
      </c>
      <c r="AV78" s="27">
        <f t="shared" si="30"/>
        <v>0.17309275035633315</v>
      </c>
      <c r="AW78" s="25">
        <v>292</v>
      </c>
      <c r="AX78" s="25">
        <v>311</v>
      </c>
      <c r="AY78" s="27">
        <f t="shared" si="31"/>
        <v>6.3039109910952323E-2</v>
      </c>
      <c r="AZ78" s="26">
        <v>-2.5000000000000355E-2</v>
      </c>
    </row>
    <row r="79" spans="1:52" x14ac:dyDescent="0.25">
      <c r="A79" s="22">
        <v>76</v>
      </c>
      <c r="B79" s="22">
        <v>12</v>
      </c>
      <c r="C79" s="22" t="s">
        <v>439</v>
      </c>
      <c r="D79" s="22" t="s">
        <v>1</v>
      </c>
      <c r="E79" s="23">
        <v>0.82</v>
      </c>
      <c r="F79" s="23" t="str">
        <f t="shared" si="19"/>
        <v>&gt;0.5</v>
      </c>
      <c r="G79" s="24">
        <v>8.1999999999999993</v>
      </c>
      <c r="H79" s="23" t="str">
        <f t="shared" si="17"/>
        <v>&gt;7.0</v>
      </c>
      <c r="I79" s="23"/>
      <c r="J79" s="23"/>
      <c r="K79" s="24">
        <v>13.8</v>
      </c>
      <c r="L79" s="23" t="str">
        <f t="shared" si="20"/>
        <v>10–20</v>
      </c>
      <c r="M79" s="25">
        <v>100</v>
      </c>
      <c r="N79" s="18" t="str">
        <f t="shared" si="21"/>
        <v>&lt;110</v>
      </c>
      <c r="O79" s="25">
        <v>52.8</v>
      </c>
      <c r="P79" s="18" t="str">
        <f t="shared" si="22"/>
        <v>&gt;44</v>
      </c>
      <c r="Q79" s="25">
        <v>0</v>
      </c>
      <c r="R79" s="18" t="str">
        <f t="shared" si="18"/>
        <v>&lt;25</v>
      </c>
      <c r="S79" s="26" t="s">
        <v>565</v>
      </c>
      <c r="T79" s="18">
        <v>4</v>
      </c>
      <c r="U79" s="26" t="str">
        <f t="shared" si="23"/>
        <v>&lt;8</v>
      </c>
      <c r="V79" s="22">
        <v>4</v>
      </c>
      <c r="W79" s="22" t="str">
        <f t="shared" si="24"/>
        <v>2000–4000</v>
      </c>
      <c r="X79" s="25">
        <v>3430</v>
      </c>
      <c r="Y79" s="25">
        <v>3720</v>
      </c>
      <c r="Z79" s="27">
        <f t="shared" si="25"/>
        <v>8.1163407107206612E-2</v>
      </c>
      <c r="AA79" s="25">
        <v>4830</v>
      </c>
      <c r="AB79" s="25">
        <v>5000</v>
      </c>
      <c r="AC79" s="27">
        <f t="shared" si="29"/>
        <v>3.4591444769619083E-2</v>
      </c>
      <c r="AD79" s="25">
        <v>8260</v>
      </c>
      <c r="AE79" s="25">
        <v>8720</v>
      </c>
      <c r="AF79" s="27">
        <f t="shared" si="32"/>
        <v>5.4194650388001482E-2</v>
      </c>
      <c r="AG79" s="22" t="str">
        <f t="shared" si="26"/>
        <v>20–30</v>
      </c>
      <c r="AH79" s="28">
        <v>29.2</v>
      </c>
      <c r="AI79" s="28">
        <v>32.799999999999997</v>
      </c>
      <c r="AJ79" s="27">
        <f t="shared" si="27"/>
        <v>0.11625980611586183</v>
      </c>
      <c r="AK79" s="28">
        <v>18.8</v>
      </c>
      <c r="AL79" s="28">
        <v>27.3</v>
      </c>
      <c r="AM79" s="27">
        <v>0.37302983235501053</v>
      </c>
      <c r="AN79" s="28">
        <v>20.09685230024213</v>
      </c>
      <c r="AO79" s="28">
        <v>23.967889908256879</v>
      </c>
      <c r="AP79" s="27">
        <v>0.17615181322026618</v>
      </c>
      <c r="AQ79" s="25">
        <v>97</v>
      </c>
      <c r="AR79" s="25">
        <v>116</v>
      </c>
      <c r="AS79" s="27">
        <f t="shared" si="28"/>
        <v>0.17887921260298179</v>
      </c>
      <c r="AT79" s="25">
        <v>69</v>
      </c>
      <c r="AU79" s="25">
        <v>93</v>
      </c>
      <c r="AV79" s="27">
        <f t="shared" si="30"/>
        <v>0.29849298855599654</v>
      </c>
      <c r="AW79" s="25">
        <v>166</v>
      </c>
      <c r="AX79" s="25">
        <v>209</v>
      </c>
      <c r="AY79" s="27">
        <f t="shared" si="31"/>
        <v>0.23034646360826769</v>
      </c>
      <c r="AZ79" s="26">
        <v>0.89999999999999947</v>
      </c>
    </row>
    <row r="80" spans="1:52" x14ac:dyDescent="0.25">
      <c r="A80" s="22">
        <v>77</v>
      </c>
      <c r="B80" s="22">
        <v>12</v>
      </c>
      <c r="C80" s="22" t="s">
        <v>439</v>
      </c>
      <c r="D80" s="22" t="s">
        <v>1</v>
      </c>
      <c r="E80" s="23">
        <v>0.82</v>
      </c>
      <c r="F80" s="23" t="str">
        <f t="shared" si="19"/>
        <v>&gt;0.5</v>
      </c>
      <c r="G80" s="24">
        <v>8.1999999999999993</v>
      </c>
      <c r="H80" s="23" t="str">
        <f t="shared" si="17"/>
        <v>&gt;7.0</v>
      </c>
      <c r="I80" s="23"/>
      <c r="J80" s="23"/>
      <c r="K80" s="24">
        <v>13.8</v>
      </c>
      <c r="L80" s="23" t="str">
        <f t="shared" si="20"/>
        <v>10–20</v>
      </c>
      <c r="M80" s="25">
        <v>100</v>
      </c>
      <c r="N80" s="18" t="str">
        <f t="shared" si="21"/>
        <v>&lt;110</v>
      </c>
      <c r="O80" s="25">
        <v>52.8</v>
      </c>
      <c r="P80" s="18" t="str">
        <f t="shared" si="22"/>
        <v>&gt;44</v>
      </c>
      <c r="Q80" s="25">
        <v>0</v>
      </c>
      <c r="R80" s="18" t="str">
        <f t="shared" si="18"/>
        <v>&lt;25</v>
      </c>
      <c r="S80" s="26" t="s">
        <v>565</v>
      </c>
      <c r="T80" s="18">
        <v>4</v>
      </c>
      <c r="U80" s="26" t="str">
        <f t="shared" si="23"/>
        <v>&lt;8</v>
      </c>
      <c r="V80" s="22">
        <v>4</v>
      </c>
      <c r="W80" s="22" t="str">
        <f t="shared" si="24"/>
        <v>2000–4000</v>
      </c>
      <c r="X80" s="25">
        <v>3430</v>
      </c>
      <c r="Y80" s="25">
        <v>3690</v>
      </c>
      <c r="Z80" s="27">
        <f t="shared" si="25"/>
        <v>7.3066196874587166E-2</v>
      </c>
      <c r="AA80" s="25">
        <v>4830</v>
      </c>
      <c r="AB80" s="25">
        <v>4760</v>
      </c>
      <c r="AC80" s="27">
        <f t="shared" si="29"/>
        <v>-1.4598799421152636E-2</v>
      </c>
      <c r="AD80" s="25">
        <v>8260</v>
      </c>
      <c r="AE80" s="25">
        <v>8450</v>
      </c>
      <c r="AF80" s="27">
        <f t="shared" si="32"/>
        <v>2.2741853836195692E-2</v>
      </c>
      <c r="AG80" s="22" t="str">
        <f t="shared" si="26"/>
        <v>20–30</v>
      </c>
      <c r="AH80" s="28">
        <v>29.2</v>
      </c>
      <c r="AI80" s="28">
        <v>36.299999999999997</v>
      </c>
      <c r="AJ80" s="27">
        <f t="shared" si="27"/>
        <v>0.21764903199656901</v>
      </c>
      <c r="AK80" s="28">
        <v>18.8</v>
      </c>
      <c r="AL80" s="28">
        <v>30</v>
      </c>
      <c r="AM80" s="27">
        <v>0.46734051182625186</v>
      </c>
      <c r="AN80" s="28">
        <v>20.09685230024213</v>
      </c>
      <c r="AO80" s="28">
        <v>25.088757396449704</v>
      </c>
      <c r="AP80" s="27">
        <v>0.22185663247927356</v>
      </c>
      <c r="AQ80" s="25">
        <v>97</v>
      </c>
      <c r="AR80" s="25">
        <v>112</v>
      </c>
      <c r="AS80" s="27">
        <f t="shared" si="28"/>
        <v>0.14378789279171164</v>
      </c>
      <c r="AT80" s="25">
        <v>69</v>
      </c>
      <c r="AU80" s="25">
        <v>100</v>
      </c>
      <c r="AV80" s="27">
        <f t="shared" si="30"/>
        <v>0.37106368139083196</v>
      </c>
      <c r="AW80" s="25">
        <v>166</v>
      </c>
      <c r="AX80" s="25">
        <v>212</v>
      </c>
      <c r="AY80" s="27">
        <f t="shared" si="31"/>
        <v>0.24459848631546913</v>
      </c>
      <c r="AZ80" s="26">
        <v>1.7749999999999995</v>
      </c>
    </row>
    <row r="81" spans="1:52" x14ac:dyDescent="0.25">
      <c r="A81" s="22">
        <v>78</v>
      </c>
      <c r="B81" s="22">
        <v>13</v>
      </c>
      <c r="C81" s="22" t="s">
        <v>440</v>
      </c>
      <c r="D81" s="22" t="s">
        <v>1</v>
      </c>
      <c r="E81" s="23">
        <v>0.45</v>
      </c>
      <c r="F81" s="23" t="str">
        <f t="shared" si="19"/>
        <v>≤0.5</v>
      </c>
      <c r="G81" s="24">
        <v>8</v>
      </c>
      <c r="H81" s="23" t="str">
        <f t="shared" si="17"/>
        <v>&gt;7.0</v>
      </c>
      <c r="I81" s="23"/>
      <c r="J81" s="23"/>
      <c r="K81" s="24">
        <v>10</v>
      </c>
      <c r="L81" s="23" t="str">
        <f t="shared" si="20"/>
        <v>&lt;10</v>
      </c>
      <c r="M81" s="25">
        <v>161.25</v>
      </c>
      <c r="N81" s="18" t="str">
        <f t="shared" si="21"/>
        <v>110–180</v>
      </c>
      <c r="O81" s="25">
        <v>4.95</v>
      </c>
      <c r="P81" s="18" t="str">
        <f t="shared" si="22"/>
        <v>&lt;26</v>
      </c>
      <c r="Q81" s="25">
        <v>9.3375000000000004</v>
      </c>
      <c r="R81" s="18" t="str">
        <f t="shared" si="18"/>
        <v>&lt;25</v>
      </c>
      <c r="S81" s="26" t="s">
        <v>8</v>
      </c>
      <c r="T81" s="18">
        <v>2.27</v>
      </c>
      <c r="U81" s="26" t="str">
        <f t="shared" si="23"/>
        <v>&lt;8</v>
      </c>
      <c r="V81" s="22">
        <v>4</v>
      </c>
      <c r="W81" s="22" t="str">
        <f t="shared" si="24"/>
        <v>4000–6000</v>
      </c>
      <c r="X81" s="25">
        <v>5900</v>
      </c>
      <c r="Y81" s="25">
        <v>7040</v>
      </c>
      <c r="Z81" s="27">
        <f t="shared" si="25"/>
        <v>0.17665581925827731</v>
      </c>
      <c r="AA81" s="25">
        <v>6281.1053814623829</v>
      </c>
      <c r="AB81" s="25">
        <v>8286.0831758328077</v>
      </c>
      <c r="AC81" s="27">
        <f t="shared" si="29"/>
        <v>0.27703140057375525</v>
      </c>
      <c r="AD81" s="25">
        <v>12181.105381462383</v>
      </c>
      <c r="AE81" s="25">
        <v>15326.083175832808</v>
      </c>
      <c r="AF81" s="27">
        <f t="shared" si="32"/>
        <v>0.22967014766137556</v>
      </c>
      <c r="AG81" s="22" t="str">
        <f t="shared" si="26"/>
        <v>30–40</v>
      </c>
      <c r="AH81" s="28">
        <v>34.970100000000002</v>
      </c>
      <c r="AI81" s="28">
        <v>37.365299999999998</v>
      </c>
      <c r="AJ81" s="27">
        <f t="shared" si="27"/>
        <v>6.6249055588943007E-2</v>
      </c>
      <c r="AK81" s="28">
        <v>11.3445</v>
      </c>
      <c r="AL81" s="28">
        <v>12.857100000000001</v>
      </c>
      <c r="AM81" s="27">
        <v>0.12516314295400599</v>
      </c>
      <c r="AN81" s="28">
        <v>22.865658844383272</v>
      </c>
      <c r="AO81" s="28">
        <v>22.788731862733179</v>
      </c>
      <c r="AP81" s="27">
        <v>-3.3699739833040684E-3</v>
      </c>
      <c r="AQ81" s="25">
        <v>207.273</v>
      </c>
      <c r="AR81" s="25">
        <v>242.727</v>
      </c>
      <c r="AS81" s="27">
        <f t="shared" si="28"/>
        <v>0.15790059006106399</v>
      </c>
      <c r="AT81" s="25">
        <v>71.256</v>
      </c>
      <c r="AU81" s="25">
        <v>106.535</v>
      </c>
      <c r="AV81" s="27">
        <f t="shared" si="30"/>
        <v>0.40219454352776135</v>
      </c>
      <c r="AW81" s="25">
        <v>278.529</v>
      </c>
      <c r="AX81" s="25">
        <v>349.262</v>
      </c>
      <c r="AY81" s="27">
        <f t="shared" si="31"/>
        <v>0.22630017367807137</v>
      </c>
      <c r="AZ81" s="26">
        <v>1.0551541850220245</v>
      </c>
    </row>
    <row r="82" spans="1:52" x14ac:dyDescent="0.25">
      <c r="A82" s="22">
        <v>79</v>
      </c>
      <c r="B82" s="22">
        <v>13</v>
      </c>
      <c r="C82" s="22" t="s">
        <v>440</v>
      </c>
      <c r="D82" s="22" t="s">
        <v>1</v>
      </c>
      <c r="E82" s="23">
        <v>0.45</v>
      </c>
      <c r="F82" s="23" t="str">
        <f t="shared" si="19"/>
        <v>≤0.5</v>
      </c>
      <c r="G82" s="24">
        <v>8</v>
      </c>
      <c r="H82" s="23" t="str">
        <f t="shared" si="17"/>
        <v>&gt;7.0</v>
      </c>
      <c r="I82" s="23"/>
      <c r="J82" s="23"/>
      <c r="K82" s="24">
        <v>10</v>
      </c>
      <c r="L82" s="23" t="str">
        <f t="shared" si="20"/>
        <v>&lt;10</v>
      </c>
      <c r="M82" s="25">
        <v>161.25</v>
      </c>
      <c r="N82" s="18" t="str">
        <f t="shared" si="21"/>
        <v>110–180</v>
      </c>
      <c r="O82" s="25">
        <v>4.95</v>
      </c>
      <c r="P82" s="18" t="str">
        <f t="shared" si="22"/>
        <v>&lt;26</v>
      </c>
      <c r="Q82" s="25">
        <v>9.3375000000000004</v>
      </c>
      <c r="R82" s="18" t="str">
        <f t="shared" si="18"/>
        <v>&lt;25</v>
      </c>
      <c r="S82" s="26" t="s">
        <v>8</v>
      </c>
      <c r="T82" s="18">
        <v>5.6749999999999998</v>
      </c>
      <c r="U82" s="26" t="str">
        <f t="shared" si="23"/>
        <v>&lt;8</v>
      </c>
      <c r="V82" s="22">
        <v>4</v>
      </c>
      <c r="W82" s="22" t="str">
        <f t="shared" si="24"/>
        <v>4000–6000</v>
      </c>
      <c r="X82" s="25">
        <v>5900</v>
      </c>
      <c r="Y82" s="25">
        <v>6620</v>
      </c>
      <c r="Z82" s="27">
        <f t="shared" si="25"/>
        <v>0.11514301903724314</v>
      </c>
      <c r="AA82" s="25">
        <v>6281.1053814623829</v>
      </c>
      <c r="AB82" s="25">
        <v>5487.7096660454308</v>
      </c>
      <c r="AC82" s="27">
        <f t="shared" si="29"/>
        <v>-0.13503499554074036</v>
      </c>
      <c r="AD82" s="25">
        <v>12181.105381462383</v>
      </c>
      <c r="AE82" s="25">
        <v>12107.70966604543</v>
      </c>
      <c r="AF82" s="27">
        <f t="shared" si="32"/>
        <v>-6.0435997945613501E-3</v>
      </c>
      <c r="AG82" s="22" t="str">
        <f t="shared" si="26"/>
        <v>30–40</v>
      </c>
      <c r="AH82" s="28">
        <v>34.970100000000002</v>
      </c>
      <c r="AI82" s="28">
        <v>40.2395</v>
      </c>
      <c r="AJ82" s="27">
        <f t="shared" si="27"/>
        <v>0.14035568960183764</v>
      </c>
      <c r="AK82" s="28">
        <v>11.3445</v>
      </c>
      <c r="AL82" s="28">
        <v>15.882400000000001</v>
      </c>
      <c r="AM82" s="27">
        <v>0.33647853291867519</v>
      </c>
      <c r="AN82" s="28">
        <v>22.865658844383272</v>
      </c>
      <c r="AO82" s="28">
        <v>29.27316641841502</v>
      </c>
      <c r="AP82" s="27">
        <v>0.24703510327317249</v>
      </c>
      <c r="AQ82" s="25">
        <v>207.273</v>
      </c>
      <c r="AR82" s="25">
        <v>267.27300000000002</v>
      </c>
      <c r="AS82" s="27">
        <f t="shared" si="28"/>
        <v>0.25423384300327562</v>
      </c>
      <c r="AT82" s="25">
        <v>71.256</v>
      </c>
      <c r="AU82" s="25">
        <v>87.157999999999959</v>
      </c>
      <c r="AV82" s="27">
        <f t="shared" si="30"/>
        <v>0.20144353737793508</v>
      </c>
      <c r="AW82" s="25">
        <v>278.529</v>
      </c>
      <c r="AX82" s="25">
        <v>354.43099999999998</v>
      </c>
      <c r="AY82" s="27">
        <f t="shared" si="31"/>
        <v>0.24099150347861117</v>
      </c>
      <c r="AZ82" s="26">
        <v>0.92852863436123301</v>
      </c>
    </row>
    <row r="83" spans="1:52" x14ac:dyDescent="0.25">
      <c r="A83" s="22">
        <v>80</v>
      </c>
      <c r="B83" s="22">
        <v>13</v>
      </c>
      <c r="C83" s="22" t="s">
        <v>440</v>
      </c>
      <c r="D83" s="22" t="s">
        <v>1</v>
      </c>
      <c r="E83" s="23">
        <v>0.45</v>
      </c>
      <c r="F83" s="23" t="str">
        <f t="shared" si="19"/>
        <v>≤0.5</v>
      </c>
      <c r="G83" s="24">
        <v>8</v>
      </c>
      <c r="H83" s="23" t="str">
        <f t="shared" si="17"/>
        <v>&gt;7.0</v>
      </c>
      <c r="I83" s="23"/>
      <c r="J83" s="23"/>
      <c r="K83" s="24">
        <v>10</v>
      </c>
      <c r="L83" s="23" t="str">
        <f t="shared" si="20"/>
        <v>&lt;10</v>
      </c>
      <c r="M83" s="25">
        <v>161.25</v>
      </c>
      <c r="N83" s="18" t="str">
        <f t="shared" si="21"/>
        <v>110–180</v>
      </c>
      <c r="O83" s="25">
        <v>4.95</v>
      </c>
      <c r="P83" s="18" t="str">
        <f t="shared" si="22"/>
        <v>&lt;26</v>
      </c>
      <c r="Q83" s="25">
        <v>9.3375000000000004</v>
      </c>
      <c r="R83" s="18" t="str">
        <f t="shared" si="18"/>
        <v>&lt;25</v>
      </c>
      <c r="S83" s="26" t="s">
        <v>8</v>
      </c>
      <c r="T83" s="18">
        <v>11.35</v>
      </c>
      <c r="U83" s="26" t="str">
        <f t="shared" si="23"/>
        <v>8–15</v>
      </c>
      <c r="V83" s="22">
        <v>4</v>
      </c>
      <c r="W83" s="22" t="str">
        <f t="shared" si="24"/>
        <v>4000–6000</v>
      </c>
      <c r="X83" s="25">
        <v>5900</v>
      </c>
      <c r="Y83" s="25">
        <v>6460</v>
      </c>
      <c r="Z83" s="27">
        <f t="shared" si="25"/>
        <v>9.0676966882836774E-2</v>
      </c>
      <c r="AA83" s="25">
        <v>6281.1053814623829</v>
      </c>
      <c r="AB83" s="25">
        <v>6864.538695931773</v>
      </c>
      <c r="AC83" s="27">
        <f t="shared" si="29"/>
        <v>8.8822859300691656E-2</v>
      </c>
      <c r="AD83" s="25">
        <v>12181.105381462383</v>
      </c>
      <c r="AE83" s="25">
        <v>13324.538695931773</v>
      </c>
      <c r="AF83" s="27">
        <f t="shared" si="32"/>
        <v>8.9721338031854919E-2</v>
      </c>
      <c r="AG83" s="22" t="str">
        <f t="shared" si="26"/>
        <v>30–40</v>
      </c>
      <c r="AH83" s="28">
        <v>34.970100000000002</v>
      </c>
      <c r="AI83" s="28">
        <v>45.509</v>
      </c>
      <c r="AJ83" s="27">
        <f t="shared" si="27"/>
        <v>0.263416697929298</v>
      </c>
      <c r="AK83" s="28">
        <v>11.3445</v>
      </c>
      <c r="AL83" s="28">
        <v>16.6387</v>
      </c>
      <c r="AM83" s="27">
        <v>0.3829982623590889</v>
      </c>
      <c r="AN83" s="28">
        <v>22.865658844383272</v>
      </c>
      <c r="AO83" s="28">
        <v>30.677384735638359</v>
      </c>
      <c r="AP83" s="27">
        <v>0.29388955833666475</v>
      </c>
      <c r="AQ83" s="25">
        <v>207.273</v>
      </c>
      <c r="AR83" s="25">
        <v>294.54500000000002</v>
      </c>
      <c r="AS83" s="27">
        <f t="shared" si="28"/>
        <v>0.3513950278382133</v>
      </c>
      <c r="AT83" s="25">
        <v>71.256</v>
      </c>
      <c r="AU83" s="25">
        <v>114.21699999999998</v>
      </c>
      <c r="AV83" s="27">
        <f t="shared" si="30"/>
        <v>0.47182112165978063</v>
      </c>
      <c r="AW83" s="25">
        <v>278.529</v>
      </c>
      <c r="AX83" s="25">
        <v>408.762</v>
      </c>
      <c r="AY83" s="27">
        <f t="shared" si="31"/>
        <v>0.38361089636851953</v>
      </c>
      <c r="AZ83" s="26">
        <v>0.92853744493392054</v>
      </c>
    </row>
    <row r="84" spans="1:52" x14ac:dyDescent="0.25">
      <c r="A84" s="22">
        <v>81</v>
      </c>
      <c r="B84" s="22">
        <v>13</v>
      </c>
      <c r="C84" s="22" t="s">
        <v>440</v>
      </c>
      <c r="D84" s="22" t="s">
        <v>1</v>
      </c>
      <c r="E84" s="23">
        <v>0.45</v>
      </c>
      <c r="F84" s="23" t="str">
        <f t="shared" si="19"/>
        <v>≤0.5</v>
      </c>
      <c r="G84" s="24">
        <v>8</v>
      </c>
      <c r="H84" s="23" t="str">
        <f t="shared" si="17"/>
        <v>&gt;7.0</v>
      </c>
      <c r="I84" s="23"/>
      <c r="J84" s="23"/>
      <c r="K84" s="24">
        <v>10</v>
      </c>
      <c r="L84" s="23" t="str">
        <f t="shared" si="20"/>
        <v>&lt;10</v>
      </c>
      <c r="M84" s="25">
        <v>161.25</v>
      </c>
      <c r="N84" s="18" t="str">
        <f t="shared" si="21"/>
        <v>110–180</v>
      </c>
      <c r="O84" s="25">
        <v>4.95</v>
      </c>
      <c r="P84" s="18" t="str">
        <f t="shared" si="22"/>
        <v>&lt;26</v>
      </c>
      <c r="Q84" s="25">
        <v>9.3375000000000004</v>
      </c>
      <c r="R84" s="18" t="str">
        <f t="shared" si="18"/>
        <v>&lt;25</v>
      </c>
      <c r="S84" s="26" t="s">
        <v>8</v>
      </c>
      <c r="T84" s="18">
        <v>22.7</v>
      </c>
      <c r="U84" s="26" t="str">
        <f t="shared" si="23"/>
        <v>&gt;15</v>
      </c>
      <c r="V84" s="22">
        <v>4</v>
      </c>
      <c r="W84" s="22" t="str">
        <f t="shared" si="24"/>
        <v>4000–6000</v>
      </c>
      <c r="X84" s="25">
        <v>5900</v>
      </c>
      <c r="Y84" s="25">
        <v>6930</v>
      </c>
      <c r="Z84" s="27">
        <f t="shared" si="25"/>
        <v>0.16090746229013811</v>
      </c>
      <c r="AA84" s="25">
        <v>6281.1053814623829</v>
      </c>
      <c r="AB84" s="25">
        <v>4196.2546757053724</v>
      </c>
      <c r="AC84" s="27">
        <f t="shared" si="29"/>
        <v>-0.40335359757796763</v>
      </c>
      <c r="AD84" s="25">
        <v>12181.105381462383</v>
      </c>
      <c r="AE84" s="25">
        <v>11126.254675705371</v>
      </c>
      <c r="AF84" s="27">
        <f t="shared" si="32"/>
        <v>-9.0578410446697066E-2</v>
      </c>
      <c r="AG84" s="22" t="str">
        <f t="shared" si="26"/>
        <v>30–40</v>
      </c>
      <c r="AH84" s="28">
        <v>34.970100000000002</v>
      </c>
      <c r="AI84" s="28">
        <v>47.4251</v>
      </c>
      <c r="AJ84" s="27">
        <f t="shared" si="27"/>
        <v>0.3046582137462357</v>
      </c>
      <c r="AK84" s="28">
        <v>11.3445</v>
      </c>
      <c r="AL84" s="28">
        <v>25.210100000000001</v>
      </c>
      <c r="AM84" s="27">
        <v>0.79851166288979336</v>
      </c>
      <c r="AN84" s="28">
        <v>22.865658844383272</v>
      </c>
      <c r="AO84" s="28">
        <v>39.167537747590913</v>
      </c>
      <c r="AP84" s="27">
        <v>0.53821211380115519</v>
      </c>
      <c r="AQ84" s="25">
        <v>207.273</v>
      </c>
      <c r="AR84" s="25">
        <v>330</v>
      </c>
      <c r="AS84" s="27">
        <f t="shared" si="28"/>
        <v>0.46505588952180194</v>
      </c>
      <c r="AT84" s="25">
        <v>71.256</v>
      </c>
      <c r="AU84" s="25">
        <v>105.78800000000001</v>
      </c>
      <c r="AV84" s="27">
        <f t="shared" si="30"/>
        <v>0.39515806531182585</v>
      </c>
      <c r="AW84" s="25">
        <v>278.529</v>
      </c>
      <c r="AX84" s="25">
        <v>435.78800000000001</v>
      </c>
      <c r="AY84" s="27">
        <f t="shared" si="31"/>
        <v>0.44763370335445807</v>
      </c>
      <c r="AZ84" s="26">
        <v>0.5486784140969162</v>
      </c>
    </row>
    <row r="85" spans="1:52" x14ac:dyDescent="0.25">
      <c r="A85" s="22">
        <v>82</v>
      </c>
      <c r="B85" s="22">
        <v>13</v>
      </c>
      <c r="C85" s="22" t="s">
        <v>440</v>
      </c>
      <c r="D85" s="22" t="s">
        <v>1</v>
      </c>
      <c r="E85" s="23">
        <v>0.45</v>
      </c>
      <c r="F85" s="23" t="str">
        <f t="shared" si="19"/>
        <v>≤0.5</v>
      </c>
      <c r="G85" s="24">
        <v>8</v>
      </c>
      <c r="H85" s="23" t="str">
        <f t="shared" si="17"/>
        <v>&gt;7.0</v>
      </c>
      <c r="I85" s="23"/>
      <c r="J85" s="23"/>
      <c r="K85" s="24">
        <v>10</v>
      </c>
      <c r="L85" s="23" t="str">
        <f t="shared" si="20"/>
        <v>&lt;10</v>
      </c>
      <c r="M85" s="25">
        <v>161.25</v>
      </c>
      <c r="N85" s="18" t="str">
        <f t="shared" si="21"/>
        <v>110–180</v>
      </c>
      <c r="O85" s="25">
        <v>4.95</v>
      </c>
      <c r="P85" s="18" t="str">
        <f t="shared" si="22"/>
        <v>&lt;26</v>
      </c>
      <c r="Q85" s="25">
        <v>9.3375000000000004</v>
      </c>
      <c r="R85" s="18" t="str">
        <f t="shared" si="18"/>
        <v>&lt;25</v>
      </c>
      <c r="S85" s="26" t="s">
        <v>8</v>
      </c>
      <c r="T85" s="18">
        <v>34.050000000000004</v>
      </c>
      <c r="U85" s="26" t="str">
        <f t="shared" si="23"/>
        <v>&gt;15</v>
      </c>
      <c r="V85" s="22">
        <v>4</v>
      </c>
      <c r="W85" s="22" t="str">
        <f t="shared" si="24"/>
        <v>4000–6000</v>
      </c>
      <c r="X85" s="25">
        <v>5900</v>
      </c>
      <c r="Y85" s="25">
        <v>6960</v>
      </c>
      <c r="Z85" s="27">
        <f t="shared" si="25"/>
        <v>0.16522712343465457</v>
      </c>
      <c r="AA85" s="25">
        <v>6281.1053814623829</v>
      </c>
      <c r="AB85" s="25">
        <v>7053.8057742782166</v>
      </c>
      <c r="AC85" s="27">
        <f t="shared" si="29"/>
        <v>0.11602131616170583</v>
      </c>
      <c r="AD85" s="25">
        <v>12181.105381462383</v>
      </c>
      <c r="AE85" s="25">
        <v>14013.805774278217</v>
      </c>
      <c r="AF85" s="27">
        <f t="shared" si="32"/>
        <v>0.14015695846734624</v>
      </c>
      <c r="AG85" s="22" t="str">
        <f t="shared" si="26"/>
        <v>30–40</v>
      </c>
      <c r="AH85" s="28">
        <v>34.970100000000002</v>
      </c>
      <c r="AI85" s="28">
        <v>53.652700000000003</v>
      </c>
      <c r="AJ85" s="27">
        <f t="shared" si="27"/>
        <v>0.42803838333351107</v>
      </c>
      <c r="AK85" s="28">
        <v>11.3445</v>
      </c>
      <c r="AL85" s="28">
        <v>26.974799999999998</v>
      </c>
      <c r="AM85" s="27">
        <v>0.86617005186218121</v>
      </c>
      <c r="AN85" s="28">
        <v>22.865658844383272</v>
      </c>
      <c r="AO85" s="28">
        <v>40.43434090117357</v>
      </c>
      <c r="AP85" s="27">
        <v>0.57004327497735552</v>
      </c>
      <c r="AQ85" s="25">
        <v>207.273</v>
      </c>
      <c r="AR85" s="25">
        <v>376.36399999999998</v>
      </c>
      <c r="AS85" s="27">
        <f t="shared" si="28"/>
        <v>0.59651999526537369</v>
      </c>
      <c r="AT85" s="25">
        <v>71.256</v>
      </c>
      <c r="AU85" s="25">
        <v>190.27500000000003</v>
      </c>
      <c r="AV85" s="27">
        <f t="shared" si="30"/>
        <v>0.98219136802388707</v>
      </c>
      <c r="AW85" s="25">
        <v>278.529</v>
      </c>
      <c r="AX85" s="25">
        <v>566.63900000000001</v>
      </c>
      <c r="AY85" s="27">
        <f t="shared" si="31"/>
        <v>0.71020023344470162</v>
      </c>
      <c r="AZ85" s="26">
        <v>0.54868135095447867</v>
      </c>
    </row>
    <row r="86" spans="1:52" x14ac:dyDescent="0.25">
      <c r="A86" s="22">
        <v>83</v>
      </c>
      <c r="B86" s="22">
        <v>13</v>
      </c>
      <c r="C86" s="22" t="s">
        <v>440</v>
      </c>
      <c r="D86" s="22" t="s">
        <v>1</v>
      </c>
      <c r="E86" s="23">
        <v>0.45</v>
      </c>
      <c r="F86" s="23" t="str">
        <f t="shared" si="19"/>
        <v>≤0.5</v>
      </c>
      <c r="G86" s="24">
        <v>8</v>
      </c>
      <c r="H86" s="23" t="str">
        <f t="shared" si="17"/>
        <v>&gt;7.0</v>
      </c>
      <c r="I86" s="23"/>
      <c r="J86" s="23"/>
      <c r="K86" s="24">
        <v>10</v>
      </c>
      <c r="L86" s="23" t="str">
        <f t="shared" si="20"/>
        <v>&lt;10</v>
      </c>
      <c r="M86" s="25">
        <v>161.25</v>
      </c>
      <c r="N86" s="18" t="str">
        <f t="shared" si="21"/>
        <v>110–180</v>
      </c>
      <c r="O86" s="25">
        <v>4.95</v>
      </c>
      <c r="P86" s="18" t="str">
        <f t="shared" si="22"/>
        <v>&lt;26</v>
      </c>
      <c r="Q86" s="25">
        <v>9.3375000000000004</v>
      </c>
      <c r="R86" s="18" t="str">
        <f t="shared" si="18"/>
        <v>&lt;25</v>
      </c>
      <c r="S86" s="26" t="s">
        <v>8</v>
      </c>
      <c r="T86" s="18">
        <v>2.27</v>
      </c>
      <c r="U86" s="26" t="str">
        <f t="shared" si="23"/>
        <v>&lt;8</v>
      </c>
      <c r="V86" s="22">
        <v>4</v>
      </c>
      <c r="W86" s="22" t="str">
        <f t="shared" si="24"/>
        <v>&gt;6000</v>
      </c>
      <c r="X86" s="25">
        <v>7020</v>
      </c>
      <c r="Y86" s="25">
        <v>7450</v>
      </c>
      <c r="Z86" s="27">
        <f t="shared" si="25"/>
        <v>5.9450814353748327E-2</v>
      </c>
      <c r="AA86" s="25">
        <v>5992.0149009192319</v>
      </c>
      <c r="AB86" s="25">
        <v>9553.6068453561493</v>
      </c>
      <c r="AC86" s="27">
        <f t="shared" si="29"/>
        <v>0.46649103031735051</v>
      </c>
      <c r="AD86" s="25">
        <v>13012.014900919232</v>
      </c>
      <c r="AE86" s="25">
        <v>17003.606845356149</v>
      </c>
      <c r="AF86" s="27">
        <f t="shared" si="32"/>
        <v>0.26755233514786497</v>
      </c>
      <c r="AG86" s="22" t="str">
        <f t="shared" si="26"/>
        <v>30–40</v>
      </c>
      <c r="AH86" s="28">
        <v>33.053899999999999</v>
      </c>
      <c r="AI86" s="28">
        <v>39.281399999999998</v>
      </c>
      <c r="AJ86" s="27">
        <f t="shared" si="27"/>
        <v>0.17261156203737713</v>
      </c>
      <c r="AK86" s="28">
        <v>11.5966</v>
      </c>
      <c r="AL86" s="28">
        <v>14.117599999999999</v>
      </c>
      <c r="AM86" s="27">
        <v>0.1967102942460541</v>
      </c>
      <c r="AN86" s="28">
        <v>22.946330931338466</v>
      </c>
      <c r="AO86" s="28">
        <v>25.254582977921448</v>
      </c>
      <c r="AP86" s="27">
        <v>9.5849591874807377E-2</v>
      </c>
      <c r="AQ86" s="25">
        <v>229.09100000000001</v>
      </c>
      <c r="AR86" s="25">
        <v>294.54500000000002</v>
      </c>
      <c r="AS86" s="27">
        <f t="shared" si="28"/>
        <v>0.25131248824452068</v>
      </c>
      <c r="AT86" s="25">
        <v>69.486999999999966</v>
      </c>
      <c r="AU86" s="25">
        <v>134.87399999999997</v>
      </c>
      <c r="AV86" s="27">
        <f t="shared" si="30"/>
        <v>0.66320132456340475</v>
      </c>
      <c r="AW86" s="25">
        <v>298.57799999999997</v>
      </c>
      <c r="AX86" s="25">
        <v>429.41899999999998</v>
      </c>
      <c r="AY86" s="27">
        <f t="shared" si="31"/>
        <v>0.36340192702267249</v>
      </c>
      <c r="AZ86" s="26">
        <v>2.7433920704845809</v>
      </c>
    </row>
    <row r="87" spans="1:52" x14ac:dyDescent="0.25">
      <c r="A87" s="22">
        <v>84</v>
      </c>
      <c r="B87" s="22">
        <v>13</v>
      </c>
      <c r="C87" s="22" t="s">
        <v>440</v>
      </c>
      <c r="D87" s="22" t="s">
        <v>1</v>
      </c>
      <c r="E87" s="23">
        <v>0.45</v>
      </c>
      <c r="F87" s="23" t="str">
        <f t="shared" si="19"/>
        <v>≤0.5</v>
      </c>
      <c r="G87" s="24">
        <v>8</v>
      </c>
      <c r="H87" s="23" t="str">
        <f t="shared" si="17"/>
        <v>&gt;7.0</v>
      </c>
      <c r="I87" s="23"/>
      <c r="J87" s="23"/>
      <c r="K87" s="24">
        <v>10</v>
      </c>
      <c r="L87" s="23" t="str">
        <f t="shared" si="20"/>
        <v>&lt;10</v>
      </c>
      <c r="M87" s="25">
        <v>161.25</v>
      </c>
      <c r="N87" s="18" t="str">
        <f t="shared" si="21"/>
        <v>110–180</v>
      </c>
      <c r="O87" s="25">
        <v>4.95</v>
      </c>
      <c r="P87" s="18" t="str">
        <f t="shared" si="22"/>
        <v>&lt;26</v>
      </c>
      <c r="Q87" s="25">
        <v>9.3375000000000004</v>
      </c>
      <c r="R87" s="18" t="str">
        <f t="shared" si="18"/>
        <v>&lt;25</v>
      </c>
      <c r="S87" s="26" t="s">
        <v>8</v>
      </c>
      <c r="T87" s="18">
        <v>5.6749999999999998</v>
      </c>
      <c r="U87" s="26" t="str">
        <f t="shared" si="23"/>
        <v>&lt;8</v>
      </c>
      <c r="V87" s="22">
        <v>4</v>
      </c>
      <c r="W87" s="22" t="str">
        <f t="shared" si="24"/>
        <v>&gt;6000</v>
      </c>
      <c r="X87" s="25">
        <v>7020</v>
      </c>
      <c r="Y87" s="25">
        <v>7350</v>
      </c>
      <c r="Z87" s="27">
        <f t="shared" si="25"/>
        <v>4.5937095187025608E-2</v>
      </c>
      <c r="AA87" s="25">
        <v>5992.0149009192319</v>
      </c>
      <c r="AB87" s="25">
        <v>8449.1406441645722</v>
      </c>
      <c r="AC87" s="27">
        <f t="shared" si="29"/>
        <v>0.34363700426786054</v>
      </c>
      <c r="AD87" s="25">
        <v>13012.014900919232</v>
      </c>
      <c r="AE87" s="25">
        <v>15799.140644164572</v>
      </c>
      <c r="AF87" s="27">
        <f t="shared" si="32"/>
        <v>0.19408239516598755</v>
      </c>
      <c r="AG87" s="22" t="str">
        <f t="shared" si="26"/>
        <v>30–40</v>
      </c>
      <c r="AH87" s="28">
        <v>33.053899999999999</v>
      </c>
      <c r="AI87" s="28">
        <v>40.2395</v>
      </c>
      <c r="AJ87" s="27">
        <f t="shared" si="27"/>
        <v>0.19670953790536669</v>
      </c>
      <c r="AK87" s="28">
        <v>11.5966</v>
      </c>
      <c r="AL87" s="28">
        <v>19.159700000000001</v>
      </c>
      <c r="AM87" s="27">
        <v>0.50209716309925889</v>
      </c>
      <c r="AN87" s="28">
        <v>22.946330931338466</v>
      </c>
      <c r="AO87" s="28">
        <v>28.889419385514625</v>
      </c>
      <c r="AP87" s="27">
        <v>0.23031736540265477</v>
      </c>
      <c r="AQ87" s="25">
        <v>229.09100000000001</v>
      </c>
      <c r="AR87" s="25">
        <v>294.54500000000002</v>
      </c>
      <c r="AS87" s="27">
        <f t="shared" si="28"/>
        <v>0.25131248824452068</v>
      </c>
      <c r="AT87" s="25">
        <v>69.486999999999966</v>
      </c>
      <c r="AU87" s="25">
        <v>161.88299999999998</v>
      </c>
      <c r="AV87" s="27">
        <f t="shared" si="30"/>
        <v>0.84573416736711959</v>
      </c>
      <c r="AW87" s="25">
        <v>298.57799999999997</v>
      </c>
      <c r="AX87" s="25">
        <v>456.428</v>
      </c>
      <c r="AY87" s="27">
        <f t="shared" si="31"/>
        <v>0.42439976056864231</v>
      </c>
      <c r="AZ87" s="26">
        <v>1.2661850220264319</v>
      </c>
    </row>
    <row r="88" spans="1:52" x14ac:dyDescent="0.25">
      <c r="A88" s="22">
        <v>85</v>
      </c>
      <c r="B88" s="22">
        <v>13</v>
      </c>
      <c r="C88" s="22" t="s">
        <v>440</v>
      </c>
      <c r="D88" s="22" t="s">
        <v>1</v>
      </c>
      <c r="E88" s="23">
        <v>0.45</v>
      </c>
      <c r="F88" s="23" t="str">
        <f t="shared" si="19"/>
        <v>≤0.5</v>
      </c>
      <c r="G88" s="24">
        <v>8</v>
      </c>
      <c r="H88" s="23" t="str">
        <f t="shared" si="17"/>
        <v>&gt;7.0</v>
      </c>
      <c r="I88" s="23"/>
      <c r="J88" s="23"/>
      <c r="K88" s="24">
        <v>10</v>
      </c>
      <c r="L88" s="23" t="str">
        <f t="shared" si="20"/>
        <v>&lt;10</v>
      </c>
      <c r="M88" s="25">
        <v>161.25</v>
      </c>
      <c r="N88" s="18" t="str">
        <f t="shared" si="21"/>
        <v>110–180</v>
      </c>
      <c r="O88" s="25">
        <v>4.95</v>
      </c>
      <c r="P88" s="18" t="str">
        <f t="shared" si="22"/>
        <v>&lt;26</v>
      </c>
      <c r="Q88" s="25">
        <v>9.3375000000000004</v>
      </c>
      <c r="R88" s="18" t="str">
        <f t="shared" si="18"/>
        <v>&lt;25</v>
      </c>
      <c r="S88" s="26" t="s">
        <v>8</v>
      </c>
      <c r="T88" s="18">
        <v>11.35</v>
      </c>
      <c r="U88" s="26" t="str">
        <f t="shared" si="23"/>
        <v>8–15</v>
      </c>
      <c r="V88" s="22">
        <v>4</v>
      </c>
      <c r="W88" s="22" t="str">
        <f t="shared" si="24"/>
        <v>&gt;6000</v>
      </c>
      <c r="X88" s="25">
        <v>7020</v>
      </c>
      <c r="Y88" s="25">
        <v>7370</v>
      </c>
      <c r="Z88" s="27">
        <f t="shared" si="25"/>
        <v>4.8654488163525383E-2</v>
      </c>
      <c r="AA88" s="25">
        <v>5992.0149009192319</v>
      </c>
      <c r="AB88" s="25">
        <v>9144.5368607408909</v>
      </c>
      <c r="AC88" s="27">
        <f t="shared" si="29"/>
        <v>0.42272890355949705</v>
      </c>
      <c r="AD88" s="25">
        <v>13012.014900919232</v>
      </c>
      <c r="AE88" s="25">
        <v>16514.536860740889</v>
      </c>
      <c r="AF88" s="27">
        <f t="shared" si="32"/>
        <v>0.23836786111972863</v>
      </c>
      <c r="AG88" s="22" t="str">
        <f t="shared" si="26"/>
        <v>30–40</v>
      </c>
      <c r="AH88" s="28">
        <v>33.053899999999999</v>
      </c>
      <c r="AI88" s="28">
        <v>43.113799999999998</v>
      </c>
      <c r="AJ88" s="27">
        <f t="shared" si="27"/>
        <v>0.26570356911447185</v>
      </c>
      <c r="AK88" s="28">
        <v>11.5966</v>
      </c>
      <c r="AL88" s="28">
        <v>23.9496</v>
      </c>
      <c r="AM88" s="27">
        <v>0.72523967055524341</v>
      </c>
      <c r="AN88" s="28">
        <v>22.946330931338466</v>
      </c>
      <c r="AO88" s="28">
        <v>32.583353958850246</v>
      </c>
      <c r="AP88" s="27">
        <v>0.35064349175257048</v>
      </c>
      <c r="AQ88" s="25">
        <v>229.09100000000001</v>
      </c>
      <c r="AR88" s="25">
        <v>319.09100000000001</v>
      </c>
      <c r="AS88" s="27">
        <f t="shared" si="28"/>
        <v>0.33135702402936867</v>
      </c>
      <c r="AT88" s="25">
        <v>69.486999999999966</v>
      </c>
      <c r="AU88" s="25">
        <v>219.00800000000004</v>
      </c>
      <c r="AV88" s="27">
        <f t="shared" si="30"/>
        <v>1.1479685741147403</v>
      </c>
      <c r="AW88" s="25">
        <v>298.57799999999997</v>
      </c>
      <c r="AX88" s="25">
        <v>538.09900000000005</v>
      </c>
      <c r="AY88" s="27">
        <f t="shared" si="31"/>
        <v>0.58901135287229922</v>
      </c>
      <c r="AZ88" s="26">
        <v>0.88633480176211443</v>
      </c>
    </row>
    <row r="89" spans="1:52" x14ac:dyDescent="0.25">
      <c r="A89" s="22">
        <v>86</v>
      </c>
      <c r="B89" s="22">
        <v>13</v>
      </c>
      <c r="C89" s="22" t="s">
        <v>440</v>
      </c>
      <c r="D89" s="22" t="s">
        <v>1</v>
      </c>
      <c r="E89" s="23">
        <v>0.45</v>
      </c>
      <c r="F89" s="23" t="str">
        <f t="shared" si="19"/>
        <v>≤0.5</v>
      </c>
      <c r="G89" s="24">
        <v>8</v>
      </c>
      <c r="H89" s="23" t="str">
        <f t="shared" si="17"/>
        <v>&gt;7.0</v>
      </c>
      <c r="I89" s="23"/>
      <c r="J89" s="23"/>
      <c r="K89" s="24">
        <v>10</v>
      </c>
      <c r="L89" s="23" t="str">
        <f t="shared" si="20"/>
        <v>&lt;10</v>
      </c>
      <c r="M89" s="25">
        <v>161.25</v>
      </c>
      <c r="N89" s="18" t="str">
        <f t="shared" si="21"/>
        <v>110–180</v>
      </c>
      <c r="O89" s="25">
        <v>4.95</v>
      </c>
      <c r="P89" s="18" t="str">
        <f t="shared" si="22"/>
        <v>&lt;26</v>
      </c>
      <c r="Q89" s="25">
        <v>9.3375000000000004</v>
      </c>
      <c r="R89" s="18" t="str">
        <f t="shared" si="18"/>
        <v>&lt;25</v>
      </c>
      <c r="S89" s="26" t="s">
        <v>8</v>
      </c>
      <c r="T89" s="18">
        <v>22.7</v>
      </c>
      <c r="U89" s="26" t="str">
        <f t="shared" si="23"/>
        <v>&gt;15</v>
      </c>
      <c r="V89" s="22">
        <v>4</v>
      </c>
      <c r="W89" s="22" t="str">
        <f t="shared" si="24"/>
        <v>&gt;6000</v>
      </c>
      <c r="X89" s="25">
        <v>7020</v>
      </c>
      <c r="Y89" s="25">
        <v>7720</v>
      </c>
      <c r="Z89" s="27">
        <f t="shared" si="25"/>
        <v>9.5051145998965067E-2</v>
      </c>
      <c r="AA89" s="25">
        <v>5992.0149009192319</v>
      </c>
      <c r="AB89" s="25">
        <v>8520.4130559866098</v>
      </c>
      <c r="AC89" s="27">
        <f t="shared" si="29"/>
        <v>0.35203708740157164</v>
      </c>
      <c r="AD89" s="25">
        <v>13012.014900919232</v>
      </c>
      <c r="AE89" s="25">
        <v>16240.41305598661</v>
      </c>
      <c r="AF89" s="27">
        <f t="shared" si="32"/>
        <v>0.22162961511408716</v>
      </c>
      <c r="AG89" s="22" t="str">
        <f t="shared" si="26"/>
        <v>30–40</v>
      </c>
      <c r="AH89" s="28">
        <v>33.053899999999999</v>
      </c>
      <c r="AI89" s="28">
        <v>49.820399999999999</v>
      </c>
      <c r="AJ89" s="27">
        <f t="shared" si="27"/>
        <v>0.41028497634425304</v>
      </c>
      <c r="AK89" s="28">
        <v>11.5966</v>
      </c>
      <c r="AL89" s="28">
        <v>45.882399999999997</v>
      </c>
      <c r="AM89" s="27">
        <v>1.3753696495670888</v>
      </c>
      <c r="AN89" s="28">
        <v>22.946330931338466</v>
      </c>
      <c r="AO89" s="28">
        <v>47.582225731330382</v>
      </c>
      <c r="AP89" s="27">
        <v>0.72930123104442068</v>
      </c>
      <c r="AQ89" s="25">
        <v>229.09100000000001</v>
      </c>
      <c r="AR89" s="25">
        <v>381.81799999999998</v>
      </c>
      <c r="AS89" s="27">
        <f t="shared" si="28"/>
        <v>0.51082475075008293</v>
      </c>
      <c r="AT89" s="25">
        <v>69.486999999999966</v>
      </c>
      <c r="AU89" s="25">
        <v>390.93700000000001</v>
      </c>
      <c r="AV89" s="27">
        <f t="shared" si="30"/>
        <v>1.7274067369686605</v>
      </c>
      <c r="AW89" s="25">
        <v>298.57799999999997</v>
      </c>
      <c r="AX89" s="25">
        <v>772.755</v>
      </c>
      <c r="AY89" s="27">
        <f t="shared" si="31"/>
        <v>0.95093084615850798</v>
      </c>
      <c r="AZ89" s="26">
        <v>0.73861233480176214</v>
      </c>
    </row>
    <row r="90" spans="1:52" x14ac:dyDescent="0.25">
      <c r="A90" s="22">
        <v>87</v>
      </c>
      <c r="B90" s="22">
        <v>13</v>
      </c>
      <c r="C90" s="22" t="s">
        <v>440</v>
      </c>
      <c r="D90" s="22" t="s">
        <v>1</v>
      </c>
      <c r="E90" s="23">
        <v>0.45</v>
      </c>
      <c r="F90" s="23" t="str">
        <f t="shared" si="19"/>
        <v>≤0.5</v>
      </c>
      <c r="G90" s="24">
        <v>8</v>
      </c>
      <c r="H90" s="23" t="str">
        <f t="shared" si="17"/>
        <v>&gt;7.0</v>
      </c>
      <c r="I90" s="23"/>
      <c r="J90" s="23"/>
      <c r="K90" s="24">
        <v>10</v>
      </c>
      <c r="L90" s="23" t="str">
        <f t="shared" si="20"/>
        <v>&lt;10</v>
      </c>
      <c r="M90" s="25">
        <v>161.25</v>
      </c>
      <c r="N90" s="18" t="str">
        <f t="shared" si="21"/>
        <v>110–180</v>
      </c>
      <c r="O90" s="25">
        <v>4.95</v>
      </c>
      <c r="P90" s="18" t="str">
        <f t="shared" si="22"/>
        <v>&lt;26</v>
      </c>
      <c r="Q90" s="25">
        <v>9.3375000000000004</v>
      </c>
      <c r="R90" s="18" t="str">
        <f t="shared" si="18"/>
        <v>&lt;25</v>
      </c>
      <c r="S90" s="26" t="s">
        <v>8</v>
      </c>
      <c r="T90" s="18">
        <v>34.050000000000004</v>
      </c>
      <c r="U90" s="26" t="str">
        <f t="shared" si="23"/>
        <v>&gt;15</v>
      </c>
      <c r="V90" s="22">
        <v>4</v>
      </c>
      <c r="W90" s="22" t="str">
        <f t="shared" si="24"/>
        <v>&gt;6000</v>
      </c>
      <c r="X90" s="25">
        <v>7020</v>
      </c>
      <c r="Y90" s="25">
        <v>7850</v>
      </c>
      <c r="Z90" s="27">
        <f t="shared" si="25"/>
        <v>0.1117503137565974</v>
      </c>
      <c r="AA90" s="25">
        <v>5992.0149009192319</v>
      </c>
      <c r="AB90" s="25">
        <v>7726.3158721555865</v>
      </c>
      <c r="AC90" s="27">
        <f t="shared" si="29"/>
        <v>0.25420441470120947</v>
      </c>
      <c r="AD90" s="25">
        <v>13012.014900919232</v>
      </c>
      <c r="AE90" s="25">
        <v>15576.315872155586</v>
      </c>
      <c r="AF90" s="27">
        <f t="shared" si="32"/>
        <v>0.17987839350054649</v>
      </c>
      <c r="AG90" s="22" t="str">
        <f t="shared" si="26"/>
        <v>30–40</v>
      </c>
      <c r="AH90" s="28">
        <v>33.053899999999999</v>
      </c>
      <c r="AI90" s="28">
        <v>54.610799999999998</v>
      </c>
      <c r="AJ90" s="27">
        <f t="shared" si="27"/>
        <v>0.50209210302678164</v>
      </c>
      <c r="AK90" s="28">
        <v>11.5966</v>
      </c>
      <c r="AL90" s="28">
        <v>50.924399999999999</v>
      </c>
      <c r="AM90" s="27">
        <v>1.4796302283102281</v>
      </c>
      <c r="AN90" s="28">
        <v>22.946330931338466</v>
      </c>
      <c r="AO90" s="28">
        <v>52.749315482794863</v>
      </c>
      <c r="AP90" s="27">
        <v>0.8323927441897111</v>
      </c>
      <c r="AQ90" s="25"/>
      <c r="AR90" s="25"/>
      <c r="AS90" s="27"/>
      <c r="AT90" s="25">
        <v>69.486999999999966</v>
      </c>
      <c r="AU90" s="25">
        <v>393.45799999999997</v>
      </c>
      <c r="AV90" s="27">
        <f t="shared" si="30"/>
        <v>1.7338346430114377</v>
      </c>
      <c r="AW90" s="25">
        <v>298.57799999999997</v>
      </c>
      <c r="AX90" s="25">
        <v>821.64</v>
      </c>
      <c r="AY90" s="27">
        <f t="shared" si="31"/>
        <v>1.0122711376902576</v>
      </c>
      <c r="AZ90" s="26">
        <v>0.63309544787077821</v>
      </c>
    </row>
    <row r="91" spans="1:52" x14ac:dyDescent="0.25">
      <c r="A91" s="22">
        <v>88</v>
      </c>
      <c r="B91" s="22">
        <v>13</v>
      </c>
      <c r="C91" s="22" t="s">
        <v>440</v>
      </c>
      <c r="D91" s="22" t="s">
        <v>1</v>
      </c>
      <c r="E91" s="23">
        <v>0.45</v>
      </c>
      <c r="F91" s="23" t="str">
        <f t="shared" si="19"/>
        <v>≤0.5</v>
      </c>
      <c r="G91" s="24">
        <v>8</v>
      </c>
      <c r="H91" s="23" t="str">
        <f t="shared" si="17"/>
        <v>&gt;7.0</v>
      </c>
      <c r="I91" s="23"/>
      <c r="J91" s="23"/>
      <c r="K91" s="24">
        <v>10</v>
      </c>
      <c r="L91" s="23" t="str">
        <f t="shared" si="20"/>
        <v>&lt;10</v>
      </c>
      <c r="M91" s="25">
        <v>161.25</v>
      </c>
      <c r="N91" s="18" t="str">
        <f t="shared" si="21"/>
        <v>110–180</v>
      </c>
      <c r="O91" s="25">
        <v>4.95</v>
      </c>
      <c r="P91" s="18" t="str">
        <f t="shared" si="22"/>
        <v>&lt;26</v>
      </c>
      <c r="Q91" s="25">
        <v>9.3375000000000004</v>
      </c>
      <c r="R91" s="18" t="str">
        <f t="shared" si="18"/>
        <v>&lt;25</v>
      </c>
      <c r="S91" s="26" t="s">
        <v>8</v>
      </c>
      <c r="T91" s="18">
        <v>2.27</v>
      </c>
      <c r="U91" s="26" t="str">
        <f t="shared" si="23"/>
        <v>&lt;8</v>
      </c>
      <c r="V91" s="22">
        <v>4</v>
      </c>
      <c r="W91" s="22" t="str">
        <f t="shared" si="24"/>
        <v>&gt;6000</v>
      </c>
      <c r="X91" s="25">
        <v>6910</v>
      </c>
      <c r="Y91" s="25">
        <v>7390</v>
      </c>
      <c r="Z91" s="27">
        <f t="shared" si="25"/>
        <v>6.7158097180531798E-2</v>
      </c>
      <c r="AA91" s="25">
        <v>4892.8996429988083</v>
      </c>
      <c r="AB91" s="25">
        <v>6405.7008845000246</v>
      </c>
      <c r="AC91" s="27">
        <f t="shared" si="29"/>
        <v>0.26940325529911352</v>
      </c>
      <c r="AD91" s="25">
        <v>11802.899642998807</v>
      </c>
      <c r="AE91" s="25">
        <v>13795.700884500024</v>
      </c>
      <c r="AF91" s="27">
        <f t="shared" si="32"/>
        <v>0.15601177977701039</v>
      </c>
      <c r="AG91" s="22" t="str">
        <f t="shared" si="26"/>
        <v>30–40</v>
      </c>
      <c r="AH91" s="28">
        <v>34.970100000000002</v>
      </c>
      <c r="AI91" s="28">
        <v>38.802399999999999</v>
      </c>
      <c r="AJ91" s="27">
        <f t="shared" si="27"/>
        <v>0.10398868972121424</v>
      </c>
      <c r="AK91" s="28">
        <v>11.5966</v>
      </c>
      <c r="AL91" s="28">
        <v>14.3697</v>
      </c>
      <c r="AM91" s="27">
        <v>0.21440987134545511</v>
      </c>
      <c r="AN91" s="28">
        <v>25.141364323640548</v>
      </c>
      <c r="AO91" s="28">
        <v>27.429704599145069</v>
      </c>
      <c r="AP91" s="27">
        <v>8.7112064900992103E-2</v>
      </c>
      <c r="AQ91" s="25">
        <v>240</v>
      </c>
      <c r="AR91" s="25">
        <v>286.36399999999998</v>
      </c>
      <c r="AS91" s="27">
        <f t="shared" si="28"/>
        <v>0.17662480551978044</v>
      </c>
      <c r="AT91" s="25">
        <v>56.740999999999985</v>
      </c>
      <c r="AU91" s="25">
        <v>92.048000000000002</v>
      </c>
      <c r="AV91" s="27">
        <f t="shared" si="30"/>
        <v>0.48381312664456849</v>
      </c>
      <c r="AW91" s="25">
        <v>296.74099999999999</v>
      </c>
      <c r="AX91" s="25">
        <v>378.41199999999998</v>
      </c>
      <c r="AY91" s="27">
        <f t="shared" si="31"/>
        <v>0.24312384467800233</v>
      </c>
      <c r="AZ91" s="26">
        <v>1.6882378854625535</v>
      </c>
    </row>
    <row r="92" spans="1:52" x14ac:dyDescent="0.25">
      <c r="A92" s="22">
        <v>89</v>
      </c>
      <c r="B92" s="22">
        <v>13</v>
      </c>
      <c r="C92" s="22" t="s">
        <v>440</v>
      </c>
      <c r="D92" s="22" t="s">
        <v>1</v>
      </c>
      <c r="E92" s="23">
        <v>0.45</v>
      </c>
      <c r="F92" s="23" t="str">
        <f t="shared" si="19"/>
        <v>≤0.5</v>
      </c>
      <c r="G92" s="24">
        <v>8</v>
      </c>
      <c r="H92" s="23" t="str">
        <f t="shared" si="17"/>
        <v>&gt;7.0</v>
      </c>
      <c r="I92" s="23"/>
      <c r="J92" s="23"/>
      <c r="K92" s="24">
        <v>10</v>
      </c>
      <c r="L92" s="23" t="str">
        <f t="shared" si="20"/>
        <v>&lt;10</v>
      </c>
      <c r="M92" s="25">
        <v>161.25</v>
      </c>
      <c r="N92" s="18" t="str">
        <f t="shared" si="21"/>
        <v>110–180</v>
      </c>
      <c r="O92" s="25">
        <v>4.95</v>
      </c>
      <c r="P92" s="18" t="str">
        <f t="shared" si="22"/>
        <v>&lt;26</v>
      </c>
      <c r="Q92" s="25">
        <v>9.3375000000000004</v>
      </c>
      <c r="R92" s="18" t="str">
        <f t="shared" si="18"/>
        <v>&lt;25</v>
      </c>
      <c r="S92" s="26" t="s">
        <v>8</v>
      </c>
      <c r="T92" s="18">
        <v>5.6749999999999998</v>
      </c>
      <c r="U92" s="26" t="str">
        <f t="shared" si="23"/>
        <v>&lt;8</v>
      </c>
      <c r="V92" s="22">
        <v>4</v>
      </c>
      <c r="W92" s="22" t="str">
        <f t="shared" si="24"/>
        <v>&gt;6000</v>
      </c>
      <c r="X92" s="25">
        <v>6910</v>
      </c>
      <c r="Y92" s="25">
        <v>7310</v>
      </c>
      <c r="Z92" s="27">
        <f t="shared" si="25"/>
        <v>5.6273635982108605E-2</v>
      </c>
      <c r="AA92" s="25">
        <v>4892.8996429988083</v>
      </c>
      <c r="AB92" s="25">
        <v>6010.3344686792598</v>
      </c>
      <c r="AC92" s="27">
        <f t="shared" si="29"/>
        <v>0.20569529724956181</v>
      </c>
      <c r="AD92" s="25">
        <v>11802.899642998807</v>
      </c>
      <c r="AE92" s="25">
        <v>13320.334468679259</v>
      </c>
      <c r="AF92" s="27">
        <f t="shared" si="32"/>
        <v>0.12094654131632135</v>
      </c>
      <c r="AG92" s="22" t="str">
        <f t="shared" si="26"/>
        <v>30–40</v>
      </c>
      <c r="AH92" s="28">
        <v>34.970100000000002</v>
      </c>
      <c r="AI92" s="28">
        <v>42.155700000000003</v>
      </c>
      <c r="AJ92" s="27">
        <f t="shared" si="27"/>
        <v>0.18687649595652675</v>
      </c>
      <c r="AK92" s="28">
        <v>11.5966</v>
      </c>
      <c r="AL92" s="28">
        <v>18.907599999999999</v>
      </c>
      <c r="AM92" s="27">
        <v>0.48885200593974765</v>
      </c>
      <c r="AN92" s="28">
        <v>25.141364323640548</v>
      </c>
      <c r="AO92" s="28">
        <v>31.667598211730542</v>
      </c>
      <c r="AP92" s="27">
        <v>0.23077954898370295</v>
      </c>
      <c r="AQ92" s="25">
        <v>240</v>
      </c>
      <c r="AR92" s="25">
        <v>308.18200000000002</v>
      </c>
      <c r="AS92" s="27">
        <f t="shared" si="28"/>
        <v>0.25005159420446149</v>
      </c>
      <c r="AT92" s="25">
        <v>56.740999999999985</v>
      </c>
      <c r="AU92" s="25">
        <v>113.64099999999996</v>
      </c>
      <c r="AV92" s="27">
        <f t="shared" si="30"/>
        <v>0.69454730318930946</v>
      </c>
      <c r="AW92" s="25">
        <v>296.74099999999999</v>
      </c>
      <c r="AX92" s="25">
        <v>421.82299999999998</v>
      </c>
      <c r="AY92" s="27">
        <f t="shared" si="31"/>
        <v>0.35172609030002427</v>
      </c>
      <c r="AZ92" s="26">
        <v>1.2661850220264319</v>
      </c>
    </row>
    <row r="93" spans="1:52" x14ac:dyDescent="0.25">
      <c r="A93" s="22">
        <v>90</v>
      </c>
      <c r="B93" s="22">
        <v>13</v>
      </c>
      <c r="C93" s="22" t="s">
        <v>440</v>
      </c>
      <c r="D93" s="22" t="s">
        <v>1</v>
      </c>
      <c r="E93" s="23">
        <v>0.45</v>
      </c>
      <c r="F93" s="23" t="str">
        <f t="shared" si="19"/>
        <v>≤0.5</v>
      </c>
      <c r="G93" s="24">
        <v>8</v>
      </c>
      <c r="H93" s="23" t="str">
        <f t="shared" si="17"/>
        <v>&gt;7.0</v>
      </c>
      <c r="I93" s="23"/>
      <c r="J93" s="23"/>
      <c r="K93" s="24">
        <v>10</v>
      </c>
      <c r="L93" s="23" t="str">
        <f t="shared" si="20"/>
        <v>&lt;10</v>
      </c>
      <c r="M93" s="25">
        <v>161.25</v>
      </c>
      <c r="N93" s="18" t="str">
        <f t="shared" si="21"/>
        <v>110–180</v>
      </c>
      <c r="O93" s="25">
        <v>4.95</v>
      </c>
      <c r="P93" s="18" t="str">
        <f t="shared" si="22"/>
        <v>&lt;26</v>
      </c>
      <c r="Q93" s="25">
        <v>9.3375000000000004</v>
      </c>
      <c r="R93" s="18" t="str">
        <f t="shared" si="18"/>
        <v>&lt;25</v>
      </c>
      <c r="S93" s="26" t="s">
        <v>8</v>
      </c>
      <c r="T93" s="18">
        <v>11.35</v>
      </c>
      <c r="U93" s="26" t="str">
        <f t="shared" si="23"/>
        <v>8–15</v>
      </c>
      <c r="V93" s="22">
        <v>4</v>
      </c>
      <c r="W93" s="22" t="str">
        <f t="shared" si="24"/>
        <v>&gt;6000</v>
      </c>
      <c r="X93" s="25">
        <v>6910</v>
      </c>
      <c r="Y93" s="25">
        <v>7730</v>
      </c>
      <c r="Z93" s="27">
        <f t="shared" si="25"/>
        <v>0.11213922481975214</v>
      </c>
      <c r="AA93" s="25">
        <v>4892.8996429988083</v>
      </c>
      <c r="AB93" s="25">
        <v>8707.2475999578019</v>
      </c>
      <c r="AC93" s="27">
        <f t="shared" si="29"/>
        <v>0.5763706345516334</v>
      </c>
      <c r="AD93" s="25">
        <v>11802.899642998807</v>
      </c>
      <c r="AE93" s="25">
        <v>16437.247599957802</v>
      </c>
      <c r="AF93" s="27">
        <f t="shared" si="32"/>
        <v>0.33120472094257497</v>
      </c>
      <c r="AG93" s="22" t="str">
        <f t="shared" si="26"/>
        <v>30–40</v>
      </c>
      <c r="AH93" s="28">
        <v>34.970100000000002</v>
      </c>
      <c r="AI93" s="28">
        <v>46.946100000000001</v>
      </c>
      <c r="AJ93" s="27">
        <f t="shared" si="27"/>
        <v>0.29450672444622461</v>
      </c>
      <c r="AK93" s="28">
        <v>11.5966</v>
      </c>
      <c r="AL93" s="28">
        <v>23.697500000000002</v>
      </c>
      <c r="AM93" s="27">
        <v>0.71465760564422753</v>
      </c>
      <c r="AN93" s="28">
        <v>25.141364323640548</v>
      </c>
      <c r="AO93" s="28">
        <v>34.620577231035988</v>
      </c>
      <c r="AP93" s="27">
        <v>0.31993375222062054</v>
      </c>
      <c r="AQ93" s="25">
        <v>240</v>
      </c>
      <c r="AR93" s="25">
        <v>362.72699999999998</v>
      </c>
      <c r="AS93" s="27">
        <f t="shared" si="28"/>
        <v>0.41301156186356536</v>
      </c>
      <c r="AT93" s="25">
        <v>56.740999999999985</v>
      </c>
      <c r="AU93" s="25">
        <v>206.34000000000003</v>
      </c>
      <c r="AV93" s="27">
        <f t="shared" si="30"/>
        <v>1.2910282401958608</v>
      </c>
      <c r="AW93" s="25">
        <v>296.74099999999999</v>
      </c>
      <c r="AX93" s="25">
        <v>569.06700000000001</v>
      </c>
      <c r="AY93" s="27">
        <f t="shared" si="31"/>
        <v>0.65113847316319551</v>
      </c>
      <c r="AZ93" s="26">
        <v>1.0551541850220263</v>
      </c>
    </row>
    <row r="94" spans="1:52" x14ac:dyDescent="0.25">
      <c r="A94" s="22">
        <v>91</v>
      </c>
      <c r="B94" s="22">
        <v>13</v>
      </c>
      <c r="C94" s="22" t="s">
        <v>440</v>
      </c>
      <c r="D94" s="22" t="s">
        <v>1</v>
      </c>
      <c r="E94" s="23">
        <v>0.45</v>
      </c>
      <c r="F94" s="23" t="str">
        <f t="shared" si="19"/>
        <v>≤0.5</v>
      </c>
      <c r="G94" s="24">
        <v>8</v>
      </c>
      <c r="H94" s="23" t="str">
        <f t="shared" si="17"/>
        <v>&gt;7.0</v>
      </c>
      <c r="I94" s="23"/>
      <c r="J94" s="23"/>
      <c r="K94" s="24">
        <v>10</v>
      </c>
      <c r="L94" s="23" t="str">
        <f t="shared" si="20"/>
        <v>&lt;10</v>
      </c>
      <c r="M94" s="25">
        <v>161.25</v>
      </c>
      <c r="N94" s="18" t="str">
        <f t="shared" si="21"/>
        <v>110–180</v>
      </c>
      <c r="O94" s="25">
        <v>4.95</v>
      </c>
      <c r="P94" s="18" t="str">
        <f t="shared" si="22"/>
        <v>&lt;26</v>
      </c>
      <c r="Q94" s="25">
        <v>9.3375000000000004</v>
      </c>
      <c r="R94" s="18" t="str">
        <f t="shared" si="18"/>
        <v>&lt;25</v>
      </c>
      <c r="S94" s="26" t="s">
        <v>8</v>
      </c>
      <c r="T94" s="18">
        <v>22.7</v>
      </c>
      <c r="U94" s="26" t="str">
        <f t="shared" si="23"/>
        <v>&gt;15</v>
      </c>
      <c r="V94" s="22">
        <v>4</v>
      </c>
      <c r="W94" s="22" t="str">
        <f t="shared" si="24"/>
        <v>&gt;6000</v>
      </c>
      <c r="X94" s="25">
        <v>6910</v>
      </c>
      <c r="Y94" s="25">
        <v>7830</v>
      </c>
      <c r="Z94" s="27">
        <f t="shared" si="25"/>
        <v>0.12499287222313328</v>
      </c>
      <c r="AA94" s="25">
        <v>4892.8996429988083</v>
      </c>
      <c r="AB94" s="25">
        <v>8554.5598568128771</v>
      </c>
      <c r="AC94" s="27">
        <f t="shared" si="29"/>
        <v>0.55867935559668569</v>
      </c>
      <c r="AD94" s="25">
        <v>11802.899642998807</v>
      </c>
      <c r="AE94" s="25">
        <v>16384.559856812877</v>
      </c>
      <c r="AF94" s="27">
        <f t="shared" si="32"/>
        <v>0.32799418547946529</v>
      </c>
      <c r="AG94" s="22" t="str">
        <f t="shared" si="26"/>
        <v>30–40</v>
      </c>
      <c r="AH94" s="28">
        <v>34.970100000000002</v>
      </c>
      <c r="AI94" s="28">
        <v>54.610799999999998</v>
      </c>
      <c r="AJ94" s="27">
        <f t="shared" si="27"/>
        <v>0.44573825472325262</v>
      </c>
      <c r="AK94" s="28">
        <v>11.5966</v>
      </c>
      <c r="AL94" s="28">
        <v>41.344499999999996</v>
      </c>
      <c r="AM94" s="27">
        <v>1.2712274500394276</v>
      </c>
      <c r="AN94" s="28">
        <v>25.141364323640548</v>
      </c>
      <c r="AO94" s="28">
        <v>47.719682849758804</v>
      </c>
      <c r="AP94" s="27">
        <v>0.64082948041362986</v>
      </c>
      <c r="AQ94" s="25"/>
      <c r="AR94" s="25"/>
      <c r="AS94" s="27"/>
      <c r="AT94" s="25">
        <v>56.740999999999985</v>
      </c>
      <c r="AU94" s="25">
        <v>353.68399999999997</v>
      </c>
      <c r="AV94" s="27">
        <f t="shared" si="30"/>
        <v>1.8299068056361132</v>
      </c>
      <c r="AW94" s="25">
        <v>296.74099999999999</v>
      </c>
      <c r="AX94" s="25">
        <v>781.86599999999999</v>
      </c>
      <c r="AY94" s="27">
        <f t="shared" si="31"/>
        <v>0.9688236658930951</v>
      </c>
      <c r="AZ94" s="26">
        <v>0.86522907488986767</v>
      </c>
    </row>
    <row r="95" spans="1:52" x14ac:dyDescent="0.25">
      <c r="A95" s="22">
        <v>92</v>
      </c>
      <c r="B95" s="22">
        <v>13</v>
      </c>
      <c r="C95" s="22" t="s">
        <v>440</v>
      </c>
      <c r="D95" s="22" t="s">
        <v>1</v>
      </c>
      <c r="E95" s="23">
        <v>0.45</v>
      </c>
      <c r="F95" s="23" t="str">
        <f t="shared" si="19"/>
        <v>≤0.5</v>
      </c>
      <c r="G95" s="24">
        <v>8</v>
      </c>
      <c r="H95" s="23" t="str">
        <f t="shared" si="17"/>
        <v>&gt;7.0</v>
      </c>
      <c r="I95" s="23"/>
      <c r="J95" s="23"/>
      <c r="K95" s="24">
        <v>10</v>
      </c>
      <c r="L95" s="23" t="str">
        <f t="shared" si="20"/>
        <v>&lt;10</v>
      </c>
      <c r="M95" s="25">
        <v>161.25</v>
      </c>
      <c r="N95" s="18" t="str">
        <f t="shared" si="21"/>
        <v>110–180</v>
      </c>
      <c r="O95" s="25">
        <v>4.95</v>
      </c>
      <c r="P95" s="18" t="str">
        <f t="shared" si="22"/>
        <v>&lt;26</v>
      </c>
      <c r="Q95" s="25">
        <v>9.3375000000000004</v>
      </c>
      <c r="R95" s="18" t="str">
        <f t="shared" si="18"/>
        <v>&lt;25</v>
      </c>
      <c r="S95" s="26" t="s">
        <v>8</v>
      </c>
      <c r="T95" s="18">
        <v>34.050000000000004</v>
      </c>
      <c r="U95" s="26" t="str">
        <f t="shared" si="23"/>
        <v>&gt;15</v>
      </c>
      <c r="V95" s="22">
        <v>4</v>
      </c>
      <c r="W95" s="22" t="str">
        <f t="shared" si="24"/>
        <v>&gt;6000</v>
      </c>
      <c r="X95" s="25">
        <v>6910</v>
      </c>
      <c r="Y95" s="25">
        <v>7740</v>
      </c>
      <c r="Z95" s="27">
        <f t="shared" si="25"/>
        <v>0.11343204982205714</v>
      </c>
      <c r="AA95" s="25">
        <v>4892.8996429988083</v>
      </c>
      <c r="AB95" s="25">
        <v>8302.839597993785</v>
      </c>
      <c r="AC95" s="27">
        <f t="shared" si="29"/>
        <v>0.52881247475744553</v>
      </c>
      <c r="AD95" s="25">
        <v>11802.899642998807</v>
      </c>
      <c r="AE95" s="25">
        <v>16042.839597993785</v>
      </c>
      <c r="AF95" s="27">
        <f t="shared" si="32"/>
        <v>0.30691738532200796</v>
      </c>
      <c r="AG95" s="22" t="str">
        <f t="shared" si="26"/>
        <v>30–40</v>
      </c>
      <c r="AH95" s="28">
        <v>34.970100000000002</v>
      </c>
      <c r="AI95" s="28">
        <v>57.964100000000002</v>
      </c>
      <c r="AJ95" s="27">
        <f t="shared" si="27"/>
        <v>0.50533044272580629</v>
      </c>
      <c r="AK95" s="28">
        <v>11.5966</v>
      </c>
      <c r="AL95" s="28">
        <v>52.436999999999998</v>
      </c>
      <c r="AM95" s="27">
        <v>1.5089004973202269</v>
      </c>
      <c r="AN95" s="28">
        <v>25.141364323640548</v>
      </c>
      <c r="AO95" s="28">
        <v>54.848207801693491</v>
      </c>
      <c r="AP95" s="27">
        <v>0.78005504092269506</v>
      </c>
      <c r="AQ95" s="25"/>
      <c r="AR95" s="25"/>
      <c r="AS95" s="27"/>
      <c r="AT95" s="25">
        <v>56.740999999999985</v>
      </c>
      <c r="AU95" s="25">
        <v>435.37600000000003</v>
      </c>
      <c r="AV95" s="27">
        <f t="shared" si="30"/>
        <v>2.0377129720776725</v>
      </c>
      <c r="AW95" s="25">
        <v>296.74099999999999</v>
      </c>
      <c r="AX95" s="25">
        <v>879.92100000000005</v>
      </c>
      <c r="AY95" s="27">
        <f t="shared" si="31"/>
        <v>1.0869724262447031</v>
      </c>
      <c r="AZ95" s="26">
        <v>0.67530102790014679</v>
      </c>
    </row>
    <row r="96" spans="1:52" x14ac:dyDescent="0.25">
      <c r="A96" s="22">
        <v>93</v>
      </c>
      <c r="B96" s="22" t="s">
        <v>432</v>
      </c>
      <c r="C96" s="22" t="s">
        <v>545</v>
      </c>
      <c r="D96" s="22" t="s">
        <v>1</v>
      </c>
      <c r="E96" s="23">
        <v>0.45</v>
      </c>
      <c r="F96" s="23" t="str">
        <f t="shared" si="19"/>
        <v>≤0.5</v>
      </c>
      <c r="G96" s="24">
        <v>8</v>
      </c>
      <c r="H96" s="23" t="str">
        <f t="shared" si="17"/>
        <v>&gt;7.0</v>
      </c>
      <c r="I96" s="23">
        <v>4.5</v>
      </c>
      <c r="J96" s="23" t="str">
        <f>IF(I96&gt;15,"&gt;15","≤15")</f>
        <v>≤15</v>
      </c>
      <c r="K96" s="24">
        <v>12.1</v>
      </c>
      <c r="L96" s="23" t="str">
        <f t="shared" si="20"/>
        <v>10–20</v>
      </c>
      <c r="M96" s="25">
        <v>161.25</v>
      </c>
      <c r="N96" s="18" t="str">
        <f t="shared" si="21"/>
        <v>110–180</v>
      </c>
      <c r="O96" s="25">
        <v>4.95</v>
      </c>
      <c r="P96" s="18" t="str">
        <f t="shared" si="22"/>
        <v>&lt;26</v>
      </c>
      <c r="Q96" s="25">
        <v>9.3375000000000004</v>
      </c>
      <c r="R96" s="18" t="str">
        <f t="shared" si="18"/>
        <v>&lt;25</v>
      </c>
      <c r="S96" s="26" t="s">
        <v>8</v>
      </c>
      <c r="T96" s="18">
        <v>2.27</v>
      </c>
      <c r="U96" s="26" t="str">
        <f t="shared" si="23"/>
        <v>&lt;8</v>
      </c>
      <c r="V96" s="22">
        <v>4</v>
      </c>
      <c r="W96" s="22" t="str">
        <f t="shared" si="24"/>
        <v>4000–6000</v>
      </c>
      <c r="X96" s="25">
        <v>5700</v>
      </c>
      <c r="Y96" s="25">
        <v>6000</v>
      </c>
      <c r="Z96" s="27">
        <f t="shared" si="25"/>
        <v>5.1293294387550481E-2</v>
      </c>
      <c r="AA96" s="25">
        <v>5900</v>
      </c>
      <c r="AB96" s="25">
        <v>6200</v>
      </c>
      <c r="AC96" s="27">
        <f t="shared" si="29"/>
        <v>4.9596941139372186E-2</v>
      </c>
      <c r="AD96" s="25">
        <v>11600</v>
      </c>
      <c r="AE96" s="25">
        <v>12200</v>
      </c>
      <c r="AF96" s="27">
        <f t="shared" si="32"/>
        <v>5.0430853626891904E-2</v>
      </c>
      <c r="AG96" s="22" t="str">
        <f t="shared" si="26"/>
        <v>30–40</v>
      </c>
      <c r="AH96" s="28">
        <v>33.4</v>
      </c>
      <c r="AI96" s="28">
        <v>41</v>
      </c>
      <c r="AJ96" s="27">
        <f t="shared" si="27"/>
        <v>0.2050161667216531</v>
      </c>
      <c r="AK96" s="28">
        <v>11.7</v>
      </c>
      <c r="AL96" s="28"/>
      <c r="AM96" s="27"/>
      <c r="AN96" s="28">
        <v>22.327586206896552</v>
      </c>
      <c r="AO96" s="28">
        <v>27.459016393442624</v>
      </c>
      <c r="AP96" s="27">
        <v>0.20687161649863686</v>
      </c>
      <c r="AQ96" s="25">
        <v>191</v>
      </c>
      <c r="AR96" s="25">
        <v>246</v>
      </c>
      <c r="AS96" s="27">
        <f t="shared" si="28"/>
        <v>0.25305810788573285</v>
      </c>
      <c r="AT96" s="25">
        <v>68</v>
      </c>
      <c r="AU96" s="25">
        <v>88</v>
      </c>
      <c r="AV96" s="27">
        <f t="shared" si="30"/>
        <v>0.25782910930209985</v>
      </c>
      <c r="AW96" s="25">
        <v>259</v>
      </c>
      <c r="AX96" s="25">
        <v>335</v>
      </c>
      <c r="AY96" s="27">
        <f t="shared" si="31"/>
        <v>0.25730247012552876</v>
      </c>
      <c r="AZ96" s="26">
        <v>3.3480176211453752</v>
      </c>
    </row>
    <row r="97" spans="1:52" x14ac:dyDescent="0.25">
      <c r="A97" s="22">
        <v>94</v>
      </c>
      <c r="B97" s="22" t="s">
        <v>432</v>
      </c>
      <c r="C97" s="22" t="s">
        <v>544</v>
      </c>
      <c r="D97" s="22" t="s">
        <v>1</v>
      </c>
      <c r="E97" s="23">
        <v>0.45</v>
      </c>
      <c r="F97" s="23" t="str">
        <f t="shared" si="19"/>
        <v>≤0.5</v>
      </c>
      <c r="G97" s="24">
        <v>8</v>
      </c>
      <c r="H97" s="23" t="str">
        <f t="shared" si="17"/>
        <v>&gt;7.0</v>
      </c>
      <c r="I97" s="23">
        <v>4.5</v>
      </c>
      <c r="J97" s="23" t="str">
        <f t="shared" ref="J97:J110" si="33">IF(I97&gt;15,"&gt;15","≤15")</f>
        <v>≤15</v>
      </c>
      <c r="K97" s="24">
        <v>12.1</v>
      </c>
      <c r="L97" s="23" t="str">
        <f t="shared" si="20"/>
        <v>10–20</v>
      </c>
      <c r="M97" s="25">
        <v>161.25</v>
      </c>
      <c r="N97" s="18" t="str">
        <f t="shared" si="21"/>
        <v>110–180</v>
      </c>
      <c r="O97" s="25">
        <v>4.95</v>
      </c>
      <c r="P97" s="18" t="str">
        <f t="shared" si="22"/>
        <v>&lt;26</v>
      </c>
      <c r="Q97" s="25">
        <v>9.3375000000000004</v>
      </c>
      <c r="R97" s="18" t="str">
        <f t="shared" si="18"/>
        <v>&lt;25</v>
      </c>
      <c r="S97" s="26" t="s">
        <v>8</v>
      </c>
      <c r="T97" s="18">
        <v>5.6749999999999998</v>
      </c>
      <c r="U97" s="26" t="str">
        <f t="shared" si="23"/>
        <v>&lt;8</v>
      </c>
      <c r="V97" s="22">
        <v>4</v>
      </c>
      <c r="W97" s="22" t="str">
        <f t="shared" si="24"/>
        <v>4000–6000</v>
      </c>
      <c r="X97" s="25">
        <v>5700</v>
      </c>
      <c r="Y97" s="25">
        <v>5900</v>
      </c>
      <c r="Z97" s="27">
        <f t="shared" si="25"/>
        <v>3.4486176071169404E-2</v>
      </c>
      <c r="AA97" s="25">
        <v>5900</v>
      </c>
      <c r="AB97" s="25">
        <v>5800</v>
      </c>
      <c r="AC97" s="27">
        <f t="shared" si="29"/>
        <v>-1.7094433359300068E-2</v>
      </c>
      <c r="AD97" s="25">
        <v>11600</v>
      </c>
      <c r="AE97" s="25">
        <v>11700</v>
      </c>
      <c r="AF97" s="27">
        <f t="shared" si="32"/>
        <v>8.583743691391435E-3</v>
      </c>
      <c r="AG97" s="22" t="str">
        <f t="shared" si="26"/>
        <v>30–40</v>
      </c>
      <c r="AH97" s="28">
        <v>33.4</v>
      </c>
      <c r="AI97" s="28">
        <v>43.3</v>
      </c>
      <c r="AJ97" s="27">
        <f t="shared" si="27"/>
        <v>0.25959673502578939</v>
      </c>
      <c r="AK97" s="28">
        <v>11.7</v>
      </c>
      <c r="AL97" s="28"/>
      <c r="AM97" s="27"/>
      <c r="AN97" s="28">
        <v>22.327586206896552</v>
      </c>
      <c r="AO97" s="28">
        <v>32.735042735042732</v>
      </c>
      <c r="AP97" s="27">
        <v>0.38262318378971677</v>
      </c>
      <c r="AQ97" s="25">
        <v>191</v>
      </c>
      <c r="AR97" s="25">
        <v>251</v>
      </c>
      <c r="AS97" s="27">
        <f t="shared" si="28"/>
        <v>0.27317951108515409</v>
      </c>
      <c r="AT97" s="25">
        <v>68</v>
      </c>
      <c r="AU97" s="25">
        <v>132</v>
      </c>
      <c r="AV97" s="27">
        <f t="shared" si="30"/>
        <v>0.66329421741026418</v>
      </c>
      <c r="AW97" s="25">
        <v>259</v>
      </c>
      <c r="AX97" s="25">
        <v>383</v>
      </c>
      <c r="AY97" s="27">
        <f t="shared" si="31"/>
        <v>0.39120692748110819</v>
      </c>
      <c r="AZ97" s="26">
        <v>1.7444933920704844</v>
      </c>
    </row>
    <row r="98" spans="1:52" x14ac:dyDescent="0.25">
      <c r="A98" s="22">
        <v>95</v>
      </c>
      <c r="B98" s="22" t="s">
        <v>432</v>
      </c>
      <c r="C98" s="22" t="s">
        <v>544</v>
      </c>
      <c r="D98" s="22" t="s">
        <v>1</v>
      </c>
      <c r="E98" s="23">
        <v>0.45</v>
      </c>
      <c r="F98" s="23" t="str">
        <f t="shared" si="19"/>
        <v>≤0.5</v>
      </c>
      <c r="G98" s="24">
        <v>8</v>
      </c>
      <c r="H98" s="23" t="str">
        <f t="shared" si="17"/>
        <v>&gt;7.0</v>
      </c>
      <c r="I98" s="23">
        <v>4.5</v>
      </c>
      <c r="J98" s="23" t="str">
        <f t="shared" si="33"/>
        <v>≤15</v>
      </c>
      <c r="K98" s="24">
        <v>12.1</v>
      </c>
      <c r="L98" s="23" t="str">
        <f t="shared" si="20"/>
        <v>10–20</v>
      </c>
      <c r="M98" s="25">
        <v>161.25</v>
      </c>
      <c r="N98" s="18" t="str">
        <f t="shared" si="21"/>
        <v>110–180</v>
      </c>
      <c r="O98" s="25">
        <v>4.95</v>
      </c>
      <c r="P98" s="18" t="str">
        <f t="shared" si="22"/>
        <v>&lt;26</v>
      </c>
      <c r="Q98" s="25">
        <v>9.3375000000000004</v>
      </c>
      <c r="R98" s="18" t="str">
        <f t="shared" si="18"/>
        <v>&lt;25</v>
      </c>
      <c r="S98" s="26" t="s">
        <v>8</v>
      </c>
      <c r="T98" s="18">
        <v>11.35</v>
      </c>
      <c r="U98" s="26" t="str">
        <f t="shared" si="23"/>
        <v>8–15</v>
      </c>
      <c r="V98" s="22">
        <v>4</v>
      </c>
      <c r="W98" s="22" t="str">
        <f t="shared" si="24"/>
        <v>4000–6000</v>
      </c>
      <c r="X98" s="25">
        <v>5700</v>
      </c>
      <c r="Y98" s="25">
        <v>6500</v>
      </c>
      <c r="Z98" s="27">
        <f t="shared" si="25"/>
        <v>0.13133600206108695</v>
      </c>
      <c r="AA98" s="25">
        <v>5900</v>
      </c>
      <c r="AB98" s="25">
        <v>6700</v>
      </c>
      <c r="AC98" s="27">
        <f t="shared" si="29"/>
        <v>0.12715517548524669</v>
      </c>
      <c r="AD98" s="25">
        <v>11600</v>
      </c>
      <c r="AE98" s="25">
        <v>13200</v>
      </c>
      <c r="AF98" s="27">
        <f t="shared" si="32"/>
        <v>0.12921173148000625</v>
      </c>
      <c r="AG98" s="22" t="str">
        <f t="shared" si="26"/>
        <v>30–40</v>
      </c>
      <c r="AH98" s="28">
        <v>33.4</v>
      </c>
      <c r="AI98" s="28">
        <v>45.3</v>
      </c>
      <c r="AJ98" s="27">
        <f t="shared" si="27"/>
        <v>0.30475113250633357</v>
      </c>
      <c r="AK98" s="28">
        <v>11.7</v>
      </c>
      <c r="AL98" s="28"/>
      <c r="AM98" s="27"/>
      <c r="AN98" s="28">
        <v>22.327586206896552</v>
      </c>
      <c r="AO98" s="28">
        <v>36.893939393939391</v>
      </c>
      <c r="AP98" s="27">
        <v>0.50222432990304577</v>
      </c>
      <c r="AQ98" s="25">
        <v>191</v>
      </c>
      <c r="AR98" s="25">
        <v>295</v>
      </c>
      <c r="AS98" s="27">
        <f t="shared" si="28"/>
        <v>0.43470192829318988</v>
      </c>
      <c r="AT98" s="25">
        <v>68</v>
      </c>
      <c r="AU98" s="25">
        <v>192</v>
      </c>
      <c r="AV98" s="27">
        <f t="shared" si="30"/>
        <v>1.037987666851675</v>
      </c>
      <c r="AW98" s="25">
        <v>259</v>
      </c>
      <c r="AX98" s="25">
        <v>487</v>
      </c>
      <c r="AY98" s="27">
        <f t="shared" si="31"/>
        <v>0.63143606138305208</v>
      </c>
      <c r="AZ98" s="26">
        <v>1.0484581497797356</v>
      </c>
    </row>
    <row r="99" spans="1:52" x14ac:dyDescent="0.25">
      <c r="A99" s="22">
        <v>96</v>
      </c>
      <c r="B99" s="22" t="s">
        <v>432</v>
      </c>
      <c r="C99" s="22" t="s">
        <v>544</v>
      </c>
      <c r="D99" s="22" t="s">
        <v>1</v>
      </c>
      <c r="E99" s="23">
        <v>0.45</v>
      </c>
      <c r="F99" s="23" t="str">
        <f t="shared" si="19"/>
        <v>≤0.5</v>
      </c>
      <c r="G99" s="24">
        <v>8</v>
      </c>
      <c r="H99" s="23" t="str">
        <f t="shared" si="17"/>
        <v>&gt;7.0</v>
      </c>
      <c r="I99" s="23">
        <v>4.5</v>
      </c>
      <c r="J99" s="23" t="str">
        <f t="shared" si="33"/>
        <v>≤15</v>
      </c>
      <c r="K99" s="24">
        <v>12.1</v>
      </c>
      <c r="L99" s="23" t="str">
        <f t="shared" si="20"/>
        <v>10–20</v>
      </c>
      <c r="M99" s="25">
        <v>161.25</v>
      </c>
      <c r="N99" s="18" t="str">
        <f t="shared" si="21"/>
        <v>110–180</v>
      </c>
      <c r="O99" s="25">
        <v>4.95</v>
      </c>
      <c r="P99" s="18" t="str">
        <f t="shared" si="22"/>
        <v>&lt;26</v>
      </c>
      <c r="Q99" s="25">
        <v>9.3375000000000004</v>
      </c>
      <c r="R99" s="18" t="str">
        <f t="shared" si="18"/>
        <v>&lt;25</v>
      </c>
      <c r="S99" s="26" t="s">
        <v>8</v>
      </c>
      <c r="T99" s="18">
        <v>22.7</v>
      </c>
      <c r="U99" s="26" t="str">
        <f t="shared" si="23"/>
        <v>&gt;15</v>
      </c>
      <c r="V99" s="22">
        <v>4</v>
      </c>
      <c r="W99" s="22" t="str">
        <f t="shared" si="24"/>
        <v>4000–6000</v>
      </c>
      <c r="X99" s="25">
        <v>5700</v>
      </c>
      <c r="Y99" s="25">
        <v>7100</v>
      </c>
      <c r="Z99" s="27">
        <f t="shared" si="25"/>
        <v>0.21962860920676536</v>
      </c>
      <c r="AA99" s="25">
        <v>5900</v>
      </c>
      <c r="AB99" s="25">
        <v>7000</v>
      </c>
      <c r="AC99" s="27">
        <f t="shared" si="29"/>
        <v>0.17095779814363948</v>
      </c>
      <c r="AD99" s="25">
        <v>11600</v>
      </c>
      <c r="AE99" s="25">
        <v>14100</v>
      </c>
      <c r="AF99" s="27">
        <f t="shared" si="32"/>
        <v>0.19516969927180358</v>
      </c>
      <c r="AG99" s="22" t="str">
        <f t="shared" si="26"/>
        <v>30–40</v>
      </c>
      <c r="AH99" s="28">
        <v>33.4</v>
      </c>
      <c r="AI99" s="28">
        <v>53.7</v>
      </c>
      <c r="AJ99" s="27">
        <f t="shared" si="27"/>
        <v>0.47485710153216437</v>
      </c>
      <c r="AK99" s="28">
        <v>11.7</v>
      </c>
      <c r="AL99" s="28"/>
      <c r="AM99" s="27"/>
      <c r="AN99" s="28">
        <v>22.327586206896552</v>
      </c>
      <c r="AO99" s="28">
        <v>49.219858156028366</v>
      </c>
      <c r="AP99" s="27">
        <v>0.79047419953546305</v>
      </c>
      <c r="AQ99" s="25">
        <v>191</v>
      </c>
      <c r="AR99" s="25">
        <v>382</v>
      </c>
      <c r="AS99" s="27">
        <f t="shared" si="28"/>
        <v>0.69314718055994529</v>
      </c>
      <c r="AT99" s="25">
        <v>68</v>
      </c>
      <c r="AU99" s="25">
        <v>312</v>
      </c>
      <c r="AV99" s="27">
        <f t="shared" si="30"/>
        <v>1.5234954826333755</v>
      </c>
      <c r="AW99" s="25">
        <v>259</v>
      </c>
      <c r="AX99" s="25">
        <v>694</v>
      </c>
      <c r="AY99" s="27">
        <f t="shared" si="31"/>
        <v>0.98564389880726677</v>
      </c>
      <c r="AZ99" s="26">
        <v>0.89427312775330414</v>
      </c>
    </row>
    <row r="100" spans="1:52" x14ac:dyDescent="0.25">
      <c r="A100" s="22">
        <v>97</v>
      </c>
      <c r="B100" s="22" t="s">
        <v>432</v>
      </c>
      <c r="C100" s="22" t="s">
        <v>544</v>
      </c>
      <c r="D100" s="22" t="s">
        <v>1</v>
      </c>
      <c r="E100" s="23">
        <v>0.45</v>
      </c>
      <c r="F100" s="23" t="str">
        <f t="shared" si="19"/>
        <v>≤0.5</v>
      </c>
      <c r="G100" s="24">
        <v>8</v>
      </c>
      <c r="H100" s="23" t="str">
        <f t="shared" si="17"/>
        <v>&gt;7.0</v>
      </c>
      <c r="I100" s="23">
        <v>4.5</v>
      </c>
      <c r="J100" s="23" t="str">
        <f t="shared" si="33"/>
        <v>≤15</v>
      </c>
      <c r="K100" s="24">
        <v>12.1</v>
      </c>
      <c r="L100" s="23" t="str">
        <f t="shared" si="20"/>
        <v>10–20</v>
      </c>
      <c r="M100" s="25">
        <v>161.25</v>
      </c>
      <c r="N100" s="18" t="str">
        <f t="shared" si="21"/>
        <v>110–180</v>
      </c>
      <c r="O100" s="25">
        <v>4.95</v>
      </c>
      <c r="P100" s="18" t="str">
        <f t="shared" si="22"/>
        <v>&lt;26</v>
      </c>
      <c r="Q100" s="25">
        <v>9.3375000000000004</v>
      </c>
      <c r="R100" s="18" t="str">
        <f t="shared" ref="R100:R131" si="34">IF(Q100&gt;58,"&gt;58",IF(Q100&gt;25,"25–58","&lt;25"))</f>
        <v>&lt;25</v>
      </c>
      <c r="S100" s="26" t="s">
        <v>8</v>
      </c>
      <c r="T100" s="18">
        <v>34.050000000000004</v>
      </c>
      <c r="U100" s="26" t="str">
        <f t="shared" si="23"/>
        <v>&gt;15</v>
      </c>
      <c r="V100" s="22">
        <v>4</v>
      </c>
      <c r="W100" s="22" t="str">
        <f t="shared" si="24"/>
        <v>4000–6000</v>
      </c>
      <c r="X100" s="25">
        <v>5700</v>
      </c>
      <c r="Y100" s="25">
        <v>7200</v>
      </c>
      <c r="Z100" s="27">
        <f t="shared" si="25"/>
        <v>0.2336148511815051</v>
      </c>
      <c r="AA100" s="25">
        <v>5900</v>
      </c>
      <c r="AB100" s="25">
        <v>7300</v>
      </c>
      <c r="AC100" s="27">
        <f t="shared" si="29"/>
        <v>0.21292199724267172</v>
      </c>
      <c r="AD100" s="25">
        <v>11600</v>
      </c>
      <c r="AE100" s="25">
        <v>14500</v>
      </c>
      <c r="AF100" s="27">
        <f t="shared" si="32"/>
        <v>0.22314355131420976</v>
      </c>
      <c r="AG100" s="22" t="str">
        <f t="shared" si="26"/>
        <v>30–40</v>
      </c>
      <c r="AH100" s="28">
        <v>33.4</v>
      </c>
      <c r="AI100" s="28">
        <v>58.6</v>
      </c>
      <c r="AJ100" s="27">
        <f t="shared" si="27"/>
        <v>0.56217879660031234</v>
      </c>
      <c r="AK100" s="28">
        <v>11.7</v>
      </c>
      <c r="AL100" s="28"/>
      <c r="AM100" s="27"/>
      <c r="AN100" s="28">
        <v>22.327586206896552</v>
      </c>
      <c r="AO100" s="28">
        <v>55.517241379310342</v>
      </c>
      <c r="AP100" s="27">
        <v>0.91087066440481579</v>
      </c>
      <c r="AQ100" s="25">
        <v>191</v>
      </c>
      <c r="AR100" s="25">
        <v>417</v>
      </c>
      <c r="AS100" s="27">
        <f t="shared" si="28"/>
        <v>0.7808127937521715</v>
      </c>
      <c r="AT100" s="25">
        <v>68</v>
      </c>
      <c r="AU100" s="25">
        <v>388</v>
      </c>
      <c r="AV100" s="27">
        <f t="shared" si="30"/>
        <v>1.7414976344471669</v>
      </c>
      <c r="AW100" s="25">
        <v>259</v>
      </c>
      <c r="AX100" s="25">
        <v>805</v>
      </c>
      <c r="AY100" s="27">
        <f t="shared" si="31"/>
        <v>1.1340142157190256</v>
      </c>
      <c r="AZ100" s="26">
        <v>0.74008810572687223</v>
      </c>
    </row>
    <row r="101" spans="1:52" x14ac:dyDescent="0.25">
      <c r="A101" s="22">
        <v>98</v>
      </c>
      <c r="B101" s="22" t="s">
        <v>432</v>
      </c>
      <c r="C101" s="22" t="s">
        <v>544</v>
      </c>
      <c r="D101" s="22" t="s">
        <v>1</v>
      </c>
      <c r="E101" s="23">
        <v>0.45</v>
      </c>
      <c r="F101" s="23" t="str">
        <f t="shared" si="19"/>
        <v>≤0.5</v>
      </c>
      <c r="G101" s="24">
        <v>8</v>
      </c>
      <c r="H101" s="23" t="str">
        <f t="shared" si="17"/>
        <v>&gt;7.0</v>
      </c>
      <c r="I101" s="23">
        <v>4.5</v>
      </c>
      <c r="J101" s="23" t="str">
        <f t="shared" si="33"/>
        <v>≤15</v>
      </c>
      <c r="K101" s="24">
        <v>12.1</v>
      </c>
      <c r="L101" s="23" t="str">
        <f t="shared" si="20"/>
        <v>10–20</v>
      </c>
      <c r="M101" s="25">
        <v>161.25</v>
      </c>
      <c r="N101" s="18" t="str">
        <f t="shared" si="21"/>
        <v>110–180</v>
      </c>
      <c r="O101" s="25">
        <v>4.95</v>
      </c>
      <c r="P101" s="18" t="str">
        <f t="shared" si="22"/>
        <v>&lt;26</v>
      </c>
      <c r="Q101" s="25">
        <v>9.3375000000000004</v>
      </c>
      <c r="R101" s="18" t="str">
        <f t="shared" si="34"/>
        <v>&lt;25</v>
      </c>
      <c r="S101" s="26" t="s">
        <v>8</v>
      </c>
      <c r="T101" s="18">
        <v>2.27</v>
      </c>
      <c r="U101" s="26" t="str">
        <f t="shared" si="23"/>
        <v>&lt;8</v>
      </c>
      <c r="V101" s="22">
        <v>4</v>
      </c>
      <c r="W101" s="22" t="str">
        <f t="shared" si="24"/>
        <v>&gt;6000</v>
      </c>
      <c r="X101" s="25">
        <v>7300</v>
      </c>
      <c r="Y101" s="25">
        <v>7400</v>
      </c>
      <c r="Z101" s="27">
        <f t="shared" si="25"/>
        <v>1.3605652055778678E-2</v>
      </c>
      <c r="AA101" s="25">
        <v>7700</v>
      </c>
      <c r="AB101" s="25">
        <v>7900</v>
      </c>
      <c r="AC101" s="27">
        <f t="shared" si="29"/>
        <v>2.5642430613337652E-2</v>
      </c>
      <c r="AD101" s="25">
        <v>15000</v>
      </c>
      <c r="AE101" s="25">
        <v>15300</v>
      </c>
      <c r="AF101" s="27">
        <f t="shared" si="32"/>
        <v>1.980262729617973E-2</v>
      </c>
      <c r="AG101" s="22" t="str">
        <f t="shared" si="26"/>
        <v>30–40</v>
      </c>
      <c r="AH101" s="28">
        <v>32.799999999999997</v>
      </c>
      <c r="AI101" s="28">
        <v>37.700000000000003</v>
      </c>
      <c r="AJ101" s="27">
        <f t="shared" si="27"/>
        <v>0.13923157906386724</v>
      </c>
      <c r="AK101" s="28">
        <v>9.6999999999999993</v>
      </c>
      <c r="AL101" s="28"/>
      <c r="AM101" s="27"/>
      <c r="AN101" s="28">
        <v>20.866666666666667</v>
      </c>
      <c r="AO101" s="28">
        <v>26.535947712418302</v>
      </c>
      <c r="AP101" s="27">
        <v>0.24034734176539974</v>
      </c>
      <c r="AQ101" s="25">
        <v>237</v>
      </c>
      <c r="AR101" s="25">
        <v>280</v>
      </c>
      <c r="AS101" s="27">
        <f t="shared" si="28"/>
        <v>0.16672946203411843</v>
      </c>
      <c r="AT101" s="25">
        <v>76</v>
      </c>
      <c r="AU101" s="25">
        <v>126</v>
      </c>
      <c r="AV101" s="27">
        <f t="shared" si="30"/>
        <v>0.50554856666514691</v>
      </c>
      <c r="AW101" s="25">
        <v>313</v>
      </c>
      <c r="AX101" s="25">
        <v>406</v>
      </c>
      <c r="AY101" s="27">
        <f t="shared" si="31"/>
        <v>0.26014996906157939</v>
      </c>
      <c r="AZ101" s="26">
        <v>2.1585903083700466</v>
      </c>
    </row>
    <row r="102" spans="1:52" x14ac:dyDescent="0.25">
      <c r="A102" s="22">
        <v>99</v>
      </c>
      <c r="B102" s="22" t="s">
        <v>432</v>
      </c>
      <c r="C102" s="22" t="s">
        <v>544</v>
      </c>
      <c r="D102" s="22" t="s">
        <v>1</v>
      </c>
      <c r="E102" s="23">
        <v>0.45</v>
      </c>
      <c r="F102" s="23" t="str">
        <f t="shared" si="19"/>
        <v>≤0.5</v>
      </c>
      <c r="G102" s="24">
        <v>8</v>
      </c>
      <c r="H102" s="23" t="str">
        <f t="shared" si="17"/>
        <v>&gt;7.0</v>
      </c>
      <c r="I102" s="23">
        <v>4.5</v>
      </c>
      <c r="J102" s="23" t="str">
        <f t="shared" si="33"/>
        <v>≤15</v>
      </c>
      <c r="K102" s="24">
        <v>12.1</v>
      </c>
      <c r="L102" s="23" t="str">
        <f t="shared" si="20"/>
        <v>10–20</v>
      </c>
      <c r="M102" s="25">
        <v>161.25</v>
      </c>
      <c r="N102" s="18" t="str">
        <f t="shared" si="21"/>
        <v>110–180</v>
      </c>
      <c r="O102" s="25">
        <v>4.95</v>
      </c>
      <c r="P102" s="18" t="str">
        <f t="shared" si="22"/>
        <v>&lt;26</v>
      </c>
      <c r="Q102" s="25">
        <v>9.3375000000000004</v>
      </c>
      <c r="R102" s="18" t="str">
        <f t="shared" si="34"/>
        <v>&lt;25</v>
      </c>
      <c r="S102" s="26" t="s">
        <v>8</v>
      </c>
      <c r="T102" s="18">
        <v>5.6749999999999998</v>
      </c>
      <c r="U102" s="26" t="str">
        <f t="shared" si="23"/>
        <v>&lt;8</v>
      </c>
      <c r="V102" s="22">
        <v>4</v>
      </c>
      <c r="W102" s="22" t="str">
        <f t="shared" si="24"/>
        <v>&gt;6000</v>
      </c>
      <c r="X102" s="25">
        <v>7300</v>
      </c>
      <c r="Y102" s="25">
        <v>7500</v>
      </c>
      <c r="Z102" s="27">
        <f t="shared" si="25"/>
        <v>2.7028672387919419E-2</v>
      </c>
      <c r="AA102" s="25">
        <v>7700</v>
      </c>
      <c r="AB102" s="25">
        <v>7600</v>
      </c>
      <c r="AC102" s="27">
        <f t="shared" si="29"/>
        <v>-1.3072081567352775E-2</v>
      </c>
      <c r="AD102" s="25">
        <v>15000</v>
      </c>
      <c r="AE102" s="25">
        <v>15100</v>
      </c>
      <c r="AF102" s="27">
        <f t="shared" si="32"/>
        <v>6.6445427186685108E-3</v>
      </c>
      <c r="AG102" s="22" t="str">
        <f t="shared" si="26"/>
        <v>30–40</v>
      </c>
      <c r="AH102" s="28">
        <v>32.799999999999997</v>
      </c>
      <c r="AI102" s="28">
        <v>44.6</v>
      </c>
      <c r="AJ102" s="27">
        <f t="shared" si="27"/>
        <v>0.30730534363592038</v>
      </c>
      <c r="AK102" s="28">
        <v>9.6999999999999993</v>
      </c>
      <c r="AL102" s="28"/>
      <c r="AM102" s="27"/>
      <c r="AN102" s="28">
        <v>20.866666666666667</v>
      </c>
      <c r="AO102" s="28">
        <v>33.642384105960268</v>
      </c>
      <c r="AP102" s="27">
        <v>0.47763371431966023</v>
      </c>
      <c r="AQ102" s="25">
        <v>237</v>
      </c>
      <c r="AR102" s="25">
        <v>337</v>
      </c>
      <c r="AS102" s="27">
        <f t="shared" si="28"/>
        <v>0.35202278921723051</v>
      </c>
      <c r="AT102" s="25">
        <v>76</v>
      </c>
      <c r="AU102" s="25">
        <v>171</v>
      </c>
      <c r="AV102" s="27">
        <f t="shared" si="30"/>
        <v>0.81093021621632877</v>
      </c>
      <c r="AW102" s="25">
        <v>313</v>
      </c>
      <c r="AX102" s="25">
        <v>508</v>
      </c>
      <c r="AY102" s="27">
        <f t="shared" si="31"/>
        <v>0.48427825703832866</v>
      </c>
      <c r="AZ102" s="26">
        <v>2.0792951541850226</v>
      </c>
    </row>
    <row r="103" spans="1:52" x14ac:dyDescent="0.25">
      <c r="A103" s="22">
        <v>100</v>
      </c>
      <c r="B103" s="22" t="s">
        <v>432</v>
      </c>
      <c r="C103" s="22" t="s">
        <v>544</v>
      </c>
      <c r="D103" s="22" t="s">
        <v>1</v>
      </c>
      <c r="E103" s="23">
        <v>0.45</v>
      </c>
      <c r="F103" s="23" t="str">
        <f t="shared" si="19"/>
        <v>≤0.5</v>
      </c>
      <c r="G103" s="24">
        <v>8</v>
      </c>
      <c r="H103" s="23" t="str">
        <f t="shared" ref="H103:H135" si="35">IF(G103&gt;7,"&gt;7.0","≤7.0")</f>
        <v>&gt;7.0</v>
      </c>
      <c r="I103" s="23">
        <v>4.5</v>
      </c>
      <c r="J103" s="23" t="str">
        <f t="shared" si="33"/>
        <v>≤15</v>
      </c>
      <c r="K103" s="24">
        <v>12.1</v>
      </c>
      <c r="L103" s="23" t="str">
        <f t="shared" si="20"/>
        <v>10–20</v>
      </c>
      <c r="M103" s="25">
        <v>161.25</v>
      </c>
      <c r="N103" s="18" t="str">
        <f t="shared" si="21"/>
        <v>110–180</v>
      </c>
      <c r="O103" s="25">
        <v>4.95</v>
      </c>
      <c r="P103" s="18" t="str">
        <f t="shared" si="22"/>
        <v>&lt;26</v>
      </c>
      <c r="Q103" s="25">
        <v>9.3375000000000004</v>
      </c>
      <c r="R103" s="18" t="str">
        <f t="shared" si="34"/>
        <v>&lt;25</v>
      </c>
      <c r="S103" s="26" t="s">
        <v>8</v>
      </c>
      <c r="T103" s="18">
        <v>11.35</v>
      </c>
      <c r="U103" s="26" t="str">
        <f t="shared" si="23"/>
        <v>8–15</v>
      </c>
      <c r="V103" s="22">
        <v>4</v>
      </c>
      <c r="W103" s="22" t="str">
        <f t="shared" si="24"/>
        <v>&gt;6000</v>
      </c>
      <c r="X103" s="25">
        <v>7300</v>
      </c>
      <c r="Y103" s="25">
        <v>7800</v>
      </c>
      <c r="Z103" s="27">
        <f t="shared" si="25"/>
        <v>6.6249385541200662E-2</v>
      </c>
      <c r="AA103" s="25">
        <v>7700</v>
      </c>
      <c r="AB103" s="25">
        <v>8100</v>
      </c>
      <c r="AC103" s="27">
        <f t="shared" si="29"/>
        <v>5.0643732818754936E-2</v>
      </c>
      <c r="AD103" s="25">
        <v>15000</v>
      </c>
      <c r="AE103" s="25">
        <v>15900</v>
      </c>
      <c r="AF103" s="27">
        <f t="shared" si="32"/>
        <v>5.8268908123975824E-2</v>
      </c>
      <c r="AG103" s="22" t="str">
        <f t="shared" si="26"/>
        <v>30–40</v>
      </c>
      <c r="AH103" s="28">
        <v>32.799999999999997</v>
      </c>
      <c r="AI103" s="28">
        <v>51.6</v>
      </c>
      <c r="AJ103" s="27">
        <f t="shared" si="27"/>
        <v>0.45309315709741921</v>
      </c>
      <c r="AK103" s="28">
        <v>9.6999999999999993</v>
      </c>
      <c r="AL103" s="28"/>
      <c r="AM103" s="27"/>
      <c r="AN103" s="28">
        <v>20.866666666666667</v>
      </c>
      <c r="AO103" s="28">
        <v>42.955974842767297</v>
      </c>
      <c r="AP103" s="27">
        <v>0.72202276090666107</v>
      </c>
      <c r="AQ103" s="25">
        <v>237</v>
      </c>
      <c r="AR103" s="25">
        <v>399</v>
      </c>
      <c r="AS103" s="27">
        <f t="shared" si="28"/>
        <v>0.52090127575473233</v>
      </c>
      <c r="AT103" s="25">
        <v>76</v>
      </c>
      <c r="AU103" s="25">
        <v>284</v>
      </c>
      <c r="AV103" s="27">
        <f t="shared" si="30"/>
        <v>1.318240897874875</v>
      </c>
      <c r="AW103" s="25">
        <v>313</v>
      </c>
      <c r="AX103" s="25">
        <v>683</v>
      </c>
      <c r="AY103" s="27">
        <f t="shared" si="31"/>
        <v>0.78029166903063685</v>
      </c>
      <c r="AZ103" s="26">
        <v>1.6563876651982383</v>
      </c>
    </row>
    <row r="104" spans="1:52" x14ac:dyDescent="0.25">
      <c r="A104" s="22">
        <v>101</v>
      </c>
      <c r="B104" s="22" t="s">
        <v>432</v>
      </c>
      <c r="C104" s="22" t="s">
        <v>545</v>
      </c>
      <c r="D104" s="22" t="s">
        <v>1</v>
      </c>
      <c r="E104" s="23">
        <v>0.45</v>
      </c>
      <c r="F104" s="23" t="str">
        <f t="shared" si="19"/>
        <v>≤0.5</v>
      </c>
      <c r="G104" s="24">
        <v>8</v>
      </c>
      <c r="H104" s="23" t="str">
        <f t="shared" si="35"/>
        <v>&gt;7.0</v>
      </c>
      <c r="I104" s="23">
        <v>4.5</v>
      </c>
      <c r="J104" s="23" t="str">
        <f t="shared" si="33"/>
        <v>≤15</v>
      </c>
      <c r="K104" s="24">
        <v>12.1</v>
      </c>
      <c r="L104" s="23" t="str">
        <f t="shared" si="20"/>
        <v>10–20</v>
      </c>
      <c r="M104" s="25">
        <v>161.25</v>
      </c>
      <c r="N104" s="18" t="str">
        <f t="shared" si="21"/>
        <v>110–180</v>
      </c>
      <c r="O104" s="25">
        <v>4.95</v>
      </c>
      <c r="P104" s="18" t="str">
        <f t="shared" si="22"/>
        <v>&lt;26</v>
      </c>
      <c r="Q104" s="25">
        <v>9.3375000000000004</v>
      </c>
      <c r="R104" s="18" t="str">
        <f t="shared" si="34"/>
        <v>&lt;25</v>
      </c>
      <c r="S104" s="26" t="s">
        <v>8</v>
      </c>
      <c r="T104" s="18">
        <v>22.7</v>
      </c>
      <c r="U104" s="26" t="str">
        <f t="shared" si="23"/>
        <v>&gt;15</v>
      </c>
      <c r="V104" s="22">
        <v>4</v>
      </c>
      <c r="W104" s="22" t="str">
        <f t="shared" si="24"/>
        <v>&gt;6000</v>
      </c>
      <c r="X104" s="25">
        <v>7300</v>
      </c>
      <c r="Y104" s="25">
        <v>8100</v>
      </c>
      <c r="Z104" s="27">
        <f t="shared" si="25"/>
        <v>0.10398971352404764</v>
      </c>
      <c r="AA104" s="25">
        <v>7700</v>
      </c>
      <c r="AB104" s="25">
        <v>8200</v>
      </c>
      <c r="AC104" s="27">
        <f t="shared" si="29"/>
        <v>6.2913825410569182E-2</v>
      </c>
      <c r="AD104" s="25">
        <v>15000</v>
      </c>
      <c r="AE104" s="25">
        <v>16300</v>
      </c>
      <c r="AF104" s="27">
        <f t="shared" si="32"/>
        <v>8.3114906710506586E-2</v>
      </c>
      <c r="AG104" s="22" t="str">
        <f t="shared" si="26"/>
        <v>30–40</v>
      </c>
      <c r="AH104" s="28">
        <v>32.799999999999997</v>
      </c>
      <c r="AI104" s="28">
        <v>53.2</v>
      </c>
      <c r="AJ104" s="27">
        <f t="shared" si="27"/>
        <v>0.48362988095750087</v>
      </c>
      <c r="AK104" s="28">
        <v>9.6999999999999993</v>
      </c>
      <c r="AL104" s="28"/>
      <c r="AM104" s="27"/>
      <c r="AN104" s="28">
        <v>20.866666666666667</v>
      </c>
      <c r="AO104" s="28">
        <v>53.926380368098158</v>
      </c>
      <c r="AP104" s="27">
        <v>0.94946680043451714</v>
      </c>
      <c r="AQ104" s="25"/>
      <c r="AR104" s="25"/>
      <c r="AS104" s="27"/>
      <c r="AT104" s="25">
        <v>76</v>
      </c>
      <c r="AU104" s="25">
        <v>449</v>
      </c>
      <c r="AV104" s="27">
        <f t="shared" si="30"/>
        <v>1.7762895474559233</v>
      </c>
      <c r="AW104" s="25">
        <v>313</v>
      </c>
      <c r="AX104" s="25">
        <v>879</v>
      </c>
      <c r="AY104" s="27">
        <f t="shared" si="31"/>
        <v>1.0325817071450238</v>
      </c>
      <c r="AZ104" s="26">
        <v>0.89867841409691662</v>
      </c>
    </row>
    <row r="105" spans="1:52" x14ac:dyDescent="0.25">
      <c r="A105" s="22">
        <v>102</v>
      </c>
      <c r="B105" s="22" t="s">
        <v>432</v>
      </c>
      <c r="C105" s="22" t="s">
        <v>544</v>
      </c>
      <c r="D105" s="22" t="s">
        <v>1</v>
      </c>
      <c r="E105" s="23">
        <v>0.45</v>
      </c>
      <c r="F105" s="23" t="str">
        <f t="shared" si="19"/>
        <v>≤0.5</v>
      </c>
      <c r="G105" s="24">
        <v>8</v>
      </c>
      <c r="H105" s="23" t="str">
        <f t="shared" si="35"/>
        <v>&gt;7.0</v>
      </c>
      <c r="I105" s="23">
        <v>4.5</v>
      </c>
      <c r="J105" s="23" t="str">
        <f t="shared" si="33"/>
        <v>≤15</v>
      </c>
      <c r="K105" s="24">
        <v>12.1</v>
      </c>
      <c r="L105" s="23" t="str">
        <f t="shared" si="20"/>
        <v>10–20</v>
      </c>
      <c r="M105" s="25">
        <v>161.25</v>
      </c>
      <c r="N105" s="18" t="str">
        <f t="shared" si="21"/>
        <v>110–180</v>
      </c>
      <c r="O105" s="25">
        <v>4.95</v>
      </c>
      <c r="P105" s="18" t="str">
        <f t="shared" si="22"/>
        <v>&lt;26</v>
      </c>
      <c r="Q105" s="25">
        <v>9.3375000000000004</v>
      </c>
      <c r="R105" s="18" t="str">
        <f t="shared" si="34"/>
        <v>&lt;25</v>
      </c>
      <c r="S105" s="26" t="s">
        <v>8</v>
      </c>
      <c r="T105" s="18">
        <v>34.050000000000004</v>
      </c>
      <c r="U105" s="26" t="str">
        <f t="shared" si="23"/>
        <v>&gt;15</v>
      </c>
      <c r="V105" s="22">
        <v>4</v>
      </c>
      <c r="W105" s="22" t="str">
        <f t="shared" si="24"/>
        <v>&gt;6000</v>
      </c>
      <c r="X105" s="25">
        <v>7300</v>
      </c>
      <c r="Y105" s="25">
        <v>8100</v>
      </c>
      <c r="Z105" s="27">
        <f t="shared" si="25"/>
        <v>0.10398971352404764</v>
      </c>
      <c r="AA105" s="25">
        <v>7700</v>
      </c>
      <c r="AB105" s="25">
        <v>8500</v>
      </c>
      <c r="AC105" s="27">
        <f t="shared" si="29"/>
        <v>9.8845834636632643E-2</v>
      </c>
      <c r="AD105" s="25">
        <v>15000</v>
      </c>
      <c r="AE105" s="25">
        <v>16600</v>
      </c>
      <c r="AF105" s="27">
        <f t="shared" si="32"/>
        <v>0.1013524942602875</v>
      </c>
      <c r="AG105" s="22" t="str">
        <f t="shared" si="26"/>
        <v>30–40</v>
      </c>
      <c r="AH105" s="28">
        <v>32.799999999999997</v>
      </c>
      <c r="AI105" s="28">
        <v>61.3</v>
      </c>
      <c r="AJ105" s="27">
        <f t="shared" si="27"/>
        <v>0.62535132755206768</v>
      </c>
      <c r="AK105" s="28">
        <v>9.6999999999999993</v>
      </c>
      <c r="AL105" s="28"/>
      <c r="AM105" s="27"/>
      <c r="AN105" s="28">
        <v>20.866666666666667</v>
      </c>
      <c r="AO105" s="28">
        <v>62.409638554216869</v>
      </c>
      <c r="AP105" s="27">
        <v>1.0955667380189877</v>
      </c>
      <c r="AQ105" s="25"/>
      <c r="AR105" s="25"/>
      <c r="AS105" s="27"/>
      <c r="AT105" s="25"/>
      <c r="AU105" s="25"/>
      <c r="AV105" s="27"/>
      <c r="AW105" s="25"/>
      <c r="AX105" s="25"/>
      <c r="AY105" s="27"/>
      <c r="AZ105" s="26">
        <v>0.83700440528634346</v>
      </c>
    </row>
    <row r="106" spans="1:52" x14ac:dyDescent="0.25">
      <c r="A106" s="22">
        <v>103</v>
      </c>
      <c r="B106" s="22">
        <v>15</v>
      </c>
      <c r="C106" s="22" t="s">
        <v>441</v>
      </c>
      <c r="D106" s="22" t="s">
        <v>1</v>
      </c>
      <c r="E106" s="23">
        <v>0.45</v>
      </c>
      <c r="F106" s="23" t="str">
        <f t="shared" si="19"/>
        <v>≤0.5</v>
      </c>
      <c r="G106" s="24">
        <v>8</v>
      </c>
      <c r="H106" s="23" t="str">
        <f t="shared" si="35"/>
        <v>&gt;7.0</v>
      </c>
      <c r="I106" s="23">
        <v>4.5</v>
      </c>
      <c r="J106" s="23" t="str">
        <f t="shared" si="33"/>
        <v>≤15</v>
      </c>
      <c r="K106" s="24">
        <v>12.1</v>
      </c>
      <c r="L106" s="23" t="str">
        <f t="shared" si="20"/>
        <v>10–20</v>
      </c>
      <c r="M106" s="25">
        <v>161.25</v>
      </c>
      <c r="N106" s="18" t="str">
        <f t="shared" si="21"/>
        <v>110–180</v>
      </c>
      <c r="O106" s="25">
        <v>4.95</v>
      </c>
      <c r="P106" s="18" t="str">
        <f t="shared" si="22"/>
        <v>&lt;26</v>
      </c>
      <c r="Q106" s="25">
        <v>9.3375000000000004</v>
      </c>
      <c r="R106" s="18" t="str">
        <f t="shared" si="34"/>
        <v>&lt;25</v>
      </c>
      <c r="S106" s="26" t="s">
        <v>8</v>
      </c>
      <c r="T106" s="18">
        <v>2.27</v>
      </c>
      <c r="U106" s="26" t="str">
        <f t="shared" si="23"/>
        <v>&lt;8</v>
      </c>
      <c r="V106" s="22">
        <v>4</v>
      </c>
      <c r="W106" s="22"/>
      <c r="X106" s="25"/>
      <c r="Y106" s="25"/>
      <c r="Z106" s="27"/>
      <c r="AA106" s="25"/>
      <c r="AB106" s="25"/>
      <c r="AC106" s="27"/>
      <c r="AD106" s="25"/>
      <c r="AE106" s="25"/>
      <c r="AF106" s="27"/>
      <c r="AG106" s="22" t="str">
        <f t="shared" si="26"/>
        <v>30–40</v>
      </c>
      <c r="AH106" s="28">
        <v>32.1</v>
      </c>
      <c r="AI106" s="28">
        <v>43.1</v>
      </c>
      <c r="AJ106" s="27">
        <f t="shared" si="27"/>
        <v>0.29466696697373196</v>
      </c>
      <c r="AK106" s="28"/>
      <c r="AL106" s="28"/>
      <c r="AM106" s="27"/>
      <c r="AN106" s="28"/>
      <c r="AO106" s="28"/>
      <c r="AP106" s="27"/>
      <c r="AQ106" s="25"/>
      <c r="AR106" s="25"/>
      <c r="AS106" s="27"/>
      <c r="AT106" s="25"/>
      <c r="AU106" s="25"/>
      <c r="AV106" s="27"/>
      <c r="AW106" s="25"/>
      <c r="AX106" s="25"/>
      <c r="AY106" s="27"/>
      <c r="AZ106" s="26">
        <v>4.8458149779735686</v>
      </c>
    </row>
    <row r="107" spans="1:52" x14ac:dyDescent="0.25">
      <c r="A107" s="22">
        <v>104</v>
      </c>
      <c r="B107" s="22">
        <v>15</v>
      </c>
      <c r="C107" s="22" t="s">
        <v>441</v>
      </c>
      <c r="D107" s="22" t="s">
        <v>1</v>
      </c>
      <c r="E107" s="23">
        <v>0.45</v>
      </c>
      <c r="F107" s="23" t="str">
        <f t="shared" si="19"/>
        <v>≤0.5</v>
      </c>
      <c r="G107" s="24">
        <v>8</v>
      </c>
      <c r="H107" s="23" t="str">
        <f t="shared" si="35"/>
        <v>&gt;7.0</v>
      </c>
      <c r="I107" s="23">
        <v>4.5</v>
      </c>
      <c r="J107" s="23" t="str">
        <f t="shared" si="33"/>
        <v>≤15</v>
      </c>
      <c r="K107" s="24">
        <v>12.1</v>
      </c>
      <c r="L107" s="23" t="str">
        <f t="shared" si="20"/>
        <v>10–20</v>
      </c>
      <c r="M107" s="25">
        <v>161.25</v>
      </c>
      <c r="N107" s="18" t="str">
        <f t="shared" si="21"/>
        <v>110–180</v>
      </c>
      <c r="O107" s="25">
        <v>4.95</v>
      </c>
      <c r="P107" s="18" t="str">
        <f t="shared" si="22"/>
        <v>&lt;26</v>
      </c>
      <c r="Q107" s="25">
        <v>9.3375000000000004</v>
      </c>
      <c r="R107" s="18" t="str">
        <f t="shared" si="34"/>
        <v>&lt;25</v>
      </c>
      <c r="S107" s="26" t="s">
        <v>8</v>
      </c>
      <c r="T107" s="18">
        <v>5.6749999999999998</v>
      </c>
      <c r="U107" s="26" t="str">
        <f t="shared" si="23"/>
        <v>&lt;8</v>
      </c>
      <c r="V107" s="22">
        <v>4</v>
      </c>
      <c r="W107" s="22"/>
      <c r="X107" s="25"/>
      <c r="Y107" s="25"/>
      <c r="Z107" s="27"/>
      <c r="AA107" s="25"/>
      <c r="AB107" s="25"/>
      <c r="AC107" s="27"/>
      <c r="AD107" s="25"/>
      <c r="AE107" s="25"/>
      <c r="AF107" s="27"/>
      <c r="AG107" s="22" t="str">
        <f t="shared" si="26"/>
        <v>30–40</v>
      </c>
      <c r="AH107" s="28">
        <v>32.1</v>
      </c>
      <c r="AI107" s="28">
        <v>47.8</v>
      </c>
      <c r="AJ107" s="27">
        <f t="shared" si="27"/>
        <v>0.39816960936144008</v>
      </c>
      <c r="AK107" s="28"/>
      <c r="AL107" s="28"/>
      <c r="AM107" s="27"/>
      <c r="AN107" s="28"/>
      <c r="AO107" s="28"/>
      <c r="AP107" s="27"/>
      <c r="AQ107" s="25"/>
      <c r="AR107" s="25"/>
      <c r="AS107" s="27"/>
      <c r="AT107" s="25"/>
      <c r="AU107" s="25"/>
      <c r="AV107" s="27"/>
      <c r="AW107" s="25"/>
      <c r="AX107" s="25"/>
      <c r="AY107" s="27"/>
      <c r="AZ107" s="26">
        <v>2.7665198237885456</v>
      </c>
    </row>
    <row r="108" spans="1:52" x14ac:dyDescent="0.25">
      <c r="A108" s="22">
        <v>105</v>
      </c>
      <c r="B108" s="22">
        <v>15</v>
      </c>
      <c r="C108" s="22" t="s">
        <v>441</v>
      </c>
      <c r="D108" s="22" t="s">
        <v>1</v>
      </c>
      <c r="E108" s="23">
        <v>0.45</v>
      </c>
      <c r="F108" s="23" t="str">
        <f t="shared" si="19"/>
        <v>≤0.5</v>
      </c>
      <c r="G108" s="24">
        <v>8</v>
      </c>
      <c r="H108" s="23" t="str">
        <f t="shared" si="35"/>
        <v>&gt;7.0</v>
      </c>
      <c r="I108" s="23">
        <v>4.5</v>
      </c>
      <c r="J108" s="23" t="str">
        <f t="shared" si="33"/>
        <v>≤15</v>
      </c>
      <c r="K108" s="24">
        <v>12.1</v>
      </c>
      <c r="L108" s="23" t="str">
        <f t="shared" si="20"/>
        <v>10–20</v>
      </c>
      <c r="M108" s="25">
        <v>161.25</v>
      </c>
      <c r="N108" s="18" t="str">
        <f t="shared" si="21"/>
        <v>110–180</v>
      </c>
      <c r="O108" s="25">
        <v>4.95</v>
      </c>
      <c r="P108" s="18" t="str">
        <f t="shared" si="22"/>
        <v>&lt;26</v>
      </c>
      <c r="Q108" s="25">
        <v>9.3375000000000004</v>
      </c>
      <c r="R108" s="18" t="str">
        <f t="shared" si="34"/>
        <v>&lt;25</v>
      </c>
      <c r="S108" s="26" t="s">
        <v>8</v>
      </c>
      <c r="T108" s="18">
        <v>11.35</v>
      </c>
      <c r="U108" s="26" t="str">
        <f t="shared" si="23"/>
        <v>8–15</v>
      </c>
      <c r="V108" s="22">
        <v>4</v>
      </c>
      <c r="W108" s="22"/>
      <c r="X108" s="25"/>
      <c r="Y108" s="25"/>
      <c r="Z108" s="27"/>
      <c r="AA108" s="25"/>
      <c r="AB108" s="25"/>
      <c r="AC108" s="27"/>
      <c r="AD108" s="25"/>
      <c r="AE108" s="25"/>
      <c r="AF108" s="27"/>
      <c r="AG108" s="22" t="str">
        <f t="shared" si="26"/>
        <v>30–40</v>
      </c>
      <c r="AH108" s="28">
        <v>32.1</v>
      </c>
      <c r="AI108" s="28">
        <v>58</v>
      </c>
      <c r="AJ108" s="27">
        <f t="shared" si="27"/>
        <v>0.5915869804104491</v>
      </c>
      <c r="AK108" s="28"/>
      <c r="AL108" s="28"/>
      <c r="AM108" s="27"/>
      <c r="AN108" s="28"/>
      <c r="AO108" s="28"/>
      <c r="AP108" s="27"/>
      <c r="AQ108" s="25"/>
      <c r="AR108" s="25"/>
      <c r="AS108" s="27"/>
      <c r="AT108" s="25"/>
      <c r="AU108" s="25"/>
      <c r="AV108" s="27"/>
      <c r="AW108" s="25"/>
      <c r="AX108" s="25"/>
      <c r="AY108" s="27"/>
      <c r="AZ108" s="26">
        <v>2.2819383259911894</v>
      </c>
    </row>
    <row r="109" spans="1:52" x14ac:dyDescent="0.25">
      <c r="A109" s="22">
        <v>106</v>
      </c>
      <c r="B109" s="22">
        <v>15</v>
      </c>
      <c r="C109" s="22" t="s">
        <v>441</v>
      </c>
      <c r="D109" s="22" t="s">
        <v>1</v>
      </c>
      <c r="E109" s="23">
        <v>0.45</v>
      </c>
      <c r="F109" s="23" t="str">
        <f t="shared" si="19"/>
        <v>≤0.5</v>
      </c>
      <c r="G109" s="24">
        <v>8</v>
      </c>
      <c r="H109" s="23" t="str">
        <f t="shared" si="35"/>
        <v>&gt;7.0</v>
      </c>
      <c r="I109" s="23">
        <v>4.5</v>
      </c>
      <c r="J109" s="23" t="str">
        <f t="shared" si="33"/>
        <v>≤15</v>
      </c>
      <c r="K109" s="24">
        <v>12.1</v>
      </c>
      <c r="L109" s="23" t="str">
        <f t="shared" si="20"/>
        <v>10–20</v>
      </c>
      <c r="M109" s="25">
        <v>161.25</v>
      </c>
      <c r="N109" s="18" t="str">
        <f t="shared" si="21"/>
        <v>110–180</v>
      </c>
      <c r="O109" s="25">
        <v>4.95</v>
      </c>
      <c r="P109" s="18" t="str">
        <f t="shared" si="22"/>
        <v>&lt;26</v>
      </c>
      <c r="Q109" s="25">
        <v>9.3375000000000004</v>
      </c>
      <c r="R109" s="18" t="str">
        <f t="shared" si="34"/>
        <v>&lt;25</v>
      </c>
      <c r="S109" s="26" t="s">
        <v>8</v>
      </c>
      <c r="T109" s="18">
        <v>22.7</v>
      </c>
      <c r="U109" s="26" t="str">
        <f t="shared" si="23"/>
        <v>&gt;15</v>
      </c>
      <c r="V109" s="22">
        <v>4</v>
      </c>
      <c r="W109" s="22"/>
      <c r="X109" s="25"/>
      <c r="Y109" s="25"/>
      <c r="Z109" s="27"/>
      <c r="AA109" s="25"/>
      <c r="AB109" s="25"/>
      <c r="AC109" s="27"/>
      <c r="AD109" s="25"/>
      <c r="AE109" s="25"/>
      <c r="AF109" s="27"/>
      <c r="AG109" s="22"/>
      <c r="AH109" s="28"/>
      <c r="AI109" s="28"/>
      <c r="AJ109" s="27"/>
      <c r="AK109" s="28"/>
      <c r="AL109" s="28"/>
      <c r="AM109" s="27"/>
      <c r="AN109" s="28"/>
      <c r="AO109" s="28"/>
      <c r="AP109" s="27"/>
      <c r="AQ109" s="25"/>
      <c r="AR109" s="25"/>
      <c r="AS109" s="27"/>
      <c r="AT109" s="25"/>
      <c r="AU109" s="25"/>
      <c r="AV109" s="27"/>
      <c r="AW109" s="25"/>
      <c r="AX109" s="25"/>
      <c r="AY109" s="27"/>
      <c r="AZ109" s="26">
        <v>1.4096916299559468</v>
      </c>
    </row>
    <row r="110" spans="1:52" x14ac:dyDescent="0.25">
      <c r="A110" s="22">
        <v>107</v>
      </c>
      <c r="B110" s="22">
        <v>15</v>
      </c>
      <c r="C110" s="22" t="s">
        <v>441</v>
      </c>
      <c r="D110" s="22" t="s">
        <v>1</v>
      </c>
      <c r="E110" s="23">
        <v>0.45</v>
      </c>
      <c r="F110" s="23" t="str">
        <f t="shared" si="19"/>
        <v>≤0.5</v>
      </c>
      <c r="G110" s="24">
        <v>8</v>
      </c>
      <c r="H110" s="23" t="str">
        <f t="shared" si="35"/>
        <v>&gt;7.0</v>
      </c>
      <c r="I110" s="23">
        <v>4.5</v>
      </c>
      <c r="J110" s="23" t="str">
        <f t="shared" si="33"/>
        <v>≤15</v>
      </c>
      <c r="K110" s="24">
        <v>12.1</v>
      </c>
      <c r="L110" s="23" t="str">
        <f t="shared" si="20"/>
        <v>10–20</v>
      </c>
      <c r="M110" s="25">
        <v>161.25</v>
      </c>
      <c r="N110" s="18" t="str">
        <f t="shared" si="21"/>
        <v>110–180</v>
      </c>
      <c r="O110" s="25">
        <v>4.95</v>
      </c>
      <c r="P110" s="18" t="str">
        <f t="shared" si="22"/>
        <v>&lt;26</v>
      </c>
      <c r="Q110" s="25">
        <v>9.3375000000000004</v>
      </c>
      <c r="R110" s="18" t="str">
        <f t="shared" si="34"/>
        <v>&lt;25</v>
      </c>
      <c r="S110" s="26" t="s">
        <v>8</v>
      </c>
      <c r="T110" s="18">
        <v>34.050000000000004</v>
      </c>
      <c r="U110" s="26" t="str">
        <f t="shared" si="23"/>
        <v>&gt;15</v>
      </c>
      <c r="V110" s="22">
        <v>4</v>
      </c>
      <c r="W110" s="22"/>
      <c r="X110" s="25"/>
      <c r="Y110" s="25"/>
      <c r="Z110" s="27"/>
      <c r="AA110" s="25"/>
      <c r="AB110" s="25"/>
      <c r="AC110" s="27"/>
      <c r="AD110" s="25"/>
      <c r="AE110" s="25"/>
      <c r="AF110" s="27"/>
      <c r="AG110" s="22"/>
      <c r="AH110" s="28"/>
      <c r="AI110" s="28"/>
      <c r="AJ110" s="27"/>
      <c r="AK110" s="28"/>
      <c r="AL110" s="28"/>
      <c r="AM110" s="27"/>
      <c r="AN110" s="28"/>
      <c r="AO110" s="28"/>
      <c r="AP110" s="27"/>
      <c r="AQ110" s="25"/>
      <c r="AR110" s="25"/>
      <c r="AS110" s="27"/>
      <c r="AT110" s="25"/>
      <c r="AU110" s="25"/>
      <c r="AV110" s="27"/>
      <c r="AW110" s="25"/>
      <c r="AX110" s="25"/>
      <c r="AY110" s="27"/>
      <c r="AZ110" s="26">
        <v>1.0690161527165931</v>
      </c>
    </row>
    <row r="111" spans="1:52" x14ac:dyDescent="0.25">
      <c r="A111" s="22">
        <v>108</v>
      </c>
      <c r="B111" s="22">
        <v>16</v>
      </c>
      <c r="C111" s="22" t="s">
        <v>442</v>
      </c>
      <c r="D111" s="22" t="s">
        <v>1</v>
      </c>
      <c r="E111" s="23">
        <v>0.45</v>
      </c>
      <c r="F111" s="23" t="str">
        <f t="shared" si="19"/>
        <v>≤0.5</v>
      </c>
      <c r="G111" s="24">
        <v>7.2</v>
      </c>
      <c r="H111" s="23" t="str">
        <f t="shared" si="35"/>
        <v>&gt;7.0</v>
      </c>
      <c r="I111" s="23"/>
      <c r="J111" s="23"/>
      <c r="K111" s="24">
        <v>10.3</v>
      </c>
      <c r="L111" s="23" t="str">
        <f t="shared" si="20"/>
        <v>10–20</v>
      </c>
      <c r="M111" s="25">
        <v>180</v>
      </c>
      <c r="N111" s="18" t="str">
        <f t="shared" si="21"/>
        <v>110–180</v>
      </c>
      <c r="O111" s="25">
        <v>33</v>
      </c>
      <c r="P111" s="18" t="str">
        <f t="shared" si="22"/>
        <v>26–44</v>
      </c>
      <c r="Q111" s="25">
        <v>62.25</v>
      </c>
      <c r="R111" s="18" t="str">
        <f t="shared" si="34"/>
        <v>&gt;58</v>
      </c>
      <c r="S111" s="26" t="s">
        <v>8</v>
      </c>
      <c r="T111" s="18">
        <v>3.4050000000000002</v>
      </c>
      <c r="U111" s="26" t="str">
        <f t="shared" si="23"/>
        <v>&lt;8</v>
      </c>
      <c r="V111" s="22">
        <v>4</v>
      </c>
      <c r="W111" s="22" t="str">
        <f t="shared" ref="W111:W135" si="36">IF(X111&gt;6000,"&gt;6000",IF(X111&gt;4000,"4000–6000",IF(X111&gt;2000,"2000–4000","&lt;2000")))</f>
        <v>&gt;6000</v>
      </c>
      <c r="X111" s="25">
        <v>6914</v>
      </c>
      <c r="Y111" s="25">
        <v>7060</v>
      </c>
      <c r="Z111" s="27">
        <f t="shared" ref="Z111:Z135" si="37">LN(Y111/X111)</f>
        <v>2.0896710005717828E-2</v>
      </c>
      <c r="AA111" s="25"/>
      <c r="AB111" s="25"/>
      <c r="AC111" s="27"/>
      <c r="AD111" s="25"/>
      <c r="AE111" s="25"/>
      <c r="AF111" s="27"/>
      <c r="AG111" s="22" t="str">
        <f t="shared" ref="AG111:AG163" si="38">IF(AH111&gt;40,"&gt;40",IF(AH111&gt;30,"30–40",IF(AH111&gt;20,"20–30","&lt;20")))</f>
        <v>30–40</v>
      </c>
      <c r="AH111" s="28">
        <v>32</v>
      </c>
      <c r="AI111" s="28">
        <v>41.1</v>
      </c>
      <c r="AJ111" s="27">
        <f t="shared" ref="AJ111:AJ163" si="39">LN(AI111/AH111)</f>
        <v>0.25027221870246241</v>
      </c>
      <c r="AK111" s="28"/>
      <c r="AL111" s="28"/>
      <c r="AM111" s="27"/>
      <c r="AN111" s="28"/>
      <c r="AO111" s="28"/>
      <c r="AP111" s="27"/>
      <c r="AQ111" s="25">
        <v>221.24799999999999</v>
      </c>
      <c r="AR111" s="25">
        <v>290.166</v>
      </c>
      <c r="AS111" s="27">
        <f t="shared" ref="AS111:AS136" si="40">LN(AR111/AQ111)</f>
        <v>0.27116892870818038</v>
      </c>
      <c r="AT111" s="25"/>
      <c r="AU111" s="25"/>
      <c r="AV111" s="27"/>
      <c r="AW111" s="25"/>
      <c r="AX111" s="25"/>
      <c r="AY111" s="27"/>
      <c r="AZ111" s="26">
        <v>2.6725403817914835</v>
      </c>
    </row>
    <row r="112" spans="1:52" x14ac:dyDescent="0.25">
      <c r="A112" s="22">
        <v>109</v>
      </c>
      <c r="B112" s="22">
        <v>16</v>
      </c>
      <c r="C112" s="22" t="s">
        <v>442</v>
      </c>
      <c r="D112" s="22" t="s">
        <v>1</v>
      </c>
      <c r="E112" s="23">
        <v>0.45</v>
      </c>
      <c r="F112" s="23" t="str">
        <f t="shared" si="19"/>
        <v>≤0.5</v>
      </c>
      <c r="G112" s="24">
        <v>7.2</v>
      </c>
      <c r="H112" s="23" t="str">
        <f t="shared" si="35"/>
        <v>&gt;7.0</v>
      </c>
      <c r="I112" s="23"/>
      <c r="J112" s="23"/>
      <c r="K112" s="24">
        <v>10.3</v>
      </c>
      <c r="L112" s="23" t="str">
        <f t="shared" si="20"/>
        <v>10–20</v>
      </c>
      <c r="M112" s="25">
        <v>180</v>
      </c>
      <c r="N112" s="18" t="str">
        <f t="shared" si="21"/>
        <v>110–180</v>
      </c>
      <c r="O112" s="25">
        <v>33</v>
      </c>
      <c r="P112" s="18" t="str">
        <f t="shared" si="22"/>
        <v>26–44</v>
      </c>
      <c r="Q112" s="25">
        <v>62.25</v>
      </c>
      <c r="R112" s="18" t="str">
        <f t="shared" si="34"/>
        <v>&gt;58</v>
      </c>
      <c r="S112" s="26" t="s">
        <v>8</v>
      </c>
      <c r="T112" s="18">
        <v>6.8100000000000005</v>
      </c>
      <c r="U112" s="26" t="str">
        <f t="shared" si="23"/>
        <v>&lt;8</v>
      </c>
      <c r="V112" s="22">
        <v>4</v>
      </c>
      <c r="W112" s="22" t="str">
        <f t="shared" si="36"/>
        <v>&gt;6000</v>
      </c>
      <c r="X112" s="25">
        <v>6914</v>
      </c>
      <c r="Y112" s="25">
        <v>7162</v>
      </c>
      <c r="Z112" s="27">
        <f t="shared" si="37"/>
        <v>3.5240930076808168E-2</v>
      </c>
      <c r="AA112" s="25"/>
      <c r="AB112" s="25"/>
      <c r="AC112" s="27"/>
      <c r="AD112" s="25"/>
      <c r="AE112" s="25"/>
      <c r="AF112" s="27"/>
      <c r="AG112" s="22" t="str">
        <f t="shared" si="38"/>
        <v>30–40</v>
      </c>
      <c r="AH112" s="28">
        <v>32</v>
      </c>
      <c r="AI112" s="28">
        <v>47.3</v>
      </c>
      <c r="AJ112" s="27">
        <f t="shared" si="39"/>
        <v>0.39077439269816067</v>
      </c>
      <c r="AK112" s="28"/>
      <c r="AL112" s="28"/>
      <c r="AM112" s="27"/>
      <c r="AN112" s="28"/>
      <c r="AO112" s="28"/>
      <c r="AP112" s="27"/>
      <c r="AQ112" s="25">
        <v>221.24799999999999</v>
      </c>
      <c r="AR112" s="25">
        <v>338.76259999999996</v>
      </c>
      <c r="AS112" s="27">
        <f t="shared" si="40"/>
        <v>0.42601532277496884</v>
      </c>
      <c r="AT112" s="25"/>
      <c r="AU112" s="25"/>
      <c r="AV112" s="27"/>
      <c r="AW112" s="25"/>
      <c r="AX112" s="25"/>
      <c r="AY112" s="27"/>
      <c r="AZ112" s="26">
        <v>2.24669603524229</v>
      </c>
    </row>
    <row r="113" spans="1:52" x14ac:dyDescent="0.25">
      <c r="A113" s="22">
        <v>110</v>
      </c>
      <c r="B113" s="22">
        <v>16</v>
      </c>
      <c r="C113" s="22" t="s">
        <v>442</v>
      </c>
      <c r="D113" s="22" t="s">
        <v>1</v>
      </c>
      <c r="E113" s="23">
        <v>0.33</v>
      </c>
      <c r="F113" s="23" t="str">
        <f t="shared" si="19"/>
        <v>≤0.5</v>
      </c>
      <c r="G113" s="24">
        <v>8.1999999999999993</v>
      </c>
      <c r="H113" s="23" t="str">
        <f t="shared" si="35"/>
        <v>&gt;7.0</v>
      </c>
      <c r="I113" s="23"/>
      <c r="J113" s="23"/>
      <c r="K113" s="24"/>
      <c r="L113" s="23"/>
      <c r="M113" s="25">
        <v>180</v>
      </c>
      <c r="N113" s="18" t="str">
        <f t="shared" si="21"/>
        <v>110–180</v>
      </c>
      <c r="O113" s="25">
        <v>33</v>
      </c>
      <c r="P113" s="18" t="str">
        <f t="shared" si="22"/>
        <v>26–44</v>
      </c>
      <c r="Q113" s="25">
        <v>62.25</v>
      </c>
      <c r="R113" s="18" t="str">
        <f t="shared" si="34"/>
        <v>&gt;58</v>
      </c>
      <c r="S113" s="26" t="s">
        <v>8</v>
      </c>
      <c r="T113" s="18">
        <v>3.4050000000000002</v>
      </c>
      <c r="U113" s="26" t="str">
        <f t="shared" si="23"/>
        <v>&lt;8</v>
      </c>
      <c r="V113" s="22">
        <v>4</v>
      </c>
      <c r="W113" s="22" t="str">
        <f t="shared" si="36"/>
        <v>&gt;6000</v>
      </c>
      <c r="X113" s="25">
        <v>8050</v>
      </c>
      <c r="Y113" s="25">
        <v>8134</v>
      </c>
      <c r="Z113" s="27">
        <f t="shared" si="37"/>
        <v>1.0380716054560818E-2</v>
      </c>
      <c r="AA113" s="25"/>
      <c r="AB113" s="25"/>
      <c r="AC113" s="27"/>
      <c r="AD113" s="25"/>
      <c r="AE113" s="25"/>
      <c r="AF113" s="27"/>
      <c r="AG113" s="22" t="str">
        <f t="shared" si="38"/>
        <v>20–30</v>
      </c>
      <c r="AH113" s="28">
        <v>28.1</v>
      </c>
      <c r="AI113" s="28">
        <v>28.9</v>
      </c>
      <c r="AJ113" s="27">
        <f t="shared" si="39"/>
        <v>2.8072018778686307E-2</v>
      </c>
      <c r="AK113" s="28"/>
      <c r="AL113" s="28"/>
      <c r="AM113" s="27"/>
      <c r="AN113" s="28"/>
      <c r="AO113" s="28"/>
      <c r="AP113" s="27"/>
      <c r="AQ113" s="25">
        <v>226.20500000000001</v>
      </c>
      <c r="AR113" s="25">
        <v>235.07259999999997</v>
      </c>
      <c r="AS113" s="27">
        <f t="shared" si="40"/>
        <v>3.8452734833246918E-2</v>
      </c>
      <c r="AT113" s="25"/>
      <c r="AU113" s="25"/>
      <c r="AV113" s="27"/>
      <c r="AW113" s="25"/>
      <c r="AX113" s="25"/>
      <c r="AY113" s="27"/>
      <c r="AZ113" s="26">
        <v>0.23494860499265702</v>
      </c>
    </row>
    <row r="114" spans="1:52" x14ac:dyDescent="0.25">
      <c r="A114" s="22">
        <v>111</v>
      </c>
      <c r="B114" s="22">
        <v>16</v>
      </c>
      <c r="C114" s="22" t="s">
        <v>442</v>
      </c>
      <c r="D114" s="22" t="s">
        <v>1</v>
      </c>
      <c r="E114" s="23">
        <v>0.33</v>
      </c>
      <c r="F114" s="23" t="str">
        <f t="shared" si="19"/>
        <v>≤0.5</v>
      </c>
      <c r="G114" s="24">
        <v>8.1999999999999993</v>
      </c>
      <c r="H114" s="23" t="str">
        <f t="shared" si="35"/>
        <v>&gt;7.0</v>
      </c>
      <c r="I114" s="23"/>
      <c r="J114" s="23"/>
      <c r="K114" s="24"/>
      <c r="L114" s="23"/>
      <c r="M114" s="25">
        <v>180</v>
      </c>
      <c r="N114" s="18" t="str">
        <f t="shared" si="21"/>
        <v>110–180</v>
      </c>
      <c r="O114" s="25">
        <v>33</v>
      </c>
      <c r="P114" s="18" t="str">
        <f t="shared" si="22"/>
        <v>26–44</v>
      </c>
      <c r="Q114" s="25">
        <v>62.25</v>
      </c>
      <c r="R114" s="18" t="str">
        <f t="shared" si="34"/>
        <v>&gt;58</v>
      </c>
      <c r="S114" s="26" t="s">
        <v>8</v>
      </c>
      <c r="T114" s="18">
        <v>6.8100000000000005</v>
      </c>
      <c r="U114" s="26" t="str">
        <f t="shared" si="23"/>
        <v>&lt;8</v>
      </c>
      <c r="V114" s="22">
        <v>4</v>
      </c>
      <c r="W114" s="22" t="str">
        <f t="shared" si="36"/>
        <v>&gt;6000</v>
      </c>
      <c r="X114" s="25">
        <v>8050</v>
      </c>
      <c r="Y114" s="25">
        <v>8448</v>
      </c>
      <c r="Z114" s="27">
        <f t="shared" si="37"/>
        <v>4.8257635533433617E-2</v>
      </c>
      <c r="AA114" s="25"/>
      <c r="AB114" s="25"/>
      <c r="AC114" s="27"/>
      <c r="AD114" s="25"/>
      <c r="AE114" s="25"/>
      <c r="AF114" s="27"/>
      <c r="AG114" s="22" t="str">
        <f t="shared" si="38"/>
        <v>20–30</v>
      </c>
      <c r="AH114" s="28">
        <v>28.1</v>
      </c>
      <c r="AI114" s="28">
        <v>29.4</v>
      </c>
      <c r="AJ114" s="27">
        <f t="shared" si="39"/>
        <v>4.5225098004935807E-2</v>
      </c>
      <c r="AK114" s="28"/>
      <c r="AL114" s="28"/>
      <c r="AM114" s="27"/>
      <c r="AN114" s="28"/>
      <c r="AO114" s="28"/>
      <c r="AP114" s="27"/>
      <c r="AQ114" s="25">
        <v>226.20500000000001</v>
      </c>
      <c r="AR114" s="25">
        <v>248.37119999999999</v>
      </c>
      <c r="AS114" s="27">
        <f t="shared" si="40"/>
        <v>9.3482733538369486E-2</v>
      </c>
      <c r="AT114" s="25"/>
      <c r="AU114" s="25"/>
      <c r="AV114" s="27"/>
      <c r="AW114" s="25"/>
      <c r="AX114" s="25"/>
      <c r="AY114" s="27"/>
      <c r="AZ114" s="26">
        <v>0.19089574155653408</v>
      </c>
    </row>
    <row r="115" spans="1:52" x14ac:dyDescent="0.25">
      <c r="A115" s="22">
        <v>112</v>
      </c>
      <c r="B115" s="22">
        <v>17</v>
      </c>
      <c r="C115" s="22" t="s">
        <v>443</v>
      </c>
      <c r="D115" s="22" t="s">
        <v>1</v>
      </c>
      <c r="E115" s="23">
        <v>0.4</v>
      </c>
      <c r="F115" s="23" t="str">
        <f t="shared" si="19"/>
        <v>≤0.5</v>
      </c>
      <c r="G115" s="24">
        <v>7.3</v>
      </c>
      <c r="H115" s="23" t="str">
        <f t="shared" si="35"/>
        <v>&gt;7.0</v>
      </c>
      <c r="I115" s="23"/>
      <c r="J115" s="23"/>
      <c r="K115" s="24"/>
      <c r="L115" s="23"/>
      <c r="M115" s="25">
        <v>200</v>
      </c>
      <c r="N115" s="18" t="str">
        <f t="shared" si="21"/>
        <v>&gt;180</v>
      </c>
      <c r="O115" s="25">
        <v>35.266000000000005</v>
      </c>
      <c r="P115" s="18" t="str">
        <f t="shared" si="22"/>
        <v>26–44</v>
      </c>
      <c r="Q115" s="25">
        <v>61.751999999999988</v>
      </c>
      <c r="R115" s="18" t="str">
        <f t="shared" si="34"/>
        <v>&gt;58</v>
      </c>
      <c r="S115" s="26"/>
      <c r="T115" s="18">
        <v>11.35</v>
      </c>
      <c r="U115" s="26" t="str">
        <f t="shared" si="23"/>
        <v>8–15</v>
      </c>
      <c r="V115" s="22">
        <v>4</v>
      </c>
      <c r="W115" s="22" t="str">
        <f t="shared" si="36"/>
        <v>4000–6000</v>
      </c>
      <c r="X115" s="25">
        <v>5400</v>
      </c>
      <c r="Y115" s="25">
        <v>5500</v>
      </c>
      <c r="Z115" s="27">
        <f t="shared" si="37"/>
        <v>1.8349138668196617E-2</v>
      </c>
      <c r="AA115" s="25">
        <v>6520.5298013245028</v>
      </c>
      <c r="AB115" s="25">
        <v>6641.280353200882</v>
      </c>
      <c r="AC115" s="27">
        <f t="shared" ref="AC115:AC135" si="41">LN(AB115/AA115)</f>
        <v>1.8349138668196398E-2</v>
      </c>
      <c r="AD115" s="25">
        <v>11920.529801324503</v>
      </c>
      <c r="AE115" s="25">
        <v>12141.280353200882</v>
      </c>
      <c r="AF115" s="27">
        <f t="shared" ref="AF115:AF135" si="42">LN(AE115/AD115)</f>
        <v>1.8349138668196398E-2</v>
      </c>
      <c r="AG115" s="22" t="str">
        <f t="shared" si="38"/>
        <v>30–40</v>
      </c>
      <c r="AH115" s="28">
        <v>37.1</v>
      </c>
      <c r="AI115" s="28">
        <v>38.700000000000003</v>
      </c>
      <c r="AJ115" s="27">
        <f t="shared" si="39"/>
        <v>4.2222630422346752E-2</v>
      </c>
      <c r="AK115" s="28"/>
      <c r="AL115" s="28"/>
      <c r="AM115" s="27"/>
      <c r="AN115" s="28"/>
      <c r="AO115" s="28"/>
      <c r="AP115" s="27"/>
      <c r="AQ115" s="25">
        <v>200.34</v>
      </c>
      <c r="AR115" s="25">
        <v>212.85000000000002</v>
      </c>
      <c r="AS115" s="27">
        <f t="shared" si="40"/>
        <v>6.0571769090543237E-2</v>
      </c>
      <c r="AT115" s="25"/>
      <c r="AU115" s="25"/>
      <c r="AV115" s="27"/>
      <c r="AW115" s="25"/>
      <c r="AX115" s="25"/>
      <c r="AY115" s="27"/>
      <c r="AZ115" s="26">
        <v>0.14096916299559484</v>
      </c>
    </row>
    <row r="116" spans="1:52" x14ac:dyDescent="0.25">
      <c r="A116" s="22">
        <v>113</v>
      </c>
      <c r="B116" s="22">
        <v>19</v>
      </c>
      <c r="C116" s="22" t="s">
        <v>444</v>
      </c>
      <c r="D116" s="22" t="s">
        <v>1</v>
      </c>
      <c r="E116" s="23">
        <v>0.45</v>
      </c>
      <c r="F116" s="23" t="str">
        <f t="shared" si="19"/>
        <v>≤0.5</v>
      </c>
      <c r="G116" s="24">
        <v>8.1999999999999993</v>
      </c>
      <c r="H116" s="23" t="str">
        <f t="shared" si="35"/>
        <v>&gt;7.0</v>
      </c>
      <c r="I116" s="23"/>
      <c r="J116" s="23"/>
      <c r="K116" s="24">
        <v>11.3</v>
      </c>
      <c r="L116" s="23" t="str">
        <f t="shared" ref="L116:L123" si="43">IF(K116&gt;20,"&gt;20",IF(K116&gt;10,"10–20","&lt;10"))</f>
        <v>10–20</v>
      </c>
      <c r="M116" s="25">
        <v>180</v>
      </c>
      <c r="N116" s="18" t="str">
        <f t="shared" si="21"/>
        <v>110–180</v>
      </c>
      <c r="O116" s="25">
        <v>33</v>
      </c>
      <c r="P116" s="18" t="str">
        <f t="shared" si="22"/>
        <v>26–44</v>
      </c>
      <c r="Q116" s="25">
        <v>62.25</v>
      </c>
      <c r="R116" s="18" t="str">
        <f t="shared" si="34"/>
        <v>&gt;58</v>
      </c>
      <c r="S116" s="26" t="s">
        <v>8</v>
      </c>
      <c r="T116" s="18">
        <v>11.35</v>
      </c>
      <c r="U116" s="26" t="str">
        <f t="shared" si="23"/>
        <v>8–15</v>
      </c>
      <c r="V116" s="22">
        <v>4</v>
      </c>
      <c r="W116" s="22" t="str">
        <f t="shared" si="36"/>
        <v>4000–6000</v>
      </c>
      <c r="X116" s="25">
        <v>5356</v>
      </c>
      <c r="Y116" s="25">
        <v>5455</v>
      </c>
      <c r="Z116" s="27">
        <f t="shared" si="37"/>
        <v>1.8315191456107983E-2</v>
      </c>
      <c r="AA116" s="25">
        <v>5717</v>
      </c>
      <c r="AB116" s="25">
        <v>5527</v>
      </c>
      <c r="AC116" s="27">
        <f t="shared" si="41"/>
        <v>-3.3799019430708323E-2</v>
      </c>
      <c r="AD116" s="25">
        <v>11073</v>
      </c>
      <c r="AE116" s="25">
        <v>10982</v>
      </c>
      <c r="AF116" s="27">
        <f t="shared" si="42"/>
        <v>-8.2521438592902917E-3</v>
      </c>
      <c r="AG116" s="22" t="str">
        <f t="shared" si="38"/>
        <v>20–30</v>
      </c>
      <c r="AH116" s="28">
        <v>27.9</v>
      </c>
      <c r="AI116" s="28">
        <v>29.6</v>
      </c>
      <c r="AJ116" s="27">
        <f t="shared" si="39"/>
        <v>5.9147672502694766E-2</v>
      </c>
      <c r="AK116" s="28">
        <v>5.1019065943676738</v>
      </c>
      <c r="AL116" s="28">
        <v>5.6327121404016651</v>
      </c>
      <c r="AM116" s="27">
        <v>9.8976744344380432E-2</v>
      </c>
      <c r="AN116" s="28">
        <v>16.129323579878985</v>
      </c>
      <c r="AO116" s="28">
        <v>17.537789109451829</v>
      </c>
      <c r="AP116" s="27">
        <v>8.3718974780916791E-2</v>
      </c>
      <c r="AQ116" s="25">
        <v>149.4324</v>
      </c>
      <c r="AR116" s="25">
        <v>161.46799999999999</v>
      </c>
      <c r="AS116" s="27">
        <f t="shared" si="40"/>
        <v>7.7462863958802725E-2</v>
      </c>
      <c r="AT116" s="25">
        <v>29.167599999999993</v>
      </c>
      <c r="AU116" s="25">
        <v>31.132000000000005</v>
      </c>
      <c r="AV116" s="27">
        <f t="shared" ref="AV116:AV135" si="44">LN(AU116/AT116)</f>
        <v>6.5177724913672214E-2</v>
      </c>
      <c r="AW116" s="25">
        <v>178.6</v>
      </c>
      <c r="AX116" s="25">
        <v>192.6</v>
      </c>
      <c r="AY116" s="27">
        <f t="shared" ref="AY116:AY135" si="45">LN(AX116/AW116)</f>
        <v>7.5466830921626565E-2</v>
      </c>
      <c r="AZ116" s="26">
        <v>0.14977973568281963</v>
      </c>
    </row>
    <row r="117" spans="1:52" x14ac:dyDescent="0.25">
      <c r="A117" s="22">
        <v>114</v>
      </c>
      <c r="B117" s="22">
        <v>19</v>
      </c>
      <c r="C117" s="22" t="s">
        <v>444</v>
      </c>
      <c r="D117" s="22" t="s">
        <v>1</v>
      </c>
      <c r="E117" s="23">
        <v>0.45</v>
      </c>
      <c r="F117" s="23" t="str">
        <f t="shared" si="19"/>
        <v>≤0.5</v>
      </c>
      <c r="G117" s="24">
        <v>8.1999999999999993</v>
      </c>
      <c r="H117" s="23" t="str">
        <f t="shared" si="35"/>
        <v>&gt;7.0</v>
      </c>
      <c r="I117" s="23"/>
      <c r="J117" s="23"/>
      <c r="K117" s="24">
        <v>11.3</v>
      </c>
      <c r="L117" s="23" t="str">
        <f t="shared" si="43"/>
        <v>10–20</v>
      </c>
      <c r="M117" s="25">
        <v>300</v>
      </c>
      <c r="N117" s="18" t="str">
        <f t="shared" si="21"/>
        <v>&gt;180</v>
      </c>
      <c r="O117" s="25">
        <v>33</v>
      </c>
      <c r="P117" s="18" t="str">
        <f t="shared" si="22"/>
        <v>26–44</v>
      </c>
      <c r="Q117" s="25">
        <v>62.25</v>
      </c>
      <c r="R117" s="18" t="str">
        <f t="shared" si="34"/>
        <v>&gt;58</v>
      </c>
      <c r="S117" s="26" t="s">
        <v>8</v>
      </c>
      <c r="T117" s="18">
        <v>11.35</v>
      </c>
      <c r="U117" s="26" t="str">
        <f t="shared" si="23"/>
        <v>8–15</v>
      </c>
      <c r="V117" s="22">
        <v>4</v>
      </c>
      <c r="W117" s="22" t="str">
        <f t="shared" si="36"/>
        <v>4000–6000</v>
      </c>
      <c r="X117" s="25">
        <v>5764</v>
      </c>
      <c r="Y117" s="25">
        <v>5941</v>
      </c>
      <c r="Z117" s="27">
        <f t="shared" si="37"/>
        <v>3.0245791236328725E-2</v>
      </c>
      <c r="AA117" s="25">
        <v>5995</v>
      </c>
      <c r="AB117" s="25">
        <v>6190</v>
      </c>
      <c r="AC117" s="27">
        <f t="shared" si="41"/>
        <v>3.2009298217027075E-2</v>
      </c>
      <c r="AD117" s="25">
        <v>11759</v>
      </c>
      <c r="AE117" s="25">
        <v>12131</v>
      </c>
      <c r="AF117" s="27">
        <f t="shared" si="42"/>
        <v>3.1145254947503604E-2</v>
      </c>
      <c r="AG117" s="22" t="str">
        <f t="shared" si="38"/>
        <v>20–30</v>
      </c>
      <c r="AH117" s="28">
        <v>28.6</v>
      </c>
      <c r="AI117" s="28">
        <v>30.3</v>
      </c>
      <c r="AJ117" s="27">
        <f t="shared" si="39"/>
        <v>5.7740994689516489E-2</v>
      </c>
      <c r="AK117" s="28">
        <v>5.3126939115929908</v>
      </c>
      <c r="AL117" s="28">
        <v>5.7007592891760908</v>
      </c>
      <c r="AM117" s="27">
        <v>7.0500340006278375E-2</v>
      </c>
      <c r="AN117" s="28">
        <v>16.727612892252743</v>
      </c>
      <c r="AO117" s="28">
        <v>17.747918555766219</v>
      </c>
      <c r="AP117" s="27">
        <v>5.9207424027800347E-2</v>
      </c>
      <c r="AQ117" s="25">
        <v>164.85040000000001</v>
      </c>
      <c r="AR117" s="25">
        <v>180.01230000000001</v>
      </c>
      <c r="AS117" s="27">
        <f t="shared" si="40"/>
        <v>8.7986785925845357E-2</v>
      </c>
      <c r="AT117" s="25">
        <v>31.849599999999981</v>
      </c>
      <c r="AU117" s="25">
        <v>35.287700000000001</v>
      </c>
      <c r="AV117" s="27">
        <f t="shared" si="44"/>
        <v>0.10250963822330532</v>
      </c>
      <c r="AW117" s="25">
        <v>196.7</v>
      </c>
      <c r="AX117" s="25">
        <v>215.3</v>
      </c>
      <c r="AY117" s="27">
        <f t="shared" si="45"/>
        <v>9.0352678975304121E-2</v>
      </c>
      <c r="AZ117" s="26">
        <v>0.14977973568281933</v>
      </c>
    </row>
    <row r="118" spans="1:52" x14ac:dyDescent="0.25">
      <c r="A118" s="22">
        <v>115</v>
      </c>
      <c r="B118" s="22">
        <v>19</v>
      </c>
      <c r="C118" s="22" t="s">
        <v>444</v>
      </c>
      <c r="D118" s="22" t="s">
        <v>1</v>
      </c>
      <c r="E118" s="23">
        <v>0.74</v>
      </c>
      <c r="F118" s="23" t="str">
        <f t="shared" si="19"/>
        <v>&gt;0.5</v>
      </c>
      <c r="G118" s="24">
        <v>7.9</v>
      </c>
      <c r="H118" s="23" t="str">
        <f t="shared" si="35"/>
        <v>&gt;7.0</v>
      </c>
      <c r="I118" s="23"/>
      <c r="J118" s="23"/>
      <c r="K118" s="24">
        <v>14.6</v>
      </c>
      <c r="L118" s="23" t="str">
        <f t="shared" si="43"/>
        <v>10–20</v>
      </c>
      <c r="M118" s="25">
        <v>180</v>
      </c>
      <c r="N118" s="18" t="str">
        <f t="shared" si="21"/>
        <v>110–180</v>
      </c>
      <c r="O118" s="25">
        <v>33</v>
      </c>
      <c r="P118" s="18" t="str">
        <f t="shared" si="22"/>
        <v>26–44</v>
      </c>
      <c r="Q118" s="25">
        <v>62.25</v>
      </c>
      <c r="R118" s="18" t="str">
        <f t="shared" si="34"/>
        <v>&gt;58</v>
      </c>
      <c r="S118" s="26" t="s">
        <v>8</v>
      </c>
      <c r="T118" s="18">
        <v>11.35</v>
      </c>
      <c r="U118" s="26" t="str">
        <f t="shared" si="23"/>
        <v>8–15</v>
      </c>
      <c r="V118" s="22">
        <v>4</v>
      </c>
      <c r="W118" s="22" t="str">
        <f t="shared" si="36"/>
        <v>&gt;6000</v>
      </c>
      <c r="X118" s="25">
        <v>6874</v>
      </c>
      <c r="Y118" s="25">
        <v>6633</v>
      </c>
      <c r="Z118" s="27">
        <f t="shared" si="37"/>
        <v>-3.5688987884223151E-2</v>
      </c>
      <c r="AA118" s="25">
        <v>7752</v>
      </c>
      <c r="AB118" s="25">
        <v>7128</v>
      </c>
      <c r="AC118" s="27">
        <f t="shared" si="41"/>
        <v>-8.3920184419956967E-2</v>
      </c>
      <c r="AD118" s="25">
        <v>14626</v>
      </c>
      <c r="AE118" s="25">
        <v>13761</v>
      </c>
      <c r="AF118" s="27">
        <f t="shared" si="42"/>
        <v>-6.0962262565614829E-2</v>
      </c>
      <c r="AG118" s="22" t="str">
        <f t="shared" si="38"/>
        <v>20–30</v>
      </c>
      <c r="AH118" s="28">
        <v>28.6</v>
      </c>
      <c r="AI118" s="28">
        <v>29.8</v>
      </c>
      <c r="AJ118" s="27">
        <f t="shared" si="39"/>
        <v>4.1101675685551779E-2</v>
      </c>
      <c r="AK118" s="28">
        <v>8.3337977296181585</v>
      </c>
      <c r="AL118" s="28">
        <v>9.4187149270482635</v>
      </c>
      <c r="AM118" s="27">
        <v>0.12237939744677706</v>
      </c>
      <c r="AN118" s="28">
        <v>17.858607958430191</v>
      </c>
      <c r="AO118" s="28">
        <v>19.24278758811133</v>
      </c>
      <c r="AP118" s="27">
        <v>7.4650689226192044E-2</v>
      </c>
      <c r="AQ118" s="25">
        <v>196.59640000000002</v>
      </c>
      <c r="AR118" s="25">
        <v>197.6634</v>
      </c>
      <c r="AS118" s="27">
        <f t="shared" si="40"/>
        <v>5.4126878013286426E-3</v>
      </c>
      <c r="AT118" s="25">
        <v>64.603599999999972</v>
      </c>
      <c r="AU118" s="25">
        <v>67.136600000000016</v>
      </c>
      <c r="AV118" s="27">
        <f t="shared" si="44"/>
        <v>3.8459213026820059E-2</v>
      </c>
      <c r="AW118" s="25">
        <v>261.2</v>
      </c>
      <c r="AX118" s="25">
        <v>264.8</v>
      </c>
      <c r="AY118" s="27">
        <f t="shared" si="45"/>
        <v>1.3688426660577326E-2</v>
      </c>
      <c r="AZ118" s="26">
        <v>0.10572687224669598</v>
      </c>
    </row>
    <row r="119" spans="1:52" x14ac:dyDescent="0.25">
      <c r="A119" s="22">
        <v>116</v>
      </c>
      <c r="B119" s="22">
        <v>19</v>
      </c>
      <c r="C119" s="22" t="s">
        <v>444</v>
      </c>
      <c r="D119" s="22" t="s">
        <v>1</v>
      </c>
      <c r="E119" s="23">
        <v>0.74</v>
      </c>
      <c r="F119" s="23" t="str">
        <f t="shared" si="19"/>
        <v>&gt;0.5</v>
      </c>
      <c r="G119" s="24">
        <v>7.9</v>
      </c>
      <c r="H119" s="23" t="str">
        <f t="shared" si="35"/>
        <v>&gt;7.0</v>
      </c>
      <c r="I119" s="23"/>
      <c r="J119" s="23"/>
      <c r="K119" s="24">
        <v>14.6</v>
      </c>
      <c r="L119" s="23" t="str">
        <f t="shared" si="43"/>
        <v>10–20</v>
      </c>
      <c r="M119" s="25">
        <v>300</v>
      </c>
      <c r="N119" s="18" t="str">
        <f t="shared" si="21"/>
        <v>&gt;180</v>
      </c>
      <c r="O119" s="25">
        <v>33</v>
      </c>
      <c r="P119" s="18" t="str">
        <f t="shared" si="22"/>
        <v>26–44</v>
      </c>
      <c r="Q119" s="25">
        <v>62.25</v>
      </c>
      <c r="R119" s="18" t="str">
        <f t="shared" si="34"/>
        <v>&gt;58</v>
      </c>
      <c r="S119" s="26" t="s">
        <v>8</v>
      </c>
      <c r="T119" s="18">
        <v>11.35</v>
      </c>
      <c r="U119" s="26" t="str">
        <f t="shared" si="23"/>
        <v>8–15</v>
      </c>
      <c r="V119" s="22">
        <v>4</v>
      </c>
      <c r="W119" s="22" t="str">
        <f t="shared" si="36"/>
        <v>&gt;6000</v>
      </c>
      <c r="X119" s="25">
        <v>6986</v>
      </c>
      <c r="Y119" s="25">
        <v>7093</v>
      </c>
      <c r="Z119" s="27">
        <f t="shared" si="37"/>
        <v>1.5200235835309385E-2</v>
      </c>
      <c r="AA119" s="25">
        <v>7148</v>
      </c>
      <c r="AB119" s="25">
        <v>8173</v>
      </c>
      <c r="AC119" s="27">
        <f t="shared" si="41"/>
        <v>0.13400344123681107</v>
      </c>
      <c r="AD119" s="25">
        <v>14134</v>
      </c>
      <c r="AE119" s="25">
        <v>15266</v>
      </c>
      <c r="AF119" s="27">
        <f t="shared" si="42"/>
        <v>7.7044891107616031E-2</v>
      </c>
      <c r="AG119" s="22" t="str">
        <f t="shared" si="38"/>
        <v>20–30</v>
      </c>
      <c r="AH119" s="28">
        <v>28.7</v>
      </c>
      <c r="AI119" s="28">
        <v>30.3</v>
      </c>
      <c r="AJ119" s="27">
        <f t="shared" si="39"/>
        <v>5.4250589749748022E-2</v>
      </c>
      <c r="AK119" s="28">
        <v>8.9957750419697877</v>
      </c>
      <c r="AL119" s="28">
        <v>9.7004894163709761</v>
      </c>
      <c r="AM119" s="27">
        <v>7.5421312198754045E-2</v>
      </c>
      <c r="AN119" s="28">
        <v>18.734965331823972</v>
      </c>
      <c r="AO119" s="28">
        <v>19.271583911961223</v>
      </c>
      <c r="AP119" s="27">
        <v>2.8240092996867937E-2</v>
      </c>
      <c r="AQ119" s="25">
        <v>200.49819999999997</v>
      </c>
      <c r="AR119" s="25">
        <v>214.9179</v>
      </c>
      <c r="AS119" s="27">
        <f t="shared" si="40"/>
        <v>6.945082558505776E-2</v>
      </c>
      <c r="AT119" s="25">
        <v>64.301800000000043</v>
      </c>
      <c r="AU119" s="25">
        <v>79.282099999999986</v>
      </c>
      <c r="AV119" s="27">
        <f t="shared" si="44"/>
        <v>0.20942475343556494</v>
      </c>
      <c r="AW119" s="25">
        <v>264.8</v>
      </c>
      <c r="AX119" s="25">
        <v>294.2</v>
      </c>
      <c r="AY119" s="27">
        <f t="shared" si="45"/>
        <v>0.10528498410448384</v>
      </c>
      <c r="AZ119" s="26">
        <v>0.14096916299559484</v>
      </c>
    </row>
    <row r="120" spans="1:52" x14ac:dyDescent="0.25">
      <c r="A120" s="22">
        <v>117</v>
      </c>
      <c r="B120" s="22">
        <v>20</v>
      </c>
      <c r="C120" s="22" t="s">
        <v>445</v>
      </c>
      <c r="D120" s="22" t="s">
        <v>1</v>
      </c>
      <c r="E120" s="23">
        <v>0.45</v>
      </c>
      <c r="F120" s="23" t="str">
        <f t="shared" si="19"/>
        <v>≤0.5</v>
      </c>
      <c r="G120" s="24">
        <v>8.1999999999999993</v>
      </c>
      <c r="H120" s="23" t="str">
        <f t="shared" si="35"/>
        <v>&gt;7.0</v>
      </c>
      <c r="I120" s="23"/>
      <c r="J120" s="23"/>
      <c r="K120" s="24">
        <v>11.3</v>
      </c>
      <c r="L120" s="23" t="str">
        <f t="shared" si="43"/>
        <v>10–20</v>
      </c>
      <c r="M120" s="25">
        <v>180</v>
      </c>
      <c r="N120" s="18" t="str">
        <f t="shared" si="21"/>
        <v>110–180</v>
      </c>
      <c r="O120" s="25">
        <v>33</v>
      </c>
      <c r="P120" s="18" t="str">
        <f t="shared" si="22"/>
        <v>26–44</v>
      </c>
      <c r="Q120" s="25">
        <v>62.25</v>
      </c>
      <c r="R120" s="18" t="str">
        <f t="shared" si="34"/>
        <v>&gt;58</v>
      </c>
      <c r="S120" s="26" t="s">
        <v>8</v>
      </c>
      <c r="T120" s="18">
        <v>11.35</v>
      </c>
      <c r="U120" s="26" t="str">
        <f t="shared" si="23"/>
        <v>8–15</v>
      </c>
      <c r="V120" s="22">
        <v>4</v>
      </c>
      <c r="W120" s="22" t="str">
        <f t="shared" si="36"/>
        <v>4000–6000</v>
      </c>
      <c r="X120" s="25">
        <v>5763</v>
      </c>
      <c r="Y120" s="25">
        <v>5603</v>
      </c>
      <c r="Z120" s="27">
        <f t="shared" si="37"/>
        <v>-2.8156003871381816E-2</v>
      </c>
      <c r="AA120" s="25">
        <v>5660</v>
      </c>
      <c r="AB120" s="25">
        <v>5696</v>
      </c>
      <c r="AC120" s="27">
        <f t="shared" si="41"/>
        <v>6.3402818945831659E-3</v>
      </c>
      <c r="AD120" s="25">
        <v>11423</v>
      </c>
      <c r="AE120" s="25">
        <v>11299</v>
      </c>
      <c r="AF120" s="27">
        <f t="shared" si="42"/>
        <v>-1.0914640524700793E-2</v>
      </c>
      <c r="AG120" s="22" t="str">
        <f t="shared" si="38"/>
        <v>20–30</v>
      </c>
      <c r="AH120" s="28">
        <v>27.6</v>
      </c>
      <c r="AI120" s="28">
        <v>29.8</v>
      </c>
      <c r="AJ120" s="27">
        <f t="shared" si="39"/>
        <v>7.6692620788254368E-2</v>
      </c>
      <c r="AK120" s="28">
        <v>5.4946996466431131</v>
      </c>
      <c r="AL120" s="28">
        <v>5.7233146067415772</v>
      </c>
      <c r="AM120" s="27">
        <v>4.0764187292890594E-2</v>
      </c>
      <c r="AN120" s="28">
        <v>16.528057427996149</v>
      </c>
      <c r="AO120" s="28">
        <v>17.594477387379413</v>
      </c>
      <c r="AP120" s="27">
        <v>6.2525681035774189E-2</v>
      </c>
      <c r="AQ120" s="25">
        <v>157.69999999999999</v>
      </c>
      <c r="AR120" s="25">
        <v>166.2</v>
      </c>
      <c r="AS120" s="27">
        <f t="shared" si="40"/>
        <v>5.2497388452355152E-2</v>
      </c>
      <c r="AT120" s="25">
        <v>31.100000000000023</v>
      </c>
      <c r="AU120" s="25">
        <v>32.600000000000023</v>
      </c>
      <c r="AV120" s="27">
        <f t="shared" si="44"/>
        <v>4.710446918747347E-2</v>
      </c>
      <c r="AW120" s="25">
        <v>188.8</v>
      </c>
      <c r="AX120" s="25">
        <v>198.8</v>
      </c>
      <c r="AY120" s="27">
        <f t="shared" si="45"/>
        <v>5.1611040511073319E-2</v>
      </c>
      <c r="AZ120" s="26">
        <v>0.19383259911894268</v>
      </c>
    </row>
    <row r="121" spans="1:52" x14ac:dyDescent="0.25">
      <c r="A121" s="22">
        <v>118</v>
      </c>
      <c r="B121" s="22">
        <v>20</v>
      </c>
      <c r="C121" s="22" t="s">
        <v>445</v>
      </c>
      <c r="D121" s="22" t="s">
        <v>1</v>
      </c>
      <c r="E121" s="23">
        <v>0.45</v>
      </c>
      <c r="F121" s="23" t="str">
        <f t="shared" si="19"/>
        <v>≤0.5</v>
      </c>
      <c r="G121" s="24">
        <v>8.1999999999999993</v>
      </c>
      <c r="H121" s="23" t="str">
        <f t="shared" si="35"/>
        <v>&gt;7.0</v>
      </c>
      <c r="I121" s="23"/>
      <c r="J121" s="23"/>
      <c r="K121" s="24">
        <v>11.3</v>
      </c>
      <c r="L121" s="23" t="str">
        <f t="shared" si="43"/>
        <v>10–20</v>
      </c>
      <c r="M121" s="25">
        <v>180</v>
      </c>
      <c r="N121" s="18" t="str">
        <f t="shared" si="21"/>
        <v>110–180</v>
      </c>
      <c r="O121" s="25">
        <v>33</v>
      </c>
      <c r="P121" s="18" t="str">
        <f t="shared" si="22"/>
        <v>26–44</v>
      </c>
      <c r="Q121" s="25">
        <v>62.25</v>
      </c>
      <c r="R121" s="18" t="str">
        <f t="shared" si="34"/>
        <v>&gt;58</v>
      </c>
      <c r="S121" s="26" t="s">
        <v>8</v>
      </c>
      <c r="T121" s="18">
        <v>11.35</v>
      </c>
      <c r="U121" s="26" t="str">
        <f t="shared" si="23"/>
        <v>8–15</v>
      </c>
      <c r="V121" s="22">
        <v>4</v>
      </c>
      <c r="W121" s="22" t="str">
        <f t="shared" si="36"/>
        <v>4000–6000</v>
      </c>
      <c r="X121" s="25">
        <v>5458</v>
      </c>
      <c r="Y121" s="25">
        <v>5627</v>
      </c>
      <c r="Z121" s="27">
        <f t="shared" si="37"/>
        <v>3.049401816499523E-2</v>
      </c>
      <c r="AA121" s="25">
        <v>5524</v>
      </c>
      <c r="AB121" s="25">
        <v>5628</v>
      </c>
      <c r="AC121" s="27">
        <f t="shared" si="41"/>
        <v>1.8651903705096905E-2</v>
      </c>
      <c r="AD121" s="25">
        <v>10982</v>
      </c>
      <c r="AE121" s="25">
        <v>11255</v>
      </c>
      <c r="AF121" s="27">
        <f t="shared" si="42"/>
        <v>2.4554905502014699E-2</v>
      </c>
      <c r="AG121" s="22" t="str">
        <f t="shared" si="38"/>
        <v>20–30</v>
      </c>
      <c r="AH121" s="28">
        <v>28.7</v>
      </c>
      <c r="AI121" s="28">
        <v>32.5</v>
      </c>
      <c r="AJ121" s="27">
        <f t="shared" si="39"/>
        <v>0.1243429665701164</v>
      </c>
      <c r="AK121" s="28">
        <v>6.1911658218682142</v>
      </c>
      <c r="AL121" s="28">
        <v>8.0668088130774702</v>
      </c>
      <c r="AM121" s="27">
        <v>0.26463455727364554</v>
      </c>
      <c r="AN121" s="28">
        <v>17.328355490803133</v>
      </c>
      <c r="AO121" s="28">
        <v>19.440248778320747</v>
      </c>
      <c r="AP121" s="27">
        <v>0.11500139074370756</v>
      </c>
      <c r="AQ121" s="25">
        <v>156.1</v>
      </c>
      <c r="AR121" s="25">
        <v>173.4</v>
      </c>
      <c r="AS121" s="27">
        <f t="shared" si="40"/>
        <v>0.10510423682505513</v>
      </c>
      <c r="AT121" s="25">
        <v>34.200000000000017</v>
      </c>
      <c r="AU121" s="25">
        <v>45.400000000000006</v>
      </c>
      <c r="AV121" s="27">
        <f t="shared" si="44"/>
        <v>0.28328646097874249</v>
      </c>
      <c r="AW121" s="25">
        <v>190.3</v>
      </c>
      <c r="AX121" s="25">
        <v>218.8</v>
      </c>
      <c r="AY121" s="27">
        <f t="shared" si="45"/>
        <v>0.1395562962457223</v>
      </c>
      <c r="AZ121" s="26">
        <v>0.33480176211453749</v>
      </c>
    </row>
    <row r="122" spans="1:52" x14ac:dyDescent="0.25">
      <c r="A122" s="22">
        <v>119</v>
      </c>
      <c r="B122" s="22">
        <v>20</v>
      </c>
      <c r="C122" s="22" t="s">
        <v>445</v>
      </c>
      <c r="D122" s="22" t="s">
        <v>1</v>
      </c>
      <c r="E122" s="23">
        <v>0.35</v>
      </c>
      <c r="F122" s="23" t="str">
        <f t="shared" si="19"/>
        <v>≤0.5</v>
      </c>
      <c r="G122" s="24">
        <v>8.1</v>
      </c>
      <c r="H122" s="23" t="str">
        <f t="shared" si="35"/>
        <v>&gt;7.0</v>
      </c>
      <c r="I122" s="23"/>
      <c r="J122" s="23"/>
      <c r="K122" s="24">
        <v>12.8</v>
      </c>
      <c r="L122" s="23" t="str">
        <f t="shared" si="43"/>
        <v>10–20</v>
      </c>
      <c r="M122" s="25">
        <v>180</v>
      </c>
      <c r="N122" s="18" t="str">
        <f t="shared" si="21"/>
        <v>110–180</v>
      </c>
      <c r="O122" s="25">
        <v>33</v>
      </c>
      <c r="P122" s="18" t="str">
        <f t="shared" si="22"/>
        <v>26–44</v>
      </c>
      <c r="Q122" s="25">
        <v>62.25</v>
      </c>
      <c r="R122" s="18" t="str">
        <f t="shared" si="34"/>
        <v>&gt;58</v>
      </c>
      <c r="S122" s="26" t="s">
        <v>8</v>
      </c>
      <c r="T122" s="18">
        <v>11.35</v>
      </c>
      <c r="U122" s="26" t="str">
        <f t="shared" si="23"/>
        <v>8–15</v>
      </c>
      <c r="V122" s="22">
        <v>4</v>
      </c>
      <c r="W122" s="22" t="str">
        <f t="shared" si="36"/>
        <v>&gt;6000</v>
      </c>
      <c r="X122" s="25">
        <v>6687</v>
      </c>
      <c r="Y122" s="25">
        <v>6482</v>
      </c>
      <c r="Z122" s="27">
        <f t="shared" si="37"/>
        <v>-3.1136238352485853E-2</v>
      </c>
      <c r="AA122" s="25">
        <v>7564</v>
      </c>
      <c r="AB122" s="25">
        <v>7424</v>
      </c>
      <c r="AC122" s="27">
        <f t="shared" si="41"/>
        <v>-1.8682155312311554E-2</v>
      </c>
      <c r="AD122" s="25">
        <v>14251</v>
      </c>
      <c r="AE122" s="25">
        <v>13906</v>
      </c>
      <c r="AF122" s="27">
        <f t="shared" si="42"/>
        <v>-2.4506678014249009E-2</v>
      </c>
      <c r="AG122" s="22" t="str">
        <f t="shared" si="38"/>
        <v>20–30</v>
      </c>
      <c r="AH122" s="28">
        <v>22.5</v>
      </c>
      <c r="AI122" s="28">
        <v>28.4</v>
      </c>
      <c r="AJ122" s="27">
        <f t="shared" si="39"/>
        <v>0.23287383595678585</v>
      </c>
      <c r="AK122" s="28">
        <v>3.1464833421470138</v>
      </c>
      <c r="AL122" s="28">
        <v>4.0544181034482785</v>
      </c>
      <c r="AM122" s="27">
        <v>0.2535217463897127</v>
      </c>
      <c r="AN122" s="28">
        <v>12.244754754052348</v>
      </c>
      <c r="AO122" s="28">
        <v>15.266791313102258</v>
      </c>
      <c r="AP122" s="27">
        <v>0.22058230508097751</v>
      </c>
      <c r="AQ122" s="25">
        <v>150.69999999999999</v>
      </c>
      <c r="AR122" s="25">
        <v>182.2</v>
      </c>
      <c r="AS122" s="27">
        <f t="shared" si="40"/>
        <v>0.18981387919340825</v>
      </c>
      <c r="AT122" s="25">
        <v>23.800000000000011</v>
      </c>
      <c r="AU122" s="25">
        <v>30.100000000000023</v>
      </c>
      <c r="AV122" s="27">
        <f t="shared" si="44"/>
        <v>0.23483959107740135</v>
      </c>
      <c r="AW122" s="25">
        <v>174.5</v>
      </c>
      <c r="AX122" s="25">
        <v>212.3</v>
      </c>
      <c r="AY122" s="27">
        <f t="shared" si="45"/>
        <v>0.1960756270667286</v>
      </c>
      <c r="AZ122" s="26">
        <v>0.51982378854625544</v>
      </c>
    </row>
    <row r="123" spans="1:52" x14ac:dyDescent="0.25">
      <c r="A123" s="22">
        <v>120</v>
      </c>
      <c r="B123" s="22">
        <v>20</v>
      </c>
      <c r="C123" s="22" t="s">
        <v>445</v>
      </c>
      <c r="D123" s="22" t="s">
        <v>1</v>
      </c>
      <c r="E123" s="23">
        <v>0.35</v>
      </c>
      <c r="F123" s="23" t="str">
        <f t="shared" ref="F123:F166" si="46">IF(E123&gt;0.5, "&gt;0.5", "≤0.5")</f>
        <v>≤0.5</v>
      </c>
      <c r="G123" s="24">
        <v>8.1</v>
      </c>
      <c r="H123" s="23" t="str">
        <f t="shared" si="35"/>
        <v>&gt;7.0</v>
      </c>
      <c r="I123" s="23"/>
      <c r="J123" s="23"/>
      <c r="K123" s="24">
        <v>12.8</v>
      </c>
      <c r="L123" s="23" t="str">
        <f t="shared" si="43"/>
        <v>10–20</v>
      </c>
      <c r="M123" s="25">
        <v>180</v>
      </c>
      <c r="N123" s="18" t="str">
        <f t="shared" si="21"/>
        <v>110–180</v>
      </c>
      <c r="O123" s="25">
        <v>33</v>
      </c>
      <c r="P123" s="18" t="str">
        <f t="shared" si="22"/>
        <v>26–44</v>
      </c>
      <c r="Q123" s="25">
        <v>62.25</v>
      </c>
      <c r="R123" s="18" t="str">
        <f t="shared" si="34"/>
        <v>&gt;58</v>
      </c>
      <c r="S123" s="26" t="s">
        <v>8</v>
      </c>
      <c r="T123" s="18">
        <v>11.35</v>
      </c>
      <c r="U123" s="26" t="str">
        <f t="shared" si="23"/>
        <v>8–15</v>
      </c>
      <c r="V123" s="22">
        <v>4</v>
      </c>
      <c r="W123" s="22" t="str">
        <f t="shared" si="36"/>
        <v>&gt;6000</v>
      </c>
      <c r="X123" s="25">
        <v>6591</v>
      </c>
      <c r="Y123" s="25">
        <v>6569</v>
      </c>
      <c r="Z123" s="27">
        <f t="shared" si="37"/>
        <v>-3.3434681602469043E-3</v>
      </c>
      <c r="AA123" s="25">
        <v>6890</v>
      </c>
      <c r="AB123" s="25">
        <v>6738</v>
      </c>
      <c r="AC123" s="27">
        <f t="shared" si="41"/>
        <v>-2.2307940041206058E-2</v>
      </c>
      <c r="AD123" s="25">
        <v>13481</v>
      </c>
      <c r="AE123" s="25">
        <v>13307</v>
      </c>
      <c r="AF123" s="27">
        <f t="shared" si="42"/>
        <v>-1.2991074147321617E-2</v>
      </c>
      <c r="AG123" s="22" t="str">
        <f t="shared" si="38"/>
        <v>20–30</v>
      </c>
      <c r="AH123" s="28">
        <v>26.2</v>
      </c>
      <c r="AI123" s="28">
        <v>32.1</v>
      </c>
      <c r="AJ123" s="27">
        <f t="shared" si="39"/>
        <v>0.20309661936891901</v>
      </c>
      <c r="AK123" s="28">
        <v>3.1930333817126271</v>
      </c>
      <c r="AL123" s="28">
        <v>4.3781537548233898</v>
      </c>
      <c r="AM123" s="27">
        <v>0.31565575002866431</v>
      </c>
      <c r="AN123" s="28">
        <v>14.398041688302055</v>
      </c>
      <c r="AO123" s="28">
        <v>17.975501615690991</v>
      </c>
      <c r="AP123" s="27">
        <v>0.22191760604883373</v>
      </c>
      <c r="AQ123" s="25">
        <v>172.1</v>
      </c>
      <c r="AR123" s="25">
        <v>209.7</v>
      </c>
      <c r="AS123" s="27">
        <f t="shared" si="40"/>
        <v>0.19760223469038052</v>
      </c>
      <c r="AT123" s="25">
        <v>22</v>
      </c>
      <c r="AU123" s="25">
        <v>29.5</v>
      </c>
      <c r="AV123" s="27">
        <f t="shared" si="44"/>
        <v>0.29334780998745824</v>
      </c>
      <c r="AW123" s="25">
        <v>194.1</v>
      </c>
      <c r="AX123" s="25">
        <v>239.2</v>
      </c>
      <c r="AY123" s="27">
        <f t="shared" si="45"/>
        <v>0.20892653190151214</v>
      </c>
      <c r="AZ123" s="26">
        <v>0.51982378854625566</v>
      </c>
    </row>
    <row r="124" spans="1:52" x14ac:dyDescent="0.25">
      <c r="A124" s="22">
        <v>121</v>
      </c>
      <c r="B124" s="22">
        <v>21</v>
      </c>
      <c r="C124" s="22" t="s">
        <v>48</v>
      </c>
      <c r="D124" s="22" t="s">
        <v>1</v>
      </c>
      <c r="E124" s="23">
        <v>0.73</v>
      </c>
      <c r="F124" s="23" t="str">
        <f t="shared" si="46"/>
        <v>&gt;0.5</v>
      </c>
      <c r="G124" s="24">
        <v>8.1199999999999992</v>
      </c>
      <c r="H124" s="23" t="str">
        <f t="shared" si="35"/>
        <v>&gt;7.0</v>
      </c>
      <c r="I124" s="23"/>
      <c r="J124" s="23"/>
      <c r="K124" s="24"/>
      <c r="L124" s="23"/>
      <c r="M124" s="25">
        <v>160</v>
      </c>
      <c r="N124" s="18" t="str">
        <f t="shared" si="21"/>
        <v>110–180</v>
      </c>
      <c r="O124" s="25">
        <v>35.200000000000003</v>
      </c>
      <c r="P124" s="18" t="str">
        <f t="shared" si="22"/>
        <v>26–44</v>
      </c>
      <c r="Q124" s="25">
        <v>0</v>
      </c>
      <c r="R124" s="18" t="str">
        <f t="shared" si="34"/>
        <v>&lt;25</v>
      </c>
      <c r="S124" s="26" t="s">
        <v>8</v>
      </c>
      <c r="T124" s="18">
        <v>3.4050000000000002</v>
      </c>
      <c r="U124" s="26" t="str">
        <f t="shared" si="23"/>
        <v>&lt;8</v>
      </c>
      <c r="V124" s="22">
        <v>4</v>
      </c>
      <c r="W124" s="22" t="str">
        <f t="shared" si="36"/>
        <v>2000–4000</v>
      </c>
      <c r="X124" s="25">
        <v>3570</v>
      </c>
      <c r="Y124" s="25">
        <v>3530</v>
      </c>
      <c r="Z124" s="27">
        <f t="shared" si="37"/>
        <v>-1.1267724846342269E-2</v>
      </c>
      <c r="AA124" s="25">
        <v>4520</v>
      </c>
      <c r="AB124" s="25">
        <v>4770</v>
      </c>
      <c r="AC124" s="27">
        <f t="shared" si="41"/>
        <v>5.3834311056109953E-2</v>
      </c>
      <c r="AD124" s="25">
        <v>8090</v>
      </c>
      <c r="AE124" s="25">
        <v>8300</v>
      </c>
      <c r="AF124" s="27">
        <f t="shared" si="42"/>
        <v>2.5626783732151819E-2</v>
      </c>
      <c r="AG124" s="22" t="str">
        <f t="shared" si="38"/>
        <v>20–30</v>
      </c>
      <c r="AH124" s="28">
        <v>21.2</v>
      </c>
      <c r="AI124" s="28">
        <v>21.4</v>
      </c>
      <c r="AJ124" s="27">
        <f t="shared" si="39"/>
        <v>9.3897403498389171E-3</v>
      </c>
      <c r="AK124" s="28">
        <v>14.004424778761061</v>
      </c>
      <c r="AL124" s="28">
        <v>17.526205450733752</v>
      </c>
      <c r="AM124" s="27">
        <v>0.22432387988441538</v>
      </c>
      <c r="AN124" s="28">
        <v>17.181705809641532</v>
      </c>
      <c r="AO124" s="28">
        <v>19.156626506024097</v>
      </c>
      <c r="AP124" s="27">
        <v>0.10880348535738792</v>
      </c>
      <c r="AQ124" s="25">
        <v>75.7</v>
      </c>
      <c r="AR124" s="25">
        <v>75.400000000000006</v>
      </c>
      <c r="AS124" s="27">
        <f t="shared" si="40"/>
        <v>-3.9708854294926198E-3</v>
      </c>
      <c r="AT124" s="25">
        <v>63.3</v>
      </c>
      <c r="AU124" s="25">
        <v>83.6</v>
      </c>
      <c r="AV124" s="27">
        <f t="shared" si="44"/>
        <v>0.27815819094052541</v>
      </c>
      <c r="AW124" s="25">
        <v>139</v>
      </c>
      <c r="AX124" s="25">
        <v>159</v>
      </c>
      <c r="AY124" s="27">
        <f t="shared" si="45"/>
        <v>0.13443026908953976</v>
      </c>
      <c r="AZ124" s="26">
        <v>5.8737151248164254E-2</v>
      </c>
    </row>
    <row r="125" spans="1:52" x14ac:dyDescent="0.25">
      <c r="A125" s="22">
        <v>122</v>
      </c>
      <c r="B125" s="22">
        <v>21</v>
      </c>
      <c r="C125" s="22" t="s">
        <v>47</v>
      </c>
      <c r="D125" s="22" t="s">
        <v>1</v>
      </c>
      <c r="E125" s="23">
        <v>0.73</v>
      </c>
      <c r="F125" s="23" t="str">
        <f t="shared" si="46"/>
        <v>&gt;0.5</v>
      </c>
      <c r="G125" s="24">
        <v>8.1199999999999992</v>
      </c>
      <c r="H125" s="23" t="str">
        <f t="shared" si="35"/>
        <v>&gt;7.0</v>
      </c>
      <c r="I125" s="23"/>
      <c r="J125" s="23"/>
      <c r="K125" s="24"/>
      <c r="L125" s="23"/>
      <c r="M125" s="25">
        <v>160</v>
      </c>
      <c r="N125" s="18" t="str">
        <f t="shared" si="21"/>
        <v>110–180</v>
      </c>
      <c r="O125" s="25">
        <v>35.200000000000003</v>
      </c>
      <c r="P125" s="18" t="str">
        <f t="shared" si="22"/>
        <v>26–44</v>
      </c>
      <c r="Q125" s="25">
        <v>0</v>
      </c>
      <c r="R125" s="18" t="str">
        <f t="shared" si="34"/>
        <v>&lt;25</v>
      </c>
      <c r="S125" s="26" t="s">
        <v>8</v>
      </c>
      <c r="T125" s="18">
        <v>6.8100000000000005</v>
      </c>
      <c r="U125" s="26" t="str">
        <f t="shared" si="23"/>
        <v>&lt;8</v>
      </c>
      <c r="V125" s="22">
        <v>4</v>
      </c>
      <c r="W125" s="22" t="str">
        <f t="shared" si="36"/>
        <v>2000–4000</v>
      </c>
      <c r="X125" s="25">
        <v>3570</v>
      </c>
      <c r="Y125" s="25">
        <v>3650</v>
      </c>
      <c r="Z125" s="27">
        <f t="shared" si="37"/>
        <v>2.2161571802852349E-2</v>
      </c>
      <c r="AA125" s="25">
        <v>4520</v>
      </c>
      <c r="AB125" s="25">
        <v>4920</v>
      </c>
      <c r="AC125" s="27">
        <f t="shared" si="41"/>
        <v>8.4796536660076846E-2</v>
      </c>
      <c r="AD125" s="25">
        <v>8090</v>
      </c>
      <c r="AE125" s="25">
        <v>8570</v>
      </c>
      <c r="AF125" s="27">
        <f t="shared" si="42"/>
        <v>5.7639001539288179E-2</v>
      </c>
      <c r="AG125" s="22" t="str">
        <f t="shared" si="38"/>
        <v>20–30</v>
      </c>
      <c r="AH125" s="28">
        <v>21.2</v>
      </c>
      <c r="AI125" s="28">
        <v>23.2</v>
      </c>
      <c r="AJ125" s="27">
        <f t="shared" si="39"/>
        <v>9.0151096994297478E-2</v>
      </c>
      <c r="AK125" s="28">
        <v>14.004424778761061</v>
      </c>
      <c r="AL125" s="28">
        <v>13.719512195121951</v>
      </c>
      <c r="AM125" s="27">
        <v>-2.0554267931723262E-2</v>
      </c>
      <c r="AN125" s="28">
        <v>17.181705809641532</v>
      </c>
      <c r="AO125" s="28">
        <v>17.736289381563594</v>
      </c>
      <c r="AP125" s="27">
        <v>3.1767586176296721E-2</v>
      </c>
      <c r="AQ125" s="25">
        <v>75.7</v>
      </c>
      <c r="AR125" s="25">
        <v>84.5</v>
      </c>
      <c r="AS125" s="27">
        <f t="shared" si="40"/>
        <v>0.10997337391972513</v>
      </c>
      <c r="AT125" s="25">
        <v>63.3</v>
      </c>
      <c r="AU125" s="25">
        <v>67.5</v>
      </c>
      <c r="AV125" s="27">
        <f t="shared" si="44"/>
        <v>6.424226872835366E-2</v>
      </c>
      <c r="AW125" s="25">
        <v>139</v>
      </c>
      <c r="AX125" s="25">
        <v>152</v>
      </c>
      <c r="AY125" s="27">
        <f t="shared" si="45"/>
        <v>8.9406587715584712E-2</v>
      </c>
      <c r="AZ125" s="26">
        <v>0.29368575624082227</v>
      </c>
    </row>
    <row r="126" spans="1:52" x14ac:dyDescent="0.25">
      <c r="A126" s="22">
        <v>123</v>
      </c>
      <c r="B126" s="22">
        <v>21</v>
      </c>
      <c r="C126" s="22" t="s">
        <v>47</v>
      </c>
      <c r="D126" s="22" t="s">
        <v>1</v>
      </c>
      <c r="E126" s="23">
        <v>0.73</v>
      </c>
      <c r="F126" s="23" t="str">
        <f t="shared" si="46"/>
        <v>&gt;0.5</v>
      </c>
      <c r="G126" s="24">
        <v>8.1199999999999992</v>
      </c>
      <c r="H126" s="23" t="str">
        <f t="shared" si="35"/>
        <v>&gt;7.0</v>
      </c>
      <c r="I126" s="23"/>
      <c r="J126" s="23"/>
      <c r="K126" s="24"/>
      <c r="L126" s="23"/>
      <c r="M126" s="25">
        <v>160</v>
      </c>
      <c r="N126" s="18" t="str">
        <f t="shared" si="21"/>
        <v>110–180</v>
      </c>
      <c r="O126" s="25">
        <v>35.200000000000003</v>
      </c>
      <c r="P126" s="18" t="str">
        <f t="shared" si="22"/>
        <v>26–44</v>
      </c>
      <c r="Q126" s="25">
        <v>0</v>
      </c>
      <c r="R126" s="18" t="str">
        <f t="shared" si="34"/>
        <v>&lt;25</v>
      </c>
      <c r="S126" s="26" t="s">
        <v>8</v>
      </c>
      <c r="T126" s="18">
        <v>10.215</v>
      </c>
      <c r="U126" s="26" t="str">
        <f t="shared" si="23"/>
        <v>8–15</v>
      </c>
      <c r="V126" s="22">
        <v>4</v>
      </c>
      <c r="W126" s="22" t="str">
        <f t="shared" si="36"/>
        <v>2000–4000</v>
      </c>
      <c r="X126" s="25">
        <v>3570</v>
      </c>
      <c r="Y126" s="25">
        <v>3710</v>
      </c>
      <c r="Z126" s="27">
        <f t="shared" si="37"/>
        <v>3.8466280827796143E-2</v>
      </c>
      <c r="AA126" s="25">
        <v>4520</v>
      </c>
      <c r="AB126" s="25">
        <v>4940</v>
      </c>
      <c r="AC126" s="27">
        <f t="shared" si="41"/>
        <v>8.8853337355691342E-2</v>
      </c>
      <c r="AD126" s="25">
        <v>8090</v>
      </c>
      <c r="AE126" s="25">
        <v>8650</v>
      </c>
      <c r="AF126" s="27">
        <f t="shared" si="42"/>
        <v>6.6930589873387653E-2</v>
      </c>
      <c r="AG126" s="22" t="str">
        <f t="shared" si="38"/>
        <v>20–30</v>
      </c>
      <c r="AH126" s="28">
        <v>21.2</v>
      </c>
      <c r="AI126" s="28">
        <v>22.3</v>
      </c>
      <c r="AJ126" s="27">
        <f t="shared" si="39"/>
        <v>5.0585496788106456E-2</v>
      </c>
      <c r="AK126" s="28">
        <v>14.004424778761061</v>
      </c>
      <c r="AL126" s="28">
        <v>10.951417004048581</v>
      </c>
      <c r="AM126" s="27">
        <v>-0.24590448065338605</v>
      </c>
      <c r="AN126" s="28">
        <v>17.181705809641532</v>
      </c>
      <c r="AO126" s="28">
        <v>15.83815028901734</v>
      </c>
      <c r="AP126" s="27">
        <v>-8.1423597175954404E-2</v>
      </c>
      <c r="AQ126" s="25">
        <v>75.7</v>
      </c>
      <c r="AR126" s="25">
        <v>82.9</v>
      </c>
      <c r="AS126" s="27">
        <f t="shared" si="40"/>
        <v>9.0856901697846187E-2</v>
      </c>
      <c r="AT126" s="25">
        <v>63.3</v>
      </c>
      <c r="AU126" s="25">
        <v>54.099999999999994</v>
      </c>
      <c r="AV126" s="27">
        <f t="shared" si="44"/>
        <v>-0.15705114329769468</v>
      </c>
      <c r="AW126" s="25">
        <v>139</v>
      </c>
      <c r="AX126" s="25">
        <v>137</v>
      </c>
      <c r="AY126" s="27">
        <f t="shared" si="45"/>
        <v>-1.4493007302566864E-2</v>
      </c>
      <c r="AZ126" s="26">
        <v>0.10768477728830166</v>
      </c>
    </row>
    <row r="127" spans="1:52" x14ac:dyDescent="0.25">
      <c r="A127" s="22">
        <v>124</v>
      </c>
      <c r="B127" s="22">
        <v>21</v>
      </c>
      <c r="C127" s="22" t="s">
        <v>47</v>
      </c>
      <c r="D127" s="22" t="s">
        <v>1</v>
      </c>
      <c r="E127" s="23">
        <v>0.73</v>
      </c>
      <c r="F127" s="23" t="str">
        <f t="shared" si="46"/>
        <v>&gt;0.5</v>
      </c>
      <c r="G127" s="24">
        <v>8.1199999999999992</v>
      </c>
      <c r="H127" s="23" t="str">
        <f t="shared" si="35"/>
        <v>&gt;7.0</v>
      </c>
      <c r="I127" s="23"/>
      <c r="J127" s="23"/>
      <c r="K127" s="24"/>
      <c r="L127" s="23"/>
      <c r="M127" s="25">
        <v>160</v>
      </c>
      <c r="N127" s="18" t="str">
        <f t="shared" si="21"/>
        <v>110–180</v>
      </c>
      <c r="O127" s="25">
        <v>35.200000000000003</v>
      </c>
      <c r="P127" s="18" t="str">
        <f t="shared" si="22"/>
        <v>26–44</v>
      </c>
      <c r="Q127" s="25">
        <v>0</v>
      </c>
      <c r="R127" s="18" t="str">
        <f t="shared" si="34"/>
        <v>&lt;25</v>
      </c>
      <c r="S127" s="26" t="s">
        <v>8</v>
      </c>
      <c r="T127" s="18">
        <v>13.620000000000001</v>
      </c>
      <c r="U127" s="26" t="str">
        <f t="shared" si="23"/>
        <v>8–15</v>
      </c>
      <c r="V127" s="22">
        <v>4</v>
      </c>
      <c r="W127" s="22" t="str">
        <f t="shared" si="36"/>
        <v>2000–4000</v>
      </c>
      <c r="X127" s="25">
        <v>3570</v>
      </c>
      <c r="Y127" s="25">
        <v>3540</v>
      </c>
      <c r="Z127" s="27">
        <f t="shared" si="37"/>
        <v>-8.4388686458645949E-3</v>
      </c>
      <c r="AA127" s="25">
        <v>4520</v>
      </c>
      <c r="AB127" s="25">
        <v>4510</v>
      </c>
      <c r="AC127" s="27">
        <f t="shared" si="41"/>
        <v>-2.2148403295527874E-3</v>
      </c>
      <c r="AD127" s="25">
        <v>8090</v>
      </c>
      <c r="AE127" s="25">
        <v>8050</v>
      </c>
      <c r="AF127" s="27">
        <f t="shared" si="42"/>
        <v>-4.9566396399282888E-3</v>
      </c>
      <c r="AG127" s="22" t="str">
        <f t="shared" si="38"/>
        <v>20–30</v>
      </c>
      <c r="AH127" s="28">
        <v>21.2</v>
      </c>
      <c r="AI127" s="28">
        <v>21.8</v>
      </c>
      <c r="AJ127" s="27">
        <f t="shared" si="39"/>
        <v>2.7908788117076658E-2</v>
      </c>
      <c r="AK127" s="28">
        <v>14.004424778761061</v>
      </c>
      <c r="AL127" s="28">
        <v>15.809312638580931</v>
      </c>
      <c r="AM127" s="27">
        <v>0.12122583859967263</v>
      </c>
      <c r="AN127" s="28">
        <v>17.181705809641532</v>
      </c>
      <c r="AO127" s="28">
        <v>19.378881987577639</v>
      </c>
      <c r="AP127" s="27">
        <v>0.12033871375877356</v>
      </c>
      <c r="AQ127" s="25">
        <v>75.7</v>
      </c>
      <c r="AR127" s="25">
        <v>84.7</v>
      </c>
      <c r="AS127" s="27">
        <f t="shared" si="40"/>
        <v>0.11233744121460557</v>
      </c>
      <c r="AT127" s="25">
        <v>63.3</v>
      </c>
      <c r="AU127" s="25">
        <v>71.3</v>
      </c>
      <c r="AV127" s="27">
        <f t="shared" si="44"/>
        <v>0.11901099827011979</v>
      </c>
      <c r="AW127" s="25">
        <v>139</v>
      </c>
      <c r="AX127" s="25">
        <v>156</v>
      </c>
      <c r="AY127" s="27">
        <f t="shared" si="45"/>
        <v>0.1153820741188452</v>
      </c>
      <c r="AZ127" s="26">
        <v>4.4052863436123448E-2</v>
      </c>
    </row>
    <row r="128" spans="1:52" x14ac:dyDescent="0.25">
      <c r="A128" s="22">
        <v>125</v>
      </c>
      <c r="B128" s="22">
        <v>22</v>
      </c>
      <c r="C128" s="22" t="s">
        <v>446</v>
      </c>
      <c r="D128" s="22" t="s">
        <v>1</v>
      </c>
      <c r="E128" s="23">
        <v>0.78</v>
      </c>
      <c r="F128" s="23" t="str">
        <f t="shared" si="46"/>
        <v>&gt;0.5</v>
      </c>
      <c r="G128" s="24">
        <v>8.1199999999999992</v>
      </c>
      <c r="H128" s="23" t="str">
        <f t="shared" si="35"/>
        <v>&gt;7.0</v>
      </c>
      <c r="I128" s="23"/>
      <c r="J128" s="23"/>
      <c r="K128" s="24">
        <v>14.3</v>
      </c>
      <c r="L128" s="23" t="str">
        <f t="shared" ref="L128:L135" si="47">IF(K128&gt;20,"&gt;20",IF(K128&gt;10,"10–20","&lt;10"))</f>
        <v>10–20</v>
      </c>
      <c r="M128" s="25">
        <v>160</v>
      </c>
      <c r="N128" s="18" t="str">
        <f t="shared" si="21"/>
        <v>110–180</v>
      </c>
      <c r="O128" s="25">
        <v>35.200000000000003</v>
      </c>
      <c r="P128" s="18" t="str">
        <f t="shared" si="22"/>
        <v>26–44</v>
      </c>
      <c r="Q128" s="25">
        <v>62.25</v>
      </c>
      <c r="R128" s="18" t="str">
        <f t="shared" si="34"/>
        <v>&gt;58</v>
      </c>
      <c r="S128" s="26" t="s">
        <v>8</v>
      </c>
      <c r="T128" s="18">
        <v>11.35</v>
      </c>
      <c r="U128" s="26" t="str">
        <f t="shared" si="23"/>
        <v>8–15</v>
      </c>
      <c r="V128" s="22">
        <v>6</v>
      </c>
      <c r="W128" s="22" t="str">
        <f t="shared" si="36"/>
        <v>4000–6000</v>
      </c>
      <c r="X128" s="25">
        <v>5007</v>
      </c>
      <c r="Y128" s="25">
        <v>4978</v>
      </c>
      <c r="Z128" s="27">
        <f t="shared" si="37"/>
        <v>-5.8087294024074072E-3</v>
      </c>
      <c r="AA128" s="25">
        <v>6187</v>
      </c>
      <c r="AB128" s="25">
        <v>6005</v>
      </c>
      <c r="AC128" s="27">
        <f t="shared" si="41"/>
        <v>-2.9857861016904928E-2</v>
      </c>
      <c r="AD128" s="25">
        <v>11194</v>
      </c>
      <c r="AE128" s="25">
        <v>10983</v>
      </c>
      <c r="AF128" s="27">
        <f t="shared" si="42"/>
        <v>-1.9029297662959035E-2</v>
      </c>
      <c r="AG128" s="22" t="str">
        <f t="shared" si="38"/>
        <v>&lt;20</v>
      </c>
      <c r="AH128" s="28">
        <v>18.79</v>
      </c>
      <c r="AI128" s="28">
        <v>19.48</v>
      </c>
      <c r="AJ128" s="27">
        <f t="shared" si="39"/>
        <v>3.6063484789015152E-2</v>
      </c>
      <c r="AK128" s="28">
        <v>20.938125101018262</v>
      </c>
      <c r="AL128" s="28">
        <v>25.550373022481271</v>
      </c>
      <c r="AM128" s="27">
        <v>0.19908025153822576</v>
      </c>
      <c r="AN128" s="28">
        <v>19.97</v>
      </c>
      <c r="AO128" s="28">
        <v>23.53</v>
      </c>
      <c r="AP128" s="27">
        <v>0.16404505531154728</v>
      </c>
      <c r="AQ128" s="25">
        <v>94</v>
      </c>
      <c r="AR128" s="25">
        <v>105</v>
      </c>
      <c r="AS128" s="27">
        <f t="shared" si="40"/>
        <v>0.11066556788751938</v>
      </c>
      <c r="AT128" s="25">
        <v>129.54417999999998</v>
      </c>
      <c r="AU128" s="25">
        <v>153.42999000000003</v>
      </c>
      <c r="AV128" s="27">
        <f t="shared" si="44"/>
        <v>0.1692223905213209</v>
      </c>
      <c r="AW128" s="25">
        <v>223.54417999999998</v>
      </c>
      <c r="AX128" s="25">
        <v>258.42999000000003</v>
      </c>
      <c r="AY128" s="27">
        <f t="shared" si="45"/>
        <v>0.14501575764858846</v>
      </c>
      <c r="AZ128" s="26">
        <v>6.0792951541850333E-2</v>
      </c>
    </row>
    <row r="129" spans="1:52" x14ac:dyDescent="0.25">
      <c r="A129" s="22">
        <v>126</v>
      </c>
      <c r="B129" s="22">
        <v>22</v>
      </c>
      <c r="C129" s="22" t="s">
        <v>446</v>
      </c>
      <c r="D129" s="22" t="s">
        <v>1</v>
      </c>
      <c r="E129" s="23">
        <v>0.78</v>
      </c>
      <c r="F129" s="23" t="str">
        <f t="shared" si="46"/>
        <v>&gt;0.5</v>
      </c>
      <c r="G129" s="24">
        <v>8.1199999999999992</v>
      </c>
      <c r="H129" s="23" t="str">
        <f t="shared" si="35"/>
        <v>&gt;7.0</v>
      </c>
      <c r="I129" s="23"/>
      <c r="J129" s="23"/>
      <c r="K129" s="24">
        <v>14.3</v>
      </c>
      <c r="L129" s="23" t="str">
        <f t="shared" si="47"/>
        <v>10–20</v>
      </c>
      <c r="M129" s="25">
        <v>160</v>
      </c>
      <c r="N129" s="18" t="str">
        <f t="shared" si="21"/>
        <v>110–180</v>
      </c>
      <c r="O129" s="25">
        <v>35.200000000000003</v>
      </c>
      <c r="P129" s="18" t="str">
        <f t="shared" si="22"/>
        <v>26–44</v>
      </c>
      <c r="Q129" s="25">
        <v>62.25</v>
      </c>
      <c r="R129" s="18" t="str">
        <f t="shared" si="34"/>
        <v>&gt;58</v>
      </c>
      <c r="S129" s="26" t="s">
        <v>8</v>
      </c>
      <c r="T129" s="18">
        <v>11.35</v>
      </c>
      <c r="U129" s="26" t="str">
        <f t="shared" si="23"/>
        <v>8–15</v>
      </c>
      <c r="V129" s="22">
        <v>6</v>
      </c>
      <c r="W129" s="22" t="str">
        <f t="shared" si="36"/>
        <v>4000–6000</v>
      </c>
      <c r="X129" s="25">
        <v>4515</v>
      </c>
      <c r="Y129" s="25">
        <v>4917</v>
      </c>
      <c r="Z129" s="27">
        <f t="shared" si="37"/>
        <v>8.5293401560853632E-2</v>
      </c>
      <c r="AA129" s="25">
        <v>5313</v>
      </c>
      <c r="AB129" s="25">
        <v>5719</v>
      </c>
      <c r="AC129" s="27">
        <f t="shared" si="41"/>
        <v>7.3637317464373034E-2</v>
      </c>
      <c r="AD129" s="25">
        <v>9828</v>
      </c>
      <c r="AE129" s="25">
        <v>10636</v>
      </c>
      <c r="AF129" s="27">
        <f t="shared" si="42"/>
        <v>7.9009018721840699E-2</v>
      </c>
      <c r="AG129" s="22" t="str">
        <f t="shared" si="38"/>
        <v>20–30</v>
      </c>
      <c r="AH129" s="28">
        <v>23.11</v>
      </c>
      <c r="AI129" s="28">
        <v>29.11</v>
      </c>
      <c r="AJ129" s="27">
        <f t="shared" si="39"/>
        <v>0.23081633347124245</v>
      </c>
      <c r="AK129" s="28">
        <v>22.745612648221343</v>
      </c>
      <c r="AL129" s="28">
        <v>36.40509179926562</v>
      </c>
      <c r="AM129" s="27">
        <v>0.47033637328371386</v>
      </c>
      <c r="AN129" s="28">
        <v>22.98</v>
      </c>
      <c r="AO129" s="28">
        <v>33.020000000000003</v>
      </c>
      <c r="AP129" s="27">
        <v>0.36248916607137233</v>
      </c>
      <c r="AQ129" s="25">
        <v>105</v>
      </c>
      <c r="AR129" s="25">
        <v>143</v>
      </c>
      <c r="AS129" s="27">
        <f t="shared" si="40"/>
        <v>0.30888428010238395</v>
      </c>
      <c r="AT129" s="25">
        <v>120.84744000000001</v>
      </c>
      <c r="AU129" s="25">
        <v>208.20072000000005</v>
      </c>
      <c r="AV129" s="27">
        <f t="shared" si="44"/>
        <v>0.54397369074808666</v>
      </c>
      <c r="AW129" s="25">
        <v>225.84744000000001</v>
      </c>
      <c r="AX129" s="25">
        <v>351.20072000000005</v>
      </c>
      <c r="AY129" s="27">
        <f t="shared" si="45"/>
        <v>0.44149818479321312</v>
      </c>
      <c r="AZ129" s="26">
        <v>0.52863436123348018</v>
      </c>
    </row>
    <row r="130" spans="1:52" x14ac:dyDescent="0.25">
      <c r="A130" s="22">
        <v>127</v>
      </c>
      <c r="B130" s="22">
        <v>23</v>
      </c>
      <c r="C130" s="22" t="s">
        <v>447</v>
      </c>
      <c r="D130" s="22" t="s">
        <v>1</v>
      </c>
      <c r="E130" s="23">
        <v>0.7</v>
      </c>
      <c r="F130" s="23" t="str">
        <f t="shared" si="46"/>
        <v>&gt;0.5</v>
      </c>
      <c r="G130" s="24">
        <v>7.2</v>
      </c>
      <c r="H130" s="23" t="str">
        <f t="shared" si="35"/>
        <v>&gt;7.0</v>
      </c>
      <c r="I130" s="23"/>
      <c r="J130" s="23"/>
      <c r="K130" s="24">
        <v>10.210000000000001</v>
      </c>
      <c r="L130" s="23" t="str">
        <f t="shared" si="47"/>
        <v>10–20</v>
      </c>
      <c r="M130" s="25">
        <v>178.5</v>
      </c>
      <c r="N130" s="18" t="str">
        <f t="shared" si="21"/>
        <v>110–180</v>
      </c>
      <c r="O130" s="25">
        <v>45.54</v>
      </c>
      <c r="P130" s="18" t="str">
        <f t="shared" si="22"/>
        <v>&gt;44</v>
      </c>
      <c r="Q130" s="25">
        <v>0</v>
      </c>
      <c r="R130" s="18" t="str">
        <f t="shared" si="34"/>
        <v>&lt;25</v>
      </c>
      <c r="S130" s="26" t="s">
        <v>8</v>
      </c>
      <c r="T130" s="18">
        <v>2.55375</v>
      </c>
      <c r="U130" s="26" t="str">
        <f t="shared" si="23"/>
        <v>&lt;8</v>
      </c>
      <c r="V130" s="22">
        <v>3</v>
      </c>
      <c r="W130" s="22" t="str">
        <f t="shared" si="36"/>
        <v>4000–6000</v>
      </c>
      <c r="X130" s="25">
        <v>4739.47</v>
      </c>
      <c r="Y130" s="25">
        <v>5415.2</v>
      </c>
      <c r="Z130" s="27">
        <f t="shared" si="37"/>
        <v>0.13328449910295723</v>
      </c>
      <c r="AA130" s="25">
        <v>11483.23</v>
      </c>
      <c r="AB130" s="25">
        <v>11806.5</v>
      </c>
      <c r="AC130" s="27">
        <f t="shared" si="41"/>
        <v>2.7762517066028076E-2</v>
      </c>
      <c r="AD130" s="25">
        <v>16222.7</v>
      </c>
      <c r="AE130" s="25">
        <v>17221.7</v>
      </c>
      <c r="AF130" s="27">
        <f t="shared" si="42"/>
        <v>5.9758720549435068E-2</v>
      </c>
      <c r="AG130" s="22" t="str">
        <f t="shared" si="38"/>
        <v>30–40</v>
      </c>
      <c r="AH130" s="28">
        <v>33.828677046167606</v>
      </c>
      <c r="AI130" s="28">
        <v>34.802038705864973</v>
      </c>
      <c r="AJ130" s="27">
        <f t="shared" si="39"/>
        <v>2.8367092474906958E-2</v>
      </c>
      <c r="AK130" s="28">
        <v>4.9219601105263928</v>
      </c>
      <c r="AL130" s="28">
        <v>5.1903612416889002</v>
      </c>
      <c r="AM130" s="27">
        <v>5.3096450549981362E-2</v>
      </c>
      <c r="AN130" s="28">
        <v>13.367072065685736</v>
      </c>
      <c r="AO130" s="28">
        <v>14.501471980118106</v>
      </c>
      <c r="AP130" s="27">
        <v>8.1455785856188762E-2</v>
      </c>
      <c r="AQ130" s="25">
        <v>160.33000000000001</v>
      </c>
      <c r="AR130" s="25">
        <v>188.46</v>
      </c>
      <c r="AS130" s="27">
        <f t="shared" si="40"/>
        <v>0.16165159157786424</v>
      </c>
      <c r="AT130" s="25">
        <v>56.519999999999982</v>
      </c>
      <c r="AU130" s="25">
        <v>61.28</v>
      </c>
      <c r="AV130" s="27">
        <f t="shared" si="44"/>
        <v>8.0858967616009497E-2</v>
      </c>
      <c r="AW130" s="25">
        <v>216.85</v>
      </c>
      <c r="AX130" s="25">
        <v>249.74</v>
      </c>
      <c r="AY130" s="27">
        <f t="shared" si="45"/>
        <v>0.1412145064056238</v>
      </c>
      <c r="AZ130" s="26">
        <v>0.38114994016539111</v>
      </c>
    </row>
    <row r="131" spans="1:52" x14ac:dyDescent="0.25">
      <c r="A131" s="22">
        <v>128</v>
      </c>
      <c r="B131" s="22">
        <v>23</v>
      </c>
      <c r="C131" s="22" t="s">
        <v>447</v>
      </c>
      <c r="D131" s="22" t="s">
        <v>1</v>
      </c>
      <c r="E131" s="23">
        <v>0.7</v>
      </c>
      <c r="F131" s="23" t="str">
        <f t="shared" si="46"/>
        <v>&gt;0.5</v>
      </c>
      <c r="G131" s="24">
        <v>7.2</v>
      </c>
      <c r="H131" s="23" t="str">
        <f t="shared" si="35"/>
        <v>&gt;7.0</v>
      </c>
      <c r="I131" s="23"/>
      <c r="J131" s="23"/>
      <c r="K131" s="24">
        <v>10.210000000000001</v>
      </c>
      <c r="L131" s="23" t="str">
        <f t="shared" si="47"/>
        <v>10–20</v>
      </c>
      <c r="M131" s="25">
        <v>178.5</v>
      </c>
      <c r="N131" s="18" t="str">
        <f t="shared" si="21"/>
        <v>110–180</v>
      </c>
      <c r="O131" s="25">
        <v>45.54</v>
      </c>
      <c r="P131" s="18" t="str">
        <f t="shared" si="22"/>
        <v>&gt;44</v>
      </c>
      <c r="Q131" s="25">
        <v>0</v>
      </c>
      <c r="R131" s="18" t="str">
        <f t="shared" si="34"/>
        <v>&lt;25</v>
      </c>
      <c r="S131" s="26" t="s">
        <v>8</v>
      </c>
      <c r="T131" s="18">
        <v>5.1074999999999999</v>
      </c>
      <c r="U131" s="26" t="str">
        <f t="shared" si="23"/>
        <v>&lt;8</v>
      </c>
      <c r="V131" s="22">
        <v>3</v>
      </c>
      <c r="W131" s="22" t="str">
        <f t="shared" si="36"/>
        <v>4000–6000</v>
      </c>
      <c r="X131" s="25">
        <v>4739.47</v>
      </c>
      <c r="Y131" s="25">
        <v>5856.67</v>
      </c>
      <c r="Z131" s="27">
        <f t="shared" si="37"/>
        <v>0.21165586757339411</v>
      </c>
      <c r="AA131" s="25">
        <v>11483.23</v>
      </c>
      <c r="AB131" s="25">
        <v>8977.6299999999992</v>
      </c>
      <c r="AC131" s="27">
        <f t="shared" si="41"/>
        <v>-0.24615178254313272</v>
      </c>
      <c r="AD131" s="25">
        <v>16222.7</v>
      </c>
      <c r="AE131" s="25">
        <v>14834.3</v>
      </c>
      <c r="AF131" s="27">
        <f t="shared" si="42"/>
        <v>-8.9469429073174706E-2</v>
      </c>
      <c r="AG131" s="22" t="str">
        <f t="shared" si="38"/>
        <v>30–40</v>
      </c>
      <c r="AH131" s="28">
        <v>33.828677046167606</v>
      </c>
      <c r="AI131" s="28">
        <v>33.548074246969691</v>
      </c>
      <c r="AJ131" s="27">
        <f t="shared" si="39"/>
        <v>-8.3294138153625439E-3</v>
      </c>
      <c r="AK131" s="28">
        <v>4.9219601105263928</v>
      </c>
      <c r="AL131" s="28">
        <v>6.8280826899749698</v>
      </c>
      <c r="AM131" s="27">
        <v>0.32733706766897169</v>
      </c>
      <c r="AN131" s="28">
        <v>13.367072065685736</v>
      </c>
      <c r="AO131" s="28">
        <v>17.377294513391259</v>
      </c>
      <c r="AP131" s="27">
        <v>0.26237006676843283</v>
      </c>
      <c r="AQ131" s="25">
        <v>160.33000000000001</v>
      </c>
      <c r="AR131" s="25">
        <v>196.48</v>
      </c>
      <c r="AS131" s="27">
        <f t="shared" si="40"/>
        <v>0.20332645375803152</v>
      </c>
      <c r="AT131" s="25">
        <v>56.519999999999982</v>
      </c>
      <c r="AU131" s="25">
        <v>61.299999999999983</v>
      </c>
      <c r="AV131" s="27">
        <f t="shared" si="44"/>
        <v>8.1185285125838974E-2</v>
      </c>
      <c r="AW131" s="25">
        <v>216.85</v>
      </c>
      <c r="AX131" s="25">
        <v>257.77999999999997</v>
      </c>
      <c r="AY131" s="27">
        <f t="shared" si="45"/>
        <v>0.17290063769525815</v>
      </c>
      <c r="AZ131" s="26">
        <v>-5.4939363523820846E-2</v>
      </c>
    </row>
    <row r="132" spans="1:52" x14ac:dyDescent="0.25">
      <c r="A132" s="22">
        <v>129</v>
      </c>
      <c r="B132" s="22">
        <v>23</v>
      </c>
      <c r="C132" s="22" t="s">
        <v>447</v>
      </c>
      <c r="D132" s="22" t="s">
        <v>1</v>
      </c>
      <c r="E132" s="23">
        <v>0.7</v>
      </c>
      <c r="F132" s="23" t="str">
        <f t="shared" si="46"/>
        <v>&gt;0.5</v>
      </c>
      <c r="G132" s="24">
        <v>7.2</v>
      </c>
      <c r="H132" s="23" t="str">
        <f t="shared" si="35"/>
        <v>&gt;7.0</v>
      </c>
      <c r="I132" s="23"/>
      <c r="J132" s="23"/>
      <c r="K132" s="24">
        <v>10.210000000000001</v>
      </c>
      <c r="L132" s="23" t="str">
        <f t="shared" si="47"/>
        <v>10–20</v>
      </c>
      <c r="M132" s="25">
        <v>178.5</v>
      </c>
      <c r="N132" s="18" t="str">
        <f t="shared" si="21"/>
        <v>110–180</v>
      </c>
      <c r="O132" s="25">
        <v>45.54</v>
      </c>
      <c r="P132" s="18" t="str">
        <f t="shared" si="22"/>
        <v>&gt;44</v>
      </c>
      <c r="Q132" s="25">
        <v>0</v>
      </c>
      <c r="R132" s="18" t="str">
        <f t="shared" ref="R132:R135" si="48">IF(Q132&gt;58,"&gt;58",IF(Q132&gt;25,"25–58","&lt;25"))</f>
        <v>&lt;25</v>
      </c>
      <c r="S132" s="26" t="s">
        <v>8</v>
      </c>
      <c r="T132" s="18">
        <v>7.6612499999999999</v>
      </c>
      <c r="U132" s="26" t="str">
        <f t="shared" si="23"/>
        <v>&lt;8</v>
      </c>
      <c r="V132" s="22">
        <v>3</v>
      </c>
      <c r="W132" s="22" t="str">
        <f t="shared" si="36"/>
        <v>4000–6000</v>
      </c>
      <c r="X132" s="25">
        <v>4739.47</v>
      </c>
      <c r="Y132" s="25">
        <v>5805.33</v>
      </c>
      <c r="Z132" s="27">
        <f t="shared" si="37"/>
        <v>0.20285114597001044</v>
      </c>
      <c r="AA132" s="25">
        <v>11483.23</v>
      </c>
      <c r="AB132" s="25">
        <v>9330.4699999999993</v>
      </c>
      <c r="AC132" s="27">
        <f t="shared" si="41"/>
        <v>-0.20760232147800514</v>
      </c>
      <c r="AD132" s="25">
        <v>16222.7</v>
      </c>
      <c r="AE132" s="25">
        <v>15135.8</v>
      </c>
      <c r="AF132" s="27">
        <f t="shared" si="42"/>
        <v>-6.9348697301640783E-2</v>
      </c>
      <c r="AG132" s="22" t="str">
        <f t="shared" si="38"/>
        <v>30–40</v>
      </c>
      <c r="AH132" s="28">
        <v>33.828677046167606</v>
      </c>
      <c r="AI132" s="28">
        <v>36.728316908771767</v>
      </c>
      <c r="AJ132" s="27">
        <f t="shared" si="39"/>
        <v>8.2239159351572694E-2</v>
      </c>
      <c r="AK132" s="28">
        <v>4.9219601105263928</v>
      </c>
      <c r="AL132" s="28">
        <v>7.015723752394039</v>
      </c>
      <c r="AM132" s="27">
        <v>0.35444703273471323</v>
      </c>
      <c r="AN132" s="28">
        <v>13.367072065685736</v>
      </c>
      <c r="AO132" s="28">
        <v>18.411976902443214</v>
      </c>
      <c r="AP132" s="27">
        <v>0.32020699718218371</v>
      </c>
      <c r="AQ132" s="25">
        <v>160.33000000000001</v>
      </c>
      <c r="AR132" s="25">
        <v>213.22</v>
      </c>
      <c r="AS132" s="27">
        <f t="shared" si="40"/>
        <v>0.28509030532158303</v>
      </c>
      <c r="AT132" s="25">
        <v>56.519999999999982</v>
      </c>
      <c r="AU132" s="25">
        <v>65.460000000000008</v>
      </c>
      <c r="AV132" s="27">
        <f t="shared" si="44"/>
        <v>0.1468447112567082</v>
      </c>
      <c r="AW132" s="25">
        <v>216.85</v>
      </c>
      <c r="AX132" s="25">
        <v>278.68</v>
      </c>
      <c r="AY132" s="27">
        <f t="shared" si="45"/>
        <v>0.25085829988054292</v>
      </c>
      <c r="AZ132" s="26">
        <v>0.37848130038886096</v>
      </c>
    </row>
    <row r="133" spans="1:52" x14ac:dyDescent="0.25">
      <c r="A133" s="22">
        <v>130</v>
      </c>
      <c r="B133" s="22">
        <v>23</v>
      </c>
      <c r="C133" s="22" t="s">
        <v>447</v>
      </c>
      <c r="D133" s="22" t="s">
        <v>1</v>
      </c>
      <c r="E133" s="23">
        <v>0.7</v>
      </c>
      <c r="F133" s="23" t="str">
        <f t="shared" si="46"/>
        <v>&gt;0.5</v>
      </c>
      <c r="G133" s="24">
        <v>7.2</v>
      </c>
      <c r="H133" s="23" t="str">
        <f t="shared" si="35"/>
        <v>&gt;7.0</v>
      </c>
      <c r="I133" s="23"/>
      <c r="J133" s="23"/>
      <c r="K133" s="24">
        <v>10.210000000000001</v>
      </c>
      <c r="L133" s="23" t="str">
        <f t="shared" si="47"/>
        <v>10–20</v>
      </c>
      <c r="M133" s="25">
        <v>178.5</v>
      </c>
      <c r="N133" s="18" t="str">
        <f t="shared" ref="N133:N135" si="49">IF(M133&gt;180,"&gt;180",IF(M133&gt;110,"110–180","&lt;110"))</f>
        <v>110–180</v>
      </c>
      <c r="O133" s="25">
        <v>45.54</v>
      </c>
      <c r="P133" s="18" t="str">
        <f t="shared" ref="P133:P135" si="50">IF(O133&gt;44,"&gt;44",IF(O133&gt;26.4,"26–44","&lt;26"))</f>
        <v>&gt;44</v>
      </c>
      <c r="Q133" s="25">
        <v>0</v>
      </c>
      <c r="R133" s="18" t="str">
        <f t="shared" si="48"/>
        <v>&lt;25</v>
      </c>
      <c r="S133" s="26" t="s">
        <v>8</v>
      </c>
      <c r="T133" s="18">
        <v>2.55375</v>
      </c>
      <c r="U133" s="26" t="str">
        <f t="shared" ref="U133:U196" si="51">IF(T133&gt;15,"&gt;15",IF(T133&gt;8,"8–15","&lt;8"))</f>
        <v>&lt;8</v>
      </c>
      <c r="V133" s="22">
        <v>3</v>
      </c>
      <c r="W133" s="22" t="str">
        <f t="shared" si="36"/>
        <v>4000–6000</v>
      </c>
      <c r="X133" s="25">
        <v>5465.47</v>
      </c>
      <c r="Y133" s="25">
        <v>6627.6</v>
      </c>
      <c r="Z133" s="27">
        <f t="shared" si="37"/>
        <v>0.19279262795262236</v>
      </c>
      <c r="AA133" s="25">
        <v>5521.829999999999</v>
      </c>
      <c r="AB133" s="25">
        <v>5963</v>
      </c>
      <c r="AC133" s="27">
        <f t="shared" si="41"/>
        <v>7.6864383054023974E-2</v>
      </c>
      <c r="AD133" s="25">
        <v>10987.3</v>
      </c>
      <c r="AE133" s="25">
        <v>12590.6</v>
      </c>
      <c r="AF133" s="27">
        <f t="shared" si="42"/>
        <v>0.13621044344845176</v>
      </c>
      <c r="AG133" s="22" t="str">
        <f t="shared" si="38"/>
        <v>&gt;40</v>
      </c>
      <c r="AH133" s="28">
        <v>41.890267442690195</v>
      </c>
      <c r="AI133" s="28">
        <v>40.601424346671493</v>
      </c>
      <c r="AJ133" s="27">
        <f t="shared" si="39"/>
        <v>-3.1250370920076459E-2</v>
      </c>
      <c r="AK133" s="28">
        <v>9.9948748874920099</v>
      </c>
      <c r="AL133" s="28">
        <v>11.893342277377162</v>
      </c>
      <c r="AM133" s="27">
        <v>0.17390632070057349</v>
      </c>
      <c r="AN133" s="28">
        <v>25.860766521347376</v>
      </c>
      <c r="AO133" s="28">
        <v>27.005067272409576</v>
      </c>
      <c r="AP133" s="27">
        <v>4.3297511050012741E-2</v>
      </c>
      <c r="AQ133" s="25">
        <v>228.95</v>
      </c>
      <c r="AR133" s="25">
        <v>269.08999999999997</v>
      </c>
      <c r="AS133" s="27">
        <f t="shared" si="40"/>
        <v>0.16154225703254593</v>
      </c>
      <c r="AT133" s="25">
        <v>55.19</v>
      </c>
      <c r="AU133" s="25">
        <v>70.920000000000016</v>
      </c>
      <c r="AV133" s="27">
        <f t="shared" si="44"/>
        <v>0.25077070375459753</v>
      </c>
      <c r="AW133" s="25">
        <v>284.14</v>
      </c>
      <c r="AX133" s="25">
        <v>340.01</v>
      </c>
      <c r="AY133" s="27">
        <f t="shared" si="45"/>
        <v>0.17950795449846449</v>
      </c>
      <c r="AZ133" s="26">
        <v>-0.50468647910668718</v>
      </c>
    </row>
    <row r="134" spans="1:52" x14ac:dyDescent="0.25">
      <c r="A134" s="22">
        <v>131</v>
      </c>
      <c r="B134" s="22">
        <v>23</v>
      </c>
      <c r="C134" s="22" t="s">
        <v>447</v>
      </c>
      <c r="D134" s="22" t="s">
        <v>1</v>
      </c>
      <c r="E134" s="23">
        <v>0.7</v>
      </c>
      <c r="F134" s="23" t="str">
        <f t="shared" si="46"/>
        <v>&gt;0.5</v>
      </c>
      <c r="G134" s="24">
        <v>7.2</v>
      </c>
      <c r="H134" s="23" t="str">
        <f t="shared" si="35"/>
        <v>&gt;7.0</v>
      </c>
      <c r="I134" s="23"/>
      <c r="J134" s="23"/>
      <c r="K134" s="24">
        <v>10.210000000000001</v>
      </c>
      <c r="L134" s="23" t="str">
        <f t="shared" si="47"/>
        <v>10–20</v>
      </c>
      <c r="M134" s="25">
        <v>178.5</v>
      </c>
      <c r="N134" s="18" t="str">
        <f t="shared" si="49"/>
        <v>110–180</v>
      </c>
      <c r="O134" s="25">
        <v>45.54</v>
      </c>
      <c r="P134" s="18" t="str">
        <f t="shared" si="50"/>
        <v>&gt;44</v>
      </c>
      <c r="Q134" s="25">
        <v>0</v>
      </c>
      <c r="R134" s="18" t="str">
        <f t="shared" si="48"/>
        <v>&lt;25</v>
      </c>
      <c r="S134" s="26" t="s">
        <v>8</v>
      </c>
      <c r="T134" s="18">
        <v>5.1074999999999999</v>
      </c>
      <c r="U134" s="26" t="str">
        <f t="shared" si="51"/>
        <v>&lt;8</v>
      </c>
      <c r="V134" s="22">
        <v>3</v>
      </c>
      <c r="W134" s="22" t="str">
        <f t="shared" si="36"/>
        <v>4000–6000</v>
      </c>
      <c r="X134" s="25">
        <v>5465.47</v>
      </c>
      <c r="Y134" s="25">
        <v>6081.6</v>
      </c>
      <c r="Z134" s="27">
        <f t="shared" si="37"/>
        <v>0.10681769949246464</v>
      </c>
      <c r="AA134" s="25">
        <v>5521.829999999999</v>
      </c>
      <c r="AB134" s="25">
        <v>10811.9</v>
      </c>
      <c r="AC134" s="27">
        <f t="shared" si="41"/>
        <v>0.6719380523018722</v>
      </c>
      <c r="AD134" s="25">
        <v>10987.3</v>
      </c>
      <c r="AE134" s="25">
        <v>16893.5</v>
      </c>
      <c r="AF134" s="27">
        <f t="shared" si="42"/>
        <v>0.43018887221816099</v>
      </c>
      <c r="AG134" s="22" t="str">
        <f t="shared" si="38"/>
        <v>&gt;40</v>
      </c>
      <c r="AH134" s="28">
        <v>41.890267442690195</v>
      </c>
      <c r="AI134" s="28">
        <v>42.117205998421468</v>
      </c>
      <c r="AJ134" s="27">
        <f t="shared" si="39"/>
        <v>5.40283140235684E-3</v>
      </c>
      <c r="AK134" s="28">
        <v>9.9948748874920099</v>
      </c>
      <c r="AL134" s="28">
        <v>4.8021161867941817</v>
      </c>
      <c r="AM134" s="27">
        <v>-0.73301575735744728</v>
      </c>
      <c r="AN134" s="28">
        <v>25.860766521347376</v>
      </c>
      <c r="AO134" s="28">
        <v>18.235415988397904</v>
      </c>
      <c r="AP134" s="27">
        <v>-0.34936137746578061</v>
      </c>
      <c r="AQ134" s="25">
        <v>228.95</v>
      </c>
      <c r="AR134" s="25">
        <v>256.14</v>
      </c>
      <c r="AS134" s="27">
        <f t="shared" si="40"/>
        <v>0.11222053089482123</v>
      </c>
      <c r="AT134" s="25">
        <v>55.19</v>
      </c>
      <c r="AU134" s="25">
        <v>51.920000000000016</v>
      </c>
      <c r="AV134" s="27">
        <f t="shared" si="44"/>
        <v>-6.1077705055574964E-2</v>
      </c>
      <c r="AW134" s="25">
        <v>284.14</v>
      </c>
      <c r="AX134" s="25">
        <v>308.06</v>
      </c>
      <c r="AY134" s="27">
        <f t="shared" si="45"/>
        <v>8.0827494752380533E-2</v>
      </c>
      <c r="AZ134" s="26">
        <v>4.4432414240092623E-2</v>
      </c>
    </row>
    <row r="135" spans="1:52" x14ac:dyDescent="0.25">
      <c r="A135" s="22">
        <v>132</v>
      </c>
      <c r="B135" s="22">
        <v>23</v>
      </c>
      <c r="C135" s="22" t="s">
        <v>447</v>
      </c>
      <c r="D135" s="22" t="s">
        <v>1</v>
      </c>
      <c r="E135" s="23">
        <v>0.7</v>
      </c>
      <c r="F135" s="23" t="str">
        <f t="shared" si="46"/>
        <v>&gt;0.5</v>
      </c>
      <c r="G135" s="24">
        <v>7.2</v>
      </c>
      <c r="H135" s="23" t="str">
        <f t="shared" si="35"/>
        <v>&gt;7.0</v>
      </c>
      <c r="I135" s="23"/>
      <c r="J135" s="23"/>
      <c r="K135" s="24">
        <v>10.210000000000001</v>
      </c>
      <c r="L135" s="23" t="str">
        <f t="shared" si="47"/>
        <v>10–20</v>
      </c>
      <c r="M135" s="25">
        <v>178.5</v>
      </c>
      <c r="N135" s="18" t="str">
        <f t="shared" si="49"/>
        <v>110–180</v>
      </c>
      <c r="O135" s="25">
        <v>45.54</v>
      </c>
      <c r="P135" s="18" t="str">
        <f t="shared" si="50"/>
        <v>&gt;44</v>
      </c>
      <c r="Q135" s="25">
        <v>0</v>
      </c>
      <c r="R135" s="18" t="str">
        <f t="shared" si="48"/>
        <v>&lt;25</v>
      </c>
      <c r="S135" s="26" t="s">
        <v>8</v>
      </c>
      <c r="T135" s="18">
        <v>7.6612499999999999</v>
      </c>
      <c r="U135" s="26" t="str">
        <f t="shared" si="51"/>
        <v>&lt;8</v>
      </c>
      <c r="V135" s="22">
        <v>3</v>
      </c>
      <c r="W135" s="22" t="str">
        <f t="shared" si="36"/>
        <v>4000–6000</v>
      </c>
      <c r="X135" s="25">
        <v>5465.47</v>
      </c>
      <c r="Y135" s="25">
        <v>5743.73</v>
      </c>
      <c r="Z135" s="27">
        <f t="shared" si="37"/>
        <v>4.9658705309713114E-2</v>
      </c>
      <c r="AA135" s="25">
        <v>5521.829999999999</v>
      </c>
      <c r="AB135" s="25">
        <v>15052.369999999999</v>
      </c>
      <c r="AC135" s="27">
        <f t="shared" si="41"/>
        <v>1.0028261267930969</v>
      </c>
      <c r="AD135" s="25">
        <v>10987.3</v>
      </c>
      <c r="AE135" s="25">
        <v>20796.099999999999</v>
      </c>
      <c r="AF135" s="27">
        <f t="shared" si="42"/>
        <v>0.63802540878416603</v>
      </c>
      <c r="AG135" s="22" t="str">
        <f t="shared" si="38"/>
        <v>&gt;40</v>
      </c>
      <c r="AH135" s="28">
        <v>41.890267442690195</v>
      </c>
      <c r="AI135" s="28">
        <v>40.964669300263076</v>
      </c>
      <c r="AJ135" s="27">
        <f t="shared" si="39"/>
        <v>-2.2343548520132712E-2</v>
      </c>
      <c r="AK135" s="28">
        <v>9.9948748874920099</v>
      </c>
      <c r="AL135" s="28">
        <v>3.9183198393342709</v>
      </c>
      <c r="AM135" s="27">
        <v>-0.93640950085737662</v>
      </c>
      <c r="AN135" s="28">
        <v>25.860766521347376</v>
      </c>
      <c r="AO135" s="28">
        <v>14.150249325594704</v>
      </c>
      <c r="AP135" s="27">
        <v>-0.60299476998376322</v>
      </c>
      <c r="AQ135" s="25">
        <v>228.95</v>
      </c>
      <c r="AR135" s="25">
        <v>235.29</v>
      </c>
      <c r="AS135" s="27">
        <f t="shared" si="40"/>
        <v>2.7315156789580384E-2</v>
      </c>
      <c r="AT135" s="25">
        <v>55.19</v>
      </c>
      <c r="AU135" s="25">
        <v>58.97999999999999</v>
      </c>
      <c r="AV135" s="27">
        <f t="shared" si="44"/>
        <v>6.6416625935720147E-2</v>
      </c>
      <c r="AW135" s="25">
        <v>284.14</v>
      </c>
      <c r="AX135" s="25">
        <v>294.27</v>
      </c>
      <c r="AY135" s="27">
        <f t="shared" si="45"/>
        <v>3.5030638800403018E-2</v>
      </c>
      <c r="AZ135" s="26">
        <v>-0.12081555130391514</v>
      </c>
    </row>
    <row r="136" spans="1:52" x14ac:dyDescent="0.25">
      <c r="A136" s="22">
        <v>133</v>
      </c>
      <c r="B136" s="22">
        <v>24</v>
      </c>
      <c r="C136" s="22" t="s">
        <v>448</v>
      </c>
      <c r="D136" s="22" t="s">
        <v>1</v>
      </c>
      <c r="E136" s="23">
        <v>0.45</v>
      </c>
      <c r="F136" s="23" t="str">
        <f t="shared" si="46"/>
        <v>≤0.5</v>
      </c>
      <c r="G136" s="24"/>
      <c r="H136" s="23"/>
      <c r="I136" s="23"/>
      <c r="J136" s="23"/>
      <c r="K136" s="24"/>
      <c r="L136" s="23"/>
      <c r="M136" s="25"/>
      <c r="N136" s="18"/>
      <c r="O136" s="25"/>
      <c r="P136" s="18"/>
      <c r="Q136" s="25"/>
      <c r="R136" s="18"/>
      <c r="S136" s="26" t="s">
        <v>8</v>
      </c>
      <c r="T136" s="18">
        <v>2.4289000000000001</v>
      </c>
      <c r="U136" s="26" t="str">
        <f t="shared" si="51"/>
        <v>&lt;8</v>
      </c>
      <c r="V136" s="22">
        <v>3</v>
      </c>
      <c r="W136" s="22"/>
      <c r="X136" s="25"/>
      <c r="Y136" s="25"/>
      <c r="Z136" s="27"/>
      <c r="AA136" s="25"/>
      <c r="AB136" s="25"/>
      <c r="AC136" s="27"/>
      <c r="AD136" s="25"/>
      <c r="AE136" s="25"/>
      <c r="AF136" s="27"/>
      <c r="AG136" s="22" t="str">
        <f t="shared" si="38"/>
        <v>30–40</v>
      </c>
      <c r="AH136" s="28">
        <v>31.9</v>
      </c>
      <c r="AI136" s="28">
        <v>35</v>
      </c>
      <c r="AJ136" s="27">
        <f t="shared" si="39"/>
        <v>9.2742051698614755E-2</v>
      </c>
      <c r="AK136" s="28"/>
      <c r="AL136" s="28"/>
      <c r="AM136" s="27"/>
      <c r="AN136" s="28"/>
      <c r="AO136" s="28"/>
      <c r="AP136" s="27"/>
      <c r="AQ136" s="25">
        <v>325.38</v>
      </c>
      <c r="AR136" s="25">
        <v>396.375</v>
      </c>
      <c r="AS136" s="27">
        <f t="shared" si="40"/>
        <v>0.19736700277748706</v>
      </c>
      <c r="AT136" s="25"/>
      <c r="AU136" s="25"/>
      <c r="AV136" s="27"/>
      <c r="AW136" s="25"/>
      <c r="AX136" s="25"/>
      <c r="AY136" s="27"/>
      <c r="AZ136" s="26">
        <v>1.27629791263535</v>
      </c>
    </row>
    <row r="137" spans="1:52" x14ac:dyDescent="0.25">
      <c r="A137" s="22">
        <v>134</v>
      </c>
      <c r="B137" s="22">
        <v>24</v>
      </c>
      <c r="C137" s="22" t="s">
        <v>448</v>
      </c>
      <c r="D137" s="22" t="s">
        <v>1</v>
      </c>
      <c r="E137" s="23">
        <v>0.45</v>
      </c>
      <c r="F137" s="23" t="str">
        <f t="shared" si="46"/>
        <v>≤0.5</v>
      </c>
      <c r="G137" s="24"/>
      <c r="H137" s="23"/>
      <c r="I137" s="23"/>
      <c r="J137" s="23"/>
      <c r="K137" s="24"/>
      <c r="L137" s="23"/>
      <c r="M137" s="25"/>
      <c r="N137" s="18"/>
      <c r="O137" s="25"/>
      <c r="P137" s="18"/>
      <c r="Q137" s="25"/>
      <c r="R137" s="18"/>
      <c r="S137" s="26" t="s">
        <v>8</v>
      </c>
      <c r="T137" s="18">
        <v>6.6738</v>
      </c>
      <c r="U137" s="26" t="str">
        <f t="shared" si="51"/>
        <v>&lt;8</v>
      </c>
      <c r="V137" s="22">
        <v>3</v>
      </c>
      <c r="W137" s="22"/>
      <c r="X137" s="25"/>
      <c r="Y137" s="25"/>
      <c r="Z137" s="27"/>
      <c r="AA137" s="25"/>
      <c r="AB137" s="25"/>
      <c r="AC137" s="27"/>
      <c r="AD137" s="25"/>
      <c r="AE137" s="25"/>
      <c r="AF137" s="27"/>
      <c r="AG137" s="22" t="str">
        <f t="shared" si="38"/>
        <v>30–40</v>
      </c>
      <c r="AH137" s="28">
        <v>31.9</v>
      </c>
      <c r="AI137" s="28">
        <v>43.4</v>
      </c>
      <c r="AJ137" s="27">
        <f t="shared" si="39"/>
        <v>0.30785343131556031</v>
      </c>
      <c r="AK137" s="28"/>
      <c r="AL137" s="28"/>
      <c r="AM137" s="27"/>
      <c r="AN137" s="28"/>
      <c r="AO137" s="28"/>
      <c r="AP137" s="27"/>
      <c r="AQ137" s="25"/>
      <c r="AR137" s="25"/>
      <c r="AS137" s="27"/>
      <c r="AT137" s="25"/>
      <c r="AU137" s="25"/>
      <c r="AV137" s="27"/>
      <c r="AW137" s="25"/>
      <c r="AX137" s="25"/>
      <c r="AY137" s="27"/>
      <c r="AZ137" s="26">
        <v>1.7231562228415596</v>
      </c>
    </row>
    <row r="138" spans="1:52" x14ac:dyDescent="0.25">
      <c r="A138" s="22">
        <v>135</v>
      </c>
      <c r="B138" s="22">
        <v>25</v>
      </c>
      <c r="C138" s="22" t="s">
        <v>449</v>
      </c>
      <c r="D138" s="22" t="s">
        <v>1</v>
      </c>
      <c r="E138" s="23">
        <v>0.5</v>
      </c>
      <c r="F138" s="23" t="str">
        <f t="shared" si="46"/>
        <v>≤0.5</v>
      </c>
      <c r="G138" s="24">
        <v>7.93</v>
      </c>
      <c r="H138" s="23" t="str">
        <f t="shared" ref="H138:H162" si="52">IF(G138&gt;7,"&gt;7.0","≤7.0")</f>
        <v>&gt;7.0</v>
      </c>
      <c r="I138" s="23"/>
      <c r="J138" s="23"/>
      <c r="K138" s="24"/>
      <c r="L138" s="23"/>
      <c r="M138" s="25">
        <v>105</v>
      </c>
      <c r="N138" s="18" t="str">
        <f t="shared" ref="N138:N201" si="53">IF(M138&gt;180,"&gt;180",IF(M138&gt;110,"110–180","&lt;110"))</f>
        <v>&lt;110</v>
      </c>
      <c r="O138" s="25"/>
      <c r="P138" s="18"/>
      <c r="Q138" s="25"/>
      <c r="R138" s="18"/>
      <c r="S138" s="26" t="s">
        <v>8</v>
      </c>
      <c r="T138" s="18">
        <v>34.050000000000004</v>
      </c>
      <c r="U138" s="26" t="str">
        <f t="shared" si="51"/>
        <v>&gt;15</v>
      </c>
      <c r="V138" s="22">
        <v>3</v>
      </c>
      <c r="W138" s="22" t="str">
        <f t="shared" ref="W138:W163" si="54">IF(X138&gt;6000,"&gt;6000",IF(X138&gt;4000,"4000–6000",IF(X138&gt;2000,"2000–4000","&lt;2000")))</f>
        <v>4000–6000</v>
      </c>
      <c r="X138" s="25">
        <v>4825.5</v>
      </c>
      <c r="Y138" s="25">
        <v>4930.5</v>
      </c>
      <c r="Z138" s="27">
        <f t="shared" ref="Z138:Z163" si="55">LN(Y138/X138)</f>
        <v>2.1526046425193002E-2</v>
      </c>
      <c r="AA138" s="25"/>
      <c r="AB138" s="25"/>
      <c r="AC138" s="27"/>
      <c r="AD138" s="25"/>
      <c r="AE138" s="25"/>
      <c r="AF138" s="27"/>
      <c r="AG138" s="22" t="str">
        <f t="shared" si="38"/>
        <v>30–40</v>
      </c>
      <c r="AH138" s="28">
        <v>31.3</v>
      </c>
      <c r="AI138" s="28">
        <v>38.5</v>
      </c>
      <c r="AJ138" s="27">
        <f t="shared" si="39"/>
        <v>0.20704014374763091</v>
      </c>
      <c r="AK138" s="28"/>
      <c r="AL138" s="28"/>
      <c r="AM138" s="27"/>
      <c r="AN138" s="28"/>
      <c r="AO138" s="28"/>
      <c r="AP138" s="27"/>
      <c r="AQ138" s="25">
        <v>154.32464999999999</v>
      </c>
      <c r="AR138" s="25"/>
      <c r="AS138" s="27"/>
      <c r="AT138" s="25"/>
      <c r="AU138" s="25"/>
      <c r="AV138" s="27"/>
      <c r="AW138" s="25"/>
      <c r="AX138" s="25"/>
      <c r="AY138" s="27"/>
      <c r="AZ138" s="26">
        <v>0.21145374449339202</v>
      </c>
    </row>
    <row r="139" spans="1:52" ht="14.55" customHeight="1" x14ac:dyDescent="0.25">
      <c r="A139" s="22">
        <v>136</v>
      </c>
      <c r="B139" s="22">
        <v>26</v>
      </c>
      <c r="C139" s="22" t="s">
        <v>450</v>
      </c>
      <c r="D139" s="22" t="s">
        <v>1</v>
      </c>
      <c r="E139" s="23">
        <v>0.48</v>
      </c>
      <c r="F139" s="23" t="str">
        <f t="shared" si="46"/>
        <v>≤0.5</v>
      </c>
      <c r="G139" s="24">
        <v>7.9</v>
      </c>
      <c r="H139" s="23" t="str">
        <f t="shared" si="52"/>
        <v>&gt;7.0</v>
      </c>
      <c r="I139" s="23"/>
      <c r="J139" s="23"/>
      <c r="K139" s="24">
        <v>12.3</v>
      </c>
      <c r="L139" s="23" t="str">
        <f t="shared" ref="L139:L140" si="56">IF(K139&gt;20,"&gt;20",IF(K139&gt;10,"10–20","&lt;10"))</f>
        <v>10–20</v>
      </c>
      <c r="M139" s="25">
        <v>52.5</v>
      </c>
      <c r="N139" s="18" t="str">
        <f t="shared" si="53"/>
        <v>&lt;110</v>
      </c>
      <c r="O139" s="25">
        <v>46.2</v>
      </c>
      <c r="P139" s="18" t="str">
        <f t="shared" ref="P139:P202" si="57">IF(O139&gt;44,"&gt;44",IF(O139&gt;26.4,"26–44","&lt;26"))</f>
        <v>&gt;44</v>
      </c>
      <c r="Q139" s="25">
        <v>49.8</v>
      </c>
      <c r="R139" s="18" t="str">
        <f t="shared" ref="R139:R170" si="58">IF(Q139&gt;58,"&gt;58",IF(Q139&gt;25,"25–58","&lt;25"))</f>
        <v>25–58</v>
      </c>
      <c r="S139" s="26" t="s">
        <v>8</v>
      </c>
      <c r="T139" s="18">
        <v>5.9020000000000001</v>
      </c>
      <c r="U139" s="26" t="str">
        <f t="shared" si="51"/>
        <v>&lt;8</v>
      </c>
      <c r="V139" s="22">
        <v>3</v>
      </c>
      <c r="W139" s="22" t="str">
        <f t="shared" si="54"/>
        <v>2000–4000</v>
      </c>
      <c r="X139" s="25">
        <v>2610</v>
      </c>
      <c r="Y139" s="25">
        <v>2715</v>
      </c>
      <c r="Z139" s="27">
        <f t="shared" si="55"/>
        <v>3.944173205129662E-2</v>
      </c>
      <c r="AA139" s="25"/>
      <c r="AB139" s="25"/>
      <c r="AC139" s="27"/>
      <c r="AD139" s="25"/>
      <c r="AE139" s="25"/>
      <c r="AF139" s="27"/>
      <c r="AG139" s="22" t="str">
        <f t="shared" si="38"/>
        <v>20–30</v>
      </c>
      <c r="AH139" s="28">
        <v>27.2</v>
      </c>
      <c r="AI139" s="28">
        <v>28</v>
      </c>
      <c r="AJ139" s="27">
        <f t="shared" si="39"/>
        <v>2.8987536873252406E-2</v>
      </c>
      <c r="AK139" s="28"/>
      <c r="AL139" s="28"/>
      <c r="AM139" s="27"/>
      <c r="AN139" s="28"/>
      <c r="AO139" s="28"/>
      <c r="AP139" s="27"/>
      <c r="AQ139" s="25">
        <v>70.992000000000004</v>
      </c>
      <c r="AR139" s="25">
        <v>76.02</v>
      </c>
      <c r="AS139" s="27">
        <f t="shared" ref="AS139:AS167" si="59">LN(AR139/AQ139)</f>
        <v>6.8429268924548814E-2</v>
      </c>
      <c r="AT139" s="25"/>
      <c r="AU139" s="25"/>
      <c r="AV139" s="27"/>
      <c r="AW139" s="25"/>
      <c r="AX139" s="25"/>
      <c r="AY139" s="27"/>
      <c r="AZ139" s="26">
        <v>0.13554727211114889</v>
      </c>
    </row>
    <row r="140" spans="1:52" x14ac:dyDescent="0.25">
      <c r="A140" s="22">
        <v>137</v>
      </c>
      <c r="B140" s="22">
        <v>26</v>
      </c>
      <c r="C140" s="22" t="s">
        <v>450</v>
      </c>
      <c r="D140" s="22" t="s">
        <v>1</v>
      </c>
      <c r="E140" s="23">
        <v>0.48</v>
      </c>
      <c r="F140" s="23" t="str">
        <f t="shared" si="46"/>
        <v>≤0.5</v>
      </c>
      <c r="G140" s="24">
        <v>7.9</v>
      </c>
      <c r="H140" s="23" t="str">
        <f t="shared" si="52"/>
        <v>&gt;7.0</v>
      </c>
      <c r="I140" s="23"/>
      <c r="J140" s="23"/>
      <c r="K140" s="24">
        <v>12.3</v>
      </c>
      <c r="L140" s="23" t="str">
        <f t="shared" si="56"/>
        <v>10–20</v>
      </c>
      <c r="M140" s="25">
        <v>52.5</v>
      </c>
      <c r="N140" s="18" t="str">
        <f t="shared" si="53"/>
        <v>&lt;110</v>
      </c>
      <c r="O140" s="25">
        <v>46.2</v>
      </c>
      <c r="P140" s="18" t="str">
        <f t="shared" si="57"/>
        <v>&gt;44</v>
      </c>
      <c r="Q140" s="25">
        <v>49.8</v>
      </c>
      <c r="R140" s="18" t="str">
        <f t="shared" si="58"/>
        <v>25–58</v>
      </c>
      <c r="S140" s="26" t="s">
        <v>8</v>
      </c>
      <c r="T140" s="18">
        <v>5.9020000000000001</v>
      </c>
      <c r="U140" s="26" t="str">
        <f t="shared" si="51"/>
        <v>&lt;8</v>
      </c>
      <c r="V140" s="22">
        <v>3</v>
      </c>
      <c r="W140" s="22" t="str">
        <f t="shared" si="54"/>
        <v>2000–4000</v>
      </c>
      <c r="X140" s="25">
        <v>2580</v>
      </c>
      <c r="Y140" s="25">
        <v>2685</v>
      </c>
      <c r="Z140" s="27">
        <f t="shared" si="55"/>
        <v>3.9891329027302025E-2</v>
      </c>
      <c r="AA140" s="25"/>
      <c r="AB140" s="25"/>
      <c r="AC140" s="27"/>
      <c r="AD140" s="25"/>
      <c r="AE140" s="25"/>
      <c r="AF140" s="27"/>
      <c r="AG140" s="22" t="str">
        <f t="shared" si="38"/>
        <v>20–30</v>
      </c>
      <c r="AH140" s="28">
        <v>28.3</v>
      </c>
      <c r="AI140" s="28">
        <v>32.5</v>
      </c>
      <c r="AJ140" s="27">
        <f t="shared" si="39"/>
        <v>0.13837828468649982</v>
      </c>
      <c r="AK140" s="28"/>
      <c r="AL140" s="28"/>
      <c r="AM140" s="27"/>
      <c r="AN140" s="28"/>
      <c r="AO140" s="28"/>
      <c r="AP140" s="27"/>
      <c r="AQ140" s="25">
        <v>73.013999999999996</v>
      </c>
      <c r="AR140" s="25">
        <v>87.262500000000003</v>
      </c>
      <c r="AS140" s="27">
        <f t="shared" si="59"/>
        <v>0.17826961371380193</v>
      </c>
      <c r="AT140" s="25"/>
      <c r="AU140" s="25"/>
      <c r="AV140" s="27"/>
      <c r="AW140" s="25"/>
      <c r="AX140" s="25"/>
      <c r="AY140" s="27"/>
      <c r="AZ140" s="26">
        <v>0.71162317858353086</v>
      </c>
    </row>
    <row r="141" spans="1:52" x14ac:dyDescent="0.25">
      <c r="A141" s="22">
        <v>138</v>
      </c>
      <c r="B141" s="22">
        <v>27</v>
      </c>
      <c r="C141" s="22" t="s">
        <v>451</v>
      </c>
      <c r="D141" s="22" t="s">
        <v>1</v>
      </c>
      <c r="E141" s="23">
        <v>0.32</v>
      </c>
      <c r="F141" s="23" t="str">
        <f t="shared" si="46"/>
        <v>≤0.5</v>
      </c>
      <c r="G141" s="24">
        <v>7.8</v>
      </c>
      <c r="H141" s="23" t="str">
        <f t="shared" si="52"/>
        <v>&gt;7.0</v>
      </c>
      <c r="I141" s="23"/>
      <c r="J141" s="23"/>
      <c r="K141" s="24"/>
      <c r="L141" s="23"/>
      <c r="M141" s="25">
        <v>200</v>
      </c>
      <c r="N141" s="18" t="str">
        <f t="shared" si="53"/>
        <v>&gt;180</v>
      </c>
      <c r="O141" s="25">
        <v>35.266000000000005</v>
      </c>
      <c r="P141" s="18" t="str">
        <f t="shared" si="57"/>
        <v>26–44</v>
      </c>
      <c r="Q141" s="25">
        <v>123.50399999999998</v>
      </c>
      <c r="R141" s="18" t="str">
        <f t="shared" si="58"/>
        <v>&gt;58</v>
      </c>
      <c r="S141" s="26"/>
      <c r="T141" s="18">
        <v>11.35</v>
      </c>
      <c r="U141" s="26" t="str">
        <f t="shared" si="51"/>
        <v>8–15</v>
      </c>
      <c r="V141" s="22">
        <v>5</v>
      </c>
      <c r="W141" s="22" t="str">
        <f t="shared" si="54"/>
        <v>4000–6000</v>
      </c>
      <c r="X141" s="25">
        <v>5400</v>
      </c>
      <c r="Y141" s="25">
        <v>5400</v>
      </c>
      <c r="Z141" s="27">
        <f t="shared" si="55"/>
        <v>0</v>
      </c>
      <c r="AA141" s="25"/>
      <c r="AB141" s="25"/>
      <c r="AC141" s="27"/>
      <c r="AD141" s="25"/>
      <c r="AE141" s="25"/>
      <c r="AF141" s="27"/>
      <c r="AG141" s="22" t="str">
        <f t="shared" si="38"/>
        <v>20–30</v>
      </c>
      <c r="AH141" s="28">
        <v>27.7</v>
      </c>
      <c r="AI141" s="28">
        <v>32.4</v>
      </c>
      <c r="AJ141" s="27">
        <f t="shared" si="39"/>
        <v>0.15672600960499086</v>
      </c>
      <c r="AK141" s="28"/>
      <c r="AL141" s="28"/>
      <c r="AM141" s="27"/>
      <c r="AN141" s="28"/>
      <c r="AO141" s="28"/>
      <c r="AP141" s="27"/>
      <c r="AQ141" s="25">
        <v>149.58000000000001</v>
      </c>
      <c r="AR141" s="25">
        <v>174.96</v>
      </c>
      <c r="AS141" s="27">
        <f t="shared" si="59"/>
        <v>0.15672600960499086</v>
      </c>
      <c r="AT141" s="25"/>
      <c r="AU141" s="25"/>
      <c r="AV141" s="27"/>
      <c r="AW141" s="25"/>
      <c r="AX141" s="25"/>
      <c r="AY141" s="27"/>
      <c r="AZ141" s="26">
        <v>0.41409691629955941</v>
      </c>
    </row>
    <row r="142" spans="1:52" x14ac:dyDescent="0.25">
      <c r="A142" s="22">
        <v>139</v>
      </c>
      <c r="B142" s="22">
        <v>27</v>
      </c>
      <c r="C142" s="22" t="s">
        <v>451</v>
      </c>
      <c r="D142" s="22" t="s">
        <v>1</v>
      </c>
      <c r="E142" s="23">
        <v>0.32</v>
      </c>
      <c r="F142" s="23" t="str">
        <f t="shared" si="46"/>
        <v>≤0.5</v>
      </c>
      <c r="G142" s="24">
        <v>7.8</v>
      </c>
      <c r="H142" s="23" t="str">
        <f t="shared" si="52"/>
        <v>&gt;7.0</v>
      </c>
      <c r="I142" s="23"/>
      <c r="J142" s="23"/>
      <c r="K142" s="24"/>
      <c r="L142" s="23"/>
      <c r="M142" s="25">
        <v>200</v>
      </c>
      <c r="N142" s="18" t="str">
        <f t="shared" si="53"/>
        <v>&gt;180</v>
      </c>
      <c r="O142" s="25">
        <v>35.266000000000005</v>
      </c>
      <c r="P142" s="18" t="str">
        <f t="shared" si="57"/>
        <v>26–44</v>
      </c>
      <c r="Q142" s="25">
        <v>123.50399999999998</v>
      </c>
      <c r="R142" s="18" t="str">
        <f t="shared" si="58"/>
        <v>&gt;58</v>
      </c>
      <c r="S142" s="26"/>
      <c r="T142" s="18">
        <v>11.35</v>
      </c>
      <c r="U142" s="26" t="str">
        <f t="shared" si="51"/>
        <v>8–15</v>
      </c>
      <c r="V142" s="22">
        <v>5</v>
      </c>
      <c r="W142" s="22" t="str">
        <f t="shared" si="54"/>
        <v>&gt;6000</v>
      </c>
      <c r="X142" s="25">
        <v>6100</v>
      </c>
      <c r="Y142" s="25">
        <v>5800</v>
      </c>
      <c r="Z142" s="27">
        <f t="shared" si="55"/>
        <v>-5.0430853626891967E-2</v>
      </c>
      <c r="AA142" s="25"/>
      <c r="AB142" s="25"/>
      <c r="AC142" s="27"/>
      <c r="AD142" s="25"/>
      <c r="AE142" s="25"/>
      <c r="AF142" s="27"/>
      <c r="AG142" s="22" t="str">
        <f t="shared" si="38"/>
        <v>20–30</v>
      </c>
      <c r="AH142" s="28">
        <v>29.5</v>
      </c>
      <c r="AI142" s="28">
        <v>40.9</v>
      </c>
      <c r="AJ142" s="27">
        <f t="shared" si="39"/>
        <v>0.32673979970298184</v>
      </c>
      <c r="AK142" s="28"/>
      <c r="AL142" s="28"/>
      <c r="AM142" s="27"/>
      <c r="AN142" s="28"/>
      <c r="AO142" s="28"/>
      <c r="AP142" s="27"/>
      <c r="AQ142" s="25">
        <v>179.95</v>
      </c>
      <c r="AR142" s="25">
        <v>237.22</v>
      </c>
      <c r="AS142" s="27">
        <f t="shared" si="59"/>
        <v>0.27630894607609002</v>
      </c>
      <c r="AT142" s="25"/>
      <c r="AU142" s="25"/>
      <c r="AV142" s="27"/>
      <c r="AW142" s="25"/>
      <c r="AX142" s="25"/>
      <c r="AY142" s="27"/>
      <c r="AZ142" s="26">
        <v>1.0044052863436121</v>
      </c>
    </row>
    <row r="143" spans="1:52" x14ac:dyDescent="0.25">
      <c r="A143" s="22">
        <v>140</v>
      </c>
      <c r="B143" s="22">
        <v>27</v>
      </c>
      <c r="C143" s="22" t="s">
        <v>451</v>
      </c>
      <c r="D143" s="22" t="s">
        <v>1</v>
      </c>
      <c r="E143" s="23">
        <v>0.31</v>
      </c>
      <c r="F143" s="23" t="str">
        <f t="shared" si="46"/>
        <v>≤0.5</v>
      </c>
      <c r="G143" s="24">
        <v>8</v>
      </c>
      <c r="H143" s="23" t="str">
        <f t="shared" si="52"/>
        <v>&gt;7.0</v>
      </c>
      <c r="I143" s="23"/>
      <c r="J143" s="23"/>
      <c r="K143" s="24"/>
      <c r="L143" s="23"/>
      <c r="M143" s="25">
        <v>200</v>
      </c>
      <c r="N143" s="18" t="str">
        <f t="shared" si="53"/>
        <v>&gt;180</v>
      </c>
      <c r="O143" s="25">
        <v>35.266000000000005</v>
      </c>
      <c r="P143" s="18" t="str">
        <f t="shared" si="57"/>
        <v>26–44</v>
      </c>
      <c r="Q143" s="25">
        <v>123.50399999999998</v>
      </c>
      <c r="R143" s="18" t="str">
        <f t="shared" si="58"/>
        <v>&gt;58</v>
      </c>
      <c r="S143" s="26"/>
      <c r="T143" s="18">
        <v>11.35</v>
      </c>
      <c r="U143" s="26" t="str">
        <f t="shared" si="51"/>
        <v>8–15</v>
      </c>
      <c r="V143" s="22">
        <v>5</v>
      </c>
      <c r="W143" s="22" t="str">
        <f t="shared" si="54"/>
        <v>4000–6000</v>
      </c>
      <c r="X143" s="25">
        <v>5000</v>
      </c>
      <c r="Y143" s="25">
        <v>5000</v>
      </c>
      <c r="Z143" s="27">
        <f t="shared" si="55"/>
        <v>0</v>
      </c>
      <c r="AA143" s="25"/>
      <c r="AB143" s="25"/>
      <c r="AC143" s="27"/>
      <c r="AD143" s="25"/>
      <c r="AE143" s="25"/>
      <c r="AF143" s="27"/>
      <c r="AG143" s="22" t="str">
        <f t="shared" si="38"/>
        <v>&lt;20</v>
      </c>
      <c r="AH143" s="28">
        <v>18.8</v>
      </c>
      <c r="AI143" s="28">
        <v>21</v>
      </c>
      <c r="AJ143" s="27">
        <f t="shared" si="39"/>
        <v>0.11066556788751938</v>
      </c>
      <c r="AK143" s="28"/>
      <c r="AL143" s="28"/>
      <c r="AM143" s="27"/>
      <c r="AN143" s="28"/>
      <c r="AO143" s="28"/>
      <c r="AP143" s="27"/>
      <c r="AQ143" s="25">
        <v>94</v>
      </c>
      <c r="AR143" s="25">
        <v>105</v>
      </c>
      <c r="AS143" s="27">
        <f t="shared" si="59"/>
        <v>0.11066556788751938</v>
      </c>
      <c r="AT143" s="25"/>
      <c r="AU143" s="25"/>
      <c r="AV143" s="27"/>
      <c r="AW143" s="25"/>
      <c r="AX143" s="25"/>
      <c r="AY143" s="27"/>
      <c r="AZ143" s="26">
        <v>0.19383259911894268</v>
      </c>
    </row>
    <row r="144" spans="1:52" x14ac:dyDescent="0.25">
      <c r="A144" s="22">
        <v>141</v>
      </c>
      <c r="B144" s="22">
        <v>27</v>
      </c>
      <c r="C144" s="22" t="s">
        <v>451</v>
      </c>
      <c r="D144" s="22" t="s">
        <v>1</v>
      </c>
      <c r="E144" s="23">
        <v>0.31</v>
      </c>
      <c r="F144" s="23" t="str">
        <f t="shared" si="46"/>
        <v>≤0.5</v>
      </c>
      <c r="G144" s="24">
        <v>8</v>
      </c>
      <c r="H144" s="23" t="str">
        <f t="shared" si="52"/>
        <v>&gt;7.0</v>
      </c>
      <c r="I144" s="23"/>
      <c r="J144" s="23"/>
      <c r="K144" s="24"/>
      <c r="L144" s="23"/>
      <c r="M144" s="25">
        <v>200</v>
      </c>
      <c r="N144" s="18" t="str">
        <f t="shared" si="53"/>
        <v>&gt;180</v>
      </c>
      <c r="O144" s="25">
        <v>35.266000000000005</v>
      </c>
      <c r="P144" s="18" t="str">
        <f t="shared" si="57"/>
        <v>26–44</v>
      </c>
      <c r="Q144" s="25">
        <v>123.50399999999998</v>
      </c>
      <c r="R144" s="18" t="str">
        <f t="shared" si="58"/>
        <v>&gt;58</v>
      </c>
      <c r="S144" s="26"/>
      <c r="T144" s="18">
        <v>11.35</v>
      </c>
      <c r="U144" s="26" t="str">
        <f t="shared" si="51"/>
        <v>8–15</v>
      </c>
      <c r="V144" s="22">
        <v>5</v>
      </c>
      <c r="W144" s="22" t="str">
        <f t="shared" si="54"/>
        <v>4000–6000</v>
      </c>
      <c r="X144" s="25">
        <v>5100</v>
      </c>
      <c r="Y144" s="25">
        <v>5600</v>
      </c>
      <c r="Z144" s="27">
        <f t="shared" si="55"/>
        <v>9.3526058010823546E-2</v>
      </c>
      <c r="AA144" s="25"/>
      <c r="AB144" s="25"/>
      <c r="AC144" s="27"/>
      <c r="AD144" s="25"/>
      <c r="AE144" s="25"/>
      <c r="AF144" s="27"/>
      <c r="AG144" s="22" t="str">
        <f t="shared" si="38"/>
        <v>&lt;20</v>
      </c>
      <c r="AH144" s="28">
        <v>19.5</v>
      </c>
      <c r="AI144" s="28">
        <v>22.1</v>
      </c>
      <c r="AJ144" s="27">
        <f t="shared" si="39"/>
        <v>0.12516314295400599</v>
      </c>
      <c r="AK144" s="28"/>
      <c r="AL144" s="28"/>
      <c r="AM144" s="27"/>
      <c r="AN144" s="28"/>
      <c r="AO144" s="28"/>
      <c r="AP144" s="27"/>
      <c r="AQ144" s="25">
        <v>99.45</v>
      </c>
      <c r="AR144" s="25">
        <v>123.76000000000002</v>
      </c>
      <c r="AS144" s="27">
        <f t="shared" si="59"/>
        <v>0.21868920096482966</v>
      </c>
      <c r="AT144" s="25"/>
      <c r="AU144" s="25"/>
      <c r="AV144" s="27"/>
      <c r="AW144" s="25"/>
      <c r="AX144" s="25"/>
      <c r="AY144" s="27"/>
      <c r="AZ144" s="26">
        <v>0.22907488986784155</v>
      </c>
    </row>
    <row r="145" spans="1:52" x14ac:dyDescent="0.25">
      <c r="A145" s="22">
        <v>142</v>
      </c>
      <c r="B145" s="22">
        <v>27</v>
      </c>
      <c r="C145" s="22" t="s">
        <v>451</v>
      </c>
      <c r="D145" s="22" t="s">
        <v>2</v>
      </c>
      <c r="E145" s="23">
        <v>0.86</v>
      </c>
      <c r="F145" s="23" t="str">
        <f t="shared" si="46"/>
        <v>&gt;0.5</v>
      </c>
      <c r="G145" s="24">
        <v>7.7</v>
      </c>
      <c r="H145" s="23" t="str">
        <f t="shared" si="52"/>
        <v>&gt;7.0</v>
      </c>
      <c r="I145" s="23"/>
      <c r="J145" s="23"/>
      <c r="K145" s="24"/>
      <c r="L145" s="23"/>
      <c r="M145" s="25">
        <v>120</v>
      </c>
      <c r="N145" s="18" t="str">
        <f t="shared" si="53"/>
        <v>110–180</v>
      </c>
      <c r="O145" s="25">
        <v>26.197600000000001</v>
      </c>
      <c r="P145" s="18" t="str">
        <f t="shared" si="57"/>
        <v>&lt;26</v>
      </c>
      <c r="Q145" s="25">
        <v>32.868000000000002</v>
      </c>
      <c r="R145" s="18" t="str">
        <f t="shared" si="58"/>
        <v>25–58</v>
      </c>
      <c r="S145" s="26"/>
      <c r="T145" s="18">
        <v>11.35</v>
      </c>
      <c r="U145" s="26" t="str">
        <f t="shared" si="51"/>
        <v>8–15</v>
      </c>
      <c r="V145" s="22">
        <v>5</v>
      </c>
      <c r="W145" s="22" t="str">
        <f t="shared" si="54"/>
        <v>2000–4000</v>
      </c>
      <c r="X145" s="25">
        <v>2800</v>
      </c>
      <c r="Y145" s="25">
        <v>3100</v>
      </c>
      <c r="Z145" s="27">
        <f t="shared" si="55"/>
        <v>0.10178269430994238</v>
      </c>
      <c r="AA145" s="25"/>
      <c r="AB145" s="25"/>
      <c r="AC145" s="27"/>
      <c r="AD145" s="25"/>
      <c r="AE145" s="25"/>
      <c r="AF145" s="27"/>
      <c r="AG145" s="22" t="str">
        <f t="shared" si="38"/>
        <v>20–30</v>
      </c>
      <c r="AH145" s="28">
        <v>29</v>
      </c>
      <c r="AI145" s="28">
        <v>32</v>
      </c>
      <c r="AJ145" s="27">
        <f t="shared" si="39"/>
        <v>9.844007281325251E-2</v>
      </c>
      <c r="AK145" s="28"/>
      <c r="AL145" s="28"/>
      <c r="AM145" s="27"/>
      <c r="AN145" s="28"/>
      <c r="AO145" s="28"/>
      <c r="AP145" s="27"/>
      <c r="AQ145" s="25">
        <v>81.2</v>
      </c>
      <c r="AR145" s="25">
        <v>99.2</v>
      </c>
      <c r="AS145" s="27">
        <f t="shared" si="59"/>
        <v>0.20022276712319489</v>
      </c>
      <c r="AT145" s="25"/>
      <c r="AU145" s="25"/>
      <c r="AV145" s="27"/>
      <c r="AW145" s="25"/>
      <c r="AX145" s="25"/>
      <c r="AY145" s="27"/>
      <c r="AZ145" s="26">
        <v>0.26431718061674009</v>
      </c>
    </row>
    <row r="146" spans="1:52" x14ac:dyDescent="0.25">
      <c r="A146" s="22">
        <v>143</v>
      </c>
      <c r="B146" s="22">
        <v>27</v>
      </c>
      <c r="C146" s="22" t="s">
        <v>451</v>
      </c>
      <c r="D146" s="22" t="s">
        <v>3</v>
      </c>
      <c r="E146" s="23">
        <v>0.44</v>
      </c>
      <c r="F146" s="23" t="str">
        <f t="shared" si="46"/>
        <v>≤0.5</v>
      </c>
      <c r="G146" s="24">
        <v>7.9</v>
      </c>
      <c r="H146" s="23" t="str">
        <f t="shared" si="52"/>
        <v>&gt;7.0</v>
      </c>
      <c r="I146" s="23"/>
      <c r="J146" s="23"/>
      <c r="K146" s="24"/>
      <c r="L146" s="23"/>
      <c r="M146" s="25">
        <v>25</v>
      </c>
      <c r="N146" s="18" t="str">
        <f t="shared" si="53"/>
        <v>&lt;110</v>
      </c>
      <c r="O146" s="25">
        <v>9.0684000000000005</v>
      </c>
      <c r="P146" s="18" t="str">
        <f t="shared" si="57"/>
        <v>&lt;26</v>
      </c>
      <c r="Q146" s="25">
        <v>0</v>
      </c>
      <c r="R146" s="18" t="str">
        <f t="shared" si="58"/>
        <v>&lt;25</v>
      </c>
      <c r="S146" s="26"/>
      <c r="T146" s="18">
        <v>11.35</v>
      </c>
      <c r="U146" s="26" t="str">
        <f t="shared" si="51"/>
        <v>8–15</v>
      </c>
      <c r="V146" s="22">
        <v>5</v>
      </c>
      <c r="W146" s="22" t="str">
        <f t="shared" si="54"/>
        <v>2000–4000</v>
      </c>
      <c r="X146" s="25">
        <v>3800</v>
      </c>
      <c r="Y146" s="25">
        <v>3700</v>
      </c>
      <c r="Z146" s="27">
        <f t="shared" si="55"/>
        <v>-2.6668247082161294E-2</v>
      </c>
      <c r="AA146" s="25"/>
      <c r="AB146" s="25"/>
      <c r="AC146" s="27"/>
      <c r="AD146" s="25"/>
      <c r="AE146" s="25"/>
      <c r="AF146" s="27"/>
      <c r="AG146" s="22" t="str">
        <f t="shared" si="38"/>
        <v>20–30</v>
      </c>
      <c r="AH146" s="28">
        <v>23</v>
      </c>
      <c r="AI146" s="28">
        <v>33</v>
      </c>
      <c r="AJ146" s="27">
        <f t="shared" si="39"/>
        <v>0.3610133455373305</v>
      </c>
      <c r="AK146" s="28"/>
      <c r="AL146" s="28"/>
      <c r="AM146" s="27"/>
      <c r="AN146" s="28"/>
      <c r="AO146" s="28"/>
      <c r="AP146" s="27"/>
      <c r="AQ146" s="25">
        <v>87.4</v>
      </c>
      <c r="AR146" s="25">
        <v>122.1</v>
      </c>
      <c r="AS146" s="27">
        <f t="shared" si="59"/>
        <v>0.33434509845516908</v>
      </c>
      <c r="AT146" s="25"/>
      <c r="AU146" s="25"/>
      <c r="AV146" s="27"/>
      <c r="AW146" s="25"/>
      <c r="AX146" s="25"/>
      <c r="AY146" s="27"/>
      <c r="AZ146" s="26">
        <v>0.88105726872246704</v>
      </c>
    </row>
    <row r="147" spans="1:52" x14ac:dyDescent="0.25">
      <c r="A147" s="22">
        <v>144</v>
      </c>
      <c r="B147" s="22">
        <v>27</v>
      </c>
      <c r="C147" s="22" t="s">
        <v>451</v>
      </c>
      <c r="D147" s="22" t="s">
        <v>3</v>
      </c>
      <c r="E147" s="23">
        <v>0.44</v>
      </c>
      <c r="F147" s="23" t="str">
        <f t="shared" si="46"/>
        <v>≤0.5</v>
      </c>
      <c r="G147" s="24">
        <v>7.9</v>
      </c>
      <c r="H147" s="23" t="str">
        <f t="shared" si="52"/>
        <v>&gt;7.0</v>
      </c>
      <c r="I147" s="23"/>
      <c r="J147" s="23"/>
      <c r="K147" s="24"/>
      <c r="L147" s="23"/>
      <c r="M147" s="25">
        <v>25</v>
      </c>
      <c r="N147" s="18" t="str">
        <f t="shared" si="53"/>
        <v>&lt;110</v>
      </c>
      <c r="O147" s="25">
        <v>9.0684000000000005</v>
      </c>
      <c r="P147" s="18" t="str">
        <f t="shared" si="57"/>
        <v>&lt;26</v>
      </c>
      <c r="Q147" s="25">
        <v>0</v>
      </c>
      <c r="R147" s="18" t="str">
        <f t="shared" si="58"/>
        <v>&lt;25</v>
      </c>
      <c r="S147" s="26"/>
      <c r="T147" s="18">
        <v>11.35</v>
      </c>
      <c r="U147" s="26" t="str">
        <f t="shared" si="51"/>
        <v>8–15</v>
      </c>
      <c r="V147" s="22">
        <v>5</v>
      </c>
      <c r="W147" s="22" t="str">
        <f t="shared" si="54"/>
        <v>&lt;2000</v>
      </c>
      <c r="X147" s="25">
        <v>1700</v>
      </c>
      <c r="Y147" s="25">
        <v>1700</v>
      </c>
      <c r="Z147" s="27">
        <f t="shared" si="55"/>
        <v>0</v>
      </c>
      <c r="AA147" s="25"/>
      <c r="AB147" s="25"/>
      <c r="AC147" s="27"/>
      <c r="AD147" s="25"/>
      <c r="AE147" s="25"/>
      <c r="AF147" s="27"/>
      <c r="AG147" s="22" t="str">
        <f t="shared" si="38"/>
        <v>&lt;20</v>
      </c>
      <c r="AH147" s="28">
        <v>20</v>
      </c>
      <c r="AI147" s="28">
        <v>26</v>
      </c>
      <c r="AJ147" s="27">
        <f t="shared" si="39"/>
        <v>0.26236426446749106</v>
      </c>
      <c r="AK147" s="28"/>
      <c r="AL147" s="28"/>
      <c r="AM147" s="27"/>
      <c r="AN147" s="28"/>
      <c r="AO147" s="28"/>
      <c r="AP147" s="27"/>
      <c r="AQ147" s="25">
        <v>34</v>
      </c>
      <c r="AR147" s="25">
        <v>44.2</v>
      </c>
      <c r="AS147" s="27">
        <f t="shared" si="59"/>
        <v>0.26236426446749106</v>
      </c>
      <c r="AT147" s="25"/>
      <c r="AU147" s="25"/>
      <c r="AV147" s="27"/>
      <c r="AW147" s="25"/>
      <c r="AX147" s="25"/>
      <c r="AY147" s="27"/>
      <c r="AZ147" s="26">
        <v>0.52863436123348018</v>
      </c>
    </row>
    <row r="148" spans="1:52" x14ac:dyDescent="0.25">
      <c r="A148" s="22">
        <v>145</v>
      </c>
      <c r="B148" s="22">
        <v>27</v>
      </c>
      <c r="C148" s="22" t="s">
        <v>451</v>
      </c>
      <c r="D148" s="22" t="s">
        <v>4</v>
      </c>
      <c r="E148" s="23">
        <v>0.54</v>
      </c>
      <c r="F148" s="23" t="str">
        <f t="shared" si="46"/>
        <v>&gt;0.5</v>
      </c>
      <c r="G148" s="24">
        <v>7.5</v>
      </c>
      <c r="H148" s="23" t="str">
        <f t="shared" si="52"/>
        <v>&gt;7.0</v>
      </c>
      <c r="I148" s="23"/>
      <c r="J148" s="23"/>
      <c r="K148" s="24"/>
      <c r="L148" s="23"/>
      <c r="M148" s="25">
        <v>225</v>
      </c>
      <c r="N148" s="18" t="str">
        <f t="shared" si="53"/>
        <v>&gt;180</v>
      </c>
      <c r="O148" s="25">
        <v>20.151999999999997</v>
      </c>
      <c r="P148" s="18" t="str">
        <f t="shared" si="57"/>
        <v>&lt;26</v>
      </c>
      <c r="Q148" s="25">
        <v>0</v>
      </c>
      <c r="R148" s="18" t="str">
        <f t="shared" si="58"/>
        <v>&lt;25</v>
      </c>
      <c r="S148" s="26"/>
      <c r="T148" s="18">
        <v>11.35</v>
      </c>
      <c r="U148" s="26" t="str">
        <f t="shared" si="51"/>
        <v>8–15</v>
      </c>
      <c r="V148" s="22">
        <v>5</v>
      </c>
      <c r="W148" s="22" t="str">
        <f t="shared" si="54"/>
        <v>&gt;6000</v>
      </c>
      <c r="X148" s="25">
        <v>7900</v>
      </c>
      <c r="Y148" s="25">
        <v>7700</v>
      </c>
      <c r="Z148" s="27">
        <f t="shared" si="55"/>
        <v>-2.564243061333767E-2</v>
      </c>
      <c r="AA148" s="25"/>
      <c r="AB148" s="25"/>
      <c r="AC148" s="27"/>
      <c r="AD148" s="25"/>
      <c r="AE148" s="25"/>
      <c r="AF148" s="27"/>
      <c r="AG148" s="22" t="str">
        <f t="shared" si="38"/>
        <v>20–30</v>
      </c>
      <c r="AH148" s="28">
        <v>21</v>
      </c>
      <c r="AI148" s="28">
        <v>25</v>
      </c>
      <c r="AJ148" s="27">
        <f t="shared" si="39"/>
        <v>0.17435338714477774</v>
      </c>
      <c r="AK148" s="28"/>
      <c r="AL148" s="28"/>
      <c r="AM148" s="27"/>
      <c r="AN148" s="28"/>
      <c r="AO148" s="28"/>
      <c r="AP148" s="27"/>
      <c r="AQ148" s="25">
        <v>165.9</v>
      </c>
      <c r="AR148" s="25">
        <v>192.5</v>
      </c>
      <c r="AS148" s="27">
        <f t="shared" si="59"/>
        <v>0.14871095653144015</v>
      </c>
      <c r="AT148" s="25"/>
      <c r="AU148" s="25"/>
      <c r="AV148" s="27"/>
      <c r="AW148" s="25"/>
      <c r="AX148" s="25"/>
      <c r="AY148" s="27"/>
      <c r="AZ148" s="26">
        <v>0.3524229074889868</v>
      </c>
    </row>
    <row r="149" spans="1:52" x14ac:dyDescent="0.25">
      <c r="A149" s="22">
        <v>146</v>
      </c>
      <c r="B149" s="22">
        <v>27</v>
      </c>
      <c r="C149" s="22" t="s">
        <v>451</v>
      </c>
      <c r="D149" s="22" t="s">
        <v>5</v>
      </c>
      <c r="E149" s="23">
        <v>0.71</v>
      </c>
      <c r="F149" s="23" t="str">
        <f t="shared" si="46"/>
        <v>&gt;0.5</v>
      </c>
      <c r="G149" s="24">
        <v>7.8</v>
      </c>
      <c r="H149" s="23" t="str">
        <f t="shared" si="52"/>
        <v>&gt;7.0</v>
      </c>
      <c r="I149" s="23"/>
      <c r="J149" s="23"/>
      <c r="K149" s="24"/>
      <c r="L149" s="23"/>
      <c r="M149" s="25">
        <v>120</v>
      </c>
      <c r="N149" s="18" t="str">
        <f t="shared" si="53"/>
        <v>110–180</v>
      </c>
      <c r="O149" s="25">
        <v>35.266000000000005</v>
      </c>
      <c r="P149" s="18" t="str">
        <f t="shared" si="57"/>
        <v>26–44</v>
      </c>
      <c r="Q149" s="25">
        <v>0</v>
      </c>
      <c r="R149" s="18" t="str">
        <f t="shared" si="58"/>
        <v>&lt;25</v>
      </c>
      <c r="S149" s="26"/>
      <c r="T149" s="18">
        <v>11.35</v>
      </c>
      <c r="U149" s="26" t="str">
        <f t="shared" si="51"/>
        <v>8–15</v>
      </c>
      <c r="V149" s="22">
        <v>5</v>
      </c>
      <c r="W149" s="22" t="str">
        <f t="shared" si="54"/>
        <v>4000–6000</v>
      </c>
      <c r="X149" s="25">
        <v>4500</v>
      </c>
      <c r="Y149" s="25">
        <v>5200</v>
      </c>
      <c r="Z149" s="27">
        <f t="shared" si="55"/>
        <v>0.14458122881110749</v>
      </c>
      <c r="AA149" s="25"/>
      <c r="AB149" s="25"/>
      <c r="AC149" s="27"/>
      <c r="AD149" s="25"/>
      <c r="AE149" s="25"/>
      <c r="AF149" s="27"/>
      <c r="AG149" s="22" t="str">
        <f t="shared" si="38"/>
        <v>20–30</v>
      </c>
      <c r="AH149" s="28">
        <v>27</v>
      </c>
      <c r="AI149" s="28">
        <v>25.3</v>
      </c>
      <c r="AJ149" s="27">
        <f t="shared" si="39"/>
        <v>-6.5032470270854445E-2</v>
      </c>
      <c r="AK149" s="28"/>
      <c r="AL149" s="28"/>
      <c r="AM149" s="27"/>
      <c r="AN149" s="28"/>
      <c r="AO149" s="28"/>
      <c r="AP149" s="27"/>
      <c r="AQ149" s="25">
        <v>121.5</v>
      </c>
      <c r="AR149" s="25">
        <v>131.56</v>
      </c>
      <c r="AS149" s="27">
        <f t="shared" si="59"/>
        <v>7.9548758540253048E-2</v>
      </c>
      <c r="AT149" s="25"/>
      <c r="AU149" s="25"/>
      <c r="AV149" s="27"/>
      <c r="AW149" s="25"/>
      <c r="AX149" s="25"/>
      <c r="AY149" s="27"/>
      <c r="AZ149" s="26">
        <v>-0.14977973568281933</v>
      </c>
    </row>
    <row r="150" spans="1:52" x14ac:dyDescent="0.25">
      <c r="A150" s="22">
        <v>147</v>
      </c>
      <c r="B150" s="22">
        <v>27</v>
      </c>
      <c r="C150" s="22" t="s">
        <v>451</v>
      </c>
      <c r="D150" s="22" t="s">
        <v>5</v>
      </c>
      <c r="E150" s="23">
        <v>0.3</v>
      </c>
      <c r="F150" s="23" t="str">
        <f t="shared" si="46"/>
        <v>≤0.5</v>
      </c>
      <c r="G150" s="24">
        <v>7.9</v>
      </c>
      <c r="H150" s="23" t="str">
        <f t="shared" si="52"/>
        <v>&gt;7.0</v>
      </c>
      <c r="I150" s="23"/>
      <c r="J150" s="23"/>
      <c r="K150" s="24"/>
      <c r="L150" s="23"/>
      <c r="M150" s="25">
        <v>120</v>
      </c>
      <c r="N150" s="18" t="str">
        <f t="shared" si="53"/>
        <v>110–180</v>
      </c>
      <c r="O150" s="25">
        <v>35.266000000000005</v>
      </c>
      <c r="P150" s="18" t="str">
        <f t="shared" si="57"/>
        <v>26–44</v>
      </c>
      <c r="Q150" s="25">
        <v>0</v>
      </c>
      <c r="R150" s="18" t="str">
        <f t="shared" si="58"/>
        <v>&lt;25</v>
      </c>
      <c r="S150" s="26"/>
      <c r="T150" s="18">
        <v>11.35</v>
      </c>
      <c r="U150" s="26" t="str">
        <f t="shared" si="51"/>
        <v>8–15</v>
      </c>
      <c r="V150" s="22">
        <v>5</v>
      </c>
      <c r="W150" s="22" t="str">
        <f t="shared" si="54"/>
        <v>4000–6000</v>
      </c>
      <c r="X150" s="25">
        <v>5000</v>
      </c>
      <c r="Y150" s="25">
        <v>5700</v>
      </c>
      <c r="Z150" s="27">
        <f t="shared" si="55"/>
        <v>0.131028262406404</v>
      </c>
      <c r="AA150" s="25"/>
      <c r="AB150" s="25"/>
      <c r="AC150" s="27"/>
      <c r="AD150" s="25"/>
      <c r="AE150" s="25"/>
      <c r="AF150" s="27"/>
      <c r="AG150" s="22" t="str">
        <f t="shared" si="38"/>
        <v>&gt;40</v>
      </c>
      <c r="AH150" s="28">
        <v>45.3</v>
      </c>
      <c r="AI150" s="28">
        <v>38.5</v>
      </c>
      <c r="AJ150" s="27">
        <f t="shared" si="39"/>
        <v>-0.16264879119524978</v>
      </c>
      <c r="AK150" s="28"/>
      <c r="AL150" s="28"/>
      <c r="AM150" s="27"/>
      <c r="AN150" s="28"/>
      <c r="AO150" s="28"/>
      <c r="AP150" s="27"/>
      <c r="AQ150" s="25">
        <v>226.5</v>
      </c>
      <c r="AR150" s="25">
        <v>219.45</v>
      </c>
      <c r="AS150" s="27">
        <f t="shared" si="59"/>
        <v>-3.1620528788845796E-2</v>
      </c>
      <c r="AT150" s="25"/>
      <c r="AU150" s="25"/>
      <c r="AV150" s="27"/>
      <c r="AW150" s="25"/>
      <c r="AX150" s="25"/>
      <c r="AY150" s="27"/>
      <c r="AZ150" s="26">
        <v>-0.5991189427312773</v>
      </c>
    </row>
    <row r="151" spans="1:52" x14ac:dyDescent="0.25">
      <c r="A151" s="22">
        <v>148</v>
      </c>
      <c r="B151" s="22">
        <v>27</v>
      </c>
      <c r="C151" s="22" t="s">
        <v>451</v>
      </c>
      <c r="D151" s="22" t="s">
        <v>5</v>
      </c>
      <c r="E151" s="23">
        <v>0.3</v>
      </c>
      <c r="F151" s="23" t="str">
        <f t="shared" si="46"/>
        <v>≤0.5</v>
      </c>
      <c r="G151" s="24">
        <v>7.9</v>
      </c>
      <c r="H151" s="23" t="str">
        <f t="shared" si="52"/>
        <v>&gt;7.0</v>
      </c>
      <c r="I151" s="23"/>
      <c r="J151" s="23"/>
      <c r="K151" s="24"/>
      <c r="L151" s="23"/>
      <c r="M151" s="25">
        <v>120</v>
      </c>
      <c r="N151" s="18" t="str">
        <f t="shared" si="53"/>
        <v>110–180</v>
      </c>
      <c r="O151" s="25">
        <v>35.266000000000005</v>
      </c>
      <c r="P151" s="18" t="str">
        <f t="shared" si="57"/>
        <v>26–44</v>
      </c>
      <c r="Q151" s="25">
        <v>0</v>
      </c>
      <c r="R151" s="18" t="str">
        <f t="shared" si="58"/>
        <v>&lt;25</v>
      </c>
      <c r="S151" s="26"/>
      <c r="T151" s="18">
        <v>11.35</v>
      </c>
      <c r="U151" s="26" t="str">
        <f t="shared" si="51"/>
        <v>8–15</v>
      </c>
      <c r="V151" s="22">
        <v>5</v>
      </c>
      <c r="W151" s="22" t="str">
        <f t="shared" si="54"/>
        <v>4000–6000</v>
      </c>
      <c r="X151" s="25">
        <v>4100</v>
      </c>
      <c r="Y151" s="25">
        <v>5100</v>
      </c>
      <c r="Z151" s="27">
        <f t="shared" si="55"/>
        <v>0.21825356602001797</v>
      </c>
      <c r="AA151" s="25"/>
      <c r="AB151" s="25"/>
      <c r="AC151" s="27"/>
      <c r="AD151" s="25"/>
      <c r="AE151" s="25"/>
      <c r="AF151" s="27"/>
      <c r="AG151" s="22" t="str">
        <f t="shared" si="38"/>
        <v>20–30</v>
      </c>
      <c r="AH151" s="28">
        <v>28</v>
      </c>
      <c r="AI151" s="28">
        <v>33.200000000000003</v>
      </c>
      <c r="AJ151" s="27">
        <f t="shared" si="39"/>
        <v>0.17034536574723894</v>
      </c>
      <c r="AK151" s="28"/>
      <c r="AL151" s="28"/>
      <c r="AM151" s="27"/>
      <c r="AN151" s="28"/>
      <c r="AO151" s="28"/>
      <c r="AP151" s="27"/>
      <c r="AQ151" s="25">
        <v>114.8</v>
      </c>
      <c r="AR151" s="25">
        <v>169.32</v>
      </c>
      <c r="AS151" s="27">
        <f t="shared" si="59"/>
        <v>0.38859893176725696</v>
      </c>
      <c r="AT151" s="25"/>
      <c r="AU151" s="25"/>
      <c r="AV151" s="27"/>
      <c r="AW151" s="25"/>
      <c r="AX151" s="25"/>
      <c r="AY151" s="27"/>
      <c r="AZ151" s="26">
        <v>0.4581497797356831</v>
      </c>
    </row>
    <row r="152" spans="1:52" x14ac:dyDescent="0.25">
      <c r="A152" s="22">
        <v>149</v>
      </c>
      <c r="B152" s="22">
        <v>27</v>
      </c>
      <c r="C152" s="22" t="s">
        <v>451</v>
      </c>
      <c r="D152" s="22" t="s">
        <v>5</v>
      </c>
      <c r="E152" s="23">
        <v>0.45</v>
      </c>
      <c r="F152" s="23" t="str">
        <f t="shared" si="46"/>
        <v>≤0.5</v>
      </c>
      <c r="G152" s="24">
        <v>8.1999999999999993</v>
      </c>
      <c r="H152" s="23" t="str">
        <f t="shared" si="52"/>
        <v>&gt;7.0</v>
      </c>
      <c r="I152" s="23"/>
      <c r="J152" s="23"/>
      <c r="K152" s="24"/>
      <c r="L152" s="23"/>
      <c r="M152" s="25">
        <v>120</v>
      </c>
      <c r="N152" s="18" t="str">
        <f t="shared" si="53"/>
        <v>110–180</v>
      </c>
      <c r="O152" s="25">
        <v>35.266000000000005</v>
      </c>
      <c r="P152" s="18" t="str">
        <f t="shared" si="57"/>
        <v>26–44</v>
      </c>
      <c r="Q152" s="25">
        <v>0</v>
      </c>
      <c r="R152" s="18" t="str">
        <f t="shared" si="58"/>
        <v>&lt;25</v>
      </c>
      <c r="S152" s="26"/>
      <c r="T152" s="18">
        <v>11.35</v>
      </c>
      <c r="U152" s="26" t="str">
        <f t="shared" si="51"/>
        <v>8–15</v>
      </c>
      <c r="V152" s="22">
        <v>5</v>
      </c>
      <c r="W152" s="22" t="str">
        <f t="shared" si="54"/>
        <v>2000–4000</v>
      </c>
      <c r="X152" s="25">
        <v>3700</v>
      </c>
      <c r="Y152" s="25">
        <v>4300</v>
      </c>
      <c r="Z152" s="27">
        <f t="shared" si="55"/>
        <v>0.1502822030493379</v>
      </c>
      <c r="AA152" s="25"/>
      <c r="AB152" s="25"/>
      <c r="AC152" s="27"/>
      <c r="AD152" s="25"/>
      <c r="AE152" s="25"/>
      <c r="AF152" s="27"/>
      <c r="AG152" s="22" t="str">
        <f t="shared" si="38"/>
        <v>&gt;40</v>
      </c>
      <c r="AH152" s="28">
        <v>40.5</v>
      </c>
      <c r="AI152" s="28">
        <v>46.2</v>
      </c>
      <c r="AJ152" s="27">
        <f t="shared" si="39"/>
        <v>0.13167782397519978</v>
      </c>
      <c r="AK152" s="28"/>
      <c r="AL152" s="28"/>
      <c r="AM152" s="27"/>
      <c r="AN152" s="28"/>
      <c r="AO152" s="28"/>
      <c r="AP152" s="27"/>
      <c r="AQ152" s="25">
        <v>149.85</v>
      </c>
      <c r="AR152" s="25">
        <v>198.66</v>
      </c>
      <c r="AS152" s="27">
        <f t="shared" si="59"/>
        <v>0.28196002702453771</v>
      </c>
      <c r="AT152" s="25"/>
      <c r="AU152" s="25"/>
      <c r="AV152" s="27"/>
      <c r="AW152" s="25"/>
      <c r="AX152" s="25"/>
      <c r="AY152" s="27"/>
      <c r="AZ152" s="26">
        <v>0.50220264317180641</v>
      </c>
    </row>
    <row r="153" spans="1:52" x14ac:dyDescent="0.25">
      <c r="A153" s="22">
        <v>150</v>
      </c>
      <c r="B153" s="22">
        <v>27</v>
      </c>
      <c r="C153" s="22" t="s">
        <v>451</v>
      </c>
      <c r="D153" s="22" t="s">
        <v>5</v>
      </c>
      <c r="E153" s="23">
        <v>0.45</v>
      </c>
      <c r="F153" s="23" t="str">
        <f t="shared" si="46"/>
        <v>≤0.5</v>
      </c>
      <c r="G153" s="24">
        <v>8.1999999999999993</v>
      </c>
      <c r="H153" s="23" t="str">
        <f t="shared" si="52"/>
        <v>&gt;7.0</v>
      </c>
      <c r="I153" s="23"/>
      <c r="J153" s="23"/>
      <c r="K153" s="24"/>
      <c r="L153" s="23"/>
      <c r="M153" s="25">
        <v>120</v>
      </c>
      <c r="N153" s="18" t="str">
        <f t="shared" si="53"/>
        <v>110–180</v>
      </c>
      <c r="O153" s="25">
        <v>35.266000000000005</v>
      </c>
      <c r="P153" s="18" t="str">
        <f t="shared" si="57"/>
        <v>26–44</v>
      </c>
      <c r="Q153" s="25">
        <v>0</v>
      </c>
      <c r="R153" s="18" t="str">
        <f t="shared" si="58"/>
        <v>&lt;25</v>
      </c>
      <c r="S153" s="26"/>
      <c r="T153" s="18">
        <v>11.35</v>
      </c>
      <c r="U153" s="26" t="str">
        <f t="shared" si="51"/>
        <v>8–15</v>
      </c>
      <c r="V153" s="22">
        <v>5</v>
      </c>
      <c r="W153" s="22" t="str">
        <f t="shared" si="54"/>
        <v>2000–4000</v>
      </c>
      <c r="X153" s="25">
        <v>3500</v>
      </c>
      <c r="Y153" s="25">
        <v>3700</v>
      </c>
      <c r="Z153" s="27">
        <f t="shared" si="55"/>
        <v>5.5569851154810786E-2</v>
      </c>
      <c r="AA153" s="25"/>
      <c r="AB153" s="25"/>
      <c r="AC153" s="27"/>
      <c r="AD153" s="25"/>
      <c r="AE153" s="25"/>
      <c r="AF153" s="27"/>
      <c r="AG153" s="22" t="str">
        <f t="shared" si="38"/>
        <v>30–40</v>
      </c>
      <c r="AH153" s="28">
        <v>37.299999999999997</v>
      </c>
      <c r="AI153" s="28">
        <v>46.7</v>
      </c>
      <c r="AJ153" s="27">
        <f t="shared" si="39"/>
        <v>0.22475083802508192</v>
      </c>
      <c r="AK153" s="28"/>
      <c r="AL153" s="28"/>
      <c r="AM153" s="27"/>
      <c r="AN153" s="28"/>
      <c r="AO153" s="28"/>
      <c r="AP153" s="27"/>
      <c r="AQ153" s="25">
        <v>130.54999999999998</v>
      </c>
      <c r="AR153" s="25">
        <v>172.79</v>
      </c>
      <c r="AS153" s="27">
        <f t="shared" si="59"/>
        <v>0.28032068917989256</v>
      </c>
      <c r="AT153" s="25"/>
      <c r="AU153" s="25"/>
      <c r="AV153" s="27"/>
      <c r="AW153" s="25"/>
      <c r="AX153" s="25"/>
      <c r="AY153" s="27"/>
      <c r="AZ153" s="26">
        <v>0.82819383259911949</v>
      </c>
    </row>
    <row r="154" spans="1:52" x14ac:dyDescent="0.25">
      <c r="A154" s="22">
        <v>151</v>
      </c>
      <c r="B154" s="22">
        <v>27</v>
      </c>
      <c r="C154" s="22" t="s">
        <v>451</v>
      </c>
      <c r="D154" s="22" t="s">
        <v>6</v>
      </c>
      <c r="E154" s="23">
        <v>0.45</v>
      </c>
      <c r="F154" s="23" t="str">
        <f t="shared" si="46"/>
        <v>≤0.5</v>
      </c>
      <c r="G154" s="24">
        <v>8.1999999999999993</v>
      </c>
      <c r="H154" s="23" t="str">
        <f t="shared" si="52"/>
        <v>&gt;7.0</v>
      </c>
      <c r="I154" s="23"/>
      <c r="J154" s="23"/>
      <c r="K154" s="24"/>
      <c r="L154" s="23"/>
      <c r="M154" s="25">
        <v>140</v>
      </c>
      <c r="N154" s="18" t="str">
        <f t="shared" si="53"/>
        <v>110–180</v>
      </c>
      <c r="O154" s="25">
        <v>35.266000000000005</v>
      </c>
      <c r="P154" s="18" t="str">
        <f t="shared" si="57"/>
        <v>26–44</v>
      </c>
      <c r="Q154" s="25">
        <v>0</v>
      </c>
      <c r="R154" s="18" t="str">
        <f t="shared" si="58"/>
        <v>&lt;25</v>
      </c>
      <c r="S154" s="26"/>
      <c r="T154" s="18">
        <v>11.35</v>
      </c>
      <c r="U154" s="26" t="str">
        <f t="shared" si="51"/>
        <v>8–15</v>
      </c>
      <c r="V154" s="22">
        <v>5</v>
      </c>
      <c r="W154" s="22" t="str">
        <f t="shared" si="54"/>
        <v>&gt;6000</v>
      </c>
      <c r="X154" s="25">
        <v>6600</v>
      </c>
      <c r="Y154" s="25">
        <v>6600</v>
      </c>
      <c r="Z154" s="27">
        <f t="shared" si="55"/>
        <v>0</v>
      </c>
      <c r="AA154" s="25"/>
      <c r="AB154" s="25"/>
      <c r="AC154" s="27"/>
      <c r="AD154" s="25"/>
      <c r="AE154" s="25"/>
      <c r="AF154" s="27"/>
      <c r="AG154" s="22" t="str">
        <f t="shared" si="38"/>
        <v>20–30</v>
      </c>
      <c r="AH154" s="28">
        <v>21.5</v>
      </c>
      <c r="AI154" s="28">
        <v>21.4</v>
      </c>
      <c r="AJ154" s="27">
        <f t="shared" si="39"/>
        <v>-4.662013105811413E-3</v>
      </c>
      <c r="AK154" s="28"/>
      <c r="AL154" s="28"/>
      <c r="AM154" s="27"/>
      <c r="AN154" s="28"/>
      <c r="AO154" s="28"/>
      <c r="AP154" s="27"/>
      <c r="AQ154" s="25">
        <v>141.9</v>
      </c>
      <c r="AR154" s="25">
        <v>141.24</v>
      </c>
      <c r="AS154" s="27">
        <f t="shared" si="59"/>
        <v>-4.6620131058113011E-3</v>
      </c>
      <c r="AT154" s="25"/>
      <c r="AU154" s="25"/>
      <c r="AV154" s="27"/>
      <c r="AW154" s="25"/>
      <c r="AX154" s="25"/>
      <c r="AY154" s="27"/>
      <c r="AZ154" s="26">
        <v>-8.8105726872247953E-3</v>
      </c>
    </row>
    <row r="155" spans="1:52" x14ac:dyDescent="0.25">
      <c r="A155" s="22">
        <v>152</v>
      </c>
      <c r="B155" s="22">
        <v>27</v>
      </c>
      <c r="C155" s="22" t="s">
        <v>451</v>
      </c>
      <c r="D155" s="22" t="s">
        <v>6</v>
      </c>
      <c r="E155" s="23">
        <v>0.45</v>
      </c>
      <c r="F155" s="23" t="str">
        <f t="shared" si="46"/>
        <v>≤0.5</v>
      </c>
      <c r="G155" s="24">
        <v>8.1999999999999993</v>
      </c>
      <c r="H155" s="23" t="str">
        <f t="shared" si="52"/>
        <v>&gt;7.0</v>
      </c>
      <c r="I155" s="23"/>
      <c r="J155" s="23"/>
      <c r="K155" s="24"/>
      <c r="L155" s="23"/>
      <c r="M155" s="25">
        <v>140</v>
      </c>
      <c r="N155" s="18" t="str">
        <f t="shared" si="53"/>
        <v>110–180</v>
      </c>
      <c r="O155" s="25">
        <v>35.266000000000005</v>
      </c>
      <c r="P155" s="18" t="str">
        <f t="shared" si="57"/>
        <v>26–44</v>
      </c>
      <c r="Q155" s="25">
        <v>0</v>
      </c>
      <c r="R155" s="18" t="str">
        <f t="shared" si="58"/>
        <v>&lt;25</v>
      </c>
      <c r="S155" s="26"/>
      <c r="T155" s="18">
        <v>11.35</v>
      </c>
      <c r="U155" s="26" t="str">
        <f t="shared" si="51"/>
        <v>8–15</v>
      </c>
      <c r="V155" s="22">
        <v>5</v>
      </c>
      <c r="W155" s="22" t="str">
        <f t="shared" si="54"/>
        <v>4000–6000</v>
      </c>
      <c r="X155" s="25">
        <v>4400</v>
      </c>
      <c r="Y155" s="25">
        <v>4300</v>
      </c>
      <c r="Z155" s="27">
        <f t="shared" si="55"/>
        <v>-2.2989518224698718E-2</v>
      </c>
      <c r="AA155" s="25"/>
      <c r="AB155" s="25"/>
      <c r="AC155" s="27"/>
      <c r="AD155" s="25"/>
      <c r="AE155" s="25"/>
      <c r="AF155" s="27"/>
      <c r="AG155" s="22" t="str">
        <f t="shared" si="38"/>
        <v>30–40</v>
      </c>
      <c r="AH155" s="28">
        <v>30.1</v>
      </c>
      <c r="AI155" s="28">
        <v>30.6</v>
      </c>
      <c r="AJ155" s="27">
        <f t="shared" si="39"/>
        <v>1.6474837203505042E-2</v>
      </c>
      <c r="AK155" s="28"/>
      <c r="AL155" s="28"/>
      <c r="AM155" s="27"/>
      <c r="AN155" s="28"/>
      <c r="AO155" s="28"/>
      <c r="AP155" s="27"/>
      <c r="AQ155" s="25">
        <v>132.44</v>
      </c>
      <c r="AR155" s="25">
        <v>131.58000000000001</v>
      </c>
      <c r="AS155" s="27">
        <f t="shared" si="59"/>
        <v>-6.51468102119353E-3</v>
      </c>
      <c r="AT155" s="25"/>
      <c r="AU155" s="25"/>
      <c r="AV155" s="27"/>
      <c r="AW155" s="25"/>
      <c r="AX155" s="25"/>
      <c r="AY155" s="27"/>
      <c r="AZ155" s="26">
        <v>4.405286343612335E-2</v>
      </c>
    </row>
    <row r="156" spans="1:52" x14ac:dyDescent="0.25">
      <c r="A156" s="22">
        <v>153</v>
      </c>
      <c r="B156" s="22">
        <v>27</v>
      </c>
      <c r="C156" s="22" t="s">
        <v>451</v>
      </c>
      <c r="D156" s="22" t="s">
        <v>6</v>
      </c>
      <c r="E156" s="23">
        <v>0.32</v>
      </c>
      <c r="F156" s="23" t="str">
        <f t="shared" si="46"/>
        <v>≤0.5</v>
      </c>
      <c r="G156" s="24">
        <v>7.5</v>
      </c>
      <c r="H156" s="23" t="str">
        <f t="shared" si="52"/>
        <v>&gt;7.0</v>
      </c>
      <c r="I156" s="23"/>
      <c r="J156" s="23"/>
      <c r="K156" s="24"/>
      <c r="L156" s="23"/>
      <c r="M156" s="25">
        <v>140</v>
      </c>
      <c r="N156" s="18" t="str">
        <f t="shared" si="53"/>
        <v>110–180</v>
      </c>
      <c r="O156" s="25">
        <v>35.266000000000005</v>
      </c>
      <c r="P156" s="18" t="str">
        <f t="shared" si="57"/>
        <v>26–44</v>
      </c>
      <c r="Q156" s="25">
        <v>0</v>
      </c>
      <c r="R156" s="18" t="str">
        <f t="shared" si="58"/>
        <v>&lt;25</v>
      </c>
      <c r="S156" s="26"/>
      <c r="T156" s="18">
        <v>11.35</v>
      </c>
      <c r="U156" s="26" t="str">
        <f t="shared" si="51"/>
        <v>8–15</v>
      </c>
      <c r="V156" s="22">
        <v>5</v>
      </c>
      <c r="W156" s="22" t="str">
        <f t="shared" si="54"/>
        <v>4000–6000</v>
      </c>
      <c r="X156" s="25">
        <v>5000</v>
      </c>
      <c r="Y156" s="25">
        <v>5000</v>
      </c>
      <c r="Z156" s="27">
        <f t="shared" si="55"/>
        <v>0</v>
      </c>
      <c r="AA156" s="25"/>
      <c r="AB156" s="25"/>
      <c r="AC156" s="27"/>
      <c r="AD156" s="25"/>
      <c r="AE156" s="25"/>
      <c r="AF156" s="27"/>
      <c r="AG156" s="22" t="str">
        <f t="shared" si="38"/>
        <v>&lt;20</v>
      </c>
      <c r="AH156" s="28">
        <v>11.6</v>
      </c>
      <c r="AI156" s="28">
        <v>11.7</v>
      </c>
      <c r="AJ156" s="27">
        <f t="shared" si="39"/>
        <v>8.583743691391435E-3</v>
      </c>
      <c r="AK156" s="28"/>
      <c r="AL156" s="28"/>
      <c r="AM156" s="27"/>
      <c r="AN156" s="28"/>
      <c r="AO156" s="28"/>
      <c r="AP156" s="27"/>
      <c r="AQ156" s="25">
        <v>58</v>
      </c>
      <c r="AR156" s="25">
        <v>58.5</v>
      </c>
      <c r="AS156" s="27">
        <f t="shared" si="59"/>
        <v>8.583743691391435E-3</v>
      </c>
      <c r="AT156" s="25"/>
      <c r="AU156" s="25"/>
      <c r="AV156" s="27"/>
      <c r="AW156" s="25"/>
      <c r="AX156" s="25"/>
      <c r="AY156" s="27"/>
      <c r="AZ156" s="26">
        <v>8.8105726872246392E-3</v>
      </c>
    </row>
    <row r="157" spans="1:52" x14ac:dyDescent="0.25">
      <c r="A157" s="22">
        <v>154</v>
      </c>
      <c r="B157" s="22">
        <v>27</v>
      </c>
      <c r="C157" s="22" t="s">
        <v>451</v>
      </c>
      <c r="D157" s="22" t="s">
        <v>6</v>
      </c>
      <c r="E157" s="23">
        <v>0.32</v>
      </c>
      <c r="F157" s="23" t="str">
        <f t="shared" si="46"/>
        <v>≤0.5</v>
      </c>
      <c r="G157" s="24">
        <v>7.5</v>
      </c>
      <c r="H157" s="23" t="str">
        <f t="shared" si="52"/>
        <v>&gt;7.0</v>
      </c>
      <c r="I157" s="23"/>
      <c r="J157" s="23"/>
      <c r="K157" s="24"/>
      <c r="L157" s="23"/>
      <c r="M157" s="25">
        <v>140</v>
      </c>
      <c r="N157" s="18" t="str">
        <f t="shared" si="53"/>
        <v>110–180</v>
      </c>
      <c r="O157" s="25">
        <v>35.266000000000005</v>
      </c>
      <c r="P157" s="18" t="str">
        <f t="shared" si="57"/>
        <v>26–44</v>
      </c>
      <c r="Q157" s="25">
        <v>0</v>
      </c>
      <c r="R157" s="18" t="str">
        <f t="shared" si="58"/>
        <v>&lt;25</v>
      </c>
      <c r="S157" s="26"/>
      <c r="T157" s="18">
        <v>11.35</v>
      </c>
      <c r="U157" s="26" t="str">
        <f t="shared" si="51"/>
        <v>8–15</v>
      </c>
      <c r="V157" s="22">
        <v>5</v>
      </c>
      <c r="W157" s="22" t="str">
        <f t="shared" si="54"/>
        <v>4000–6000</v>
      </c>
      <c r="X157" s="25">
        <v>5500</v>
      </c>
      <c r="Y157" s="25">
        <v>5600</v>
      </c>
      <c r="Z157" s="27">
        <f t="shared" si="55"/>
        <v>1.8018505502678212E-2</v>
      </c>
      <c r="AA157" s="25"/>
      <c r="AB157" s="25"/>
      <c r="AC157" s="27"/>
      <c r="AD157" s="25"/>
      <c r="AE157" s="25"/>
      <c r="AF157" s="27"/>
      <c r="AG157" s="22" t="str">
        <f t="shared" si="38"/>
        <v>&lt;20</v>
      </c>
      <c r="AH157" s="28">
        <v>14.1</v>
      </c>
      <c r="AI157" s="28">
        <v>14.1</v>
      </c>
      <c r="AJ157" s="27">
        <f t="shared" si="39"/>
        <v>0</v>
      </c>
      <c r="AK157" s="28"/>
      <c r="AL157" s="28"/>
      <c r="AM157" s="27"/>
      <c r="AN157" s="28"/>
      <c r="AO157" s="28"/>
      <c r="AP157" s="27"/>
      <c r="AQ157" s="25">
        <v>77.55</v>
      </c>
      <c r="AR157" s="25">
        <v>78.959999999999994</v>
      </c>
      <c r="AS157" s="27">
        <f t="shared" si="59"/>
        <v>1.8018505502678212E-2</v>
      </c>
      <c r="AT157" s="25"/>
      <c r="AU157" s="25"/>
      <c r="AV157" s="27"/>
      <c r="AW157" s="25"/>
      <c r="AX157" s="25"/>
      <c r="AY157" s="27"/>
      <c r="AZ157" s="26">
        <v>0</v>
      </c>
    </row>
    <row r="158" spans="1:52" x14ac:dyDescent="0.25">
      <c r="A158" s="22">
        <v>155</v>
      </c>
      <c r="B158" s="22">
        <v>27</v>
      </c>
      <c r="C158" s="22" t="s">
        <v>451</v>
      </c>
      <c r="D158" s="22" t="s">
        <v>7</v>
      </c>
      <c r="E158" s="23">
        <v>0.45</v>
      </c>
      <c r="F158" s="23" t="str">
        <f t="shared" si="46"/>
        <v>≤0.5</v>
      </c>
      <c r="G158" s="24">
        <v>5.7</v>
      </c>
      <c r="H158" s="23" t="str">
        <f t="shared" si="52"/>
        <v>≤7.0</v>
      </c>
      <c r="I158" s="23"/>
      <c r="J158" s="23"/>
      <c r="K158" s="24"/>
      <c r="L158" s="23"/>
      <c r="M158" s="25">
        <v>122</v>
      </c>
      <c r="N158" s="18" t="str">
        <f t="shared" si="53"/>
        <v>110–180</v>
      </c>
      <c r="O158" s="25">
        <v>26.197600000000001</v>
      </c>
      <c r="P158" s="18" t="str">
        <f t="shared" si="57"/>
        <v>&lt;26</v>
      </c>
      <c r="Q158" s="25">
        <v>24.9</v>
      </c>
      <c r="R158" s="18" t="str">
        <f t="shared" si="58"/>
        <v>&lt;25</v>
      </c>
      <c r="S158" s="26"/>
      <c r="T158" s="18">
        <v>11.35</v>
      </c>
      <c r="U158" s="26" t="str">
        <f t="shared" si="51"/>
        <v>8–15</v>
      </c>
      <c r="V158" s="22">
        <v>5</v>
      </c>
      <c r="W158" s="22" t="str">
        <f t="shared" si="54"/>
        <v>4000–6000</v>
      </c>
      <c r="X158" s="25">
        <v>4500</v>
      </c>
      <c r="Y158" s="25">
        <v>4500</v>
      </c>
      <c r="Z158" s="27">
        <f t="shared" si="55"/>
        <v>0</v>
      </c>
      <c r="AA158" s="25"/>
      <c r="AB158" s="25"/>
      <c r="AC158" s="27"/>
      <c r="AD158" s="25"/>
      <c r="AE158" s="25"/>
      <c r="AF158" s="27"/>
      <c r="AG158" s="22" t="str">
        <f t="shared" si="38"/>
        <v>20–30</v>
      </c>
      <c r="AH158" s="28">
        <v>23</v>
      </c>
      <c r="AI158" s="28">
        <v>24</v>
      </c>
      <c r="AJ158" s="27">
        <f t="shared" si="39"/>
        <v>4.2559614418795903E-2</v>
      </c>
      <c r="AK158" s="28"/>
      <c r="AL158" s="28"/>
      <c r="AM158" s="27"/>
      <c r="AN158" s="28"/>
      <c r="AO158" s="28"/>
      <c r="AP158" s="27"/>
      <c r="AQ158" s="25">
        <v>103.5</v>
      </c>
      <c r="AR158" s="25">
        <v>108</v>
      </c>
      <c r="AS158" s="27">
        <f t="shared" si="59"/>
        <v>4.2559614418795903E-2</v>
      </c>
      <c r="AT158" s="25"/>
      <c r="AU158" s="25"/>
      <c r="AV158" s="27"/>
      <c r="AW158" s="25"/>
      <c r="AX158" s="25"/>
      <c r="AY158" s="27"/>
      <c r="AZ158" s="26">
        <v>8.8105726872246701E-2</v>
      </c>
    </row>
    <row r="159" spans="1:52" x14ac:dyDescent="0.25">
      <c r="A159" s="22">
        <v>156</v>
      </c>
      <c r="B159" s="22">
        <v>27</v>
      </c>
      <c r="C159" s="22" t="s">
        <v>451</v>
      </c>
      <c r="D159" s="22" t="s">
        <v>2</v>
      </c>
      <c r="E159" s="23">
        <v>2.2000000000000002</v>
      </c>
      <c r="F159" s="23" t="str">
        <f t="shared" si="46"/>
        <v>&gt;0.5</v>
      </c>
      <c r="G159" s="24">
        <v>7.6</v>
      </c>
      <c r="H159" s="23" t="str">
        <f t="shared" si="52"/>
        <v>&gt;7.0</v>
      </c>
      <c r="I159" s="23"/>
      <c r="J159" s="23"/>
      <c r="K159" s="24"/>
      <c r="L159" s="23"/>
      <c r="M159" s="25">
        <v>120</v>
      </c>
      <c r="N159" s="18" t="str">
        <f t="shared" si="53"/>
        <v>110–180</v>
      </c>
      <c r="O159" s="25">
        <v>26.197600000000001</v>
      </c>
      <c r="P159" s="18" t="str">
        <f t="shared" si="57"/>
        <v>&lt;26</v>
      </c>
      <c r="Q159" s="25">
        <v>32.868000000000002</v>
      </c>
      <c r="R159" s="18" t="str">
        <f t="shared" si="58"/>
        <v>25–58</v>
      </c>
      <c r="S159" s="26"/>
      <c r="T159" s="18">
        <v>11.35</v>
      </c>
      <c r="U159" s="26" t="str">
        <f t="shared" si="51"/>
        <v>8–15</v>
      </c>
      <c r="V159" s="22">
        <v>5</v>
      </c>
      <c r="W159" s="22" t="str">
        <f t="shared" si="54"/>
        <v>4000–6000</v>
      </c>
      <c r="X159" s="25">
        <v>4200</v>
      </c>
      <c r="Y159" s="25">
        <v>4200</v>
      </c>
      <c r="Z159" s="27">
        <f t="shared" si="55"/>
        <v>0</v>
      </c>
      <c r="AA159" s="25"/>
      <c r="AB159" s="25"/>
      <c r="AC159" s="27"/>
      <c r="AD159" s="25"/>
      <c r="AE159" s="25"/>
      <c r="AF159" s="27"/>
      <c r="AG159" s="22" t="str">
        <f t="shared" si="38"/>
        <v>&gt;40</v>
      </c>
      <c r="AH159" s="28">
        <v>49</v>
      </c>
      <c r="AI159" s="28">
        <v>52</v>
      </c>
      <c r="AJ159" s="27">
        <f t="shared" si="39"/>
        <v>5.9423420470800806E-2</v>
      </c>
      <c r="AK159" s="28"/>
      <c r="AL159" s="28"/>
      <c r="AM159" s="27"/>
      <c r="AN159" s="28"/>
      <c r="AO159" s="28"/>
      <c r="AP159" s="27"/>
      <c r="AQ159" s="25">
        <v>205.8</v>
      </c>
      <c r="AR159" s="25">
        <v>218.4</v>
      </c>
      <c r="AS159" s="27">
        <f t="shared" si="59"/>
        <v>5.9423420470800806E-2</v>
      </c>
      <c r="AT159" s="25"/>
      <c r="AU159" s="25"/>
      <c r="AV159" s="27"/>
      <c r="AW159" s="25"/>
      <c r="AX159" s="25"/>
      <c r="AY159" s="27"/>
      <c r="AZ159" s="26">
        <v>0.26431718061674009</v>
      </c>
    </row>
    <row r="160" spans="1:52" x14ac:dyDescent="0.25">
      <c r="A160" s="22">
        <v>157</v>
      </c>
      <c r="B160" s="22">
        <v>27</v>
      </c>
      <c r="C160" s="22" t="s">
        <v>451</v>
      </c>
      <c r="D160" s="22" t="s">
        <v>2</v>
      </c>
      <c r="E160" s="23">
        <v>2.2000000000000002</v>
      </c>
      <c r="F160" s="23" t="str">
        <f t="shared" si="46"/>
        <v>&gt;0.5</v>
      </c>
      <c r="G160" s="24">
        <v>7.6</v>
      </c>
      <c r="H160" s="23" t="str">
        <f t="shared" si="52"/>
        <v>&gt;7.0</v>
      </c>
      <c r="I160" s="23"/>
      <c r="J160" s="23"/>
      <c r="K160" s="24"/>
      <c r="L160" s="23"/>
      <c r="M160" s="25">
        <v>120</v>
      </c>
      <c r="N160" s="18" t="str">
        <f t="shared" si="53"/>
        <v>110–180</v>
      </c>
      <c r="O160" s="25">
        <v>26.197600000000001</v>
      </c>
      <c r="P160" s="18" t="str">
        <f t="shared" si="57"/>
        <v>&lt;26</v>
      </c>
      <c r="Q160" s="25">
        <v>32.868000000000002</v>
      </c>
      <c r="R160" s="18" t="str">
        <f t="shared" si="58"/>
        <v>25–58</v>
      </c>
      <c r="S160" s="26"/>
      <c r="T160" s="18">
        <v>11.35</v>
      </c>
      <c r="U160" s="26" t="str">
        <f t="shared" si="51"/>
        <v>8–15</v>
      </c>
      <c r="V160" s="22">
        <v>5</v>
      </c>
      <c r="W160" s="22" t="str">
        <f t="shared" si="54"/>
        <v>4000–6000</v>
      </c>
      <c r="X160" s="25">
        <v>4400</v>
      </c>
      <c r="Y160" s="25">
        <v>4700</v>
      </c>
      <c r="Z160" s="27">
        <f t="shared" si="55"/>
        <v>6.595796779179737E-2</v>
      </c>
      <c r="AA160" s="25"/>
      <c r="AB160" s="25"/>
      <c r="AC160" s="27"/>
      <c r="AD160" s="25"/>
      <c r="AE160" s="25"/>
      <c r="AF160" s="27"/>
      <c r="AG160" s="22" t="str">
        <f t="shared" si="38"/>
        <v>30–40</v>
      </c>
      <c r="AH160" s="28">
        <v>31.4</v>
      </c>
      <c r="AI160" s="28">
        <v>30.2</v>
      </c>
      <c r="AJ160" s="27">
        <f t="shared" si="39"/>
        <v>-3.8965968533383723E-2</v>
      </c>
      <c r="AK160" s="28"/>
      <c r="AL160" s="28"/>
      <c r="AM160" s="27"/>
      <c r="AN160" s="28"/>
      <c r="AO160" s="28"/>
      <c r="AP160" s="27"/>
      <c r="AQ160" s="25">
        <v>138.16</v>
      </c>
      <c r="AR160" s="25">
        <v>141.94</v>
      </c>
      <c r="AS160" s="27">
        <f t="shared" si="59"/>
        <v>2.6991999258413734E-2</v>
      </c>
      <c r="AT160" s="25"/>
      <c r="AU160" s="25"/>
      <c r="AV160" s="27"/>
      <c r="AW160" s="25"/>
      <c r="AX160" s="25"/>
      <c r="AY160" s="27"/>
      <c r="AZ160" s="26">
        <v>-0.10572687224669598</v>
      </c>
    </row>
    <row r="161" spans="1:52" x14ac:dyDescent="0.25">
      <c r="A161" s="22">
        <v>158</v>
      </c>
      <c r="B161" s="22">
        <v>27</v>
      </c>
      <c r="C161" s="22" t="s">
        <v>451</v>
      </c>
      <c r="D161" s="22" t="s">
        <v>2</v>
      </c>
      <c r="E161" s="23">
        <v>6.5</v>
      </c>
      <c r="F161" s="23" t="str">
        <f t="shared" si="46"/>
        <v>&gt;0.5</v>
      </c>
      <c r="G161" s="24">
        <v>7.6</v>
      </c>
      <c r="H161" s="23" t="str">
        <f t="shared" si="52"/>
        <v>&gt;7.0</v>
      </c>
      <c r="I161" s="23"/>
      <c r="J161" s="23"/>
      <c r="K161" s="24"/>
      <c r="L161" s="23"/>
      <c r="M161" s="25">
        <v>120</v>
      </c>
      <c r="N161" s="18" t="str">
        <f t="shared" si="53"/>
        <v>110–180</v>
      </c>
      <c r="O161" s="25">
        <v>26.197600000000001</v>
      </c>
      <c r="P161" s="18" t="str">
        <f t="shared" si="57"/>
        <v>&lt;26</v>
      </c>
      <c r="Q161" s="25">
        <v>32.868000000000002</v>
      </c>
      <c r="R161" s="18" t="str">
        <f t="shared" si="58"/>
        <v>25–58</v>
      </c>
      <c r="S161" s="26"/>
      <c r="T161" s="18">
        <v>11.35</v>
      </c>
      <c r="U161" s="26" t="str">
        <f t="shared" si="51"/>
        <v>8–15</v>
      </c>
      <c r="V161" s="22">
        <v>5</v>
      </c>
      <c r="W161" s="22" t="str">
        <f t="shared" si="54"/>
        <v>&gt;6000</v>
      </c>
      <c r="X161" s="25">
        <v>6800</v>
      </c>
      <c r="Y161" s="25">
        <v>6700</v>
      </c>
      <c r="Z161" s="27">
        <f t="shared" si="55"/>
        <v>-1.4815085785140587E-2</v>
      </c>
      <c r="AA161" s="25"/>
      <c r="AB161" s="25"/>
      <c r="AC161" s="27"/>
      <c r="AD161" s="25"/>
      <c r="AE161" s="25"/>
      <c r="AF161" s="27"/>
      <c r="AG161" s="22" t="str">
        <f t="shared" si="38"/>
        <v>20–30</v>
      </c>
      <c r="AH161" s="28">
        <v>25.5</v>
      </c>
      <c r="AI161" s="28">
        <v>30.3</v>
      </c>
      <c r="AJ161" s="27">
        <f t="shared" si="39"/>
        <v>0.17246926035094298</v>
      </c>
      <c r="AK161" s="28"/>
      <c r="AL161" s="28"/>
      <c r="AM161" s="27"/>
      <c r="AN161" s="28"/>
      <c r="AO161" s="28"/>
      <c r="AP161" s="27"/>
      <c r="AQ161" s="25">
        <v>173.4</v>
      </c>
      <c r="AR161" s="25">
        <v>203.01</v>
      </c>
      <c r="AS161" s="27">
        <f t="shared" si="59"/>
        <v>0.15765417456580236</v>
      </c>
      <c r="AT161" s="25"/>
      <c r="AU161" s="25"/>
      <c r="AV161" s="27"/>
      <c r="AW161" s="25"/>
      <c r="AX161" s="25"/>
      <c r="AY161" s="27"/>
      <c r="AZ161" s="26">
        <v>0.42290748898678421</v>
      </c>
    </row>
    <row r="162" spans="1:52" x14ac:dyDescent="0.25">
      <c r="A162" s="22">
        <v>159</v>
      </c>
      <c r="B162" s="22">
        <v>27</v>
      </c>
      <c r="C162" s="22" t="s">
        <v>451</v>
      </c>
      <c r="D162" s="22" t="s">
        <v>2</v>
      </c>
      <c r="E162" s="23">
        <v>6.5</v>
      </c>
      <c r="F162" s="23" t="str">
        <f t="shared" si="46"/>
        <v>&gt;0.5</v>
      </c>
      <c r="G162" s="24">
        <v>7.6</v>
      </c>
      <c r="H162" s="23" t="str">
        <f t="shared" si="52"/>
        <v>&gt;7.0</v>
      </c>
      <c r="I162" s="23"/>
      <c r="J162" s="23"/>
      <c r="K162" s="24"/>
      <c r="L162" s="23"/>
      <c r="M162" s="25">
        <v>120</v>
      </c>
      <c r="N162" s="18" t="str">
        <f t="shared" si="53"/>
        <v>110–180</v>
      </c>
      <c r="O162" s="25">
        <v>26.197600000000001</v>
      </c>
      <c r="P162" s="18" t="str">
        <f t="shared" si="57"/>
        <v>&lt;26</v>
      </c>
      <c r="Q162" s="25">
        <v>32.868000000000002</v>
      </c>
      <c r="R162" s="18" t="str">
        <f t="shared" si="58"/>
        <v>25–58</v>
      </c>
      <c r="S162" s="26"/>
      <c r="T162" s="18">
        <v>11.35</v>
      </c>
      <c r="U162" s="26" t="str">
        <f t="shared" si="51"/>
        <v>8–15</v>
      </c>
      <c r="V162" s="22">
        <v>5</v>
      </c>
      <c r="W162" s="22" t="str">
        <f t="shared" si="54"/>
        <v>&gt;6000</v>
      </c>
      <c r="X162" s="25">
        <v>6200</v>
      </c>
      <c r="Y162" s="25">
        <v>6400</v>
      </c>
      <c r="Z162" s="27">
        <f t="shared" si="55"/>
        <v>3.174869831458027E-2</v>
      </c>
      <c r="AA162" s="25"/>
      <c r="AB162" s="25"/>
      <c r="AC162" s="27"/>
      <c r="AD162" s="25"/>
      <c r="AE162" s="25"/>
      <c r="AF162" s="27"/>
      <c r="AG162" s="22" t="str">
        <f t="shared" si="38"/>
        <v>20–30</v>
      </c>
      <c r="AH162" s="28">
        <v>27.3</v>
      </c>
      <c r="AI162" s="28">
        <v>36.700000000000003</v>
      </c>
      <c r="AJ162" s="27">
        <f t="shared" si="39"/>
        <v>0.29589005286961062</v>
      </c>
      <c r="AK162" s="28"/>
      <c r="AL162" s="28"/>
      <c r="AM162" s="27"/>
      <c r="AN162" s="28"/>
      <c r="AO162" s="28"/>
      <c r="AP162" s="27"/>
      <c r="AQ162" s="25">
        <v>169.26</v>
      </c>
      <c r="AR162" s="25">
        <v>234.88000000000002</v>
      </c>
      <c r="AS162" s="27">
        <f t="shared" si="59"/>
        <v>0.327638751184191</v>
      </c>
      <c r="AT162" s="25"/>
      <c r="AU162" s="25"/>
      <c r="AV162" s="27"/>
      <c r="AW162" s="25"/>
      <c r="AX162" s="25"/>
      <c r="AY162" s="27"/>
      <c r="AZ162" s="26">
        <v>0.82819383259911916</v>
      </c>
    </row>
    <row r="163" spans="1:52" x14ac:dyDescent="0.25">
      <c r="A163" s="22">
        <v>160</v>
      </c>
      <c r="B163" s="22">
        <v>27</v>
      </c>
      <c r="C163" s="22" t="s">
        <v>451</v>
      </c>
      <c r="D163" s="22" t="s">
        <v>5</v>
      </c>
      <c r="E163" s="23">
        <v>1.33</v>
      </c>
      <c r="F163" s="23" t="str">
        <f t="shared" si="46"/>
        <v>&gt;0.5</v>
      </c>
      <c r="G163" s="24"/>
      <c r="H163" s="23"/>
      <c r="I163" s="23"/>
      <c r="J163" s="23"/>
      <c r="K163" s="24"/>
      <c r="L163" s="23"/>
      <c r="M163" s="25">
        <v>120</v>
      </c>
      <c r="N163" s="18" t="str">
        <f t="shared" si="53"/>
        <v>110–180</v>
      </c>
      <c r="O163" s="25">
        <v>35.266000000000005</v>
      </c>
      <c r="P163" s="18" t="str">
        <f t="shared" si="57"/>
        <v>26–44</v>
      </c>
      <c r="Q163" s="25">
        <v>0</v>
      </c>
      <c r="R163" s="18" t="str">
        <f t="shared" si="58"/>
        <v>&lt;25</v>
      </c>
      <c r="S163" s="26"/>
      <c r="T163" s="18">
        <v>11.35</v>
      </c>
      <c r="U163" s="26" t="str">
        <f t="shared" si="51"/>
        <v>8–15</v>
      </c>
      <c r="V163" s="22">
        <v>5</v>
      </c>
      <c r="W163" s="22" t="str">
        <f t="shared" si="54"/>
        <v>2000–4000</v>
      </c>
      <c r="X163" s="25">
        <v>2200</v>
      </c>
      <c r="Y163" s="25">
        <v>2700</v>
      </c>
      <c r="Z163" s="27">
        <f t="shared" si="55"/>
        <v>0.20479441264601322</v>
      </c>
      <c r="AA163" s="25"/>
      <c r="AB163" s="25"/>
      <c r="AC163" s="27"/>
      <c r="AD163" s="25"/>
      <c r="AE163" s="25"/>
      <c r="AF163" s="27"/>
      <c r="AG163" s="22" t="str">
        <f t="shared" si="38"/>
        <v>20–30</v>
      </c>
      <c r="AH163" s="28">
        <v>29</v>
      </c>
      <c r="AI163" s="28">
        <v>29</v>
      </c>
      <c r="AJ163" s="27">
        <f t="shared" si="39"/>
        <v>0</v>
      </c>
      <c r="AK163" s="28"/>
      <c r="AL163" s="28"/>
      <c r="AM163" s="27"/>
      <c r="AN163" s="28"/>
      <c r="AO163" s="28"/>
      <c r="AP163" s="27"/>
      <c r="AQ163" s="25">
        <v>63.8</v>
      </c>
      <c r="AR163" s="25">
        <v>78.3</v>
      </c>
      <c r="AS163" s="27">
        <f t="shared" si="59"/>
        <v>0.20479441264601322</v>
      </c>
      <c r="AT163" s="25"/>
      <c r="AU163" s="25"/>
      <c r="AV163" s="27"/>
      <c r="AW163" s="25"/>
      <c r="AX163" s="25"/>
      <c r="AY163" s="27"/>
      <c r="AZ163" s="26">
        <v>0</v>
      </c>
    </row>
    <row r="164" spans="1:52" x14ac:dyDescent="0.25">
      <c r="A164" s="22">
        <v>161</v>
      </c>
      <c r="B164" s="22">
        <v>28</v>
      </c>
      <c r="C164" s="22" t="s">
        <v>49</v>
      </c>
      <c r="D164" s="22" t="s">
        <v>1</v>
      </c>
      <c r="E164" s="23">
        <v>0.8</v>
      </c>
      <c r="F164" s="23" t="str">
        <f t="shared" si="46"/>
        <v>&gt;0.5</v>
      </c>
      <c r="G164" s="24">
        <v>7.5</v>
      </c>
      <c r="H164" s="23" t="str">
        <f t="shared" ref="H164:H175" si="60">IF(G164&gt;7,"&gt;7.0","≤7.0")</f>
        <v>&gt;7.0</v>
      </c>
      <c r="I164" s="23"/>
      <c r="J164" s="23"/>
      <c r="K164" s="24">
        <v>19.3</v>
      </c>
      <c r="L164" s="23" t="str">
        <f t="shared" ref="L164:L227" si="61">IF(K164&gt;20,"&gt;20",IF(K164&gt;10,"10–20","&lt;10"))</f>
        <v>10–20</v>
      </c>
      <c r="M164" s="25">
        <v>240</v>
      </c>
      <c r="N164" s="18" t="str">
        <f t="shared" si="53"/>
        <v>&gt;180</v>
      </c>
      <c r="O164" s="25">
        <v>136.0451612903226</v>
      </c>
      <c r="P164" s="18" t="str">
        <f t="shared" si="57"/>
        <v>&gt;44</v>
      </c>
      <c r="Q164" s="25">
        <v>119.97851662404091</v>
      </c>
      <c r="R164" s="18" t="str">
        <f t="shared" si="58"/>
        <v>&gt;58</v>
      </c>
      <c r="S164" s="26" t="s">
        <v>8</v>
      </c>
      <c r="T164" s="18">
        <v>14.982000000000001</v>
      </c>
      <c r="U164" s="26" t="str">
        <f t="shared" si="51"/>
        <v>8–15</v>
      </c>
      <c r="V164" s="22">
        <v>3</v>
      </c>
      <c r="W164" s="22"/>
      <c r="X164" s="25"/>
      <c r="Y164" s="25"/>
      <c r="Z164" s="27"/>
      <c r="AA164" s="25"/>
      <c r="AB164" s="25"/>
      <c r="AC164" s="27"/>
      <c r="AD164" s="25"/>
      <c r="AE164" s="25"/>
      <c r="AF164" s="27"/>
      <c r="AG164" s="22"/>
      <c r="AH164" s="28"/>
      <c r="AI164" s="28"/>
      <c r="AJ164" s="27"/>
      <c r="AK164" s="28"/>
      <c r="AL164" s="28"/>
      <c r="AM164" s="27"/>
      <c r="AN164" s="28"/>
      <c r="AO164" s="28"/>
      <c r="AP164" s="27"/>
      <c r="AQ164" s="25"/>
      <c r="AR164" s="25"/>
      <c r="AS164" s="27"/>
      <c r="AT164" s="25"/>
      <c r="AU164" s="25"/>
      <c r="AV164" s="27"/>
      <c r="AW164" s="25"/>
      <c r="AX164" s="25"/>
      <c r="AY164" s="27"/>
      <c r="AZ164" s="26">
        <v>-4.624883193165142E-2</v>
      </c>
    </row>
    <row r="165" spans="1:52" x14ac:dyDescent="0.25">
      <c r="A165" s="22">
        <v>162</v>
      </c>
      <c r="B165" s="22">
        <v>28</v>
      </c>
      <c r="C165" s="22" t="s">
        <v>49</v>
      </c>
      <c r="D165" s="22" t="s">
        <v>1</v>
      </c>
      <c r="E165" s="23">
        <v>0.8</v>
      </c>
      <c r="F165" s="23" t="str">
        <f t="shared" si="46"/>
        <v>&gt;0.5</v>
      </c>
      <c r="G165" s="24">
        <v>7.5</v>
      </c>
      <c r="H165" s="23" t="str">
        <f t="shared" si="60"/>
        <v>&gt;7.0</v>
      </c>
      <c r="I165" s="23"/>
      <c r="J165" s="23"/>
      <c r="K165" s="24">
        <v>19.3</v>
      </c>
      <c r="L165" s="23" t="str">
        <f t="shared" si="61"/>
        <v>10–20</v>
      </c>
      <c r="M165" s="25">
        <v>180</v>
      </c>
      <c r="N165" s="18" t="str">
        <f t="shared" si="53"/>
        <v>110–180</v>
      </c>
      <c r="O165" s="25">
        <v>136.0451612903226</v>
      </c>
      <c r="P165" s="18" t="str">
        <f t="shared" si="57"/>
        <v>&gt;44</v>
      </c>
      <c r="Q165" s="25">
        <v>119.97851662404091</v>
      </c>
      <c r="R165" s="18" t="str">
        <f t="shared" si="58"/>
        <v>&gt;58</v>
      </c>
      <c r="S165" s="26" t="s">
        <v>8</v>
      </c>
      <c r="T165" s="18">
        <v>14.982000000000001</v>
      </c>
      <c r="U165" s="26" t="str">
        <f t="shared" si="51"/>
        <v>8–15</v>
      </c>
      <c r="V165" s="22">
        <v>3</v>
      </c>
      <c r="W165" s="22" t="str">
        <f t="shared" ref="W165:W167" si="62">IF(X165&gt;6000,"&gt;6000",IF(X165&gt;4000,"4000–6000",IF(X165&gt;2000,"2000–4000","&lt;2000")))</f>
        <v>&gt;6000</v>
      </c>
      <c r="X165" s="25">
        <v>9526.1299999999992</v>
      </c>
      <c r="Y165" s="25">
        <v>8730.9500000000007</v>
      </c>
      <c r="Z165" s="27">
        <f>LN(Y165/X165)</f>
        <v>-8.7164365055379556E-2</v>
      </c>
      <c r="AA165" s="25"/>
      <c r="AB165" s="25"/>
      <c r="AC165" s="27"/>
      <c r="AD165" s="25"/>
      <c r="AE165" s="25"/>
      <c r="AF165" s="27"/>
      <c r="AG165" s="22" t="str">
        <f t="shared" ref="AG165:AG169" si="63">IF(AH165&gt;40,"&gt;40",IF(AH165&gt;30,"30–40",IF(AH165&gt;20,"20–30","&lt;20")))</f>
        <v>&gt;40</v>
      </c>
      <c r="AH165" s="28">
        <v>51.732100000000003</v>
      </c>
      <c r="AI165" s="28">
        <v>54.503500000000003</v>
      </c>
      <c r="AJ165" s="27">
        <f>LN(AI165/AH165)</f>
        <v>5.218644120001608E-2</v>
      </c>
      <c r="AK165" s="28"/>
      <c r="AL165" s="28"/>
      <c r="AM165" s="27"/>
      <c r="AN165" s="28"/>
      <c r="AO165" s="28"/>
      <c r="AP165" s="27"/>
      <c r="AQ165" s="25"/>
      <c r="AR165" s="25"/>
      <c r="AS165" s="27"/>
      <c r="AT165" s="25"/>
      <c r="AU165" s="25"/>
      <c r="AV165" s="27"/>
      <c r="AW165" s="25"/>
      <c r="AX165" s="25"/>
      <c r="AY165" s="27"/>
      <c r="AZ165" s="26">
        <v>0.18498197837404884</v>
      </c>
    </row>
    <row r="166" spans="1:52" x14ac:dyDescent="0.25">
      <c r="A166" s="22">
        <v>163</v>
      </c>
      <c r="B166" s="22">
        <v>28</v>
      </c>
      <c r="C166" s="22" t="s">
        <v>49</v>
      </c>
      <c r="D166" s="22" t="s">
        <v>1</v>
      </c>
      <c r="E166" s="23">
        <v>0.8</v>
      </c>
      <c r="F166" s="23" t="str">
        <f t="shared" si="46"/>
        <v>&gt;0.5</v>
      </c>
      <c r="G166" s="24">
        <v>7.5</v>
      </c>
      <c r="H166" s="23" t="str">
        <f t="shared" si="60"/>
        <v>&gt;7.0</v>
      </c>
      <c r="I166" s="23"/>
      <c r="J166" s="23"/>
      <c r="K166" s="24">
        <v>19.3</v>
      </c>
      <c r="L166" s="23" t="str">
        <f t="shared" si="61"/>
        <v>10–20</v>
      </c>
      <c r="M166" s="25">
        <v>120</v>
      </c>
      <c r="N166" s="18" t="str">
        <f t="shared" si="53"/>
        <v>110–180</v>
      </c>
      <c r="O166" s="25">
        <v>136.0451612903226</v>
      </c>
      <c r="P166" s="18" t="str">
        <f t="shared" si="57"/>
        <v>&gt;44</v>
      </c>
      <c r="Q166" s="25">
        <v>119.97851662404091</v>
      </c>
      <c r="R166" s="18" t="str">
        <f t="shared" si="58"/>
        <v>&gt;58</v>
      </c>
      <c r="S166" s="26" t="s">
        <v>8</v>
      </c>
      <c r="T166" s="18">
        <v>14.982000000000001</v>
      </c>
      <c r="U166" s="26" t="str">
        <f t="shared" si="51"/>
        <v>8–15</v>
      </c>
      <c r="V166" s="22">
        <v>3</v>
      </c>
      <c r="W166" s="22" t="str">
        <f t="shared" si="62"/>
        <v>&gt;6000</v>
      </c>
      <c r="X166" s="25">
        <v>9396.6299999999992</v>
      </c>
      <c r="Y166" s="25">
        <v>8453.56</v>
      </c>
      <c r="Z166" s="27">
        <f>LN(Y166/X166)</f>
        <v>-0.10576345993580151</v>
      </c>
      <c r="AA166" s="25"/>
      <c r="AB166" s="25"/>
      <c r="AC166" s="27"/>
      <c r="AD166" s="25"/>
      <c r="AE166" s="25"/>
      <c r="AF166" s="27"/>
      <c r="AG166" s="22" t="str">
        <f t="shared" si="63"/>
        <v>&gt;40</v>
      </c>
      <c r="AH166" s="28">
        <v>42.494199999999999</v>
      </c>
      <c r="AI166" s="28">
        <v>46.651299999999999</v>
      </c>
      <c r="AJ166" s="27">
        <f>LN(AI166/AH166)</f>
        <v>9.3333197971285864E-2</v>
      </c>
      <c r="AK166" s="28"/>
      <c r="AL166" s="28"/>
      <c r="AM166" s="27"/>
      <c r="AN166" s="28"/>
      <c r="AO166" s="28"/>
      <c r="AP166" s="27"/>
      <c r="AQ166" s="25">
        <v>399.30227454599992</v>
      </c>
      <c r="AR166" s="25">
        <v>394.36956362799998</v>
      </c>
      <c r="AS166" s="27">
        <f t="shared" si="59"/>
        <v>-1.2430261964515417E-2</v>
      </c>
      <c r="AT166" s="25"/>
      <c r="AU166" s="25"/>
      <c r="AV166" s="27"/>
      <c r="AW166" s="25"/>
      <c r="AX166" s="25"/>
      <c r="AY166" s="27"/>
      <c r="AZ166" s="26">
        <v>0.27747296756107326</v>
      </c>
    </row>
    <row r="167" spans="1:52" x14ac:dyDescent="0.25">
      <c r="A167" s="22">
        <v>164</v>
      </c>
      <c r="B167" s="22">
        <v>30</v>
      </c>
      <c r="C167" s="22" t="s">
        <v>50</v>
      </c>
      <c r="D167" s="22" t="s">
        <v>1</v>
      </c>
      <c r="E167" s="23"/>
      <c r="F167" s="23"/>
      <c r="G167" s="24">
        <v>8.1</v>
      </c>
      <c r="H167" s="23" t="str">
        <f t="shared" si="60"/>
        <v>&gt;7.0</v>
      </c>
      <c r="I167" s="23"/>
      <c r="J167" s="23"/>
      <c r="K167" s="24">
        <v>10.5</v>
      </c>
      <c r="L167" s="23" t="str">
        <f t="shared" si="61"/>
        <v>10–20</v>
      </c>
      <c r="M167" s="25">
        <v>60</v>
      </c>
      <c r="N167" s="18" t="str">
        <f t="shared" si="53"/>
        <v>&lt;110</v>
      </c>
      <c r="O167" s="25">
        <v>26.4</v>
      </c>
      <c r="P167" s="18" t="str">
        <f t="shared" si="57"/>
        <v>&lt;26</v>
      </c>
      <c r="Q167" s="25">
        <v>0</v>
      </c>
      <c r="R167" s="18" t="str">
        <f t="shared" si="58"/>
        <v>&lt;25</v>
      </c>
      <c r="S167" s="26" t="s">
        <v>8</v>
      </c>
      <c r="T167" s="18">
        <v>3.4050000000000002</v>
      </c>
      <c r="U167" s="26" t="str">
        <f t="shared" si="51"/>
        <v>&lt;8</v>
      </c>
      <c r="V167" s="22">
        <v>3</v>
      </c>
      <c r="W167" s="22" t="str">
        <f t="shared" si="62"/>
        <v>2000–4000</v>
      </c>
      <c r="X167" s="25">
        <v>3264.6432374866877</v>
      </c>
      <c r="Y167" s="25">
        <v>3363.1085305940151</v>
      </c>
      <c r="Z167" s="27">
        <f>LN(Y167/X167)</f>
        <v>2.9715216200704803E-2</v>
      </c>
      <c r="AA167" s="25">
        <v>5764.3051771117171</v>
      </c>
      <c r="AB167" s="25">
        <v>6368.7258687258691</v>
      </c>
      <c r="AC167" s="27">
        <f>LN(AB167/AA167)</f>
        <v>9.9714806863546473E-2</v>
      </c>
      <c r="AD167" s="25">
        <v>9028.9484145984043</v>
      </c>
      <c r="AE167" s="25">
        <v>9731.8343993198832</v>
      </c>
      <c r="AF167" s="27">
        <f>LN(AE167/AD167)</f>
        <v>7.4966502669762472E-2</v>
      </c>
      <c r="AG167" s="22" t="str">
        <f t="shared" si="63"/>
        <v>&lt;20</v>
      </c>
      <c r="AH167" s="28">
        <v>18.78</v>
      </c>
      <c r="AI167" s="28">
        <v>22.39</v>
      </c>
      <c r="AJ167" s="27">
        <f>LN(AI167/AH167)</f>
        <v>0.17582195683054658</v>
      </c>
      <c r="AK167" s="28">
        <v>7.34</v>
      </c>
      <c r="AL167" s="28">
        <v>10.36</v>
      </c>
      <c r="AM167" s="27">
        <v>0.34461339420491277</v>
      </c>
      <c r="AN167" s="28">
        <v>11.476419538787329</v>
      </c>
      <c r="AO167" s="28">
        <v>14.517304159005569</v>
      </c>
      <c r="AP167" s="27">
        <v>0.23504687279924513</v>
      </c>
      <c r="AQ167" s="25">
        <v>61.31</v>
      </c>
      <c r="AR167" s="25">
        <v>75.3</v>
      </c>
      <c r="AS167" s="27">
        <f t="shared" si="59"/>
        <v>0.20553717303125121</v>
      </c>
      <c r="AT167" s="25">
        <v>42.31</v>
      </c>
      <c r="AU167" s="25">
        <v>65.98</v>
      </c>
      <c r="AV167" s="27">
        <f>LN(AU167/AT167)</f>
        <v>0.44432820106845922</v>
      </c>
      <c r="AW167" s="25">
        <v>103.62</v>
      </c>
      <c r="AX167" s="25">
        <v>141.28</v>
      </c>
      <c r="AY167" s="27">
        <f>LN(AX167/AW167)</f>
        <v>0.31001337546900765</v>
      </c>
      <c r="AZ167" s="26">
        <v>1.0602055800293684</v>
      </c>
    </row>
    <row r="168" spans="1:52" x14ac:dyDescent="0.25">
      <c r="A168" s="22">
        <v>165</v>
      </c>
      <c r="B168" s="22">
        <v>31</v>
      </c>
      <c r="C168" s="22" t="s">
        <v>452</v>
      </c>
      <c r="D168" s="22" t="s">
        <v>1</v>
      </c>
      <c r="E168" s="23">
        <v>1.5</v>
      </c>
      <c r="F168" s="23" t="str">
        <f t="shared" ref="F168:F231" si="64">IF(E168&gt;0.5, "&gt;0.5", "≤0.5")</f>
        <v>&gt;0.5</v>
      </c>
      <c r="G168" s="24">
        <v>7</v>
      </c>
      <c r="H168" s="23" t="str">
        <f t="shared" si="60"/>
        <v>≤7.0</v>
      </c>
      <c r="I168" s="23"/>
      <c r="J168" s="23"/>
      <c r="K168" s="24">
        <v>16.7</v>
      </c>
      <c r="L168" s="23" t="str">
        <f t="shared" si="61"/>
        <v>10–20</v>
      </c>
      <c r="M168" s="25">
        <v>180</v>
      </c>
      <c r="N168" s="18" t="str">
        <f t="shared" si="53"/>
        <v>110–180</v>
      </c>
      <c r="O168" s="25">
        <v>52.8</v>
      </c>
      <c r="P168" s="18" t="str">
        <f t="shared" si="57"/>
        <v>&gt;44</v>
      </c>
      <c r="Q168" s="25">
        <v>99.6</v>
      </c>
      <c r="R168" s="18" t="str">
        <f t="shared" si="58"/>
        <v>&gt;58</v>
      </c>
      <c r="S168" s="26" t="s">
        <v>8</v>
      </c>
      <c r="T168" s="18">
        <v>68.100000000000009</v>
      </c>
      <c r="U168" s="26" t="str">
        <f t="shared" si="51"/>
        <v>&gt;15</v>
      </c>
      <c r="V168" s="22">
        <v>3</v>
      </c>
      <c r="W168" s="22"/>
      <c r="X168" s="25"/>
      <c r="Y168" s="25"/>
      <c r="Z168" s="27"/>
      <c r="AA168" s="25"/>
      <c r="AB168" s="25"/>
      <c r="AC168" s="27"/>
      <c r="AD168" s="25"/>
      <c r="AE168" s="25"/>
      <c r="AF168" s="27"/>
      <c r="AG168" s="22" t="str">
        <f t="shared" si="63"/>
        <v>&gt;40</v>
      </c>
      <c r="AH168" s="28">
        <v>46.153799999999997</v>
      </c>
      <c r="AI168" s="28">
        <v>63.216799999999999</v>
      </c>
      <c r="AJ168" s="27">
        <f>LN(AI168/AH168)</f>
        <v>0.31459079085889574</v>
      </c>
      <c r="AK168" s="28"/>
      <c r="AL168" s="28"/>
      <c r="AM168" s="27"/>
      <c r="AN168" s="28"/>
      <c r="AO168" s="28"/>
      <c r="AP168" s="27"/>
      <c r="AQ168" s="25"/>
      <c r="AR168" s="25"/>
      <c r="AS168" s="27"/>
      <c r="AT168" s="25"/>
      <c r="AU168" s="25"/>
      <c r="AV168" s="27"/>
      <c r="AW168" s="25"/>
      <c r="AX168" s="25"/>
      <c r="AY168" s="27"/>
      <c r="AZ168" s="26">
        <v>0.25055800293685759</v>
      </c>
    </row>
    <row r="169" spans="1:52" x14ac:dyDescent="0.25">
      <c r="A169" s="22">
        <v>166</v>
      </c>
      <c r="B169" s="22">
        <v>31</v>
      </c>
      <c r="C169" s="22" t="s">
        <v>452</v>
      </c>
      <c r="D169" s="22" t="s">
        <v>1</v>
      </c>
      <c r="E169" s="23">
        <v>1.5</v>
      </c>
      <c r="F169" s="23" t="str">
        <f t="shared" si="64"/>
        <v>&gt;0.5</v>
      </c>
      <c r="G169" s="24">
        <v>7</v>
      </c>
      <c r="H169" s="23" t="str">
        <f t="shared" si="60"/>
        <v>≤7.0</v>
      </c>
      <c r="I169" s="23"/>
      <c r="J169" s="23"/>
      <c r="K169" s="24">
        <v>16.7</v>
      </c>
      <c r="L169" s="23" t="str">
        <f t="shared" si="61"/>
        <v>10–20</v>
      </c>
      <c r="M169" s="25">
        <v>180</v>
      </c>
      <c r="N169" s="18" t="str">
        <f t="shared" si="53"/>
        <v>110–180</v>
      </c>
      <c r="O169" s="25">
        <v>52.8</v>
      </c>
      <c r="P169" s="18" t="str">
        <f t="shared" si="57"/>
        <v>&gt;44</v>
      </c>
      <c r="Q169" s="25">
        <v>99.6</v>
      </c>
      <c r="R169" s="18" t="str">
        <f t="shared" si="58"/>
        <v>&gt;58</v>
      </c>
      <c r="S169" s="26" t="s">
        <v>8</v>
      </c>
      <c r="T169" s="18">
        <v>136.20000000000002</v>
      </c>
      <c r="U169" s="26" t="str">
        <f t="shared" si="51"/>
        <v>&gt;15</v>
      </c>
      <c r="V169" s="22">
        <v>3</v>
      </c>
      <c r="W169" s="22"/>
      <c r="X169" s="25"/>
      <c r="Y169" s="25"/>
      <c r="Z169" s="27"/>
      <c r="AA169" s="25"/>
      <c r="AB169" s="25"/>
      <c r="AC169" s="27"/>
      <c r="AD169" s="25"/>
      <c r="AE169" s="25"/>
      <c r="AF169" s="27"/>
      <c r="AG169" s="22" t="str">
        <f t="shared" si="63"/>
        <v>&gt;40</v>
      </c>
      <c r="AH169" s="28">
        <v>46.153799999999997</v>
      </c>
      <c r="AI169" s="28">
        <v>63.496499999999997</v>
      </c>
      <c r="AJ169" s="27">
        <f>LN(AI169/AH169)</f>
        <v>0.31900548851524135</v>
      </c>
      <c r="AK169" s="28"/>
      <c r="AL169" s="28"/>
      <c r="AM169" s="27"/>
      <c r="AN169" s="28"/>
      <c r="AO169" s="28"/>
      <c r="AP169" s="27"/>
      <c r="AQ169" s="25"/>
      <c r="AR169" s="25"/>
      <c r="AS169" s="27"/>
      <c r="AT169" s="25"/>
      <c r="AU169" s="25"/>
      <c r="AV169" s="27"/>
      <c r="AW169" s="25"/>
      <c r="AX169" s="25"/>
      <c r="AY169" s="27"/>
      <c r="AZ169" s="26">
        <v>0.12733259911894271</v>
      </c>
    </row>
    <row r="170" spans="1:52" x14ac:dyDescent="0.25">
      <c r="A170" s="22">
        <v>167</v>
      </c>
      <c r="B170" s="22">
        <v>31</v>
      </c>
      <c r="C170" s="22" t="s">
        <v>452</v>
      </c>
      <c r="D170" s="22" t="s">
        <v>1</v>
      </c>
      <c r="E170" s="23">
        <v>1.5</v>
      </c>
      <c r="F170" s="23" t="str">
        <f t="shared" si="64"/>
        <v>&gt;0.5</v>
      </c>
      <c r="G170" s="24">
        <v>7</v>
      </c>
      <c r="H170" s="23" t="str">
        <f t="shared" si="60"/>
        <v>≤7.0</v>
      </c>
      <c r="I170" s="23"/>
      <c r="J170" s="23"/>
      <c r="K170" s="24">
        <v>16.7</v>
      </c>
      <c r="L170" s="23" t="str">
        <f t="shared" si="61"/>
        <v>10–20</v>
      </c>
      <c r="M170" s="25">
        <v>180</v>
      </c>
      <c r="N170" s="18" t="str">
        <f t="shared" si="53"/>
        <v>110–180</v>
      </c>
      <c r="O170" s="25">
        <v>52.8</v>
      </c>
      <c r="P170" s="18" t="str">
        <f t="shared" si="57"/>
        <v>&gt;44</v>
      </c>
      <c r="Q170" s="25">
        <v>99.6</v>
      </c>
      <c r="R170" s="18" t="str">
        <f t="shared" si="58"/>
        <v>&gt;58</v>
      </c>
      <c r="S170" s="26" t="s">
        <v>8</v>
      </c>
      <c r="T170" s="18">
        <v>204.3</v>
      </c>
      <c r="U170" s="26" t="str">
        <f t="shared" si="51"/>
        <v>&gt;15</v>
      </c>
      <c r="V170" s="22">
        <v>3</v>
      </c>
      <c r="W170" s="22"/>
      <c r="X170" s="25"/>
      <c r="Y170" s="25"/>
      <c r="Z170" s="27"/>
      <c r="AA170" s="25"/>
      <c r="AB170" s="25"/>
      <c r="AC170" s="27"/>
      <c r="AD170" s="25"/>
      <c r="AE170" s="25"/>
      <c r="AF170" s="27"/>
      <c r="AG170" s="22"/>
      <c r="AH170" s="28"/>
      <c r="AI170" s="28"/>
      <c r="AJ170" s="27"/>
      <c r="AK170" s="28"/>
      <c r="AL170" s="28"/>
      <c r="AM170" s="27"/>
      <c r="AN170" s="28"/>
      <c r="AO170" s="28"/>
      <c r="AP170" s="27"/>
      <c r="AQ170" s="25"/>
      <c r="AR170" s="25"/>
      <c r="AS170" s="27"/>
      <c r="AT170" s="25"/>
      <c r="AU170" s="25"/>
      <c r="AV170" s="27"/>
      <c r="AW170" s="25"/>
      <c r="AX170" s="25"/>
      <c r="AY170" s="27"/>
      <c r="AZ170" s="26">
        <v>0.11774840920215371</v>
      </c>
    </row>
    <row r="171" spans="1:52" x14ac:dyDescent="0.25">
      <c r="A171" s="22">
        <v>168</v>
      </c>
      <c r="B171" s="22">
        <v>31</v>
      </c>
      <c r="C171" s="22" t="s">
        <v>452</v>
      </c>
      <c r="D171" s="22" t="s">
        <v>1</v>
      </c>
      <c r="E171" s="23">
        <v>1.2</v>
      </c>
      <c r="F171" s="23" t="str">
        <f t="shared" si="64"/>
        <v>&gt;0.5</v>
      </c>
      <c r="G171" s="24">
        <v>7.1</v>
      </c>
      <c r="H171" s="23" t="str">
        <f t="shared" si="60"/>
        <v>&gt;7.0</v>
      </c>
      <c r="I171" s="23"/>
      <c r="J171" s="23"/>
      <c r="K171" s="24">
        <v>18.3</v>
      </c>
      <c r="L171" s="23" t="str">
        <f t="shared" si="61"/>
        <v>10–20</v>
      </c>
      <c r="M171" s="25">
        <v>180</v>
      </c>
      <c r="N171" s="18" t="str">
        <f t="shared" si="53"/>
        <v>110–180</v>
      </c>
      <c r="O171" s="25">
        <v>52.8</v>
      </c>
      <c r="P171" s="18" t="str">
        <f t="shared" si="57"/>
        <v>&gt;44</v>
      </c>
      <c r="Q171" s="25">
        <v>99.6</v>
      </c>
      <c r="R171" s="18" t="str">
        <f t="shared" ref="R171:R202" si="65">IF(Q171&gt;58,"&gt;58",IF(Q171&gt;25,"25–58","&lt;25"))</f>
        <v>&gt;58</v>
      </c>
      <c r="S171" s="26" t="s">
        <v>8</v>
      </c>
      <c r="T171" s="18">
        <v>68.100000000000009</v>
      </c>
      <c r="U171" s="26" t="str">
        <f t="shared" si="51"/>
        <v>&gt;15</v>
      </c>
      <c r="V171" s="22">
        <v>3</v>
      </c>
      <c r="W171" s="22"/>
      <c r="X171" s="25"/>
      <c r="Y171" s="25"/>
      <c r="Z171" s="27"/>
      <c r="AA171" s="25"/>
      <c r="AB171" s="25"/>
      <c r="AC171" s="27"/>
      <c r="AD171" s="25"/>
      <c r="AE171" s="25"/>
      <c r="AF171" s="27"/>
      <c r="AG171" s="22" t="str">
        <f>IF(AH171&gt;40,"&gt;40",IF(AH171&gt;30,"30–40",IF(AH171&gt;20,"20–30","&lt;20")))</f>
        <v>30–40</v>
      </c>
      <c r="AH171" s="28">
        <v>31.888100000000001</v>
      </c>
      <c r="AI171" s="28">
        <v>57.902099999999997</v>
      </c>
      <c r="AJ171" s="27">
        <f>LN(AI171/AH171)</f>
        <v>0.59652075390984394</v>
      </c>
      <c r="AK171" s="28"/>
      <c r="AL171" s="28"/>
      <c r="AM171" s="27"/>
      <c r="AN171" s="28"/>
      <c r="AO171" s="28"/>
      <c r="AP171" s="27"/>
      <c r="AQ171" s="25"/>
      <c r="AR171" s="25"/>
      <c r="AS171" s="27"/>
      <c r="AT171" s="25"/>
      <c r="AU171" s="25"/>
      <c r="AV171" s="27"/>
      <c r="AW171" s="25"/>
      <c r="AX171" s="25"/>
      <c r="AY171" s="27"/>
      <c r="AZ171" s="26">
        <v>0.38199706314243748</v>
      </c>
    </row>
    <row r="172" spans="1:52" x14ac:dyDescent="0.25">
      <c r="A172" s="22">
        <v>169</v>
      </c>
      <c r="B172" s="22">
        <v>31</v>
      </c>
      <c r="C172" s="22" t="s">
        <v>452</v>
      </c>
      <c r="D172" s="22" t="s">
        <v>1</v>
      </c>
      <c r="E172" s="23">
        <v>1.2</v>
      </c>
      <c r="F172" s="23" t="str">
        <f t="shared" si="64"/>
        <v>&gt;0.5</v>
      </c>
      <c r="G172" s="24">
        <v>7.1</v>
      </c>
      <c r="H172" s="23" t="str">
        <f t="shared" si="60"/>
        <v>&gt;7.0</v>
      </c>
      <c r="I172" s="23"/>
      <c r="J172" s="23"/>
      <c r="K172" s="24">
        <v>18.3</v>
      </c>
      <c r="L172" s="23" t="str">
        <f t="shared" si="61"/>
        <v>10–20</v>
      </c>
      <c r="M172" s="25">
        <v>180</v>
      </c>
      <c r="N172" s="18" t="str">
        <f t="shared" si="53"/>
        <v>110–180</v>
      </c>
      <c r="O172" s="25">
        <v>52.8</v>
      </c>
      <c r="P172" s="18" t="str">
        <f t="shared" si="57"/>
        <v>&gt;44</v>
      </c>
      <c r="Q172" s="25">
        <v>99.6</v>
      </c>
      <c r="R172" s="18" t="str">
        <f t="shared" si="65"/>
        <v>&gt;58</v>
      </c>
      <c r="S172" s="26" t="s">
        <v>8</v>
      </c>
      <c r="T172" s="18">
        <v>136.20000000000002</v>
      </c>
      <c r="U172" s="26" t="str">
        <f t="shared" si="51"/>
        <v>&gt;15</v>
      </c>
      <c r="V172" s="22">
        <v>3</v>
      </c>
      <c r="W172" s="22"/>
      <c r="X172" s="25"/>
      <c r="Y172" s="25"/>
      <c r="Z172" s="27"/>
      <c r="AA172" s="25"/>
      <c r="AB172" s="25"/>
      <c r="AC172" s="27"/>
      <c r="AD172" s="25"/>
      <c r="AE172" s="25"/>
      <c r="AF172" s="27"/>
      <c r="AG172" s="22"/>
      <c r="AH172" s="28"/>
      <c r="AI172" s="28"/>
      <c r="AJ172" s="27"/>
      <c r="AK172" s="28"/>
      <c r="AL172" s="28"/>
      <c r="AM172" s="27"/>
      <c r="AN172" s="28"/>
      <c r="AO172" s="28"/>
      <c r="AP172" s="27"/>
      <c r="AQ172" s="25"/>
      <c r="AR172" s="25"/>
      <c r="AS172" s="27"/>
      <c r="AT172" s="25"/>
      <c r="AU172" s="25"/>
      <c r="AV172" s="27"/>
      <c r="AW172" s="25"/>
      <c r="AX172" s="25"/>
      <c r="AY172" s="27"/>
      <c r="AZ172" s="26">
        <v>0.26493318649045511</v>
      </c>
    </row>
    <row r="173" spans="1:52" x14ac:dyDescent="0.25">
      <c r="A173" s="22">
        <v>170</v>
      </c>
      <c r="B173" s="22">
        <v>31</v>
      </c>
      <c r="C173" s="22" t="s">
        <v>452</v>
      </c>
      <c r="D173" s="22" t="s">
        <v>1</v>
      </c>
      <c r="E173" s="23">
        <v>1.2</v>
      </c>
      <c r="F173" s="23" t="str">
        <f t="shared" si="64"/>
        <v>&gt;0.5</v>
      </c>
      <c r="G173" s="24">
        <v>7.1</v>
      </c>
      <c r="H173" s="23" t="str">
        <f t="shared" si="60"/>
        <v>&gt;7.0</v>
      </c>
      <c r="I173" s="23"/>
      <c r="J173" s="23"/>
      <c r="K173" s="24">
        <v>18.3</v>
      </c>
      <c r="L173" s="23" t="str">
        <f t="shared" si="61"/>
        <v>10–20</v>
      </c>
      <c r="M173" s="25">
        <v>180</v>
      </c>
      <c r="N173" s="18" t="str">
        <f t="shared" si="53"/>
        <v>110–180</v>
      </c>
      <c r="O173" s="25">
        <v>52.8</v>
      </c>
      <c r="P173" s="18" t="str">
        <f t="shared" si="57"/>
        <v>&gt;44</v>
      </c>
      <c r="Q173" s="25">
        <v>99.6</v>
      </c>
      <c r="R173" s="18" t="str">
        <f t="shared" si="65"/>
        <v>&gt;58</v>
      </c>
      <c r="S173" s="26" t="s">
        <v>8</v>
      </c>
      <c r="T173" s="18">
        <v>204.3</v>
      </c>
      <c r="U173" s="26" t="str">
        <f t="shared" si="51"/>
        <v>&gt;15</v>
      </c>
      <c r="V173" s="22">
        <v>3</v>
      </c>
      <c r="W173" s="22"/>
      <c r="X173" s="25"/>
      <c r="Y173" s="25"/>
      <c r="Z173" s="27"/>
      <c r="AA173" s="25"/>
      <c r="AB173" s="25"/>
      <c r="AC173" s="27"/>
      <c r="AD173" s="25"/>
      <c r="AE173" s="25"/>
      <c r="AF173" s="27"/>
      <c r="AG173" s="22"/>
      <c r="AH173" s="28"/>
      <c r="AI173" s="28"/>
      <c r="AJ173" s="27"/>
      <c r="AK173" s="28"/>
      <c r="AL173" s="28"/>
      <c r="AM173" s="27"/>
      <c r="AN173" s="28"/>
      <c r="AO173" s="28"/>
      <c r="AP173" s="27"/>
      <c r="AQ173" s="25"/>
      <c r="AR173" s="25"/>
      <c r="AS173" s="27"/>
      <c r="AT173" s="25"/>
      <c r="AU173" s="25"/>
      <c r="AV173" s="27"/>
      <c r="AW173" s="25"/>
      <c r="AX173" s="25"/>
      <c r="AY173" s="27"/>
      <c r="AZ173" s="26">
        <v>0.18072980910425843</v>
      </c>
    </row>
    <row r="174" spans="1:52" x14ac:dyDescent="0.25">
      <c r="A174" s="22">
        <v>171</v>
      </c>
      <c r="B174" s="22">
        <v>31</v>
      </c>
      <c r="C174" s="22" t="s">
        <v>452</v>
      </c>
      <c r="D174" s="22" t="s">
        <v>1</v>
      </c>
      <c r="E174" s="23">
        <v>1.2</v>
      </c>
      <c r="F174" s="23" t="str">
        <f t="shared" si="64"/>
        <v>&gt;0.5</v>
      </c>
      <c r="G174" s="24">
        <v>7.1</v>
      </c>
      <c r="H174" s="23" t="str">
        <f t="shared" si="60"/>
        <v>&gt;7.0</v>
      </c>
      <c r="I174" s="23"/>
      <c r="J174" s="23"/>
      <c r="K174" s="24">
        <v>18.3</v>
      </c>
      <c r="L174" s="23" t="str">
        <f t="shared" si="61"/>
        <v>10–20</v>
      </c>
      <c r="M174" s="25">
        <v>180</v>
      </c>
      <c r="N174" s="18" t="str">
        <f t="shared" si="53"/>
        <v>110–180</v>
      </c>
      <c r="O174" s="25">
        <v>52.8</v>
      </c>
      <c r="P174" s="18" t="str">
        <f t="shared" si="57"/>
        <v>&gt;44</v>
      </c>
      <c r="Q174" s="25">
        <v>99.6</v>
      </c>
      <c r="R174" s="18" t="str">
        <f t="shared" si="65"/>
        <v>&gt;58</v>
      </c>
      <c r="S174" s="26" t="s">
        <v>8</v>
      </c>
      <c r="T174" s="18">
        <v>272.40000000000003</v>
      </c>
      <c r="U174" s="26" t="str">
        <f t="shared" si="51"/>
        <v>&gt;15</v>
      </c>
      <c r="V174" s="22">
        <v>3</v>
      </c>
      <c r="W174" s="22"/>
      <c r="X174" s="25"/>
      <c r="Y174" s="25"/>
      <c r="Z174" s="27"/>
      <c r="AA174" s="25"/>
      <c r="AB174" s="25"/>
      <c r="AC174" s="27"/>
      <c r="AD174" s="25"/>
      <c r="AE174" s="25"/>
      <c r="AF174" s="27"/>
      <c r="AG174" s="22"/>
      <c r="AH174" s="28"/>
      <c r="AI174" s="28"/>
      <c r="AJ174" s="27"/>
      <c r="AK174" s="28"/>
      <c r="AL174" s="28"/>
      <c r="AM174" s="27"/>
      <c r="AN174" s="28"/>
      <c r="AO174" s="28"/>
      <c r="AP174" s="27"/>
      <c r="AQ174" s="25"/>
      <c r="AR174" s="25"/>
      <c r="AS174" s="27"/>
      <c r="AT174" s="25"/>
      <c r="AU174" s="25"/>
      <c r="AV174" s="27"/>
      <c r="AW174" s="25"/>
      <c r="AX174" s="25"/>
      <c r="AY174" s="27"/>
      <c r="AZ174" s="26">
        <v>0.13965491923641699</v>
      </c>
    </row>
    <row r="175" spans="1:52" x14ac:dyDescent="0.25">
      <c r="A175" s="22">
        <v>172</v>
      </c>
      <c r="B175" s="22">
        <v>31</v>
      </c>
      <c r="C175" s="22" t="s">
        <v>452</v>
      </c>
      <c r="D175" s="22" t="s">
        <v>1</v>
      </c>
      <c r="E175" s="23">
        <v>1.2</v>
      </c>
      <c r="F175" s="23" t="str">
        <f t="shared" si="64"/>
        <v>&gt;0.5</v>
      </c>
      <c r="G175" s="24">
        <v>7.1</v>
      </c>
      <c r="H175" s="23" t="str">
        <f t="shared" si="60"/>
        <v>&gt;7.0</v>
      </c>
      <c r="I175" s="23"/>
      <c r="J175" s="23"/>
      <c r="K175" s="24">
        <v>18.3</v>
      </c>
      <c r="L175" s="23" t="str">
        <f t="shared" si="61"/>
        <v>10–20</v>
      </c>
      <c r="M175" s="25">
        <v>180</v>
      </c>
      <c r="N175" s="18" t="str">
        <f t="shared" si="53"/>
        <v>110–180</v>
      </c>
      <c r="O175" s="25">
        <v>52.8</v>
      </c>
      <c r="P175" s="18" t="str">
        <f t="shared" si="57"/>
        <v>&gt;44</v>
      </c>
      <c r="Q175" s="25">
        <v>99.6</v>
      </c>
      <c r="R175" s="18" t="str">
        <f t="shared" si="65"/>
        <v>&gt;58</v>
      </c>
      <c r="S175" s="26" t="s">
        <v>8</v>
      </c>
      <c r="T175" s="18">
        <v>340.5</v>
      </c>
      <c r="U175" s="26" t="str">
        <f t="shared" si="51"/>
        <v>&gt;15</v>
      </c>
      <c r="V175" s="22">
        <v>3</v>
      </c>
      <c r="W175" s="22"/>
      <c r="X175" s="25"/>
      <c r="Y175" s="25"/>
      <c r="Z175" s="27"/>
      <c r="AA175" s="25"/>
      <c r="AB175" s="25"/>
      <c r="AC175" s="27"/>
      <c r="AD175" s="25"/>
      <c r="AE175" s="25"/>
      <c r="AF175" s="27"/>
      <c r="AG175" s="22"/>
      <c r="AH175" s="28"/>
      <c r="AI175" s="28"/>
      <c r="AJ175" s="27"/>
      <c r="AK175" s="28"/>
      <c r="AL175" s="28"/>
      <c r="AM175" s="27"/>
      <c r="AN175" s="28"/>
      <c r="AO175" s="28"/>
      <c r="AP175" s="27"/>
      <c r="AQ175" s="25"/>
      <c r="AR175" s="25"/>
      <c r="AS175" s="27"/>
      <c r="AT175" s="25"/>
      <c r="AU175" s="25"/>
      <c r="AV175" s="27"/>
      <c r="AW175" s="25"/>
      <c r="AX175" s="25"/>
      <c r="AY175" s="27"/>
      <c r="AZ175" s="26">
        <v>0.11665286343612336</v>
      </c>
    </row>
    <row r="176" spans="1:52" x14ac:dyDescent="0.25">
      <c r="A176" s="22">
        <v>173</v>
      </c>
      <c r="B176" s="22">
        <v>32</v>
      </c>
      <c r="C176" s="22" t="s">
        <v>51</v>
      </c>
      <c r="D176" s="22" t="s">
        <v>1</v>
      </c>
      <c r="E176" s="23">
        <v>1.22</v>
      </c>
      <c r="F176" s="23" t="str">
        <f t="shared" si="64"/>
        <v>&gt;0.5</v>
      </c>
      <c r="G176" s="24"/>
      <c r="H176" s="23"/>
      <c r="I176" s="23"/>
      <c r="J176" s="23"/>
      <c r="K176" s="24">
        <v>18.5</v>
      </c>
      <c r="L176" s="23" t="str">
        <f t="shared" si="61"/>
        <v>10–20</v>
      </c>
      <c r="M176" s="25">
        <v>367.5</v>
      </c>
      <c r="N176" s="18" t="str">
        <f t="shared" si="53"/>
        <v>&gt;180</v>
      </c>
      <c r="O176" s="25">
        <v>49.5</v>
      </c>
      <c r="P176" s="18" t="str">
        <f t="shared" si="57"/>
        <v>&gt;44</v>
      </c>
      <c r="Q176" s="25">
        <v>93.375</v>
      </c>
      <c r="R176" s="18" t="str">
        <f t="shared" si="65"/>
        <v>&gt;58</v>
      </c>
      <c r="S176" s="26" t="s">
        <v>8</v>
      </c>
      <c r="T176" s="18">
        <v>12.1218</v>
      </c>
      <c r="U176" s="26" t="str">
        <f t="shared" si="51"/>
        <v>8–15</v>
      </c>
      <c r="V176" s="22">
        <v>3</v>
      </c>
      <c r="W176" s="22" t="str">
        <f t="shared" ref="W176:W187" si="66">IF(X176&gt;6000,"&gt;6000",IF(X176&gt;4000,"4000–6000",IF(X176&gt;2000,"2000–4000","&lt;2000")))</f>
        <v>&gt;6000</v>
      </c>
      <c r="X176" s="25">
        <v>7483.5</v>
      </c>
      <c r="Y176" s="25">
        <v>7938.0000000000009</v>
      </c>
      <c r="Z176" s="27">
        <f t="shared" ref="Z176:Z187" si="67">LN(Y176/X176)</f>
        <v>5.8960757373808959E-2</v>
      </c>
      <c r="AA176" s="25"/>
      <c r="AB176" s="25"/>
      <c r="AC176" s="27"/>
      <c r="AD176" s="25"/>
      <c r="AE176" s="25"/>
      <c r="AF176" s="27"/>
      <c r="AG176" s="22" t="str">
        <f t="shared" ref="AG176:AG207" si="68">IF(AH176&gt;40,"&gt;40",IF(AH176&gt;30,"30–40",IF(AH176&gt;20,"20–30","&lt;20")))</f>
        <v>&lt;20</v>
      </c>
      <c r="AH176" s="28">
        <v>13.89</v>
      </c>
      <c r="AI176" s="28">
        <v>15.76</v>
      </c>
      <c r="AJ176" s="27">
        <f t="shared" ref="AJ176:AJ207" si="69">LN(AI176/AH176)</f>
        <v>0.12630592766348056</v>
      </c>
      <c r="AK176" s="28"/>
      <c r="AL176" s="28"/>
      <c r="AM176" s="27"/>
      <c r="AN176" s="28"/>
      <c r="AO176" s="28"/>
      <c r="AP176" s="27"/>
      <c r="AQ176" s="25">
        <v>103.945815</v>
      </c>
      <c r="AR176" s="25">
        <v>125.10288000000001</v>
      </c>
      <c r="AS176" s="27">
        <f t="shared" ref="AS176:AS199" si="70">LN(AR176/AQ176)</f>
        <v>0.18526668503728982</v>
      </c>
      <c r="AT176" s="25"/>
      <c r="AU176" s="25"/>
      <c r="AV176" s="27"/>
      <c r="AW176" s="25"/>
      <c r="AX176" s="25"/>
      <c r="AY176" s="27"/>
      <c r="AZ176" s="26">
        <v>0.15426751802537569</v>
      </c>
    </row>
    <row r="177" spans="1:52" x14ac:dyDescent="0.25">
      <c r="A177" s="22">
        <v>174</v>
      </c>
      <c r="B177" s="22">
        <v>32</v>
      </c>
      <c r="C177" s="22" t="s">
        <v>51</v>
      </c>
      <c r="D177" s="22" t="s">
        <v>1</v>
      </c>
      <c r="E177" s="23">
        <v>1.22</v>
      </c>
      <c r="F177" s="23" t="str">
        <f t="shared" si="64"/>
        <v>&gt;0.5</v>
      </c>
      <c r="G177" s="24"/>
      <c r="H177" s="23"/>
      <c r="I177" s="23"/>
      <c r="J177" s="23"/>
      <c r="K177" s="24">
        <v>18.5</v>
      </c>
      <c r="L177" s="23" t="str">
        <f t="shared" si="61"/>
        <v>10–20</v>
      </c>
      <c r="M177" s="25">
        <v>367.5</v>
      </c>
      <c r="N177" s="18" t="str">
        <f t="shared" si="53"/>
        <v>&gt;180</v>
      </c>
      <c r="O177" s="25">
        <v>49.5</v>
      </c>
      <c r="P177" s="18" t="str">
        <f t="shared" si="57"/>
        <v>&gt;44</v>
      </c>
      <c r="Q177" s="25">
        <v>93.375</v>
      </c>
      <c r="R177" s="18" t="str">
        <f t="shared" si="65"/>
        <v>&gt;58</v>
      </c>
      <c r="S177" s="26" t="s">
        <v>8</v>
      </c>
      <c r="T177" s="18">
        <v>12.1218</v>
      </c>
      <c r="U177" s="26" t="str">
        <f t="shared" si="51"/>
        <v>8–15</v>
      </c>
      <c r="V177" s="22">
        <v>3</v>
      </c>
      <c r="W177" s="22" t="str">
        <f t="shared" si="66"/>
        <v>&gt;6000</v>
      </c>
      <c r="X177" s="25">
        <v>7483.5</v>
      </c>
      <c r="Y177" s="25">
        <v>8533.5</v>
      </c>
      <c r="Z177" s="27">
        <f t="shared" si="67"/>
        <v>0.13129899688961011</v>
      </c>
      <c r="AA177" s="25"/>
      <c r="AB177" s="25"/>
      <c r="AC177" s="27"/>
      <c r="AD177" s="25"/>
      <c r="AE177" s="25"/>
      <c r="AF177" s="27"/>
      <c r="AG177" s="22" t="str">
        <f t="shared" si="68"/>
        <v>&lt;20</v>
      </c>
      <c r="AH177" s="28">
        <v>13.89</v>
      </c>
      <c r="AI177" s="28">
        <v>16.16</v>
      </c>
      <c r="AJ177" s="27">
        <f t="shared" si="69"/>
        <v>0.15136989632669684</v>
      </c>
      <c r="AK177" s="28"/>
      <c r="AL177" s="28"/>
      <c r="AM177" s="27"/>
      <c r="AN177" s="28"/>
      <c r="AO177" s="28"/>
      <c r="AP177" s="27"/>
      <c r="AQ177" s="25">
        <v>103.945815</v>
      </c>
      <c r="AR177" s="25">
        <v>137.90136000000001</v>
      </c>
      <c r="AS177" s="27">
        <f t="shared" si="70"/>
        <v>0.28266889321630706</v>
      </c>
      <c r="AT177" s="25"/>
      <c r="AU177" s="25"/>
      <c r="AV177" s="27"/>
      <c r="AW177" s="25"/>
      <c r="AX177" s="25"/>
      <c r="AY177" s="27"/>
      <c r="AZ177" s="26">
        <v>0.18726591760299621</v>
      </c>
    </row>
    <row r="178" spans="1:52" x14ac:dyDescent="0.25">
      <c r="A178" s="22">
        <v>175</v>
      </c>
      <c r="B178" s="22">
        <v>33</v>
      </c>
      <c r="C178" s="22" t="s">
        <v>453</v>
      </c>
      <c r="D178" s="22" t="s">
        <v>1</v>
      </c>
      <c r="E178" s="23">
        <v>1.42</v>
      </c>
      <c r="F178" s="23" t="str">
        <f t="shared" si="64"/>
        <v>&gt;0.5</v>
      </c>
      <c r="G178" s="24">
        <v>7.54</v>
      </c>
      <c r="H178" s="23" t="str">
        <f t="shared" ref="H178:H228" si="71">IF(G178&gt;7,"&gt;7.0","≤7.0")</f>
        <v>&gt;7.0</v>
      </c>
      <c r="I178" s="23"/>
      <c r="J178" s="23"/>
      <c r="K178" s="24">
        <v>14.49</v>
      </c>
      <c r="L178" s="23" t="str">
        <f t="shared" si="61"/>
        <v>10–20</v>
      </c>
      <c r="M178" s="25">
        <v>180</v>
      </c>
      <c r="N178" s="18" t="str">
        <f t="shared" si="53"/>
        <v>110–180</v>
      </c>
      <c r="O178" s="25">
        <v>33</v>
      </c>
      <c r="P178" s="18" t="str">
        <f t="shared" si="57"/>
        <v>26–44</v>
      </c>
      <c r="Q178" s="25">
        <v>99.6</v>
      </c>
      <c r="R178" s="18" t="str">
        <f t="shared" si="65"/>
        <v>&gt;58</v>
      </c>
      <c r="S178" s="26" t="s">
        <v>8</v>
      </c>
      <c r="T178" s="18">
        <v>2.27</v>
      </c>
      <c r="U178" s="26" t="str">
        <f t="shared" si="51"/>
        <v>&lt;8</v>
      </c>
      <c r="V178" s="22">
        <v>4</v>
      </c>
      <c r="W178" s="22" t="str">
        <f t="shared" si="66"/>
        <v>4000–6000</v>
      </c>
      <c r="X178" s="25">
        <v>5567</v>
      </c>
      <c r="Y178" s="25">
        <v>5674</v>
      </c>
      <c r="Z178" s="27">
        <f t="shared" si="67"/>
        <v>1.9038027185288804E-2</v>
      </c>
      <c r="AA178" s="25"/>
      <c r="AB178" s="25"/>
      <c r="AC178" s="27"/>
      <c r="AD178" s="25"/>
      <c r="AE178" s="25"/>
      <c r="AF178" s="27"/>
      <c r="AG178" s="22" t="str">
        <f t="shared" si="68"/>
        <v>&gt;40</v>
      </c>
      <c r="AH178" s="28">
        <v>41.521700000000003</v>
      </c>
      <c r="AI178" s="28">
        <v>43.260899999999999</v>
      </c>
      <c r="AJ178" s="27">
        <f t="shared" si="69"/>
        <v>4.1033042604023906E-2</v>
      </c>
      <c r="AK178" s="28">
        <v>19.108699999999999</v>
      </c>
      <c r="AL178" s="28">
        <v>19.695699999999999</v>
      </c>
      <c r="AM178" s="27">
        <v>3.0256609079665143E-2</v>
      </c>
      <c r="AN178" s="28"/>
      <c r="AO178" s="28"/>
      <c r="AP178" s="27"/>
      <c r="AQ178" s="25">
        <v>313.04300000000001</v>
      </c>
      <c r="AR178" s="25">
        <v>332.60899999999998</v>
      </c>
      <c r="AS178" s="27">
        <f t="shared" si="70"/>
        <v>6.0627064627640746E-2</v>
      </c>
      <c r="AT178" s="25">
        <v>80.652199999999993</v>
      </c>
      <c r="AU178" s="25">
        <v>88.260900000000007</v>
      </c>
      <c r="AV178" s="27">
        <f t="shared" ref="AV178:AV187" si="72">LN(AU178/AT178)</f>
        <v>9.0151118371742001E-2</v>
      </c>
      <c r="AW178" s="25">
        <v>393.6952</v>
      </c>
      <c r="AX178" s="25">
        <v>420.86989999999997</v>
      </c>
      <c r="AY178" s="27">
        <f t="shared" ref="AY178:AY187" si="73">LN(AX178/AW178)</f>
        <v>6.6746753944717616E-2</v>
      </c>
      <c r="AZ178" s="26">
        <v>0.76616740088105584</v>
      </c>
    </row>
    <row r="179" spans="1:52" x14ac:dyDescent="0.25">
      <c r="A179" s="22">
        <v>176</v>
      </c>
      <c r="B179" s="22">
        <v>33</v>
      </c>
      <c r="C179" s="22" t="s">
        <v>453</v>
      </c>
      <c r="D179" s="22" t="s">
        <v>1</v>
      </c>
      <c r="E179" s="23">
        <v>1.42</v>
      </c>
      <c r="F179" s="23" t="str">
        <f t="shared" si="64"/>
        <v>&gt;0.5</v>
      </c>
      <c r="G179" s="24">
        <v>7.54</v>
      </c>
      <c r="H179" s="23" t="str">
        <f t="shared" si="71"/>
        <v>&gt;7.0</v>
      </c>
      <c r="I179" s="23"/>
      <c r="J179" s="23"/>
      <c r="K179" s="24">
        <v>14.49</v>
      </c>
      <c r="L179" s="23" t="str">
        <f t="shared" si="61"/>
        <v>10–20</v>
      </c>
      <c r="M179" s="25">
        <v>180</v>
      </c>
      <c r="N179" s="18" t="str">
        <f t="shared" si="53"/>
        <v>110–180</v>
      </c>
      <c r="O179" s="25">
        <v>33</v>
      </c>
      <c r="P179" s="18" t="str">
        <f t="shared" si="57"/>
        <v>26–44</v>
      </c>
      <c r="Q179" s="25">
        <v>99.6</v>
      </c>
      <c r="R179" s="18" t="str">
        <f t="shared" si="65"/>
        <v>&gt;58</v>
      </c>
      <c r="S179" s="26" t="s">
        <v>8</v>
      </c>
      <c r="T179" s="18">
        <v>5.6749999999999998</v>
      </c>
      <c r="U179" s="26" t="str">
        <f t="shared" si="51"/>
        <v>&lt;8</v>
      </c>
      <c r="V179" s="22">
        <v>4</v>
      </c>
      <c r="W179" s="22" t="str">
        <f t="shared" si="66"/>
        <v>4000–6000</v>
      </c>
      <c r="X179" s="25">
        <v>5567</v>
      </c>
      <c r="Y179" s="25">
        <v>5755</v>
      </c>
      <c r="Z179" s="27">
        <f t="shared" si="67"/>
        <v>3.3212732972475296E-2</v>
      </c>
      <c r="AA179" s="25"/>
      <c r="AB179" s="25"/>
      <c r="AC179" s="27"/>
      <c r="AD179" s="25"/>
      <c r="AE179" s="25"/>
      <c r="AF179" s="27"/>
      <c r="AG179" s="22" t="str">
        <f t="shared" si="68"/>
        <v>&gt;40</v>
      </c>
      <c r="AH179" s="28">
        <v>41.521700000000003</v>
      </c>
      <c r="AI179" s="28">
        <v>45.652200000000001</v>
      </c>
      <c r="AJ179" s="27">
        <f t="shared" si="69"/>
        <v>9.4835616508067946E-2</v>
      </c>
      <c r="AK179" s="28">
        <v>19.108699999999999</v>
      </c>
      <c r="AL179" s="28">
        <v>20.771699999999999</v>
      </c>
      <c r="AM179" s="27">
        <v>8.344775463166143E-2</v>
      </c>
      <c r="AN179" s="28"/>
      <c r="AO179" s="28"/>
      <c r="AP179" s="27"/>
      <c r="AQ179" s="25">
        <v>313.04300000000001</v>
      </c>
      <c r="AR179" s="25">
        <v>350</v>
      </c>
      <c r="AS179" s="27">
        <f t="shared" si="70"/>
        <v>0.11159259318740715</v>
      </c>
      <c r="AT179" s="25">
        <v>80.652199999999993</v>
      </c>
      <c r="AU179" s="25">
        <v>93.695700000000002</v>
      </c>
      <c r="AV179" s="27">
        <f t="shared" si="72"/>
        <v>0.1499062144869352</v>
      </c>
      <c r="AW179" s="25">
        <v>393.6952</v>
      </c>
      <c r="AX179" s="25">
        <v>443.69569999999999</v>
      </c>
      <c r="AY179" s="27">
        <f t="shared" si="73"/>
        <v>0.11956196125410409</v>
      </c>
      <c r="AZ179" s="26">
        <v>0.72784140969162958</v>
      </c>
    </row>
    <row r="180" spans="1:52" x14ac:dyDescent="0.25">
      <c r="A180" s="22">
        <v>177</v>
      </c>
      <c r="B180" s="22">
        <v>33</v>
      </c>
      <c r="C180" s="22" t="s">
        <v>453</v>
      </c>
      <c r="D180" s="22" t="s">
        <v>1</v>
      </c>
      <c r="E180" s="23">
        <v>1.42</v>
      </c>
      <c r="F180" s="23" t="str">
        <f t="shared" si="64"/>
        <v>&gt;0.5</v>
      </c>
      <c r="G180" s="24">
        <v>7.54</v>
      </c>
      <c r="H180" s="23" t="str">
        <f t="shared" si="71"/>
        <v>&gt;7.0</v>
      </c>
      <c r="I180" s="23"/>
      <c r="J180" s="23"/>
      <c r="K180" s="24">
        <v>14.49</v>
      </c>
      <c r="L180" s="23" t="str">
        <f t="shared" si="61"/>
        <v>10–20</v>
      </c>
      <c r="M180" s="25">
        <v>180</v>
      </c>
      <c r="N180" s="18" t="str">
        <f t="shared" si="53"/>
        <v>110–180</v>
      </c>
      <c r="O180" s="25">
        <v>33</v>
      </c>
      <c r="P180" s="18" t="str">
        <f t="shared" si="57"/>
        <v>26–44</v>
      </c>
      <c r="Q180" s="25">
        <v>99.6</v>
      </c>
      <c r="R180" s="18" t="str">
        <f t="shared" si="65"/>
        <v>&gt;58</v>
      </c>
      <c r="S180" s="26" t="s">
        <v>8</v>
      </c>
      <c r="T180" s="18">
        <v>11.35</v>
      </c>
      <c r="U180" s="26" t="str">
        <f t="shared" si="51"/>
        <v>8–15</v>
      </c>
      <c r="V180" s="22">
        <v>4</v>
      </c>
      <c r="W180" s="22" t="str">
        <f t="shared" si="66"/>
        <v>4000–6000</v>
      </c>
      <c r="X180" s="25">
        <v>5567</v>
      </c>
      <c r="Y180" s="25">
        <v>5890</v>
      </c>
      <c r="Z180" s="27">
        <f t="shared" si="67"/>
        <v>5.6399688462124599E-2</v>
      </c>
      <c r="AA180" s="25"/>
      <c r="AB180" s="25"/>
      <c r="AC180" s="27"/>
      <c r="AD180" s="25"/>
      <c r="AE180" s="25"/>
      <c r="AF180" s="27"/>
      <c r="AG180" s="22" t="str">
        <f t="shared" si="68"/>
        <v>&gt;40</v>
      </c>
      <c r="AH180" s="28">
        <v>41.521700000000003</v>
      </c>
      <c r="AI180" s="28">
        <v>46.087000000000003</v>
      </c>
      <c r="AJ180" s="27">
        <f t="shared" si="69"/>
        <v>0.1043147324299851</v>
      </c>
      <c r="AK180" s="28">
        <v>19.108699999999999</v>
      </c>
      <c r="AL180" s="28">
        <v>21.456499999999998</v>
      </c>
      <c r="AM180" s="27">
        <v>0.11588390104530567</v>
      </c>
      <c r="AN180" s="28"/>
      <c r="AO180" s="28"/>
      <c r="AP180" s="27"/>
      <c r="AQ180" s="25">
        <v>313.04300000000001</v>
      </c>
      <c r="AR180" s="25">
        <v>356.52199999999999</v>
      </c>
      <c r="AS180" s="27">
        <f t="shared" si="70"/>
        <v>0.13005538773419201</v>
      </c>
      <c r="AT180" s="25">
        <v>80.652199999999993</v>
      </c>
      <c r="AU180" s="25">
        <v>93.695700000000002</v>
      </c>
      <c r="AV180" s="27">
        <f t="shared" si="72"/>
        <v>0.1499062144869352</v>
      </c>
      <c r="AW180" s="25">
        <v>393.6952</v>
      </c>
      <c r="AX180" s="25">
        <v>450.21769999999998</v>
      </c>
      <c r="AY180" s="27">
        <f t="shared" si="73"/>
        <v>0.13415423770841708</v>
      </c>
      <c r="AZ180" s="26">
        <v>0.40222907488986792</v>
      </c>
    </row>
    <row r="181" spans="1:52" x14ac:dyDescent="0.25">
      <c r="A181" s="22">
        <v>178</v>
      </c>
      <c r="B181" s="22">
        <v>33</v>
      </c>
      <c r="C181" s="22" t="s">
        <v>453</v>
      </c>
      <c r="D181" s="22" t="s">
        <v>1</v>
      </c>
      <c r="E181" s="23">
        <v>1.42</v>
      </c>
      <c r="F181" s="23" t="str">
        <f t="shared" si="64"/>
        <v>&gt;0.5</v>
      </c>
      <c r="G181" s="24">
        <v>7.54</v>
      </c>
      <c r="H181" s="23" t="str">
        <f t="shared" si="71"/>
        <v>&gt;7.0</v>
      </c>
      <c r="I181" s="23"/>
      <c r="J181" s="23"/>
      <c r="K181" s="24">
        <v>14.49</v>
      </c>
      <c r="L181" s="23" t="str">
        <f t="shared" si="61"/>
        <v>10–20</v>
      </c>
      <c r="M181" s="25">
        <v>180</v>
      </c>
      <c r="N181" s="18" t="str">
        <f t="shared" si="53"/>
        <v>110–180</v>
      </c>
      <c r="O181" s="25">
        <v>33</v>
      </c>
      <c r="P181" s="18" t="str">
        <f t="shared" si="57"/>
        <v>26–44</v>
      </c>
      <c r="Q181" s="25">
        <v>99.6</v>
      </c>
      <c r="R181" s="18" t="str">
        <f t="shared" si="65"/>
        <v>&gt;58</v>
      </c>
      <c r="S181" s="26" t="s">
        <v>8</v>
      </c>
      <c r="T181" s="18">
        <v>22.7</v>
      </c>
      <c r="U181" s="26" t="str">
        <f t="shared" si="51"/>
        <v>&gt;15</v>
      </c>
      <c r="V181" s="22">
        <v>4</v>
      </c>
      <c r="W181" s="22" t="str">
        <f t="shared" si="66"/>
        <v>4000–6000</v>
      </c>
      <c r="X181" s="25">
        <v>5567</v>
      </c>
      <c r="Y181" s="25">
        <v>6038</v>
      </c>
      <c r="Z181" s="27">
        <f t="shared" si="67"/>
        <v>8.121652208327626E-2</v>
      </c>
      <c r="AA181" s="25"/>
      <c r="AB181" s="25"/>
      <c r="AC181" s="27"/>
      <c r="AD181" s="25"/>
      <c r="AE181" s="25"/>
      <c r="AF181" s="27"/>
      <c r="AG181" s="22" t="str">
        <f t="shared" si="68"/>
        <v>&gt;40</v>
      </c>
      <c r="AH181" s="28">
        <v>41.521700000000003</v>
      </c>
      <c r="AI181" s="28">
        <v>48.260899999999999</v>
      </c>
      <c r="AJ181" s="27">
        <f t="shared" si="69"/>
        <v>0.15040552686490236</v>
      </c>
      <c r="AK181" s="28">
        <v>19.108699999999999</v>
      </c>
      <c r="AL181" s="28">
        <v>22.141300000000001</v>
      </c>
      <c r="AM181" s="27">
        <v>0.14730091408319795</v>
      </c>
      <c r="AN181" s="28"/>
      <c r="AO181" s="28"/>
      <c r="AP181" s="27"/>
      <c r="AQ181" s="25">
        <v>313.04300000000001</v>
      </c>
      <c r="AR181" s="25">
        <v>378.26100000000002</v>
      </c>
      <c r="AS181" s="27">
        <f t="shared" si="70"/>
        <v>0.189243872245</v>
      </c>
      <c r="AT181" s="25">
        <v>80.652199999999993</v>
      </c>
      <c r="AU181" s="25">
        <v>102.935</v>
      </c>
      <c r="AV181" s="27">
        <f t="shared" si="72"/>
        <v>0.24395163849880344</v>
      </c>
      <c r="AW181" s="25">
        <v>393.6952</v>
      </c>
      <c r="AX181" s="25">
        <v>481.19600000000003</v>
      </c>
      <c r="AY181" s="27">
        <f t="shared" si="73"/>
        <v>0.20069766566303651</v>
      </c>
      <c r="AZ181" s="26">
        <v>0.29688105726872233</v>
      </c>
    </row>
    <row r="182" spans="1:52" x14ac:dyDescent="0.25">
      <c r="A182" s="22">
        <v>179</v>
      </c>
      <c r="B182" s="22">
        <v>33</v>
      </c>
      <c r="C182" s="22" t="s">
        <v>453</v>
      </c>
      <c r="D182" s="22" t="s">
        <v>1</v>
      </c>
      <c r="E182" s="23">
        <v>1.42</v>
      </c>
      <c r="F182" s="23" t="str">
        <f t="shared" si="64"/>
        <v>&gt;0.5</v>
      </c>
      <c r="G182" s="24">
        <v>7.54</v>
      </c>
      <c r="H182" s="23" t="str">
        <f t="shared" si="71"/>
        <v>&gt;7.0</v>
      </c>
      <c r="I182" s="23"/>
      <c r="J182" s="23"/>
      <c r="K182" s="24">
        <v>14.49</v>
      </c>
      <c r="L182" s="23" t="str">
        <f t="shared" si="61"/>
        <v>10–20</v>
      </c>
      <c r="M182" s="25">
        <v>180</v>
      </c>
      <c r="N182" s="18" t="str">
        <f t="shared" si="53"/>
        <v>110–180</v>
      </c>
      <c r="O182" s="25">
        <v>33</v>
      </c>
      <c r="P182" s="18" t="str">
        <f t="shared" si="57"/>
        <v>26–44</v>
      </c>
      <c r="Q182" s="25">
        <v>99.6</v>
      </c>
      <c r="R182" s="18" t="str">
        <f t="shared" si="65"/>
        <v>&gt;58</v>
      </c>
      <c r="S182" s="26" t="s">
        <v>8</v>
      </c>
      <c r="T182" s="18">
        <v>34.050000000000004</v>
      </c>
      <c r="U182" s="26" t="str">
        <f t="shared" si="51"/>
        <v>&gt;15</v>
      </c>
      <c r="V182" s="22">
        <v>4</v>
      </c>
      <c r="W182" s="22" t="str">
        <f t="shared" si="66"/>
        <v>4000–6000</v>
      </c>
      <c r="X182" s="25">
        <v>5567</v>
      </c>
      <c r="Y182" s="25">
        <v>6090</v>
      </c>
      <c r="Z182" s="27">
        <f t="shared" si="67"/>
        <v>8.9791772520434854E-2</v>
      </c>
      <c r="AA182" s="25"/>
      <c r="AB182" s="25"/>
      <c r="AC182" s="27"/>
      <c r="AD182" s="25"/>
      <c r="AE182" s="25"/>
      <c r="AF182" s="27"/>
      <c r="AG182" s="22" t="str">
        <f t="shared" si="68"/>
        <v>&gt;40</v>
      </c>
      <c r="AH182" s="28">
        <v>41.521700000000003</v>
      </c>
      <c r="AI182" s="28">
        <v>50.869599999999998</v>
      </c>
      <c r="AJ182" s="27">
        <f t="shared" si="69"/>
        <v>0.20304931348034255</v>
      </c>
      <c r="AK182" s="28">
        <v>19.108699999999999</v>
      </c>
      <c r="AL182" s="28">
        <v>23.217400000000001</v>
      </c>
      <c r="AM182" s="27">
        <v>0.19475826883546871</v>
      </c>
      <c r="AN182" s="28"/>
      <c r="AO182" s="28"/>
      <c r="AP182" s="27"/>
      <c r="AQ182" s="25">
        <v>313.04300000000001</v>
      </c>
      <c r="AR182" s="25">
        <v>393.47800000000001</v>
      </c>
      <c r="AS182" s="27">
        <f t="shared" si="70"/>
        <v>0.22868459648512474</v>
      </c>
      <c r="AT182" s="25">
        <v>80.652199999999993</v>
      </c>
      <c r="AU182" s="25">
        <v>106.196</v>
      </c>
      <c r="AV182" s="27">
        <f t="shared" si="72"/>
        <v>0.27514036075260689</v>
      </c>
      <c r="AW182" s="25">
        <v>393.6952</v>
      </c>
      <c r="AX182" s="25">
        <v>499.67399999999998</v>
      </c>
      <c r="AY182" s="27">
        <f t="shared" si="73"/>
        <v>0.2383788799267727</v>
      </c>
      <c r="AZ182" s="26">
        <v>0.27453450807635815</v>
      </c>
    </row>
    <row r="183" spans="1:52" x14ac:dyDescent="0.25">
      <c r="A183" s="22">
        <v>180</v>
      </c>
      <c r="B183" s="22">
        <v>33</v>
      </c>
      <c r="C183" s="22" t="s">
        <v>453</v>
      </c>
      <c r="D183" s="22" t="s">
        <v>1</v>
      </c>
      <c r="E183" s="23">
        <v>1.42</v>
      </c>
      <c r="F183" s="23" t="str">
        <f t="shared" si="64"/>
        <v>&gt;0.5</v>
      </c>
      <c r="G183" s="24">
        <v>7.54</v>
      </c>
      <c r="H183" s="23" t="str">
        <f t="shared" si="71"/>
        <v>&gt;7.0</v>
      </c>
      <c r="I183" s="23"/>
      <c r="J183" s="23"/>
      <c r="K183" s="24">
        <v>14.49</v>
      </c>
      <c r="L183" s="23" t="str">
        <f t="shared" si="61"/>
        <v>10–20</v>
      </c>
      <c r="M183" s="25">
        <v>300</v>
      </c>
      <c r="N183" s="18" t="str">
        <f t="shared" si="53"/>
        <v>&gt;180</v>
      </c>
      <c r="O183" s="25">
        <v>33</v>
      </c>
      <c r="P183" s="18" t="str">
        <f t="shared" si="57"/>
        <v>26–44</v>
      </c>
      <c r="Q183" s="25">
        <v>99.6</v>
      </c>
      <c r="R183" s="18" t="str">
        <f t="shared" si="65"/>
        <v>&gt;58</v>
      </c>
      <c r="S183" s="26" t="s">
        <v>8</v>
      </c>
      <c r="T183" s="18">
        <v>2.27</v>
      </c>
      <c r="U183" s="26" t="str">
        <f t="shared" si="51"/>
        <v>&lt;8</v>
      </c>
      <c r="V183" s="22">
        <v>4</v>
      </c>
      <c r="W183" s="22" t="str">
        <f t="shared" si="66"/>
        <v>4000–6000</v>
      </c>
      <c r="X183" s="25">
        <v>5996</v>
      </c>
      <c r="Y183" s="25">
        <v>6022</v>
      </c>
      <c r="Z183" s="27">
        <f t="shared" si="67"/>
        <v>4.3268498191907714E-3</v>
      </c>
      <c r="AA183" s="25"/>
      <c r="AB183" s="25"/>
      <c r="AC183" s="27"/>
      <c r="AD183" s="25"/>
      <c r="AE183" s="25"/>
      <c r="AF183" s="27"/>
      <c r="AG183" s="22" t="str">
        <f t="shared" si="68"/>
        <v>&gt;40</v>
      </c>
      <c r="AH183" s="28">
        <v>52.608699999999999</v>
      </c>
      <c r="AI183" s="28">
        <v>54.130400000000002</v>
      </c>
      <c r="AJ183" s="27">
        <f t="shared" si="69"/>
        <v>2.8514445092908989E-2</v>
      </c>
      <c r="AK183" s="28">
        <v>20.869599999999998</v>
      </c>
      <c r="AL183" s="28">
        <v>21.652200000000001</v>
      </c>
      <c r="AM183" s="27">
        <v>3.6813511275989898E-2</v>
      </c>
      <c r="AN183" s="28"/>
      <c r="AO183" s="28"/>
      <c r="AP183" s="27"/>
      <c r="AQ183" s="25"/>
      <c r="AR183" s="25"/>
      <c r="AS183" s="27"/>
      <c r="AT183" s="25">
        <v>96.956500000000005</v>
      </c>
      <c r="AU183" s="25">
        <v>101.304</v>
      </c>
      <c r="AV183" s="27">
        <f t="shared" si="72"/>
        <v>4.3863472838564344E-2</v>
      </c>
      <c r="AW183" s="25">
        <v>520.86950000000002</v>
      </c>
      <c r="AX183" s="25">
        <v>546.95600000000002</v>
      </c>
      <c r="AY183" s="27">
        <f t="shared" si="73"/>
        <v>4.8868829898153644E-2</v>
      </c>
      <c r="AZ183" s="26">
        <v>0.6703524229074902</v>
      </c>
    </row>
    <row r="184" spans="1:52" x14ac:dyDescent="0.25">
      <c r="A184" s="22">
        <v>181</v>
      </c>
      <c r="B184" s="22">
        <v>33</v>
      </c>
      <c r="C184" s="22" t="s">
        <v>453</v>
      </c>
      <c r="D184" s="22" t="s">
        <v>1</v>
      </c>
      <c r="E184" s="23">
        <v>1.42</v>
      </c>
      <c r="F184" s="23" t="str">
        <f t="shared" si="64"/>
        <v>&gt;0.5</v>
      </c>
      <c r="G184" s="24">
        <v>7.54</v>
      </c>
      <c r="H184" s="23" t="str">
        <f t="shared" si="71"/>
        <v>&gt;7.0</v>
      </c>
      <c r="I184" s="23"/>
      <c r="J184" s="23"/>
      <c r="K184" s="24">
        <v>14.49</v>
      </c>
      <c r="L184" s="23" t="str">
        <f t="shared" si="61"/>
        <v>10–20</v>
      </c>
      <c r="M184" s="25">
        <v>300</v>
      </c>
      <c r="N184" s="18" t="str">
        <f t="shared" si="53"/>
        <v>&gt;180</v>
      </c>
      <c r="O184" s="25">
        <v>33</v>
      </c>
      <c r="P184" s="18" t="str">
        <f t="shared" si="57"/>
        <v>26–44</v>
      </c>
      <c r="Q184" s="25">
        <v>99.6</v>
      </c>
      <c r="R184" s="18" t="str">
        <f t="shared" si="65"/>
        <v>&gt;58</v>
      </c>
      <c r="S184" s="26" t="s">
        <v>8</v>
      </c>
      <c r="T184" s="18">
        <v>5.6749999999999998</v>
      </c>
      <c r="U184" s="26" t="str">
        <f t="shared" si="51"/>
        <v>&lt;8</v>
      </c>
      <c r="V184" s="22">
        <v>4</v>
      </c>
      <c r="W184" s="22" t="str">
        <f t="shared" si="66"/>
        <v>4000–6000</v>
      </c>
      <c r="X184" s="25">
        <v>5996</v>
      </c>
      <c r="Y184" s="25">
        <v>6098</v>
      </c>
      <c r="Z184" s="27">
        <f t="shared" si="67"/>
        <v>1.6868268325711679E-2</v>
      </c>
      <c r="AA184" s="25"/>
      <c r="AB184" s="25"/>
      <c r="AC184" s="27"/>
      <c r="AD184" s="25"/>
      <c r="AE184" s="25"/>
      <c r="AF184" s="27"/>
      <c r="AG184" s="22" t="str">
        <f t="shared" si="68"/>
        <v>&gt;40</v>
      </c>
      <c r="AH184" s="28">
        <v>52.608699999999999</v>
      </c>
      <c r="AI184" s="28">
        <v>55.869599999999998</v>
      </c>
      <c r="AJ184" s="27">
        <f t="shared" si="69"/>
        <v>6.0138898661808382E-2</v>
      </c>
      <c r="AK184" s="28">
        <v>20.869599999999998</v>
      </c>
      <c r="AL184" s="28">
        <v>22.337</v>
      </c>
      <c r="AM184" s="27">
        <v>6.7950941713355154E-2</v>
      </c>
      <c r="AN184" s="28"/>
      <c r="AO184" s="28"/>
      <c r="AP184" s="27"/>
      <c r="AQ184" s="25"/>
      <c r="AR184" s="25"/>
      <c r="AS184" s="27"/>
      <c r="AT184" s="25">
        <v>96.956500000000005</v>
      </c>
      <c r="AU184" s="25">
        <v>108.913</v>
      </c>
      <c r="AV184" s="27">
        <f t="shared" si="72"/>
        <v>0.1162869740783959</v>
      </c>
      <c r="AW184" s="25">
        <v>520.86950000000002</v>
      </c>
      <c r="AX184" s="25">
        <v>558.91300000000001</v>
      </c>
      <c r="AY184" s="27">
        <f t="shared" si="73"/>
        <v>7.0494295448492533E-2</v>
      </c>
      <c r="AZ184" s="26">
        <v>0.57460792951541839</v>
      </c>
    </row>
    <row r="185" spans="1:52" x14ac:dyDescent="0.25">
      <c r="A185" s="22">
        <v>182</v>
      </c>
      <c r="B185" s="22">
        <v>33</v>
      </c>
      <c r="C185" s="22" t="s">
        <v>453</v>
      </c>
      <c r="D185" s="22" t="s">
        <v>1</v>
      </c>
      <c r="E185" s="23">
        <v>1.42</v>
      </c>
      <c r="F185" s="23" t="str">
        <f t="shared" si="64"/>
        <v>&gt;0.5</v>
      </c>
      <c r="G185" s="24">
        <v>7.54</v>
      </c>
      <c r="H185" s="23" t="str">
        <f t="shared" si="71"/>
        <v>&gt;7.0</v>
      </c>
      <c r="I185" s="23"/>
      <c r="J185" s="23"/>
      <c r="K185" s="24">
        <v>14.49</v>
      </c>
      <c r="L185" s="23" t="str">
        <f t="shared" si="61"/>
        <v>10–20</v>
      </c>
      <c r="M185" s="25">
        <v>300</v>
      </c>
      <c r="N185" s="18" t="str">
        <f t="shared" si="53"/>
        <v>&gt;180</v>
      </c>
      <c r="O185" s="25">
        <v>33</v>
      </c>
      <c r="P185" s="18" t="str">
        <f t="shared" si="57"/>
        <v>26–44</v>
      </c>
      <c r="Q185" s="25">
        <v>99.6</v>
      </c>
      <c r="R185" s="18" t="str">
        <f t="shared" si="65"/>
        <v>&gt;58</v>
      </c>
      <c r="S185" s="26" t="s">
        <v>8</v>
      </c>
      <c r="T185" s="18">
        <v>11.35</v>
      </c>
      <c r="U185" s="26" t="str">
        <f t="shared" si="51"/>
        <v>8–15</v>
      </c>
      <c r="V185" s="22">
        <v>4</v>
      </c>
      <c r="W185" s="22" t="str">
        <f t="shared" si="66"/>
        <v>4000–6000</v>
      </c>
      <c r="X185" s="25">
        <v>5996</v>
      </c>
      <c r="Y185" s="25">
        <v>6166</v>
      </c>
      <c r="Z185" s="27">
        <f t="shared" si="67"/>
        <v>2.7957749223607341E-2</v>
      </c>
      <c r="AA185" s="25"/>
      <c r="AB185" s="25"/>
      <c r="AC185" s="27"/>
      <c r="AD185" s="25"/>
      <c r="AE185" s="25"/>
      <c r="AF185" s="27"/>
      <c r="AG185" s="22" t="str">
        <f t="shared" si="68"/>
        <v>&gt;40</v>
      </c>
      <c r="AH185" s="28">
        <v>52.608699999999999</v>
      </c>
      <c r="AI185" s="28">
        <v>57.391300000000001</v>
      </c>
      <c r="AJ185" s="27">
        <f t="shared" si="69"/>
        <v>8.7011218587426553E-2</v>
      </c>
      <c r="AK185" s="28">
        <v>20.869599999999998</v>
      </c>
      <c r="AL185" s="28">
        <v>23.021699999999999</v>
      </c>
      <c r="AM185" s="27">
        <v>9.8143694756088362E-2</v>
      </c>
      <c r="AN185" s="28"/>
      <c r="AO185" s="28"/>
      <c r="AP185" s="27"/>
      <c r="AQ185" s="25"/>
      <c r="AR185" s="25"/>
      <c r="AS185" s="27"/>
      <c r="AT185" s="25">
        <v>96.956500000000005</v>
      </c>
      <c r="AU185" s="25">
        <v>108.37</v>
      </c>
      <c r="AV185" s="27">
        <f t="shared" si="72"/>
        <v>0.11128887362516078</v>
      </c>
      <c r="AW185" s="25">
        <v>520.86950000000002</v>
      </c>
      <c r="AX185" s="25">
        <v>575.76099999999997</v>
      </c>
      <c r="AY185" s="27">
        <f t="shared" si="73"/>
        <v>0.10019311350123114</v>
      </c>
      <c r="AZ185" s="26">
        <v>0.42137444933920726</v>
      </c>
    </row>
    <row r="186" spans="1:52" x14ac:dyDescent="0.25">
      <c r="A186" s="22">
        <v>183</v>
      </c>
      <c r="B186" s="22">
        <v>33</v>
      </c>
      <c r="C186" s="22" t="s">
        <v>453</v>
      </c>
      <c r="D186" s="22" t="s">
        <v>1</v>
      </c>
      <c r="E186" s="23">
        <v>1.42</v>
      </c>
      <c r="F186" s="23" t="str">
        <f t="shared" si="64"/>
        <v>&gt;0.5</v>
      </c>
      <c r="G186" s="24">
        <v>7.54</v>
      </c>
      <c r="H186" s="23" t="str">
        <f t="shared" si="71"/>
        <v>&gt;7.0</v>
      </c>
      <c r="I186" s="23"/>
      <c r="J186" s="23"/>
      <c r="K186" s="24">
        <v>14.49</v>
      </c>
      <c r="L186" s="23" t="str">
        <f t="shared" si="61"/>
        <v>10–20</v>
      </c>
      <c r="M186" s="25">
        <v>300</v>
      </c>
      <c r="N186" s="18" t="str">
        <f t="shared" si="53"/>
        <v>&gt;180</v>
      </c>
      <c r="O186" s="25">
        <v>33</v>
      </c>
      <c r="P186" s="18" t="str">
        <f t="shared" si="57"/>
        <v>26–44</v>
      </c>
      <c r="Q186" s="25">
        <v>99.6</v>
      </c>
      <c r="R186" s="18" t="str">
        <f t="shared" si="65"/>
        <v>&gt;58</v>
      </c>
      <c r="S186" s="26" t="s">
        <v>8</v>
      </c>
      <c r="T186" s="18">
        <v>22.7</v>
      </c>
      <c r="U186" s="26" t="str">
        <f t="shared" si="51"/>
        <v>&gt;15</v>
      </c>
      <c r="V186" s="22">
        <v>4</v>
      </c>
      <c r="W186" s="22" t="str">
        <f t="shared" si="66"/>
        <v>4000–6000</v>
      </c>
      <c r="X186" s="25">
        <v>5996</v>
      </c>
      <c r="Y186" s="25">
        <v>6376</v>
      </c>
      <c r="Z186" s="27">
        <f t="shared" si="67"/>
        <v>6.1448361247562637E-2</v>
      </c>
      <c r="AA186" s="25"/>
      <c r="AB186" s="25"/>
      <c r="AC186" s="27"/>
      <c r="AD186" s="25"/>
      <c r="AE186" s="25"/>
      <c r="AF186" s="27"/>
      <c r="AG186" s="22" t="str">
        <f t="shared" si="68"/>
        <v>&gt;40</v>
      </c>
      <c r="AH186" s="28">
        <v>52.608699999999999</v>
      </c>
      <c r="AI186" s="28">
        <v>58.478299999999997</v>
      </c>
      <c r="AJ186" s="27">
        <f t="shared" si="69"/>
        <v>0.10577423994528544</v>
      </c>
      <c r="AK186" s="28">
        <v>20.869599999999998</v>
      </c>
      <c r="AL186" s="28">
        <v>24.195699999999999</v>
      </c>
      <c r="AM186" s="27">
        <v>0.14788137678614419</v>
      </c>
      <c r="AN186" s="28"/>
      <c r="AO186" s="28"/>
      <c r="AP186" s="27"/>
      <c r="AQ186" s="25"/>
      <c r="AR186" s="25"/>
      <c r="AS186" s="27"/>
      <c r="AT186" s="25">
        <v>96.956500000000005</v>
      </c>
      <c r="AU186" s="25">
        <v>114.89100000000001</v>
      </c>
      <c r="AV186" s="27">
        <f t="shared" si="72"/>
        <v>0.16972142849536884</v>
      </c>
      <c r="AW186" s="25">
        <v>520.86950000000002</v>
      </c>
      <c r="AX186" s="25">
        <v>599.67399999999998</v>
      </c>
      <c r="AY186" s="27">
        <f t="shared" si="73"/>
        <v>0.14088664369216791</v>
      </c>
      <c r="AZ186" s="26">
        <v>0.25857268722466953</v>
      </c>
    </row>
    <row r="187" spans="1:52" x14ac:dyDescent="0.25">
      <c r="A187" s="22">
        <v>184</v>
      </c>
      <c r="B187" s="22">
        <v>33</v>
      </c>
      <c r="C187" s="22" t="s">
        <v>453</v>
      </c>
      <c r="D187" s="22" t="s">
        <v>1</v>
      </c>
      <c r="E187" s="23">
        <v>1.42</v>
      </c>
      <c r="F187" s="23" t="str">
        <f t="shared" si="64"/>
        <v>&gt;0.5</v>
      </c>
      <c r="G187" s="24">
        <v>7.54</v>
      </c>
      <c r="H187" s="23" t="str">
        <f t="shared" si="71"/>
        <v>&gt;7.0</v>
      </c>
      <c r="I187" s="23"/>
      <c r="J187" s="23"/>
      <c r="K187" s="24">
        <v>14.49</v>
      </c>
      <c r="L187" s="23" t="str">
        <f t="shared" si="61"/>
        <v>10–20</v>
      </c>
      <c r="M187" s="25">
        <v>300</v>
      </c>
      <c r="N187" s="18" t="str">
        <f t="shared" si="53"/>
        <v>&gt;180</v>
      </c>
      <c r="O187" s="25">
        <v>33</v>
      </c>
      <c r="P187" s="18" t="str">
        <f t="shared" si="57"/>
        <v>26–44</v>
      </c>
      <c r="Q187" s="25">
        <v>99.6</v>
      </c>
      <c r="R187" s="18" t="str">
        <f t="shared" si="65"/>
        <v>&gt;58</v>
      </c>
      <c r="S187" s="26" t="s">
        <v>8</v>
      </c>
      <c r="T187" s="18">
        <v>34.050000000000004</v>
      </c>
      <c r="U187" s="26" t="str">
        <f t="shared" si="51"/>
        <v>&gt;15</v>
      </c>
      <c r="V187" s="22">
        <v>4</v>
      </c>
      <c r="W187" s="22" t="str">
        <f t="shared" si="66"/>
        <v>4000–6000</v>
      </c>
      <c r="X187" s="25">
        <v>5996</v>
      </c>
      <c r="Y187" s="25">
        <v>6469</v>
      </c>
      <c r="Z187" s="27">
        <f t="shared" si="67"/>
        <v>7.5928956821497182E-2</v>
      </c>
      <c r="AA187" s="25"/>
      <c r="AB187" s="25"/>
      <c r="AC187" s="27"/>
      <c r="AD187" s="25"/>
      <c r="AE187" s="25"/>
      <c r="AF187" s="27"/>
      <c r="AG187" s="22" t="str">
        <f t="shared" si="68"/>
        <v>&gt;40</v>
      </c>
      <c r="AH187" s="28">
        <v>52.608699999999999</v>
      </c>
      <c r="AI187" s="28">
        <v>60.217399999999998</v>
      </c>
      <c r="AJ187" s="27">
        <f t="shared" si="69"/>
        <v>0.13507984179034918</v>
      </c>
      <c r="AK187" s="28">
        <v>20.869599999999998</v>
      </c>
      <c r="AL187" s="28">
        <v>25.271699999999999</v>
      </c>
      <c r="AM187" s="27">
        <v>0.19139163794605629</v>
      </c>
      <c r="AN187" s="28"/>
      <c r="AO187" s="28"/>
      <c r="AP187" s="27"/>
      <c r="AQ187" s="25"/>
      <c r="AR187" s="25"/>
      <c r="AS187" s="27"/>
      <c r="AT187" s="25">
        <v>96.956500000000005</v>
      </c>
      <c r="AU187" s="25">
        <v>122.5</v>
      </c>
      <c r="AV187" s="27">
        <f t="shared" si="72"/>
        <v>0.23384860567503873</v>
      </c>
      <c r="AW187" s="25">
        <v>520.86950000000002</v>
      </c>
      <c r="AX187" s="25">
        <v>615.97800000000007</v>
      </c>
      <c r="AY187" s="27">
        <f t="shared" si="73"/>
        <v>0.1677117180784336</v>
      </c>
      <c r="AZ187" s="26">
        <v>0.22345668135095442</v>
      </c>
    </row>
    <row r="188" spans="1:52" x14ac:dyDescent="0.25">
      <c r="A188" s="22">
        <v>185</v>
      </c>
      <c r="B188" s="22">
        <v>33</v>
      </c>
      <c r="C188" s="22" t="s">
        <v>453</v>
      </c>
      <c r="D188" s="22" t="s">
        <v>1</v>
      </c>
      <c r="E188" s="23">
        <v>1.42</v>
      </c>
      <c r="F188" s="23" t="str">
        <f t="shared" si="64"/>
        <v>&gt;0.5</v>
      </c>
      <c r="G188" s="24">
        <v>7.54</v>
      </c>
      <c r="H188" s="23" t="str">
        <f t="shared" si="71"/>
        <v>&gt;7.0</v>
      </c>
      <c r="I188" s="23"/>
      <c r="J188" s="23"/>
      <c r="K188" s="24">
        <v>14.49</v>
      </c>
      <c r="L188" s="23" t="str">
        <f t="shared" si="61"/>
        <v>10–20</v>
      </c>
      <c r="M188" s="25">
        <v>180</v>
      </c>
      <c r="N188" s="18" t="str">
        <f t="shared" si="53"/>
        <v>110–180</v>
      </c>
      <c r="O188" s="25">
        <v>33</v>
      </c>
      <c r="P188" s="18" t="str">
        <f t="shared" si="57"/>
        <v>26–44</v>
      </c>
      <c r="Q188" s="25">
        <v>99.6</v>
      </c>
      <c r="R188" s="18" t="str">
        <f t="shared" si="65"/>
        <v>&gt;58</v>
      </c>
      <c r="S188" s="26" t="s">
        <v>8</v>
      </c>
      <c r="T188" s="18">
        <v>11.35</v>
      </c>
      <c r="U188" s="26" t="str">
        <f t="shared" si="51"/>
        <v>8–15</v>
      </c>
      <c r="V188" s="22">
        <v>4</v>
      </c>
      <c r="W188" s="22"/>
      <c r="X188" s="25"/>
      <c r="Y188" s="25"/>
      <c r="Z188" s="27"/>
      <c r="AA188" s="25"/>
      <c r="AB188" s="25"/>
      <c r="AC188" s="27"/>
      <c r="AD188" s="25"/>
      <c r="AE188" s="25"/>
      <c r="AF188" s="27"/>
      <c r="AG188" s="22" t="str">
        <f t="shared" si="68"/>
        <v>&gt;40</v>
      </c>
      <c r="AH188" s="28">
        <v>41.847799999999999</v>
      </c>
      <c r="AI188" s="28">
        <v>46.195700000000002</v>
      </c>
      <c r="AJ188" s="27">
        <f t="shared" si="69"/>
        <v>9.8847493307032103E-2</v>
      </c>
      <c r="AK188" s="28"/>
      <c r="AL188" s="28"/>
      <c r="AM188" s="27"/>
      <c r="AN188" s="28"/>
      <c r="AO188" s="28"/>
      <c r="AP188" s="27"/>
      <c r="AQ188" s="25">
        <v>313.04300000000001</v>
      </c>
      <c r="AR188" s="25">
        <v>360.87</v>
      </c>
      <c r="AS188" s="27">
        <f t="shared" si="70"/>
        <v>0.14217722137803881</v>
      </c>
      <c r="AT188" s="25"/>
      <c r="AU188" s="25"/>
      <c r="AV188" s="27"/>
      <c r="AW188" s="25"/>
      <c r="AX188" s="25"/>
      <c r="AY188" s="27"/>
      <c r="AZ188" s="26">
        <v>0.38307488986784166</v>
      </c>
    </row>
    <row r="189" spans="1:52" x14ac:dyDescent="0.25">
      <c r="A189" s="22">
        <v>186</v>
      </c>
      <c r="B189" s="22">
        <v>33</v>
      </c>
      <c r="C189" s="22" t="s">
        <v>453</v>
      </c>
      <c r="D189" s="22" t="s">
        <v>1</v>
      </c>
      <c r="E189" s="23">
        <v>1.42</v>
      </c>
      <c r="F189" s="23" t="str">
        <f t="shared" si="64"/>
        <v>&gt;0.5</v>
      </c>
      <c r="G189" s="24">
        <v>7.54</v>
      </c>
      <c r="H189" s="23" t="str">
        <f t="shared" si="71"/>
        <v>&gt;7.0</v>
      </c>
      <c r="I189" s="23"/>
      <c r="J189" s="23"/>
      <c r="K189" s="24">
        <v>14.49</v>
      </c>
      <c r="L189" s="23" t="str">
        <f t="shared" si="61"/>
        <v>10–20</v>
      </c>
      <c r="M189" s="25">
        <v>300</v>
      </c>
      <c r="N189" s="18" t="str">
        <f t="shared" si="53"/>
        <v>&gt;180</v>
      </c>
      <c r="O189" s="25">
        <v>33</v>
      </c>
      <c r="P189" s="18" t="str">
        <f t="shared" si="57"/>
        <v>26–44</v>
      </c>
      <c r="Q189" s="25">
        <v>99.6</v>
      </c>
      <c r="R189" s="18" t="str">
        <f t="shared" si="65"/>
        <v>&gt;58</v>
      </c>
      <c r="S189" s="26" t="s">
        <v>8</v>
      </c>
      <c r="T189" s="18">
        <v>11.35</v>
      </c>
      <c r="U189" s="26" t="str">
        <f t="shared" si="51"/>
        <v>8–15</v>
      </c>
      <c r="V189" s="22">
        <v>4</v>
      </c>
      <c r="W189" s="22"/>
      <c r="X189" s="25"/>
      <c r="Y189" s="25"/>
      <c r="Z189" s="27"/>
      <c r="AA189" s="25"/>
      <c r="AB189" s="25"/>
      <c r="AC189" s="27"/>
      <c r="AD189" s="25"/>
      <c r="AE189" s="25"/>
      <c r="AF189" s="27"/>
      <c r="AG189" s="22" t="str">
        <f t="shared" si="68"/>
        <v>&gt;40</v>
      </c>
      <c r="AH189" s="28">
        <v>52.717399999999998</v>
      </c>
      <c r="AI189" s="28">
        <v>57.608699999999999</v>
      </c>
      <c r="AJ189" s="27">
        <f t="shared" si="69"/>
        <v>8.87280261319396E-2</v>
      </c>
      <c r="AK189" s="28"/>
      <c r="AL189" s="28"/>
      <c r="AM189" s="27"/>
      <c r="AN189" s="28"/>
      <c r="AO189" s="28"/>
      <c r="AP189" s="27"/>
      <c r="AQ189" s="25"/>
      <c r="AR189" s="25"/>
      <c r="AS189" s="27"/>
      <c r="AT189" s="25"/>
      <c r="AU189" s="25"/>
      <c r="AV189" s="27"/>
      <c r="AW189" s="25"/>
      <c r="AX189" s="25"/>
      <c r="AY189" s="27"/>
      <c r="AZ189" s="26">
        <v>0.43095154185022039</v>
      </c>
    </row>
    <row r="190" spans="1:52" x14ac:dyDescent="0.25">
      <c r="A190" s="22">
        <v>187</v>
      </c>
      <c r="B190" s="22">
        <v>34</v>
      </c>
      <c r="C190" s="22" t="s">
        <v>454</v>
      </c>
      <c r="D190" s="22" t="s">
        <v>1</v>
      </c>
      <c r="E190" s="23">
        <v>1.05</v>
      </c>
      <c r="F190" s="23" t="str">
        <f t="shared" si="64"/>
        <v>&gt;0.5</v>
      </c>
      <c r="G190" s="24">
        <v>7.65</v>
      </c>
      <c r="H190" s="23" t="str">
        <f t="shared" si="71"/>
        <v>&gt;7.0</v>
      </c>
      <c r="I190" s="23"/>
      <c r="J190" s="23"/>
      <c r="K190" s="24">
        <v>20.399999999999999</v>
      </c>
      <c r="L190" s="23" t="str">
        <f t="shared" si="61"/>
        <v>&gt;20</v>
      </c>
      <c r="M190" s="25">
        <v>225</v>
      </c>
      <c r="N190" s="18" t="str">
        <f t="shared" si="53"/>
        <v>&gt;180</v>
      </c>
      <c r="O190" s="25">
        <v>99</v>
      </c>
      <c r="P190" s="18" t="str">
        <f t="shared" si="57"/>
        <v>&gt;44</v>
      </c>
      <c r="Q190" s="25">
        <v>124.5</v>
      </c>
      <c r="R190" s="18" t="str">
        <f t="shared" si="65"/>
        <v>&gt;58</v>
      </c>
      <c r="S190" s="26" t="s">
        <v>19</v>
      </c>
      <c r="T190" s="18">
        <v>12.15</v>
      </c>
      <c r="U190" s="26" t="str">
        <f t="shared" si="51"/>
        <v>8–15</v>
      </c>
      <c r="V190" s="22">
        <v>4</v>
      </c>
      <c r="W190" s="22" t="str">
        <f t="shared" ref="W190:W208" si="74">IF(X190&gt;6000,"&gt;6000",IF(X190&gt;4000,"4000–6000",IF(X190&gt;2000,"2000–4000","&lt;2000")))</f>
        <v>4000–6000</v>
      </c>
      <c r="X190" s="25">
        <v>4894.74</v>
      </c>
      <c r="Y190" s="25">
        <v>5030.08</v>
      </c>
      <c r="Z190" s="27">
        <f t="shared" ref="Z190:Z199" si="75">LN(Y190/X190)</f>
        <v>2.7274729409838435E-2</v>
      </c>
      <c r="AA190" s="25"/>
      <c r="AB190" s="25"/>
      <c r="AC190" s="27"/>
      <c r="AD190" s="25"/>
      <c r="AE190" s="25"/>
      <c r="AF190" s="27"/>
      <c r="AG190" s="22" t="str">
        <f t="shared" si="68"/>
        <v>30–40</v>
      </c>
      <c r="AH190" s="28">
        <v>30.04</v>
      </c>
      <c r="AI190" s="28">
        <v>39.72</v>
      </c>
      <c r="AJ190" s="27">
        <f t="shared" si="69"/>
        <v>0.27932501228103779</v>
      </c>
      <c r="AK190" s="28">
        <v>10.46</v>
      </c>
      <c r="AL190" s="28">
        <v>14.5</v>
      </c>
      <c r="AM190" s="27">
        <v>0.32659019078975182</v>
      </c>
      <c r="AN190" s="28"/>
      <c r="AO190" s="28"/>
      <c r="AP190" s="27"/>
      <c r="AQ190" s="25">
        <v>147.0379896</v>
      </c>
      <c r="AR190" s="25">
        <v>199.7947776</v>
      </c>
      <c r="AS190" s="27">
        <f t="shared" si="70"/>
        <v>0.30659974169087617</v>
      </c>
      <c r="AT190" s="25"/>
      <c r="AU190" s="25"/>
      <c r="AV190" s="27"/>
      <c r="AW190" s="25"/>
      <c r="AX190" s="25"/>
      <c r="AY190" s="27"/>
      <c r="AZ190" s="26">
        <v>0.79670781893004106</v>
      </c>
    </row>
    <row r="191" spans="1:52" x14ac:dyDescent="0.25">
      <c r="A191" s="22">
        <v>188</v>
      </c>
      <c r="B191" s="22">
        <v>86</v>
      </c>
      <c r="C191" s="22" t="s">
        <v>455</v>
      </c>
      <c r="D191" s="22" t="s">
        <v>1</v>
      </c>
      <c r="E191" s="23">
        <v>1.2</v>
      </c>
      <c r="F191" s="23" t="str">
        <f t="shared" si="64"/>
        <v>&gt;0.5</v>
      </c>
      <c r="G191" s="24">
        <v>7.76</v>
      </c>
      <c r="H191" s="23" t="str">
        <f t="shared" si="71"/>
        <v>&gt;7.0</v>
      </c>
      <c r="I191" s="23"/>
      <c r="J191" s="23"/>
      <c r="K191" s="24">
        <v>17.2</v>
      </c>
      <c r="L191" s="23" t="str">
        <f t="shared" si="61"/>
        <v>10–20</v>
      </c>
      <c r="M191" s="25">
        <v>225</v>
      </c>
      <c r="N191" s="18" t="str">
        <f t="shared" si="53"/>
        <v>&gt;180</v>
      </c>
      <c r="O191" s="25">
        <v>99</v>
      </c>
      <c r="P191" s="18" t="str">
        <f t="shared" si="57"/>
        <v>&gt;44</v>
      </c>
      <c r="Q191" s="25">
        <v>87.149999999999991</v>
      </c>
      <c r="R191" s="18" t="str">
        <f t="shared" si="65"/>
        <v>&gt;58</v>
      </c>
      <c r="S191" s="26" t="s">
        <v>19</v>
      </c>
      <c r="T191" s="18">
        <v>12.15</v>
      </c>
      <c r="U191" s="26" t="str">
        <f t="shared" si="51"/>
        <v>8–15</v>
      </c>
      <c r="V191" s="22">
        <v>4</v>
      </c>
      <c r="W191" s="22" t="str">
        <f t="shared" si="74"/>
        <v>4000–6000</v>
      </c>
      <c r="X191" s="25">
        <v>4829.2700000000004</v>
      </c>
      <c r="Y191" s="25">
        <v>4829.2700000000004</v>
      </c>
      <c r="Z191" s="27">
        <f t="shared" si="75"/>
        <v>0</v>
      </c>
      <c r="AA191" s="25"/>
      <c r="AB191" s="25"/>
      <c r="AC191" s="27"/>
      <c r="AD191" s="25"/>
      <c r="AE191" s="25"/>
      <c r="AF191" s="27"/>
      <c r="AG191" s="22" t="str">
        <f t="shared" si="68"/>
        <v>30–40</v>
      </c>
      <c r="AH191" s="28">
        <v>38.7879</v>
      </c>
      <c r="AI191" s="28">
        <v>47.6768</v>
      </c>
      <c r="AJ191" s="27">
        <f t="shared" si="69"/>
        <v>0.2063365640888499</v>
      </c>
      <c r="AK191" s="28">
        <v>14.2761</v>
      </c>
      <c r="AL191" s="28">
        <v>21.279499999999999</v>
      </c>
      <c r="AM191" s="27">
        <v>0.39915735759018139</v>
      </c>
      <c r="AN191" s="28"/>
      <c r="AO191" s="28"/>
      <c r="AP191" s="27"/>
      <c r="AQ191" s="25">
        <v>184.74100000000001</v>
      </c>
      <c r="AR191" s="25">
        <v>229.7</v>
      </c>
      <c r="AS191" s="27">
        <f t="shared" si="70"/>
        <v>0.21781926553235575</v>
      </c>
      <c r="AT191" s="25">
        <v>49.863799999999998</v>
      </c>
      <c r="AU191" s="25">
        <v>68.664900000000003</v>
      </c>
      <c r="AV191" s="27">
        <f t="shared" ref="AV191:AV199" si="76">LN(AU191/AT191)</f>
        <v>0.31994286304632558</v>
      </c>
      <c r="AW191" s="25">
        <v>234.60480000000001</v>
      </c>
      <c r="AX191" s="25">
        <v>298.36489999999998</v>
      </c>
      <c r="AY191" s="27">
        <f t="shared" ref="AY191:AY199" si="77">LN(AX191/AW191)</f>
        <v>0.24041483769700134</v>
      </c>
      <c r="AZ191" s="26">
        <v>0.73159670781892994</v>
      </c>
    </row>
    <row r="192" spans="1:52" x14ac:dyDescent="0.25">
      <c r="A192" s="22">
        <v>189</v>
      </c>
      <c r="B192" s="22">
        <v>35</v>
      </c>
      <c r="C192" s="22" t="s">
        <v>52</v>
      </c>
      <c r="D192" s="22" t="s">
        <v>1</v>
      </c>
      <c r="E192" s="23">
        <v>1.0900000000000001</v>
      </c>
      <c r="F192" s="23" t="str">
        <f t="shared" si="64"/>
        <v>&gt;0.5</v>
      </c>
      <c r="G192" s="24">
        <v>8.2799999999999994</v>
      </c>
      <c r="H192" s="23" t="str">
        <f t="shared" si="71"/>
        <v>&gt;7.0</v>
      </c>
      <c r="I192" s="23"/>
      <c r="J192" s="23"/>
      <c r="K192" s="24">
        <v>16.45</v>
      </c>
      <c r="L192" s="23" t="str">
        <f t="shared" si="61"/>
        <v>10–20</v>
      </c>
      <c r="M192" s="25">
        <v>0</v>
      </c>
      <c r="N192" s="18" t="str">
        <f t="shared" si="53"/>
        <v>&lt;110</v>
      </c>
      <c r="O192" s="25">
        <v>66</v>
      </c>
      <c r="P192" s="18" t="str">
        <f t="shared" si="57"/>
        <v>&gt;44</v>
      </c>
      <c r="Q192" s="25">
        <v>124.5</v>
      </c>
      <c r="R192" s="18" t="str">
        <f t="shared" si="65"/>
        <v>&gt;58</v>
      </c>
      <c r="S192" s="26" t="s">
        <v>8</v>
      </c>
      <c r="T192" s="18">
        <v>2.1791999999999998</v>
      </c>
      <c r="U192" s="26" t="str">
        <f t="shared" si="51"/>
        <v>&lt;8</v>
      </c>
      <c r="V192" s="22">
        <v>5</v>
      </c>
      <c r="W192" s="22" t="str">
        <f t="shared" si="74"/>
        <v>4000–6000</v>
      </c>
      <c r="X192" s="25">
        <v>4761.1099999999997</v>
      </c>
      <c r="Y192" s="25">
        <v>5009.17</v>
      </c>
      <c r="Z192" s="27">
        <f t="shared" si="75"/>
        <v>5.0789398374216622E-2</v>
      </c>
      <c r="AA192" s="25">
        <v>9459.6486618876952</v>
      </c>
      <c r="AB192" s="25">
        <v>9916.8431108462428</v>
      </c>
      <c r="AC192" s="27">
        <f t="shared" ref="AC192:AC198" si="78">LN(AB192/AA192)</f>
        <v>4.7199392816852606E-2</v>
      </c>
      <c r="AD192" s="25">
        <v>14220.758661887694</v>
      </c>
      <c r="AE192" s="25">
        <v>14926.013110846245</v>
      </c>
      <c r="AF192" s="27">
        <f t="shared" ref="AF192:AF198" si="79">LN(AE192/AD192)</f>
        <v>4.840276239648561E-2</v>
      </c>
      <c r="AG192" s="22" t="str">
        <f t="shared" si="68"/>
        <v>20–30</v>
      </c>
      <c r="AH192" s="28">
        <v>23.23</v>
      </c>
      <c r="AI192" s="28">
        <v>33.32</v>
      </c>
      <c r="AJ192" s="27">
        <f t="shared" si="69"/>
        <v>0.36071327051632418</v>
      </c>
      <c r="AK192" s="28"/>
      <c r="AL192" s="28"/>
      <c r="AM192" s="27"/>
      <c r="AN192" s="28">
        <v>11.279186231454428</v>
      </c>
      <c r="AO192" s="28">
        <v>21.773151476320429</v>
      </c>
      <c r="AP192" s="27">
        <v>0.65771852625165128</v>
      </c>
      <c r="AQ192" s="25">
        <v>110.60058529999999</v>
      </c>
      <c r="AR192" s="25">
        <v>166.90554440000003</v>
      </c>
      <c r="AS192" s="27">
        <f t="shared" si="70"/>
        <v>0.41150266889054093</v>
      </c>
      <c r="AT192" s="25">
        <v>49.798000000000002</v>
      </c>
      <c r="AU192" s="25">
        <v>158.08080000000001</v>
      </c>
      <c r="AV192" s="27">
        <f t="shared" si="76"/>
        <v>1.1551314721339205</v>
      </c>
      <c r="AW192" s="25">
        <v>160.39858529999998</v>
      </c>
      <c r="AX192" s="25">
        <v>324.98634440000001</v>
      </c>
      <c r="AY192" s="27">
        <f t="shared" si="77"/>
        <v>0.70612128864813706</v>
      </c>
      <c r="AZ192" s="26">
        <v>4.6301395007342148</v>
      </c>
    </row>
    <row r="193" spans="1:52" x14ac:dyDescent="0.25">
      <c r="A193" s="22">
        <v>190</v>
      </c>
      <c r="B193" s="22">
        <v>35</v>
      </c>
      <c r="C193" s="22" t="s">
        <v>52</v>
      </c>
      <c r="D193" s="22" t="s">
        <v>1</v>
      </c>
      <c r="E193" s="23">
        <v>1.0900000000000001</v>
      </c>
      <c r="F193" s="23" t="str">
        <f t="shared" si="64"/>
        <v>&gt;0.5</v>
      </c>
      <c r="G193" s="24">
        <v>8.2799999999999994</v>
      </c>
      <c r="H193" s="23" t="str">
        <f t="shared" si="71"/>
        <v>&gt;7.0</v>
      </c>
      <c r="I193" s="23"/>
      <c r="J193" s="23"/>
      <c r="K193" s="24">
        <v>16.45</v>
      </c>
      <c r="L193" s="23" t="str">
        <f t="shared" si="61"/>
        <v>10–20</v>
      </c>
      <c r="M193" s="25">
        <v>180</v>
      </c>
      <c r="N193" s="18" t="str">
        <f t="shared" si="53"/>
        <v>110–180</v>
      </c>
      <c r="O193" s="25">
        <v>66</v>
      </c>
      <c r="P193" s="18" t="str">
        <f t="shared" si="57"/>
        <v>&gt;44</v>
      </c>
      <c r="Q193" s="25">
        <v>124.5</v>
      </c>
      <c r="R193" s="18" t="str">
        <f t="shared" si="65"/>
        <v>&gt;58</v>
      </c>
      <c r="S193" s="26" t="s">
        <v>8</v>
      </c>
      <c r="T193" s="18">
        <v>2.1791999999999998</v>
      </c>
      <c r="U193" s="26" t="str">
        <f t="shared" si="51"/>
        <v>&lt;8</v>
      </c>
      <c r="V193" s="22">
        <v>5</v>
      </c>
      <c r="W193" s="22" t="str">
        <f t="shared" si="74"/>
        <v>&gt;6000</v>
      </c>
      <c r="X193" s="25">
        <v>8621.67</v>
      </c>
      <c r="Y193" s="25">
        <v>8602.27</v>
      </c>
      <c r="Z193" s="27">
        <f t="shared" si="75"/>
        <v>-2.2526794919024104E-3</v>
      </c>
      <c r="AA193" s="25">
        <v>12264.158488372092</v>
      </c>
      <c r="AB193" s="25">
        <v>13044.10644690488</v>
      </c>
      <c r="AC193" s="27">
        <f t="shared" si="78"/>
        <v>6.1655353953629123E-2</v>
      </c>
      <c r="AD193" s="25">
        <v>20885.828488372092</v>
      </c>
      <c r="AE193" s="25">
        <v>21646.37644690488</v>
      </c>
      <c r="AF193" s="27">
        <f t="shared" si="79"/>
        <v>3.5767204557734064E-2</v>
      </c>
      <c r="AG193" s="22" t="str">
        <f t="shared" si="68"/>
        <v>20–30</v>
      </c>
      <c r="AH193" s="28">
        <v>27.86</v>
      </c>
      <c r="AI193" s="28">
        <v>34.549999999999997</v>
      </c>
      <c r="AJ193" s="27">
        <f t="shared" si="69"/>
        <v>0.21521558186201911</v>
      </c>
      <c r="AK193" s="28"/>
      <c r="AL193" s="28"/>
      <c r="AM193" s="27"/>
      <c r="AN193" s="28">
        <v>16.861645033428562</v>
      </c>
      <c r="AO193" s="28">
        <v>30.008811409767425</v>
      </c>
      <c r="AP193" s="27">
        <v>0.57644953419011669</v>
      </c>
      <c r="AQ193" s="25">
        <v>240.19972620000001</v>
      </c>
      <c r="AR193" s="25">
        <v>297.20842849999997</v>
      </c>
      <c r="AS193" s="27">
        <f t="shared" si="70"/>
        <v>0.21296290237011659</v>
      </c>
      <c r="AT193" s="25">
        <v>111.9697</v>
      </c>
      <c r="AU193" s="25">
        <v>352.37360000000001</v>
      </c>
      <c r="AV193" s="27">
        <f t="shared" si="76"/>
        <v>1.1464636774068779</v>
      </c>
      <c r="AW193" s="25">
        <v>352.16942620000003</v>
      </c>
      <c r="AX193" s="25">
        <v>649.58202849999998</v>
      </c>
      <c r="AY193" s="27">
        <f t="shared" si="77"/>
        <v>0.61221673874785076</v>
      </c>
      <c r="AZ193" s="26">
        <v>3.0699339207048451</v>
      </c>
    </row>
    <row r="194" spans="1:52" x14ac:dyDescent="0.25">
      <c r="A194" s="22">
        <v>191</v>
      </c>
      <c r="B194" s="22">
        <v>35</v>
      </c>
      <c r="C194" s="22" t="s">
        <v>52</v>
      </c>
      <c r="D194" s="22" t="s">
        <v>1</v>
      </c>
      <c r="E194" s="23">
        <v>1.0900000000000001</v>
      </c>
      <c r="F194" s="23" t="str">
        <f t="shared" si="64"/>
        <v>&gt;0.5</v>
      </c>
      <c r="G194" s="24">
        <v>8.2799999999999994</v>
      </c>
      <c r="H194" s="23" t="str">
        <f t="shared" si="71"/>
        <v>&gt;7.0</v>
      </c>
      <c r="I194" s="23"/>
      <c r="J194" s="23"/>
      <c r="K194" s="24">
        <v>16.45</v>
      </c>
      <c r="L194" s="23" t="str">
        <f t="shared" si="61"/>
        <v>10–20</v>
      </c>
      <c r="M194" s="25">
        <v>240</v>
      </c>
      <c r="N194" s="18" t="str">
        <f t="shared" si="53"/>
        <v>&gt;180</v>
      </c>
      <c r="O194" s="25">
        <v>66</v>
      </c>
      <c r="P194" s="18" t="str">
        <f t="shared" si="57"/>
        <v>&gt;44</v>
      </c>
      <c r="Q194" s="25">
        <v>124.5</v>
      </c>
      <c r="R194" s="18" t="str">
        <f t="shared" si="65"/>
        <v>&gt;58</v>
      </c>
      <c r="S194" s="26" t="s">
        <v>8</v>
      </c>
      <c r="T194" s="18">
        <v>2.1791999999999998</v>
      </c>
      <c r="U194" s="26" t="str">
        <f t="shared" si="51"/>
        <v>&lt;8</v>
      </c>
      <c r="V194" s="22">
        <v>5</v>
      </c>
      <c r="W194" s="22" t="str">
        <f t="shared" si="74"/>
        <v>&gt;6000</v>
      </c>
      <c r="X194" s="25">
        <v>8721.11</v>
      </c>
      <c r="Y194" s="25">
        <v>8652.93</v>
      </c>
      <c r="Z194" s="27">
        <f t="shared" si="75"/>
        <v>-7.8485314857296099E-3</v>
      </c>
      <c r="AA194" s="25"/>
      <c r="AB194" s="25"/>
      <c r="AC194" s="27"/>
      <c r="AD194" s="25">
        <v>22384.779260780288</v>
      </c>
      <c r="AE194" s="25">
        <v>22215.48138639281</v>
      </c>
      <c r="AF194" s="27">
        <f t="shared" si="79"/>
        <v>-7.5918250281524838E-3</v>
      </c>
      <c r="AG194" s="22" t="str">
        <f t="shared" si="68"/>
        <v>20–30</v>
      </c>
      <c r="AH194" s="28">
        <v>26.35</v>
      </c>
      <c r="AI194" s="28">
        <v>36.61</v>
      </c>
      <c r="AJ194" s="27">
        <f t="shared" si="69"/>
        <v>0.32885315214477334</v>
      </c>
      <c r="AK194" s="28"/>
      <c r="AL194" s="28"/>
      <c r="AM194" s="27"/>
      <c r="AN194" s="28">
        <v>15.268010665568948</v>
      </c>
      <c r="AO194" s="28">
        <v>31.103339841342766</v>
      </c>
      <c r="AP194" s="27">
        <v>0.71155537037634276</v>
      </c>
      <c r="AQ194" s="25">
        <v>229.80124850000001</v>
      </c>
      <c r="AR194" s="25">
        <v>316.78376730000002</v>
      </c>
      <c r="AS194" s="27">
        <f t="shared" si="70"/>
        <v>0.32100462065904389</v>
      </c>
      <c r="AT194" s="25">
        <v>111.96979999999999</v>
      </c>
      <c r="AU194" s="25">
        <v>374.19190000000003</v>
      </c>
      <c r="AV194" s="27">
        <f t="shared" si="76"/>
        <v>1.206539575349413</v>
      </c>
      <c r="AW194" s="25">
        <v>341.77104850000001</v>
      </c>
      <c r="AX194" s="25">
        <v>690.97566730000005</v>
      </c>
      <c r="AY194" s="27">
        <f t="shared" si="77"/>
        <v>0.70396354534819017</v>
      </c>
      <c r="AZ194" s="26">
        <v>4.7081497797356819</v>
      </c>
    </row>
    <row r="195" spans="1:52" x14ac:dyDescent="0.25">
      <c r="A195" s="22">
        <v>192</v>
      </c>
      <c r="B195" s="22">
        <v>35</v>
      </c>
      <c r="C195" s="22" t="s">
        <v>52</v>
      </c>
      <c r="D195" s="22" t="s">
        <v>1</v>
      </c>
      <c r="E195" s="23">
        <v>1.0900000000000001</v>
      </c>
      <c r="F195" s="23" t="str">
        <f t="shared" si="64"/>
        <v>&gt;0.5</v>
      </c>
      <c r="G195" s="24">
        <v>8.2799999999999994</v>
      </c>
      <c r="H195" s="23" t="str">
        <f t="shared" si="71"/>
        <v>&gt;7.0</v>
      </c>
      <c r="I195" s="23"/>
      <c r="J195" s="23"/>
      <c r="K195" s="24">
        <v>16.45</v>
      </c>
      <c r="L195" s="23" t="str">
        <f t="shared" si="61"/>
        <v>10–20</v>
      </c>
      <c r="M195" s="25">
        <v>300</v>
      </c>
      <c r="N195" s="18" t="str">
        <f t="shared" si="53"/>
        <v>&gt;180</v>
      </c>
      <c r="O195" s="25">
        <v>66</v>
      </c>
      <c r="P195" s="18" t="str">
        <f t="shared" si="57"/>
        <v>&gt;44</v>
      </c>
      <c r="Q195" s="25">
        <v>124.5</v>
      </c>
      <c r="R195" s="18" t="str">
        <f t="shared" si="65"/>
        <v>&gt;58</v>
      </c>
      <c r="S195" s="26" t="s">
        <v>8</v>
      </c>
      <c r="T195" s="18">
        <v>2.1791999999999998</v>
      </c>
      <c r="U195" s="26" t="str">
        <f t="shared" si="51"/>
        <v>&lt;8</v>
      </c>
      <c r="V195" s="22">
        <v>5</v>
      </c>
      <c r="W195" s="22" t="str">
        <f t="shared" si="74"/>
        <v>&gt;6000</v>
      </c>
      <c r="X195" s="25">
        <v>8545.56</v>
      </c>
      <c r="Y195" s="25">
        <v>8312.7000000000007</v>
      </c>
      <c r="Z195" s="27">
        <f t="shared" si="75"/>
        <v>-2.7627383978114949E-2</v>
      </c>
      <c r="AA195" s="25"/>
      <c r="AB195" s="25"/>
      <c r="AC195" s="27"/>
      <c r="AD195" s="25">
        <v>22842.983159583</v>
      </c>
      <c r="AE195" s="25">
        <v>18517.932724437516</v>
      </c>
      <c r="AF195" s="27">
        <f t="shared" si="79"/>
        <v>-0.20990438841190104</v>
      </c>
      <c r="AG195" s="22" t="str">
        <f t="shared" si="68"/>
        <v>20–30</v>
      </c>
      <c r="AH195" s="28">
        <v>25.56</v>
      </c>
      <c r="AI195" s="28">
        <v>33.630000000000003</v>
      </c>
      <c r="AJ195" s="27">
        <f t="shared" si="69"/>
        <v>0.27438989624284421</v>
      </c>
      <c r="AK195" s="28"/>
      <c r="AL195" s="28"/>
      <c r="AM195" s="27"/>
      <c r="AN195" s="28">
        <v>15.306088139075731</v>
      </c>
      <c r="AO195" s="28">
        <v>34.706212111455969</v>
      </c>
      <c r="AP195" s="27">
        <v>0.8186680274781063</v>
      </c>
      <c r="AQ195" s="25">
        <v>218.42451359999998</v>
      </c>
      <c r="AR195" s="25">
        <v>279.55610100000001</v>
      </c>
      <c r="AS195" s="27">
        <f t="shared" si="70"/>
        <v>0.24676251226472909</v>
      </c>
      <c r="AT195" s="25">
        <v>131.2122</v>
      </c>
      <c r="AU195" s="25">
        <v>363.13120000000004</v>
      </c>
      <c r="AV195" s="27">
        <f t="shared" si="76"/>
        <v>1.0179483414789747</v>
      </c>
      <c r="AW195" s="25">
        <v>349.63671360000001</v>
      </c>
      <c r="AX195" s="25">
        <v>642.68730100000005</v>
      </c>
      <c r="AY195" s="27">
        <f t="shared" si="77"/>
        <v>0.60876363906620512</v>
      </c>
      <c r="AZ195" s="26">
        <v>3.7031938325991209</v>
      </c>
    </row>
    <row r="196" spans="1:52" x14ac:dyDescent="0.25">
      <c r="A196" s="22">
        <v>193</v>
      </c>
      <c r="B196" s="22">
        <v>35</v>
      </c>
      <c r="C196" s="22" t="s">
        <v>52</v>
      </c>
      <c r="D196" s="22" t="s">
        <v>1</v>
      </c>
      <c r="E196" s="23">
        <v>1.0900000000000001</v>
      </c>
      <c r="F196" s="23" t="str">
        <f t="shared" si="64"/>
        <v>&gt;0.5</v>
      </c>
      <c r="G196" s="24">
        <v>8.2799999999999994</v>
      </c>
      <c r="H196" s="23" t="str">
        <f t="shared" si="71"/>
        <v>&gt;7.0</v>
      </c>
      <c r="I196" s="23"/>
      <c r="J196" s="23"/>
      <c r="K196" s="24">
        <v>16.45</v>
      </c>
      <c r="L196" s="23" t="str">
        <f t="shared" si="61"/>
        <v>10–20</v>
      </c>
      <c r="M196" s="25">
        <v>0</v>
      </c>
      <c r="N196" s="18" t="str">
        <f t="shared" si="53"/>
        <v>&lt;110</v>
      </c>
      <c r="O196" s="25">
        <v>66</v>
      </c>
      <c r="P196" s="18" t="str">
        <f t="shared" si="57"/>
        <v>&gt;44</v>
      </c>
      <c r="Q196" s="25">
        <v>124.5</v>
      </c>
      <c r="R196" s="18" t="str">
        <f t="shared" si="65"/>
        <v>&gt;58</v>
      </c>
      <c r="S196" s="26" t="s">
        <v>8</v>
      </c>
      <c r="T196" s="18">
        <v>2.1791999999999998</v>
      </c>
      <c r="U196" s="26" t="str">
        <f t="shared" si="51"/>
        <v>&lt;8</v>
      </c>
      <c r="V196" s="22">
        <v>5</v>
      </c>
      <c r="W196" s="22" t="str">
        <f t="shared" si="74"/>
        <v>2000–4000</v>
      </c>
      <c r="X196" s="25">
        <v>3932.72</v>
      </c>
      <c r="Y196" s="25">
        <v>3930.28</v>
      </c>
      <c r="Z196" s="27">
        <f t="shared" si="75"/>
        <v>-6.206282788552049E-4</v>
      </c>
      <c r="AA196" s="25">
        <v>7596.8021342714746</v>
      </c>
      <c r="AB196" s="25">
        <v>7780.9238140643611</v>
      </c>
      <c r="AC196" s="27">
        <f t="shared" si="78"/>
        <v>2.3947686372059029E-2</v>
      </c>
      <c r="AD196" s="25">
        <v>11529.522134271474</v>
      </c>
      <c r="AE196" s="25">
        <v>11711.203814064362</v>
      </c>
      <c r="AF196" s="27">
        <f t="shared" si="79"/>
        <v>1.5635086552693599E-2</v>
      </c>
      <c r="AG196" s="22" t="str">
        <f t="shared" si="68"/>
        <v>20–30</v>
      </c>
      <c r="AH196" s="28">
        <v>20.83</v>
      </c>
      <c r="AI196" s="28">
        <v>34.26</v>
      </c>
      <c r="AJ196" s="27">
        <f t="shared" si="69"/>
        <v>0.49758423762309323</v>
      </c>
      <c r="AK196" s="28"/>
      <c r="AL196" s="28"/>
      <c r="AM196" s="27"/>
      <c r="AN196" s="28">
        <v>11.630166110824062</v>
      </c>
      <c r="AO196" s="28">
        <v>24.267094767721382</v>
      </c>
      <c r="AP196" s="27">
        <v>0.73551905851739174</v>
      </c>
      <c r="AQ196" s="25">
        <v>81.918557599999986</v>
      </c>
      <c r="AR196" s="25">
        <v>134.6513928</v>
      </c>
      <c r="AS196" s="27">
        <f t="shared" si="70"/>
        <v>0.496963609344238</v>
      </c>
      <c r="AT196" s="25">
        <v>52.171700000000001</v>
      </c>
      <c r="AU196" s="25">
        <v>149.5455</v>
      </c>
      <c r="AV196" s="27">
        <f t="shared" si="76"/>
        <v>1.0530604920717603</v>
      </c>
      <c r="AW196" s="25">
        <v>134.0902576</v>
      </c>
      <c r="AX196" s="25">
        <v>284.1968928</v>
      </c>
      <c r="AY196" s="27">
        <f t="shared" si="77"/>
        <v>0.75115414507008549</v>
      </c>
      <c r="AZ196" s="26">
        <v>6.1628120411160063</v>
      </c>
    </row>
    <row r="197" spans="1:52" x14ac:dyDescent="0.25">
      <c r="A197" s="22">
        <v>194</v>
      </c>
      <c r="B197" s="22">
        <v>35</v>
      </c>
      <c r="C197" s="22" t="s">
        <v>52</v>
      </c>
      <c r="D197" s="22" t="s">
        <v>1</v>
      </c>
      <c r="E197" s="23">
        <v>1.0900000000000001</v>
      </c>
      <c r="F197" s="23" t="str">
        <f t="shared" si="64"/>
        <v>&gt;0.5</v>
      </c>
      <c r="G197" s="24">
        <v>8.2799999999999994</v>
      </c>
      <c r="H197" s="23" t="str">
        <f t="shared" si="71"/>
        <v>&gt;7.0</v>
      </c>
      <c r="I197" s="23"/>
      <c r="J197" s="23"/>
      <c r="K197" s="24">
        <v>16.45</v>
      </c>
      <c r="L197" s="23" t="str">
        <f t="shared" si="61"/>
        <v>10–20</v>
      </c>
      <c r="M197" s="25">
        <v>180</v>
      </c>
      <c r="N197" s="18" t="str">
        <f t="shared" si="53"/>
        <v>110–180</v>
      </c>
      <c r="O197" s="25">
        <v>66</v>
      </c>
      <c r="P197" s="18" t="str">
        <f t="shared" si="57"/>
        <v>&gt;44</v>
      </c>
      <c r="Q197" s="25">
        <v>124.5</v>
      </c>
      <c r="R197" s="18" t="str">
        <f t="shared" si="65"/>
        <v>&gt;58</v>
      </c>
      <c r="S197" s="26" t="s">
        <v>8</v>
      </c>
      <c r="T197" s="18">
        <v>2.1791999999999998</v>
      </c>
      <c r="U197" s="26" t="str">
        <f t="shared" ref="U197:U260" si="80">IF(T197&gt;15,"&gt;15",IF(T197&gt;8,"8–15","&lt;8"))</f>
        <v>&lt;8</v>
      </c>
      <c r="V197" s="22">
        <v>5</v>
      </c>
      <c r="W197" s="22" t="str">
        <f t="shared" si="74"/>
        <v>&gt;6000</v>
      </c>
      <c r="X197" s="25">
        <v>8219.33</v>
      </c>
      <c r="Y197" s="25">
        <v>8215.6299999999992</v>
      </c>
      <c r="Z197" s="27">
        <f t="shared" si="75"/>
        <v>-4.5025969792565027E-4</v>
      </c>
      <c r="AA197" s="25">
        <v>11764.453126671529</v>
      </c>
      <c r="AB197" s="25">
        <v>12272.225361596009</v>
      </c>
      <c r="AC197" s="27">
        <f t="shared" si="78"/>
        <v>4.2256070313117115E-2</v>
      </c>
      <c r="AD197" s="25">
        <v>19983.783126671529</v>
      </c>
      <c r="AE197" s="25">
        <v>20487.855361596008</v>
      </c>
      <c r="AF197" s="27">
        <f t="shared" si="79"/>
        <v>2.4911188231883551E-2</v>
      </c>
      <c r="AG197" s="22" t="str">
        <f t="shared" si="68"/>
        <v>20–30</v>
      </c>
      <c r="AH197" s="28">
        <v>23.28</v>
      </c>
      <c r="AI197" s="28">
        <v>33.619999999999997</v>
      </c>
      <c r="AJ197" s="27">
        <f t="shared" si="69"/>
        <v>0.36752650511723228</v>
      </c>
      <c r="AK197" s="28"/>
      <c r="AL197" s="28"/>
      <c r="AM197" s="27"/>
      <c r="AN197" s="28">
        <v>15.314562836279844</v>
      </c>
      <c r="AO197" s="28">
        <v>31.610086520522465</v>
      </c>
      <c r="AP197" s="27">
        <v>0.72467206827855313</v>
      </c>
      <c r="AQ197" s="25">
        <v>191.3460024</v>
      </c>
      <c r="AR197" s="25">
        <v>276.20948059999995</v>
      </c>
      <c r="AS197" s="27">
        <f t="shared" si="70"/>
        <v>0.36707624541930672</v>
      </c>
      <c r="AT197" s="25">
        <v>114.6969</v>
      </c>
      <c r="AU197" s="25">
        <v>371.41340000000002</v>
      </c>
      <c r="AV197" s="27">
        <f t="shared" si="76"/>
        <v>1.1750227312231258</v>
      </c>
      <c r="AW197" s="25">
        <v>306.0429024</v>
      </c>
      <c r="AX197" s="25">
        <v>647.62288059999992</v>
      </c>
      <c r="AY197" s="27">
        <f t="shared" si="77"/>
        <v>0.74958325651043667</v>
      </c>
      <c r="AZ197" s="26">
        <v>4.7448604992657843</v>
      </c>
    </row>
    <row r="198" spans="1:52" x14ac:dyDescent="0.25">
      <c r="A198" s="22">
        <v>195</v>
      </c>
      <c r="B198" s="22">
        <v>35</v>
      </c>
      <c r="C198" s="22" t="s">
        <v>52</v>
      </c>
      <c r="D198" s="22" t="s">
        <v>1</v>
      </c>
      <c r="E198" s="23">
        <v>1.0900000000000001</v>
      </c>
      <c r="F198" s="23" t="str">
        <f t="shared" si="64"/>
        <v>&gt;0.5</v>
      </c>
      <c r="G198" s="24">
        <v>8.2799999999999994</v>
      </c>
      <c r="H198" s="23" t="str">
        <f t="shared" si="71"/>
        <v>&gt;7.0</v>
      </c>
      <c r="I198" s="23"/>
      <c r="J198" s="23"/>
      <c r="K198" s="24">
        <v>16.45</v>
      </c>
      <c r="L198" s="23" t="str">
        <f t="shared" si="61"/>
        <v>10–20</v>
      </c>
      <c r="M198" s="25">
        <v>240</v>
      </c>
      <c r="N198" s="18" t="str">
        <f t="shared" si="53"/>
        <v>&gt;180</v>
      </c>
      <c r="O198" s="25">
        <v>66</v>
      </c>
      <c r="P198" s="18" t="str">
        <f t="shared" si="57"/>
        <v>&gt;44</v>
      </c>
      <c r="Q198" s="25">
        <v>124.5</v>
      </c>
      <c r="R198" s="18" t="str">
        <f t="shared" si="65"/>
        <v>&gt;58</v>
      </c>
      <c r="S198" s="26" t="s">
        <v>8</v>
      </c>
      <c r="T198" s="18">
        <v>2.1791999999999998</v>
      </c>
      <c r="U198" s="26" t="str">
        <f t="shared" si="80"/>
        <v>&lt;8</v>
      </c>
      <c r="V198" s="22">
        <v>5</v>
      </c>
      <c r="W198" s="22" t="str">
        <f t="shared" si="74"/>
        <v>&gt;6000</v>
      </c>
      <c r="X198" s="25">
        <v>8002.18</v>
      </c>
      <c r="Y198" s="25">
        <v>8427.2199999999993</v>
      </c>
      <c r="Z198" s="27">
        <f t="shared" si="75"/>
        <v>5.1752938453231687E-2</v>
      </c>
      <c r="AA198" s="25">
        <v>12210.449451881788</v>
      </c>
      <c r="AB198" s="25">
        <v>11080.233703703701</v>
      </c>
      <c r="AC198" s="27">
        <f t="shared" si="78"/>
        <v>-9.7129324102337919E-2</v>
      </c>
      <c r="AD198" s="25">
        <v>20212.629451881789</v>
      </c>
      <c r="AE198" s="25">
        <v>19507.453703703701</v>
      </c>
      <c r="AF198" s="27">
        <f t="shared" si="79"/>
        <v>-3.5510995678793622E-2</v>
      </c>
      <c r="AG198" s="22" t="str">
        <f t="shared" si="68"/>
        <v>20–30</v>
      </c>
      <c r="AH198" s="28">
        <v>25.11</v>
      </c>
      <c r="AI198" s="28">
        <v>38.450000000000003</v>
      </c>
      <c r="AJ198" s="27">
        <f t="shared" si="69"/>
        <v>0.42609252278215942</v>
      </c>
      <c r="AK198" s="28"/>
      <c r="AL198" s="28"/>
      <c r="AM198" s="27"/>
      <c r="AN198" s="28">
        <v>15.508127754789321</v>
      </c>
      <c r="AO198" s="28">
        <v>35.85452615310863</v>
      </c>
      <c r="AP198" s="27">
        <v>0.8381055538365314</v>
      </c>
      <c r="AQ198" s="25">
        <v>200.93473980000002</v>
      </c>
      <c r="AR198" s="25">
        <v>324.02660900000001</v>
      </c>
      <c r="AS198" s="27">
        <f t="shared" si="70"/>
        <v>0.47784546123539112</v>
      </c>
      <c r="AT198" s="25">
        <v>112.52530000000002</v>
      </c>
      <c r="AU198" s="25">
        <v>375.40390000000002</v>
      </c>
      <c r="AV198" s="27">
        <f t="shared" si="76"/>
        <v>1.2048244277672828</v>
      </c>
      <c r="AW198" s="25">
        <v>313.4600398</v>
      </c>
      <c r="AX198" s="25">
        <v>699.43050900000003</v>
      </c>
      <c r="AY198" s="27">
        <f t="shared" si="77"/>
        <v>0.8025945581577375</v>
      </c>
      <c r="AZ198" s="26">
        <v>6.1215124816446425</v>
      </c>
    </row>
    <row r="199" spans="1:52" x14ac:dyDescent="0.25">
      <c r="A199" s="22">
        <v>196</v>
      </c>
      <c r="B199" s="22">
        <v>35</v>
      </c>
      <c r="C199" s="22" t="s">
        <v>52</v>
      </c>
      <c r="D199" s="22" t="s">
        <v>1</v>
      </c>
      <c r="E199" s="23">
        <v>1.0900000000000001</v>
      </c>
      <c r="F199" s="23" t="str">
        <f t="shared" si="64"/>
        <v>&gt;0.5</v>
      </c>
      <c r="G199" s="24">
        <v>8.2799999999999994</v>
      </c>
      <c r="H199" s="23" t="str">
        <f t="shared" si="71"/>
        <v>&gt;7.0</v>
      </c>
      <c r="I199" s="23"/>
      <c r="J199" s="23"/>
      <c r="K199" s="24">
        <v>16.45</v>
      </c>
      <c r="L199" s="23" t="str">
        <f t="shared" si="61"/>
        <v>10–20</v>
      </c>
      <c r="M199" s="25">
        <v>300</v>
      </c>
      <c r="N199" s="18" t="str">
        <f t="shared" si="53"/>
        <v>&gt;180</v>
      </c>
      <c r="O199" s="25">
        <v>66</v>
      </c>
      <c r="P199" s="18" t="str">
        <f t="shared" si="57"/>
        <v>&gt;44</v>
      </c>
      <c r="Q199" s="25">
        <v>124.5</v>
      </c>
      <c r="R199" s="18" t="str">
        <f t="shared" si="65"/>
        <v>&gt;58</v>
      </c>
      <c r="S199" s="26" t="s">
        <v>8</v>
      </c>
      <c r="T199" s="18">
        <v>2.1791999999999998</v>
      </c>
      <c r="U199" s="26" t="str">
        <f t="shared" si="80"/>
        <v>&lt;8</v>
      </c>
      <c r="V199" s="22">
        <v>5</v>
      </c>
      <c r="W199" s="22" t="str">
        <f t="shared" si="74"/>
        <v>&gt;6000</v>
      </c>
      <c r="X199" s="25">
        <v>9119.44</v>
      </c>
      <c r="Y199" s="25">
        <v>9052.08</v>
      </c>
      <c r="Z199" s="27">
        <f t="shared" si="75"/>
        <v>-7.4138331340631641E-3</v>
      </c>
      <c r="AA199" s="25"/>
      <c r="AB199" s="25"/>
      <c r="AC199" s="27"/>
      <c r="AD199" s="25"/>
      <c r="AE199" s="25"/>
      <c r="AF199" s="27"/>
      <c r="AG199" s="22" t="str">
        <f t="shared" si="68"/>
        <v>20–30</v>
      </c>
      <c r="AH199" s="28">
        <v>23.88</v>
      </c>
      <c r="AI199" s="28">
        <v>35.64</v>
      </c>
      <c r="AJ199" s="27">
        <f t="shared" si="69"/>
        <v>0.40042731407820731</v>
      </c>
      <c r="AK199" s="28"/>
      <c r="AL199" s="28"/>
      <c r="AM199" s="27"/>
      <c r="AN199" s="28">
        <v>14.807511739212057</v>
      </c>
      <c r="AO199" s="28">
        <v>35.587056900115776</v>
      </c>
      <c r="AP199" s="27">
        <v>0.87684739957191915</v>
      </c>
      <c r="AQ199" s="25">
        <v>217.7722272</v>
      </c>
      <c r="AR199" s="25">
        <v>322.61613119999998</v>
      </c>
      <c r="AS199" s="27">
        <f t="shared" si="70"/>
        <v>0.39301348094414412</v>
      </c>
      <c r="AT199" s="25">
        <v>125.6566</v>
      </c>
      <c r="AU199" s="25">
        <v>394.03989999999999</v>
      </c>
      <c r="AV199" s="27">
        <f t="shared" si="76"/>
        <v>1.1428993837356638</v>
      </c>
      <c r="AW199" s="25">
        <v>343.4288272</v>
      </c>
      <c r="AX199" s="25">
        <v>716.65603119999992</v>
      </c>
      <c r="AY199" s="27">
        <f t="shared" si="77"/>
        <v>0.73561610079919248</v>
      </c>
      <c r="AZ199" s="26">
        <v>5.396475770925111</v>
      </c>
    </row>
    <row r="200" spans="1:52" x14ac:dyDescent="0.25">
      <c r="A200" s="22">
        <v>197</v>
      </c>
      <c r="B200" s="22">
        <v>36</v>
      </c>
      <c r="C200" s="22" t="s">
        <v>53</v>
      </c>
      <c r="D200" s="22" t="s">
        <v>1</v>
      </c>
      <c r="E200" s="23">
        <v>1.125</v>
      </c>
      <c r="F200" s="23" t="str">
        <f t="shared" si="64"/>
        <v>&gt;0.5</v>
      </c>
      <c r="G200" s="24">
        <v>8.0299999999999994</v>
      </c>
      <c r="H200" s="23" t="str">
        <f t="shared" si="71"/>
        <v>&gt;7.0</v>
      </c>
      <c r="I200" s="23"/>
      <c r="J200" s="23"/>
      <c r="K200" s="24">
        <v>8.4050000000000011</v>
      </c>
      <c r="L200" s="23" t="str">
        <f t="shared" si="61"/>
        <v>&lt;10</v>
      </c>
      <c r="M200" s="25">
        <v>0</v>
      </c>
      <c r="N200" s="18" t="str">
        <f t="shared" si="53"/>
        <v>&lt;110</v>
      </c>
      <c r="O200" s="25">
        <v>39.6</v>
      </c>
      <c r="P200" s="18" t="str">
        <f t="shared" si="57"/>
        <v>26–44</v>
      </c>
      <c r="Q200" s="25">
        <v>62.25</v>
      </c>
      <c r="R200" s="18" t="str">
        <f t="shared" si="65"/>
        <v>&gt;58</v>
      </c>
      <c r="S200" s="26" t="s">
        <v>8</v>
      </c>
      <c r="T200" s="18">
        <v>3.4050000000000002</v>
      </c>
      <c r="U200" s="26" t="str">
        <f t="shared" si="80"/>
        <v>&lt;8</v>
      </c>
      <c r="V200" s="22">
        <v>3</v>
      </c>
      <c r="W200" s="22" t="str">
        <f t="shared" si="74"/>
        <v>4000–6000</v>
      </c>
      <c r="X200" s="25">
        <v>5012</v>
      </c>
      <c r="Y200" s="25"/>
      <c r="Z200" s="27"/>
      <c r="AA200" s="25"/>
      <c r="AB200" s="25"/>
      <c r="AC200" s="27"/>
      <c r="AD200" s="25"/>
      <c r="AE200" s="25"/>
      <c r="AF200" s="27"/>
      <c r="AG200" s="22" t="str">
        <f t="shared" si="68"/>
        <v>30–40</v>
      </c>
      <c r="AH200" s="28">
        <v>38.020000000000003</v>
      </c>
      <c r="AI200" s="28">
        <v>43.18</v>
      </c>
      <c r="AJ200" s="27">
        <f t="shared" si="69"/>
        <v>0.12726508802637806</v>
      </c>
      <c r="AK200" s="28"/>
      <c r="AL200" s="28"/>
      <c r="AM200" s="27"/>
      <c r="AN200" s="28"/>
      <c r="AO200" s="28"/>
      <c r="AP200" s="27"/>
      <c r="AQ200" s="25">
        <v>190.55624000000003</v>
      </c>
      <c r="AR200" s="25"/>
      <c r="AS200" s="27"/>
      <c r="AT200" s="25"/>
      <c r="AU200" s="25"/>
      <c r="AV200" s="27"/>
      <c r="AW200" s="25"/>
      <c r="AX200" s="25"/>
      <c r="AY200" s="27"/>
      <c r="AZ200" s="26">
        <v>1.5154185022026421</v>
      </c>
    </row>
    <row r="201" spans="1:52" x14ac:dyDescent="0.25">
      <c r="A201" s="22">
        <v>198</v>
      </c>
      <c r="B201" s="22">
        <v>36</v>
      </c>
      <c r="C201" s="22" t="s">
        <v>53</v>
      </c>
      <c r="D201" s="22" t="s">
        <v>1</v>
      </c>
      <c r="E201" s="23">
        <v>1.125</v>
      </c>
      <c r="F201" s="23" t="str">
        <f t="shared" si="64"/>
        <v>&gt;0.5</v>
      </c>
      <c r="G201" s="24">
        <v>8.0299999999999994</v>
      </c>
      <c r="H201" s="23" t="str">
        <f t="shared" si="71"/>
        <v>&gt;7.0</v>
      </c>
      <c r="I201" s="23"/>
      <c r="J201" s="23"/>
      <c r="K201" s="24">
        <v>8.4050000000000011</v>
      </c>
      <c r="L201" s="23" t="str">
        <f t="shared" si="61"/>
        <v>&lt;10</v>
      </c>
      <c r="M201" s="25">
        <v>90</v>
      </c>
      <c r="N201" s="18" t="str">
        <f t="shared" si="53"/>
        <v>&lt;110</v>
      </c>
      <c r="O201" s="25">
        <v>39.6</v>
      </c>
      <c r="P201" s="18" t="str">
        <f t="shared" si="57"/>
        <v>26–44</v>
      </c>
      <c r="Q201" s="25">
        <v>62.25</v>
      </c>
      <c r="R201" s="18" t="str">
        <f t="shared" si="65"/>
        <v>&gt;58</v>
      </c>
      <c r="S201" s="26" t="s">
        <v>8</v>
      </c>
      <c r="T201" s="18">
        <v>3.4050000000000002</v>
      </c>
      <c r="U201" s="26" t="str">
        <f t="shared" si="80"/>
        <v>&lt;8</v>
      </c>
      <c r="V201" s="22">
        <v>3</v>
      </c>
      <c r="W201" s="22" t="str">
        <f t="shared" si="74"/>
        <v>4000–6000</v>
      </c>
      <c r="X201" s="25">
        <v>5525</v>
      </c>
      <c r="Y201" s="25">
        <v>6000</v>
      </c>
      <c r="Z201" s="27">
        <f>LN(Y201/X201)</f>
        <v>8.2476221824238416E-2</v>
      </c>
      <c r="AA201" s="25"/>
      <c r="AB201" s="25"/>
      <c r="AC201" s="27"/>
      <c r="AD201" s="25"/>
      <c r="AE201" s="25"/>
      <c r="AF201" s="27"/>
      <c r="AG201" s="22" t="str">
        <f t="shared" si="68"/>
        <v>30–40</v>
      </c>
      <c r="AH201" s="28">
        <v>31.42</v>
      </c>
      <c r="AI201" s="28">
        <v>43.52</v>
      </c>
      <c r="AJ201" s="27">
        <f t="shared" si="69"/>
        <v>0.32577596972021211</v>
      </c>
      <c r="AK201" s="28"/>
      <c r="AL201" s="28"/>
      <c r="AM201" s="27"/>
      <c r="AN201" s="28"/>
      <c r="AO201" s="28"/>
      <c r="AP201" s="27"/>
      <c r="AQ201" s="25">
        <v>173.59549999999999</v>
      </c>
      <c r="AR201" s="25">
        <v>261.12</v>
      </c>
      <c r="AS201" s="27">
        <f>LN(AR201/AQ201)</f>
        <v>0.40825219154445069</v>
      </c>
      <c r="AT201" s="25"/>
      <c r="AU201" s="25"/>
      <c r="AV201" s="27"/>
      <c r="AW201" s="25"/>
      <c r="AX201" s="25"/>
      <c r="AY201" s="27"/>
      <c r="AZ201" s="26">
        <v>3.5535976505139502</v>
      </c>
    </row>
    <row r="202" spans="1:52" x14ac:dyDescent="0.25">
      <c r="A202" s="22">
        <v>199</v>
      </c>
      <c r="B202" s="22">
        <v>36</v>
      </c>
      <c r="C202" s="22" t="s">
        <v>53</v>
      </c>
      <c r="D202" s="22" t="s">
        <v>1</v>
      </c>
      <c r="E202" s="23">
        <v>1.125</v>
      </c>
      <c r="F202" s="23" t="str">
        <f t="shared" si="64"/>
        <v>&gt;0.5</v>
      </c>
      <c r="G202" s="24">
        <v>8.0299999999999994</v>
      </c>
      <c r="H202" s="23" t="str">
        <f t="shared" si="71"/>
        <v>&gt;7.0</v>
      </c>
      <c r="I202" s="23"/>
      <c r="J202" s="23"/>
      <c r="K202" s="24">
        <v>8.4050000000000011</v>
      </c>
      <c r="L202" s="23" t="str">
        <f t="shared" si="61"/>
        <v>&lt;10</v>
      </c>
      <c r="M202" s="25">
        <v>180</v>
      </c>
      <c r="N202" s="18" t="str">
        <f t="shared" ref="N202:N208" si="81">IF(M202&gt;180,"&gt;180",IF(M202&gt;110,"110–180","&lt;110"))</f>
        <v>110–180</v>
      </c>
      <c r="O202" s="25">
        <v>39.6</v>
      </c>
      <c r="P202" s="18" t="str">
        <f t="shared" si="57"/>
        <v>26–44</v>
      </c>
      <c r="Q202" s="25">
        <v>62.25</v>
      </c>
      <c r="R202" s="18" t="str">
        <f t="shared" si="65"/>
        <v>&gt;58</v>
      </c>
      <c r="S202" s="26" t="s">
        <v>8</v>
      </c>
      <c r="T202" s="18">
        <v>3.4050000000000002</v>
      </c>
      <c r="U202" s="26" t="str">
        <f t="shared" si="80"/>
        <v>&lt;8</v>
      </c>
      <c r="V202" s="22">
        <v>3</v>
      </c>
      <c r="W202" s="22" t="str">
        <f t="shared" si="74"/>
        <v>&gt;6000</v>
      </c>
      <c r="X202" s="25">
        <v>6225</v>
      </c>
      <c r="Y202" s="25">
        <v>6590</v>
      </c>
      <c r="Z202" s="27">
        <f>LN(Y202/X202)</f>
        <v>5.6979906163644643E-2</v>
      </c>
      <c r="AA202" s="25"/>
      <c r="AB202" s="25"/>
      <c r="AC202" s="27"/>
      <c r="AD202" s="25"/>
      <c r="AE202" s="25"/>
      <c r="AF202" s="27"/>
      <c r="AG202" s="22" t="str">
        <f t="shared" si="68"/>
        <v>30–40</v>
      </c>
      <c r="AH202" s="28">
        <v>30.91</v>
      </c>
      <c r="AI202" s="28">
        <v>37.54</v>
      </c>
      <c r="AJ202" s="27">
        <f t="shared" si="69"/>
        <v>0.19432727501433783</v>
      </c>
      <c r="AK202" s="28"/>
      <c r="AL202" s="28"/>
      <c r="AM202" s="27"/>
      <c r="AN202" s="28"/>
      <c r="AO202" s="28"/>
      <c r="AP202" s="27"/>
      <c r="AQ202" s="25">
        <v>192.41475</v>
      </c>
      <c r="AR202" s="25">
        <v>247.3886</v>
      </c>
      <c r="AS202" s="27">
        <f>LN(AR202/AQ202)</f>
        <v>0.2513071811779824</v>
      </c>
      <c r="AT202" s="25"/>
      <c r="AU202" s="25"/>
      <c r="AV202" s="27"/>
      <c r="AW202" s="25"/>
      <c r="AX202" s="25"/>
      <c r="AY202" s="27"/>
      <c r="AZ202" s="26">
        <v>1.9471365638766516</v>
      </c>
    </row>
    <row r="203" spans="1:52" x14ac:dyDescent="0.25">
      <c r="A203" s="22">
        <v>200</v>
      </c>
      <c r="B203" s="22">
        <v>36</v>
      </c>
      <c r="C203" s="22" t="s">
        <v>53</v>
      </c>
      <c r="D203" s="22" t="s">
        <v>1</v>
      </c>
      <c r="E203" s="23">
        <v>1.125</v>
      </c>
      <c r="F203" s="23" t="str">
        <f t="shared" si="64"/>
        <v>&gt;0.5</v>
      </c>
      <c r="G203" s="24">
        <v>8.0299999999999994</v>
      </c>
      <c r="H203" s="23" t="str">
        <f t="shared" si="71"/>
        <v>&gt;7.0</v>
      </c>
      <c r="I203" s="23"/>
      <c r="J203" s="23"/>
      <c r="K203" s="24">
        <v>8.4050000000000011</v>
      </c>
      <c r="L203" s="23" t="str">
        <f t="shared" si="61"/>
        <v>&lt;10</v>
      </c>
      <c r="M203" s="25">
        <v>270</v>
      </c>
      <c r="N203" s="18" t="str">
        <f t="shared" si="81"/>
        <v>&gt;180</v>
      </c>
      <c r="O203" s="25">
        <v>39.6</v>
      </c>
      <c r="P203" s="18" t="str">
        <f t="shared" ref="P203:P208" si="82">IF(O203&gt;44,"&gt;44",IF(O203&gt;26.4,"26–44","&lt;26"))</f>
        <v>26–44</v>
      </c>
      <c r="Q203" s="25">
        <v>62.25</v>
      </c>
      <c r="R203" s="18" t="str">
        <f t="shared" ref="R203:R208" si="83">IF(Q203&gt;58,"&gt;58",IF(Q203&gt;25,"25–58","&lt;25"))</f>
        <v>&gt;58</v>
      </c>
      <c r="S203" s="26" t="s">
        <v>8</v>
      </c>
      <c r="T203" s="18">
        <v>3.4050000000000002</v>
      </c>
      <c r="U203" s="26" t="str">
        <f t="shared" si="80"/>
        <v>&lt;8</v>
      </c>
      <c r="V203" s="22">
        <v>3</v>
      </c>
      <c r="W203" s="22" t="str">
        <f t="shared" si="74"/>
        <v>4000–6000</v>
      </c>
      <c r="X203" s="25">
        <v>5935</v>
      </c>
      <c r="Y203" s="25">
        <v>6285</v>
      </c>
      <c r="Z203" s="27">
        <f>LN(Y203/X203)</f>
        <v>5.7298813980579406E-2</v>
      </c>
      <c r="AA203" s="25"/>
      <c r="AB203" s="25"/>
      <c r="AC203" s="27"/>
      <c r="AD203" s="25"/>
      <c r="AE203" s="25"/>
      <c r="AF203" s="27"/>
      <c r="AG203" s="22" t="str">
        <f t="shared" si="68"/>
        <v>30–40</v>
      </c>
      <c r="AH203" s="28">
        <v>35</v>
      </c>
      <c r="AI203" s="28">
        <v>40.14</v>
      </c>
      <c r="AJ203" s="27">
        <f t="shared" si="69"/>
        <v>0.13702528187877835</v>
      </c>
      <c r="AK203" s="28"/>
      <c r="AL203" s="28"/>
      <c r="AM203" s="27"/>
      <c r="AN203" s="28"/>
      <c r="AO203" s="28"/>
      <c r="AP203" s="27"/>
      <c r="AQ203" s="25">
        <v>207.72499999999999</v>
      </c>
      <c r="AR203" s="25">
        <v>252.2799</v>
      </c>
      <c r="AS203" s="27">
        <f>LN(AR203/AQ203)</f>
        <v>0.19432409585935778</v>
      </c>
      <c r="AT203" s="25"/>
      <c r="AU203" s="25"/>
      <c r="AV203" s="27"/>
      <c r="AW203" s="25"/>
      <c r="AX203" s="25"/>
      <c r="AY203" s="27"/>
      <c r="AZ203" s="26">
        <v>1.5095447870778267</v>
      </c>
    </row>
    <row r="204" spans="1:52" x14ac:dyDescent="0.25">
      <c r="A204" s="22">
        <v>201</v>
      </c>
      <c r="B204" s="22">
        <v>36</v>
      </c>
      <c r="C204" s="22" t="s">
        <v>53</v>
      </c>
      <c r="D204" s="22" t="s">
        <v>1</v>
      </c>
      <c r="E204" s="23">
        <v>1.125</v>
      </c>
      <c r="F204" s="23" t="str">
        <f t="shared" si="64"/>
        <v>&gt;0.5</v>
      </c>
      <c r="G204" s="24">
        <v>8.0299999999999994</v>
      </c>
      <c r="H204" s="23" t="str">
        <f t="shared" si="71"/>
        <v>&gt;7.0</v>
      </c>
      <c r="I204" s="23"/>
      <c r="J204" s="23"/>
      <c r="K204" s="24">
        <v>8.4050000000000011</v>
      </c>
      <c r="L204" s="23" t="str">
        <f t="shared" si="61"/>
        <v>&lt;10</v>
      </c>
      <c r="M204" s="25">
        <v>0</v>
      </c>
      <c r="N204" s="18" t="str">
        <f t="shared" si="81"/>
        <v>&lt;110</v>
      </c>
      <c r="O204" s="25">
        <v>39.6</v>
      </c>
      <c r="P204" s="18" t="str">
        <f t="shared" si="82"/>
        <v>26–44</v>
      </c>
      <c r="Q204" s="25">
        <v>62.25</v>
      </c>
      <c r="R204" s="18" t="str">
        <f t="shared" si="83"/>
        <v>&gt;58</v>
      </c>
      <c r="S204" s="26" t="s">
        <v>8</v>
      </c>
      <c r="T204" s="18">
        <v>6.8100000000000005</v>
      </c>
      <c r="U204" s="26" t="str">
        <f t="shared" si="80"/>
        <v>&lt;8</v>
      </c>
      <c r="V204" s="22">
        <v>3</v>
      </c>
      <c r="W204" s="22" t="str">
        <f t="shared" si="74"/>
        <v>4000–6000</v>
      </c>
      <c r="X204" s="25">
        <v>5012</v>
      </c>
      <c r="Y204" s="25"/>
      <c r="Z204" s="27"/>
      <c r="AA204" s="25"/>
      <c r="AB204" s="25"/>
      <c r="AC204" s="27"/>
      <c r="AD204" s="25"/>
      <c r="AE204" s="25"/>
      <c r="AF204" s="27"/>
      <c r="AG204" s="22" t="str">
        <f t="shared" si="68"/>
        <v>30–40</v>
      </c>
      <c r="AH204" s="28">
        <v>38.020000000000003</v>
      </c>
      <c r="AI204" s="28">
        <v>41.09</v>
      </c>
      <c r="AJ204" s="27">
        <f t="shared" si="69"/>
        <v>7.7652445835035319E-2</v>
      </c>
      <c r="AK204" s="28"/>
      <c r="AL204" s="28"/>
      <c r="AM204" s="27"/>
      <c r="AN204" s="28"/>
      <c r="AO204" s="28"/>
      <c r="AP204" s="27"/>
      <c r="AQ204" s="25">
        <v>190.55624000000003</v>
      </c>
      <c r="AR204" s="25"/>
      <c r="AS204" s="27"/>
      <c r="AT204" s="25"/>
      <c r="AU204" s="25"/>
      <c r="AV204" s="27"/>
      <c r="AW204" s="25"/>
      <c r="AX204" s="25"/>
      <c r="AY204" s="27"/>
      <c r="AZ204" s="26">
        <v>0.45080763582966227</v>
      </c>
    </row>
    <row r="205" spans="1:52" x14ac:dyDescent="0.25">
      <c r="A205" s="22">
        <v>202</v>
      </c>
      <c r="B205" s="22">
        <v>36</v>
      </c>
      <c r="C205" s="22" t="s">
        <v>53</v>
      </c>
      <c r="D205" s="22" t="s">
        <v>1</v>
      </c>
      <c r="E205" s="23">
        <v>1.125</v>
      </c>
      <c r="F205" s="23" t="str">
        <f t="shared" si="64"/>
        <v>&gt;0.5</v>
      </c>
      <c r="G205" s="24">
        <v>8.0299999999999994</v>
      </c>
      <c r="H205" s="23" t="str">
        <f t="shared" si="71"/>
        <v>&gt;7.0</v>
      </c>
      <c r="I205" s="23"/>
      <c r="J205" s="23"/>
      <c r="K205" s="24">
        <v>8.4050000000000011</v>
      </c>
      <c r="L205" s="23" t="str">
        <f t="shared" si="61"/>
        <v>&lt;10</v>
      </c>
      <c r="M205" s="25">
        <v>90</v>
      </c>
      <c r="N205" s="18" t="str">
        <f t="shared" si="81"/>
        <v>&lt;110</v>
      </c>
      <c r="O205" s="25">
        <v>39.6</v>
      </c>
      <c r="P205" s="18" t="str">
        <f t="shared" si="82"/>
        <v>26–44</v>
      </c>
      <c r="Q205" s="25">
        <v>62.25</v>
      </c>
      <c r="R205" s="18" t="str">
        <f t="shared" si="83"/>
        <v>&gt;58</v>
      </c>
      <c r="S205" s="26" t="s">
        <v>8</v>
      </c>
      <c r="T205" s="18">
        <v>6.8100000000000005</v>
      </c>
      <c r="U205" s="26" t="str">
        <f t="shared" si="80"/>
        <v>&lt;8</v>
      </c>
      <c r="V205" s="22">
        <v>3</v>
      </c>
      <c r="W205" s="22" t="str">
        <f t="shared" si="74"/>
        <v>4000–6000</v>
      </c>
      <c r="X205" s="25">
        <v>5525</v>
      </c>
      <c r="Y205" s="25">
        <v>6103</v>
      </c>
      <c r="Z205" s="27">
        <f>LN(Y205/X205)</f>
        <v>9.9497206158541338E-2</v>
      </c>
      <c r="AA205" s="25"/>
      <c r="AB205" s="25"/>
      <c r="AC205" s="27"/>
      <c r="AD205" s="25"/>
      <c r="AE205" s="25"/>
      <c r="AF205" s="27"/>
      <c r="AG205" s="22" t="str">
        <f t="shared" si="68"/>
        <v>30–40</v>
      </c>
      <c r="AH205" s="28">
        <v>31.42</v>
      </c>
      <c r="AI205" s="28">
        <v>31.46</v>
      </c>
      <c r="AJ205" s="27">
        <f t="shared" si="69"/>
        <v>1.2722648026566937E-3</v>
      </c>
      <c r="AK205" s="28"/>
      <c r="AL205" s="28"/>
      <c r="AM205" s="27"/>
      <c r="AN205" s="28"/>
      <c r="AO205" s="28"/>
      <c r="AP205" s="27"/>
      <c r="AQ205" s="25">
        <v>173.59549999999999</v>
      </c>
      <c r="AR205" s="25">
        <v>192.00038000000001</v>
      </c>
      <c r="AS205" s="27">
        <f>LN(AR205/AQ205)</f>
        <v>0.10076947096119816</v>
      </c>
      <c r="AT205" s="25"/>
      <c r="AU205" s="25"/>
      <c r="AV205" s="27"/>
      <c r="AW205" s="25"/>
      <c r="AX205" s="25"/>
      <c r="AY205" s="27"/>
      <c r="AZ205" s="26">
        <v>5.8737151248163212E-3</v>
      </c>
    </row>
    <row r="206" spans="1:52" x14ac:dyDescent="0.25">
      <c r="A206" s="22">
        <v>203</v>
      </c>
      <c r="B206" s="22">
        <v>36</v>
      </c>
      <c r="C206" s="22" t="s">
        <v>53</v>
      </c>
      <c r="D206" s="22" t="s">
        <v>1</v>
      </c>
      <c r="E206" s="23">
        <v>1.125</v>
      </c>
      <c r="F206" s="23" t="str">
        <f t="shared" si="64"/>
        <v>&gt;0.5</v>
      </c>
      <c r="G206" s="24">
        <v>8.0299999999999994</v>
      </c>
      <c r="H206" s="23" t="str">
        <f t="shared" si="71"/>
        <v>&gt;7.0</v>
      </c>
      <c r="I206" s="23"/>
      <c r="J206" s="23"/>
      <c r="K206" s="24">
        <v>8.4050000000000011</v>
      </c>
      <c r="L206" s="23" t="str">
        <f t="shared" si="61"/>
        <v>&lt;10</v>
      </c>
      <c r="M206" s="25">
        <v>180</v>
      </c>
      <c r="N206" s="18" t="str">
        <f t="shared" si="81"/>
        <v>110–180</v>
      </c>
      <c r="O206" s="25">
        <v>39.6</v>
      </c>
      <c r="P206" s="18" t="str">
        <f t="shared" si="82"/>
        <v>26–44</v>
      </c>
      <c r="Q206" s="25">
        <v>62.25</v>
      </c>
      <c r="R206" s="18" t="str">
        <f t="shared" si="83"/>
        <v>&gt;58</v>
      </c>
      <c r="S206" s="26" t="s">
        <v>8</v>
      </c>
      <c r="T206" s="18">
        <v>6.8100000000000005</v>
      </c>
      <c r="U206" s="26" t="str">
        <f t="shared" si="80"/>
        <v>&lt;8</v>
      </c>
      <c r="V206" s="22">
        <v>3</v>
      </c>
      <c r="W206" s="22" t="str">
        <f t="shared" si="74"/>
        <v>&gt;6000</v>
      </c>
      <c r="X206" s="25">
        <v>6225</v>
      </c>
      <c r="Y206" s="25">
        <v>7134</v>
      </c>
      <c r="Z206" s="27">
        <f>LN(Y206/X206)</f>
        <v>0.13629864458592844</v>
      </c>
      <c r="AA206" s="25"/>
      <c r="AB206" s="25"/>
      <c r="AC206" s="27"/>
      <c r="AD206" s="25"/>
      <c r="AE206" s="25"/>
      <c r="AF206" s="27"/>
      <c r="AG206" s="22" t="str">
        <f t="shared" si="68"/>
        <v>30–40</v>
      </c>
      <c r="AH206" s="28">
        <v>30.91</v>
      </c>
      <c r="AI206" s="28">
        <v>59.05</v>
      </c>
      <c r="AJ206" s="27">
        <f t="shared" si="69"/>
        <v>0.64730478649934642</v>
      </c>
      <c r="AK206" s="28"/>
      <c r="AL206" s="28"/>
      <c r="AM206" s="27"/>
      <c r="AN206" s="28"/>
      <c r="AO206" s="28"/>
      <c r="AP206" s="27"/>
      <c r="AQ206" s="25">
        <v>192.41475</v>
      </c>
      <c r="AR206" s="25">
        <v>421.26269999999994</v>
      </c>
      <c r="AS206" s="27">
        <f>LN(AR206/AQ206)</f>
        <v>0.78360343108527464</v>
      </c>
      <c r="AT206" s="25"/>
      <c r="AU206" s="25"/>
      <c r="AV206" s="27"/>
      <c r="AW206" s="25"/>
      <c r="AX206" s="25"/>
      <c r="AY206" s="27"/>
      <c r="AZ206" s="26">
        <v>4.1321585903083697</v>
      </c>
    </row>
    <row r="207" spans="1:52" x14ac:dyDescent="0.25">
      <c r="A207" s="22">
        <v>204</v>
      </c>
      <c r="B207" s="22">
        <v>36</v>
      </c>
      <c r="C207" s="22" t="s">
        <v>53</v>
      </c>
      <c r="D207" s="22" t="s">
        <v>1</v>
      </c>
      <c r="E207" s="23">
        <v>1.125</v>
      </c>
      <c r="F207" s="23" t="str">
        <f t="shared" si="64"/>
        <v>&gt;0.5</v>
      </c>
      <c r="G207" s="24">
        <v>8.0299999999999994</v>
      </c>
      <c r="H207" s="23" t="str">
        <f t="shared" si="71"/>
        <v>&gt;7.0</v>
      </c>
      <c r="I207" s="23"/>
      <c r="J207" s="23"/>
      <c r="K207" s="24">
        <v>8.4050000000000011</v>
      </c>
      <c r="L207" s="23" t="str">
        <f t="shared" si="61"/>
        <v>&lt;10</v>
      </c>
      <c r="M207" s="25">
        <v>270</v>
      </c>
      <c r="N207" s="18" t="str">
        <f t="shared" si="81"/>
        <v>&gt;180</v>
      </c>
      <c r="O207" s="25">
        <v>39.6</v>
      </c>
      <c r="P207" s="18" t="str">
        <f t="shared" si="82"/>
        <v>26–44</v>
      </c>
      <c r="Q207" s="25">
        <v>62.25</v>
      </c>
      <c r="R207" s="18" t="str">
        <f t="shared" si="83"/>
        <v>&gt;58</v>
      </c>
      <c r="S207" s="26" t="s">
        <v>8</v>
      </c>
      <c r="T207" s="18">
        <v>6.8100000000000005</v>
      </c>
      <c r="U207" s="26" t="str">
        <f t="shared" si="80"/>
        <v>&lt;8</v>
      </c>
      <c r="V207" s="22">
        <v>3</v>
      </c>
      <c r="W207" s="22" t="str">
        <f t="shared" si="74"/>
        <v>4000–6000</v>
      </c>
      <c r="X207" s="25">
        <v>5935</v>
      </c>
      <c r="Y207" s="25">
        <v>6250</v>
      </c>
      <c r="Z207" s="27">
        <f>LN(Y207/X207)</f>
        <v>5.1714435686678682E-2</v>
      </c>
      <c r="AA207" s="25"/>
      <c r="AB207" s="25"/>
      <c r="AC207" s="27"/>
      <c r="AD207" s="25"/>
      <c r="AE207" s="25"/>
      <c r="AF207" s="27"/>
      <c r="AG207" s="22" t="str">
        <f t="shared" si="68"/>
        <v>30–40</v>
      </c>
      <c r="AH207" s="28">
        <v>35</v>
      </c>
      <c r="AI207" s="28">
        <v>45.01</v>
      </c>
      <c r="AJ207" s="27">
        <f t="shared" si="69"/>
        <v>0.25153662581542768</v>
      </c>
      <c r="AK207" s="28"/>
      <c r="AL207" s="28"/>
      <c r="AM207" s="27"/>
      <c r="AN207" s="28"/>
      <c r="AO207" s="28"/>
      <c r="AP207" s="27"/>
      <c r="AQ207" s="25">
        <v>207.72499999999999</v>
      </c>
      <c r="AR207" s="25">
        <v>281.3125</v>
      </c>
      <c r="AS207" s="27">
        <f>LN(AR207/AQ207)</f>
        <v>0.30325106150210646</v>
      </c>
      <c r="AT207" s="25"/>
      <c r="AU207" s="25"/>
      <c r="AV207" s="27"/>
      <c r="AW207" s="25"/>
      <c r="AX207" s="25"/>
      <c r="AY207" s="27"/>
      <c r="AZ207" s="26">
        <v>1.4698972099853154</v>
      </c>
    </row>
    <row r="208" spans="1:52" x14ac:dyDescent="0.25">
      <c r="A208" s="22">
        <v>205</v>
      </c>
      <c r="B208" s="22">
        <v>39</v>
      </c>
      <c r="C208" s="22" t="s">
        <v>506</v>
      </c>
      <c r="D208" s="22" t="s">
        <v>5</v>
      </c>
      <c r="E208" s="23">
        <v>0.7</v>
      </c>
      <c r="F208" s="23" t="str">
        <f t="shared" si="64"/>
        <v>&gt;0.5</v>
      </c>
      <c r="G208" s="24">
        <v>8</v>
      </c>
      <c r="H208" s="23" t="str">
        <f t="shared" si="71"/>
        <v>&gt;7.0</v>
      </c>
      <c r="I208" s="23">
        <v>11.200000000000001</v>
      </c>
      <c r="J208" s="23" t="str">
        <f>IF(I208&gt;15,"&gt;15","≤15")</f>
        <v>≤15</v>
      </c>
      <c r="K208" s="24">
        <v>10.199999999999999</v>
      </c>
      <c r="L208" s="23" t="str">
        <f t="shared" si="61"/>
        <v>10–20</v>
      </c>
      <c r="M208" s="25">
        <v>100</v>
      </c>
      <c r="N208" s="18" t="str">
        <f t="shared" si="81"/>
        <v>&lt;110</v>
      </c>
      <c r="O208" s="25">
        <v>33</v>
      </c>
      <c r="P208" s="18" t="str">
        <f t="shared" si="82"/>
        <v>26–44</v>
      </c>
      <c r="Q208" s="25">
        <v>41.5</v>
      </c>
      <c r="R208" s="18" t="str">
        <f t="shared" si="83"/>
        <v>25–58</v>
      </c>
      <c r="S208" s="26" t="s">
        <v>20</v>
      </c>
      <c r="T208" s="18">
        <v>4</v>
      </c>
      <c r="U208" s="26" t="str">
        <f t="shared" si="80"/>
        <v>&lt;8</v>
      </c>
      <c r="V208" s="22">
        <v>4</v>
      </c>
      <c r="W208" s="22" t="str">
        <f t="shared" si="74"/>
        <v>2000–4000</v>
      </c>
      <c r="X208" s="25">
        <v>3583</v>
      </c>
      <c r="Y208" s="25">
        <v>3958</v>
      </c>
      <c r="Z208" s="27">
        <f>LN(Y208/X208)</f>
        <v>9.9538408857557173E-2</v>
      </c>
      <c r="AA208" s="25">
        <v>8750</v>
      </c>
      <c r="AB208" s="25">
        <v>10208</v>
      </c>
      <c r="AC208" s="27">
        <f>LN(AB208/AA208)</f>
        <v>0.15411802623291093</v>
      </c>
      <c r="AD208" s="25">
        <v>13750</v>
      </c>
      <c r="AE208" s="25">
        <v>14167</v>
      </c>
      <c r="AF208" s="27">
        <f>LN(AE208/AD208)</f>
        <v>2.9876492284633623E-2</v>
      </c>
      <c r="AG208" s="22"/>
      <c r="AH208" s="28"/>
      <c r="AI208" s="28"/>
      <c r="AJ208" s="27"/>
      <c r="AK208" s="28"/>
      <c r="AL208" s="28"/>
      <c r="AM208" s="27"/>
      <c r="AN208" s="28"/>
      <c r="AO208" s="28"/>
      <c r="AP208" s="27"/>
      <c r="AQ208" s="25"/>
      <c r="AR208" s="25"/>
      <c r="AS208" s="27"/>
      <c r="AT208" s="25"/>
      <c r="AU208" s="25"/>
      <c r="AV208" s="27"/>
      <c r="AW208" s="25"/>
      <c r="AX208" s="25"/>
      <c r="AY208" s="27"/>
      <c r="AZ208" s="26"/>
    </row>
    <row r="209" spans="1:52" x14ac:dyDescent="0.25">
      <c r="A209" s="22">
        <v>206</v>
      </c>
      <c r="B209" s="22">
        <v>40</v>
      </c>
      <c r="C209" s="22" t="s">
        <v>456</v>
      </c>
      <c r="D209" s="22" t="s">
        <v>2</v>
      </c>
      <c r="E209" s="23">
        <v>0.42</v>
      </c>
      <c r="F209" s="23" t="str">
        <f t="shared" si="64"/>
        <v>≤0.5</v>
      </c>
      <c r="G209" s="24">
        <v>7</v>
      </c>
      <c r="H209" s="23" t="str">
        <f t="shared" si="71"/>
        <v>≤7.0</v>
      </c>
      <c r="I209" s="23"/>
      <c r="J209" s="23"/>
      <c r="K209" s="24">
        <v>17.757200000000001</v>
      </c>
      <c r="L209" s="23" t="str">
        <f t="shared" si="61"/>
        <v>10–20</v>
      </c>
      <c r="M209" s="25"/>
      <c r="N209" s="18"/>
      <c r="O209" s="25"/>
      <c r="P209" s="18"/>
      <c r="Q209" s="25"/>
      <c r="R209" s="18"/>
      <c r="S209" s="26"/>
      <c r="T209" s="18">
        <v>8.1720000000000006</v>
      </c>
      <c r="U209" s="26" t="str">
        <f t="shared" si="80"/>
        <v>8–15</v>
      </c>
      <c r="V209" s="22">
        <v>3</v>
      </c>
      <c r="W209" s="22"/>
      <c r="X209" s="25"/>
      <c r="Y209" s="25"/>
      <c r="Z209" s="27"/>
      <c r="AA209" s="25"/>
      <c r="AB209" s="25"/>
      <c r="AC209" s="27"/>
      <c r="AD209" s="25"/>
      <c r="AE209" s="25"/>
      <c r="AF209" s="27"/>
      <c r="AG209" s="22" t="str">
        <f t="shared" ref="AG209:AG272" si="84">IF(AH209&gt;40,"&gt;40",IF(AH209&gt;30,"30–40",IF(AH209&gt;20,"20–30","&lt;20")))</f>
        <v>&lt;20</v>
      </c>
      <c r="AH209" s="28">
        <v>17.23</v>
      </c>
      <c r="AI209" s="28">
        <v>20</v>
      </c>
      <c r="AJ209" s="27">
        <f t="shared" ref="AJ209:AJ272" si="85">LN(AI209/AH209)</f>
        <v>0.14908022301415275</v>
      </c>
      <c r="AK209" s="28"/>
      <c r="AL209" s="28"/>
      <c r="AM209" s="27"/>
      <c r="AN209" s="28"/>
      <c r="AO209" s="28"/>
      <c r="AP209" s="27"/>
      <c r="AQ209" s="25"/>
      <c r="AR209" s="25"/>
      <c r="AS209" s="27"/>
      <c r="AT209" s="25"/>
      <c r="AU209" s="25"/>
      <c r="AV209" s="27"/>
      <c r="AW209" s="25"/>
      <c r="AX209" s="25"/>
      <c r="AY209" s="27"/>
      <c r="AZ209" s="26">
        <v>0.33896231032794899</v>
      </c>
    </row>
    <row r="210" spans="1:52" x14ac:dyDescent="0.25">
      <c r="A210" s="22">
        <v>207</v>
      </c>
      <c r="B210" s="22">
        <v>40</v>
      </c>
      <c r="C210" s="22" t="s">
        <v>456</v>
      </c>
      <c r="D210" s="22" t="s">
        <v>2</v>
      </c>
      <c r="E210" s="23">
        <v>0.42</v>
      </c>
      <c r="F210" s="23" t="str">
        <f t="shared" si="64"/>
        <v>≤0.5</v>
      </c>
      <c r="G210" s="24">
        <v>7</v>
      </c>
      <c r="H210" s="23" t="str">
        <f t="shared" si="71"/>
        <v>≤7.0</v>
      </c>
      <c r="I210" s="23"/>
      <c r="J210" s="23"/>
      <c r="K210" s="24">
        <v>17.757200000000001</v>
      </c>
      <c r="L210" s="23" t="str">
        <f t="shared" si="61"/>
        <v>10–20</v>
      </c>
      <c r="M210" s="25"/>
      <c r="N210" s="18"/>
      <c r="O210" s="25"/>
      <c r="P210" s="18"/>
      <c r="Q210" s="25"/>
      <c r="R210" s="18"/>
      <c r="S210" s="26"/>
      <c r="T210" s="18">
        <v>8.1720000000000006</v>
      </c>
      <c r="U210" s="26" t="str">
        <f t="shared" si="80"/>
        <v>8–15</v>
      </c>
      <c r="V210" s="22">
        <v>3</v>
      </c>
      <c r="W210" s="22"/>
      <c r="X210" s="25"/>
      <c r="Y210" s="25"/>
      <c r="Z210" s="27"/>
      <c r="AA210" s="25"/>
      <c r="AB210" s="25"/>
      <c r="AC210" s="27"/>
      <c r="AD210" s="25"/>
      <c r="AE210" s="25"/>
      <c r="AF210" s="27"/>
      <c r="AG210" s="22" t="str">
        <f t="shared" si="84"/>
        <v>20–30</v>
      </c>
      <c r="AH210" s="28">
        <v>20.03</v>
      </c>
      <c r="AI210" s="28">
        <v>22.7</v>
      </c>
      <c r="AJ210" s="27">
        <f t="shared" si="85"/>
        <v>0.12513377480963003</v>
      </c>
      <c r="AK210" s="28"/>
      <c r="AL210" s="28"/>
      <c r="AM210" s="27"/>
      <c r="AN210" s="28"/>
      <c r="AO210" s="28"/>
      <c r="AP210" s="27"/>
      <c r="AQ210" s="25"/>
      <c r="AR210" s="25"/>
      <c r="AS210" s="27"/>
      <c r="AT210" s="25"/>
      <c r="AU210" s="25"/>
      <c r="AV210" s="27"/>
      <c r="AW210" s="25"/>
      <c r="AX210" s="25"/>
      <c r="AY210" s="27"/>
      <c r="AZ210" s="26">
        <v>0.32672540381791459</v>
      </c>
    </row>
    <row r="211" spans="1:52" x14ac:dyDescent="0.25">
      <c r="A211" s="22">
        <v>208</v>
      </c>
      <c r="B211" s="22">
        <v>40</v>
      </c>
      <c r="C211" s="22" t="s">
        <v>456</v>
      </c>
      <c r="D211" s="22" t="s">
        <v>2</v>
      </c>
      <c r="E211" s="23">
        <v>0.42</v>
      </c>
      <c r="F211" s="23" t="str">
        <f t="shared" si="64"/>
        <v>≤0.5</v>
      </c>
      <c r="G211" s="24">
        <v>7</v>
      </c>
      <c r="H211" s="23" t="str">
        <f t="shared" si="71"/>
        <v>≤7.0</v>
      </c>
      <c r="I211" s="23"/>
      <c r="J211" s="23"/>
      <c r="K211" s="24">
        <v>17.757200000000001</v>
      </c>
      <c r="L211" s="23" t="str">
        <f t="shared" si="61"/>
        <v>10–20</v>
      </c>
      <c r="M211" s="25"/>
      <c r="N211" s="18"/>
      <c r="O211" s="25"/>
      <c r="P211" s="18"/>
      <c r="Q211" s="25"/>
      <c r="R211" s="18"/>
      <c r="S211" s="26"/>
      <c r="T211" s="18">
        <v>8.1720000000000006</v>
      </c>
      <c r="U211" s="26" t="str">
        <f t="shared" si="80"/>
        <v>8–15</v>
      </c>
      <c r="V211" s="22">
        <v>3</v>
      </c>
      <c r="W211" s="22"/>
      <c r="X211" s="25"/>
      <c r="Y211" s="25"/>
      <c r="Z211" s="27"/>
      <c r="AA211" s="25"/>
      <c r="AB211" s="25"/>
      <c r="AC211" s="27"/>
      <c r="AD211" s="25"/>
      <c r="AE211" s="25"/>
      <c r="AF211" s="27"/>
      <c r="AG211" s="22" t="str">
        <f t="shared" si="84"/>
        <v>&lt;20</v>
      </c>
      <c r="AH211" s="28">
        <v>18.37</v>
      </c>
      <c r="AI211" s="28">
        <v>31.27</v>
      </c>
      <c r="AJ211" s="27">
        <f t="shared" si="85"/>
        <v>0.53194027224271556</v>
      </c>
      <c r="AK211" s="28"/>
      <c r="AL211" s="28"/>
      <c r="AM211" s="27"/>
      <c r="AN211" s="28"/>
      <c r="AO211" s="28"/>
      <c r="AP211" s="27"/>
      <c r="AQ211" s="25"/>
      <c r="AR211" s="25"/>
      <c r="AS211" s="27"/>
      <c r="AT211" s="25"/>
      <c r="AU211" s="25"/>
      <c r="AV211" s="27"/>
      <c r="AW211" s="25"/>
      <c r="AX211" s="25"/>
      <c r="AY211" s="27"/>
      <c r="AZ211" s="26">
        <v>1.5785609397944196</v>
      </c>
    </row>
    <row r="212" spans="1:52" x14ac:dyDescent="0.25">
      <c r="A212" s="22">
        <v>209</v>
      </c>
      <c r="B212" s="22">
        <v>40</v>
      </c>
      <c r="C212" s="22" t="s">
        <v>456</v>
      </c>
      <c r="D212" s="22" t="s">
        <v>2</v>
      </c>
      <c r="E212" s="23">
        <v>0.42</v>
      </c>
      <c r="F212" s="23" t="str">
        <f t="shared" si="64"/>
        <v>≤0.5</v>
      </c>
      <c r="G212" s="24">
        <v>7</v>
      </c>
      <c r="H212" s="23" t="str">
        <f t="shared" si="71"/>
        <v>≤7.0</v>
      </c>
      <c r="I212" s="23"/>
      <c r="J212" s="23"/>
      <c r="K212" s="24">
        <v>17.757200000000001</v>
      </c>
      <c r="L212" s="23" t="str">
        <f t="shared" si="61"/>
        <v>10–20</v>
      </c>
      <c r="M212" s="25"/>
      <c r="N212" s="18"/>
      <c r="O212" s="25"/>
      <c r="P212" s="18"/>
      <c r="Q212" s="25"/>
      <c r="R212" s="18"/>
      <c r="S212" s="26"/>
      <c r="T212" s="18">
        <v>8.1720000000000006</v>
      </c>
      <c r="U212" s="26" t="str">
        <f t="shared" si="80"/>
        <v>8–15</v>
      </c>
      <c r="V212" s="22">
        <v>3</v>
      </c>
      <c r="W212" s="22"/>
      <c r="X212" s="25"/>
      <c r="Y212" s="25"/>
      <c r="Z212" s="27"/>
      <c r="AA212" s="25"/>
      <c r="AB212" s="25"/>
      <c r="AC212" s="27"/>
      <c r="AD212" s="25"/>
      <c r="AE212" s="25"/>
      <c r="AF212" s="27"/>
      <c r="AG212" s="22" t="str">
        <f t="shared" si="84"/>
        <v>&lt;20</v>
      </c>
      <c r="AH212" s="28">
        <v>10.53</v>
      </c>
      <c r="AI212" s="28">
        <v>18.97</v>
      </c>
      <c r="AJ212" s="27">
        <f t="shared" si="85"/>
        <v>0.58863045780103873</v>
      </c>
      <c r="AK212" s="28"/>
      <c r="AL212" s="28"/>
      <c r="AM212" s="27"/>
      <c r="AN212" s="28"/>
      <c r="AO212" s="28"/>
      <c r="AP212" s="27"/>
      <c r="AQ212" s="25"/>
      <c r="AR212" s="25"/>
      <c r="AS212" s="27"/>
      <c r="AT212" s="25"/>
      <c r="AU212" s="25"/>
      <c r="AV212" s="27"/>
      <c r="AW212" s="25"/>
      <c r="AX212" s="25"/>
      <c r="AY212" s="27"/>
      <c r="AZ212" s="26">
        <v>1.0327949094468918</v>
      </c>
    </row>
    <row r="213" spans="1:52" x14ac:dyDescent="0.25">
      <c r="A213" s="22">
        <v>210</v>
      </c>
      <c r="B213" s="22">
        <v>40</v>
      </c>
      <c r="C213" s="22" t="s">
        <v>456</v>
      </c>
      <c r="D213" s="22" t="s">
        <v>2</v>
      </c>
      <c r="E213" s="23">
        <v>0.42</v>
      </c>
      <c r="F213" s="23" t="str">
        <f t="shared" si="64"/>
        <v>≤0.5</v>
      </c>
      <c r="G213" s="24">
        <v>7</v>
      </c>
      <c r="H213" s="23" t="str">
        <f t="shared" si="71"/>
        <v>≤7.0</v>
      </c>
      <c r="I213" s="23"/>
      <c r="J213" s="23"/>
      <c r="K213" s="24">
        <v>17.757200000000001</v>
      </c>
      <c r="L213" s="23" t="str">
        <f t="shared" si="61"/>
        <v>10–20</v>
      </c>
      <c r="M213" s="25"/>
      <c r="N213" s="18"/>
      <c r="O213" s="25"/>
      <c r="P213" s="18"/>
      <c r="Q213" s="25"/>
      <c r="R213" s="18"/>
      <c r="S213" s="26"/>
      <c r="T213" s="18">
        <v>8.1720000000000006</v>
      </c>
      <c r="U213" s="26" t="str">
        <f t="shared" si="80"/>
        <v>8–15</v>
      </c>
      <c r="V213" s="22">
        <v>3</v>
      </c>
      <c r="W213" s="22"/>
      <c r="X213" s="25"/>
      <c r="Y213" s="25"/>
      <c r="Z213" s="27"/>
      <c r="AA213" s="25"/>
      <c r="AB213" s="25"/>
      <c r="AC213" s="27"/>
      <c r="AD213" s="25"/>
      <c r="AE213" s="25"/>
      <c r="AF213" s="27"/>
      <c r="AG213" s="22" t="str">
        <f t="shared" si="84"/>
        <v>20–30</v>
      </c>
      <c r="AH213" s="28">
        <v>25.1</v>
      </c>
      <c r="AI213" s="28">
        <v>24.13</v>
      </c>
      <c r="AJ213" s="27">
        <f t="shared" si="85"/>
        <v>-3.9411966500797938E-2</v>
      </c>
      <c r="AK213" s="28"/>
      <c r="AL213" s="28"/>
      <c r="AM213" s="27"/>
      <c r="AN213" s="28"/>
      <c r="AO213" s="28"/>
      <c r="AP213" s="27"/>
      <c r="AQ213" s="25"/>
      <c r="AR213" s="25"/>
      <c r="AS213" s="27"/>
      <c r="AT213" s="25"/>
      <c r="AU213" s="25"/>
      <c r="AV213" s="27"/>
      <c r="AW213" s="25"/>
      <c r="AX213" s="25"/>
      <c r="AY213" s="27"/>
      <c r="AZ213" s="26">
        <v>-0.11869799314733265</v>
      </c>
    </row>
    <row r="214" spans="1:52" x14ac:dyDescent="0.25">
      <c r="A214" s="22">
        <v>211</v>
      </c>
      <c r="B214" s="22">
        <v>40</v>
      </c>
      <c r="C214" s="22" t="s">
        <v>456</v>
      </c>
      <c r="D214" s="22" t="s">
        <v>2</v>
      </c>
      <c r="E214" s="23">
        <v>0.42</v>
      </c>
      <c r="F214" s="23" t="str">
        <f t="shared" si="64"/>
        <v>≤0.5</v>
      </c>
      <c r="G214" s="24">
        <v>7</v>
      </c>
      <c r="H214" s="23" t="str">
        <f t="shared" si="71"/>
        <v>≤7.0</v>
      </c>
      <c r="I214" s="23"/>
      <c r="J214" s="23"/>
      <c r="K214" s="24">
        <v>17.757200000000001</v>
      </c>
      <c r="L214" s="23" t="str">
        <f t="shared" si="61"/>
        <v>10–20</v>
      </c>
      <c r="M214" s="25"/>
      <c r="N214" s="18"/>
      <c r="O214" s="25"/>
      <c r="P214" s="18"/>
      <c r="Q214" s="25"/>
      <c r="R214" s="18"/>
      <c r="S214" s="26"/>
      <c r="T214" s="18">
        <v>8.1720000000000006</v>
      </c>
      <c r="U214" s="26" t="str">
        <f t="shared" si="80"/>
        <v>8–15</v>
      </c>
      <c r="V214" s="22">
        <v>3</v>
      </c>
      <c r="W214" s="22"/>
      <c r="X214" s="25"/>
      <c r="Y214" s="25"/>
      <c r="Z214" s="27"/>
      <c r="AA214" s="25"/>
      <c r="AB214" s="25"/>
      <c r="AC214" s="27"/>
      <c r="AD214" s="25"/>
      <c r="AE214" s="25"/>
      <c r="AF214" s="27"/>
      <c r="AG214" s="22" t="str">
        <f t="shared" si="84"/>
        <v>20–30</v>
      </c>
      <c r="AH214" s="28">
        <v>24.87</v>
      </c>
      <c r="AI214" s="28">
        <v>15.4</v>
      </c>
      <c r="AJ214" s="27">
        <f t="shared" si="85"/>
        <v>-0.47929474839572983</v>
      </c>
      <c r="AK214" s="28"/>
      <c r="AL214" s="28"/>
      <c r="AM214" s="27"/>
      <c r="AN214" s="28"/>
      <c r="AO214" s="28"/>
      <c r="AP214" s="27"/>
      <c r="AQ214" s="25"/>
      <c r="AR214" s="25"/>
      <c r="AS214" s="27"/>
      <c r="AT214" s="25"/>
      <c r="AU214" s="25"/>
      <c r="AV214" s="27"/>
      <c r="AW214" s="25"/>
      <c r="AX214" s="25"/>
      <c r="AY214" s="27"/>
      <c r="AZ214" s="26">
        <v>-1.1588350465002448</v>
      </c>
    </row>
    <row r="215" spans="1:52" x14ac:dyDescent="0.25">
      <c r="A215" s="22">
        <v>212</v>
      </c>
      <c r="B215" s="22">
        <v>40</v>
      </c>
      <c r="C215" s="22" t="s">
        <v>456</v>
      </c>
      <c r="D215" s="22" t="s">
        <v>2</v>
      </c>
      <c r="E215" s="23">
        <v>0.42</v>
      </c>
      <c r="F215" s="23" t="str">
        <f t="shared" si="64"/>
        <v>≤0.5</v>
      </c>
      <c r="G215" s="24">
        <v>7</v>
      </c>
      <c r="H215" s="23" t="str">
        <f t="shared" si="71"/>
        <v>≤7.0</v>
      </c>
      <c r="I215" s="23"/>
      <c r="J215" s="23"/>
      <c r="K215" s="24">
        <v>17.757200000000001</v>
      </c>
      <c r="L215" s="23" t="str">
        <f t="shared" si="61"/>
        <v>10–20</v>
      </c>
      <c r="M215" s="25"/>
      <c r="N215" s="18"/>
      <c r="O215" s="25"/>
      <c r="P215" s="18"/>
      <c r="Q215" s="25"/>
      <c r="R215" s="18"/>
      <c r="S215" s="26"/>
      <c r="T215" s="18">
        <v>8.1720000000000006</v>
      </c>
      <c r="U215" s="26" t="str">
        <f t="shared" si="80"/>
        <v>8–15</v>
      </c>
      <c r="V215" s="22">
        <v>3</v>
      </c>
      <c r="W215" s="22"/>
      <c r="X215" s="25"/>
      <c r="Y215" s="25"/>
      <c r="Z215" s="27"/>
      <c r="AA215" s="25"/>
      <c r="AB215" s="25"/>
      <c r="AC215" s="27"/>
      <c r="AD215" s="25"/>
      <c r="AE215" s="25"/>
      <c r="AF215" s="27"/>
      <c r="AG215" s="22" t="str">
        <f t="shared" si="84"/>
        <v>&lt;20</v>
      </c>
      <c r="AH215" s="28">
        <v>11.57</v>
      </c>
      <c r="AI215" s="28">
        <v>18.97</v>
      </c>
      <c r="AJ215" s="27">
        <f t="shared" si="85"/>
        <v>0.49444324274133755</v>
      </c>
      <c r="AK215" s="28"/>
      <c r="AL215" s="28"/>
      <c r="AM215" s="27"/>
      <c r="AN215" s="28"/>
      <c r="AO215" s="28"/>
      <c r="AP215" s="27"/>
      <c r="AQ215" s="25"/>
      <c r="AR215" s="25"/>
      <c r="AS215" s="27"/>
      <c r="AT215" s="25"/>
      <c r="AU215" s="25"/>
      <c r="AV215" s="27"/>
      <c r="AW215" s="25"/>
      <c r="AX215" s="25"/>
      <c r="AY215" s="27"/>
      <c r="AZ215" s="26">
        <v>0.90553108174253527</v>
      </c>
    </row>
    <row r="216" spans="1:52" x14ac:dyDescent="0.25">
      <c r="A216" s="22">
        <v>213</v>
      </c>
      <c r="B216" s="22">
        <v>40</v>
      </c>
      <c r="C216" s="22" t="s">
        <v>456</v>
      </c>
      <c r="D216" s="22" t="s">
        <v>2</v>
      </c>
      <c r="E216" s="23">
        <v>0.42</v>
      </c>
      <c r="F216" s="23" t="str">
        <f t="shared" si="64"/>
        <v>≤0.5</v>
      </c>
      <c r="G216" s="24">
        <v>7</v>
      </c>
      <c r="H216" s="23" t="str">
        <f t="shared" si="71"/>
        <v>≤7.0</v>
      </c>
      <c r="I216" s="23"/>
      <c r="J216" s="23"/>
      <c r="K216" s="24">
        <v>17.757200000000001</v>
      </c>
      <c r="L216" s="23" t="str">
        <f t="shared" si="61"/>
        <v>10–20</v>
      </c>
      <c r="M216" s="25"/>
      <c r="N216" s="18"/>
      <c r="O216" s="25"/>
      <c r="P216" s="18"/>
      <c r="Q216" s="25"/>
      <c r="R216" s="18"/>
      <c r="S216" s="26"/>
      <c r="T216" s="18">
        <v>8.1720000000000006</v>
      </c>
      <c r="U216" s="26" t="str">
        <f t="shared" si="80"/>
        <v>8–15</v>
      </c>
      <c r="V216" s="22">
        <v>3</v>
      </c>
      <c r="W216" s="22"/>
      <c r="X216" s="25"/>
      <c r="Y216" s="25"/>
      <c r="Z216" s="27"/>
      <c r="AA216" s="25"/>
      <c r="AB216" s="25"/>
      <c r="AC216" s="27"/>
      <c r="AD216" s="25"/>
      <c r="AE216" s="25"/>
      <c r="AF216" s="27"/>
      <c r="AG216" s="22" t="str">
        <f t="shared" si="84"/>
        <v>&lt;20</v>
      </c>
      <c r="AH216" s="28">
        <v>16.2</v>
      </c>
      <c r="AI216" s="28">
        <v>25.1</v>
      </c>
      <c r="AJ216" s="27">
        <f t="shared" si="85"/>
        <v>0.43785660389939995</v>
      </c>
      <c r="AK216" s="28"/>
      <c r="AL216" s="28"/>
      <c r="AM216" s="27"/>
      <c r="AN216" s="28"/>
      <c r="AO216" s="28"/>
      <c r="AP216" s="27"/>
      <c r="AQ216" s="25"/>
      <c r="AR216" s="25"/>
      <c r="AS216" s="27"/>
      <c r="AT216" s="25"/>
      <c r="AU216" s="25"/>
      <c r="AV216" s="27"/>
      <c r="AW216" s="25"/>
      <c r="AX216" s="25"/>
      <c r="AY216" s="27"/>
      <c r="AZ216" s="26">
        <v>1.0890846793930495</v>
      </c>
    </row>
    <row r="217" spans="1:52" x14ac:dyDescent="0.25">
      <c r="A217" s="22">
        <v>214</v>
      </c>
      <c r="B217" s="22">
        <v>40</v>
      </c>
      <c r="C217" s="22" t="s">
        <v>456</v>
      </c>
      <c r="D217" s="22" t="s">
        <v>2</v>
      </c>
      <c r="E217" s="23">
        <v>0.42</v>
      </c>
      <c r="F217" s="23" t="str">
        <f t="shared" si="64"/>
        <v>≤0.5</v>
      </c>
      <c r="G217" s="24">
        <v>7</v>
      </c>
      <c r="H217" s="23" t="str">
        <f t="shared" si="71"/>
        <v>≤7.0</v>
      </c>
      <c r="I217" s="23"/>
      <c r="J217" s="23"/>
      <c r="K217" s="24">
        <v>17.757200000000001</v>
      </c>
      <c r="L217" s="23" t="str">
        <f t="shared" si="61"/>
        <v>10–20</v>
      </c>
      <c r="M217" s="25"/>
      <c r="N217" s="18"/>
      <c r="O217" s="25"/>
      <c r="P217" s="18"/>
      <c r="Q217" s="25"/>
      <c r="R217" s="18"/>
      <c r="S217" s="26"/>
      <c r="T217" s="18">
        <v>8.1720000000000006</v>
      </c>
      <c r="U217" s="26" t="str">
        <f t="shared" si="80"/>
        <v>8–15</v>
      </c>
      <c r="V217" s="22">
        <v>3</v>
      </c>
      <c r="W217" s="22"/>
      <c r="X217" s="25"/>
      <c r="Y217" s="25"/>
      <c r="Z217" s="27"/>
      <c r="AA217" s="25"/>
      <c r="AB217" s="25"/>
      <c r="AC217" s="27"/>
      <c r="AD217" s="25"/>
      <c r="AE217" s="25"/>
      <c r="AF217" s="27"/>
      <c r="AG217" s="22" t="str">
        <f t="shared" si="84"/>
        <v>&lt;20</v>
      </c>
      <c r="AH217" s="28">
        <v>16.170000000000002</v>
      </c>
      <c r="AI217" s="28">
        <v>17.7</v>
      </c>
      <c r="AJ217" s="27">
        <f t="shared" si="85"/>
        <v>9.0406965990767765E-2</v>
      </c>
      <c r="AK217" s="28"/>
      <c r="AL217" s="28"/>
      <c r="AM217" s="27"/>
      <c r="AN217" s="28"/>
      <c r="AO217" s="28"/>
      <c r="AP217" s="27"/>
      <c r="AQ217" s="25"/>
      <c r="AR217" s="25"/>
      <c r="AS217" s="27"/>
      <c r="AT217" s="25"/>
      <c r="AU217" s="25"/>
      <c r="AV217" s="27"/>
      <c r="AW217" s="25"/>
      <c r="AX217" s="25"/>
      <c r="AY217" s="27"/>
      <c r="AZ217" s="26">
        <v>0.18722466960352391</v>
      </c>
    </row>
    <row r="218" spans="1:52" x14ac:dyDescent="0.25">
      <c r="A218" s="22">
        <v>215</v>
      </c>
      <c r="B218" s="22">
        <v>40</v>
      </c>
      <c r="C218" s="22" t="s">
        <v>456</v>
      </c>
      <c r="D218" s="22" t="s">
        <v>2</v>
      </c>
      <c r="E218" s="23">
        <v>0.42</v>
      </c>
      <c r="F218" s="23" t="str">
        <f t="shared" si="64"/>
        <v>≤0.5</v>
      </c>
      <c r="G218" s="24">
        <v>7</v>
      </c>
      <c r="H218" s="23" t="str">
        <f t="shared" si="71"/>
        <v>≤7.0</v>
      </c>
      <c r="I218" s="23"/>
      <c r="J218" s="23"/>
      <c r="K218" s="24">
        <v>17.757200000000001</v>
      </c>
      <c r="L218" s="23" t="str">
        <f t="shared" si="61"/>
        <v>10–20</v>
      </c>
      <c r="M218" s="25"/>
      <c r="N218" s="18"/>
      <c r="O218" s="25"/>
      <c r="P218" s="18"/>
      <c r="Q218" s="25"/>
      <c r="R218" s="18"/>
      <c r="S218" s="26"/>
      <c r="T218" s="18">
        <v>8.1720000000000006</v>
      </c>
      <c r="U218" s="26" t="str">
        <f t="shared" si="80"/>
        <v>8–15</v>
      </c>
      <c r="V218" s="22">
        <v>3</v>
      </c>
      <c r="W218" s="22"/>
      <c r="X218" s="25"/>
      <c r="Y218" s="25"/>
      <c r="Z218" s="27"/>
      <c r="AA218" s="25"/>
      <c r="AB218" s="25"/>
      <c r="AC218" s="27"/>
      <c r="AD218" s="25"/>
      <c r="AE218" s="25"/>
      <c r="AF218" s="27"/>
      <c r="AG218" s="22" t="str">
        <f t="shared" si="84"/>
        <v>&lt;20</v>
      </c>
      <c r="AH218" s="28">
        <v>14.63</v>
      </c>
      <c r="AI218" s="28">
        <v>25.4</v>
      </c>
      <c r="AJ218" s="27">
        <f t="shared" si="85"/>
        <v>0.55167495899245778</v>
      </c>
      <c r="AK218" s="28"/>
      <c r="AL218" s="28"/>
      <c r="AM218" s="27"/>
      <c r="AN218" s="28"/>
      <c r="AO218" s="28"/>
      <c r="AP218" s="27"/>
      <c r="AQ218" s="25"/>
      <c r="AR218" s="25"/>
      <c r="AS218" s="27"/>
      <c r="AT218" s="25"/>
      <c r="AU218" s="25"/>
      <c r="AV218" s="27"/>
      <c r="AW218" s="25"/>
      <c r="AX218" s="25"/>
      <c r="AY218" s="27"/>
      <c r="AZ218" s="26">
        <v>1.3179148311306899</v>
      </c>
    </row>
    <row r="219" spans="1:52" x14ac:dyDescent="0.25">
      <c r="A219" s="22">
        <v>216</v>
      </c>
      <c r="B219" s="22">
        <v>40</v>
      </c>
      <c r="C219" s="22" t="s">
        <v>456</v>
      </c>
      <c r="D219" s="22" t="s">
        <v>2</v>
      </c>
      <c r="E219" s="23">
        <v>0.42</v>
      </c>
      <c r="F219" s="23" t="str">
        <f t="shared" si="64"/>
        <v>≤0.5</v>
      </c>
      <c r="G219" s="24">
        <v>7</v>
      </c>
      <c r="H219" s="23" t="str">
        <f t="shared" si="71"/>
        <v>≤7.0</v>
      </c>
      <c r="I219" s="23"/>
      <c r="J219" s="23"/>
      <c r="K219" s="24">
        <v>17.757200000000001</v>
      </c>
      <c r="L219" s="23" t="str">
        <f t="shared" si="61"/>
        <v>10–20</v>
      </c>
      <c r="M219" s="25"/>
      <c r="N219" s="18"/>
      <c r="O219" s="25"/>
      <c r="P219" s="18"/>
      <c r="Q219" s="25"/>
      <c r="R219" s="18"/>
      <c r="S219" s="26"/>
      <c r="T219" s="18">
        <v>8.1720000000000006</v>
      </c>
      <c r="U219" s="26" t="str">
        <f t="shared" si="80"/>
        <v>8–15</v>
      </c>
      <c r="V219" s="22">
        <v>3</v>
      </c>
      <c r="W219" s="22"/>
      <c r="X219" s="25"/>
      <c r="Y219" s="25"/>
      <c r="Z219" s="27"/>
      <c r="AA219" s="25"/>
      <c r="AB219" s="25"/>
      <c r="AC219" s="27"/>
      <c r="AD219" s="25"/>
      <c r="AE219" s="25"/>
      <c r="AF219" s="27"/>
      <c r="AG219" s="22" t="str">
        <f t="shared" si="84"/>
        <v>&lt;20</v>
      </c>
      <c r="AH219" s="28">
        <v>18.57</v>
      </c>
      <c r="AI219" s="28">
        <v>19.07</v>
      </c>
      <c r="AJ219" s="27">
        <f t="shared" si="85"/>
        <v>2.6569044247713371E-2</v>
      </c>
      <c r="AK219" s="28"/>
      <c r="AL219" s="28"/>
      <c r="AM219" s="27"/>
      <c r="AN219" s="28"/>
      <c r="AO219" s="28"/>
      <c r="AP219" s="27"/>
      <c r="AQ219" s="25"/>
      <c r="AR219" s="25"/>
      <c r="AS219" s="27"/>
      <c r="AT219" s="25"/>
      <c r="AU219" s="25"/>
      <c r="AV219" s="27"/>
      <c r="AW219" s="25"/>
      <c r="AX219" s="25"/>
      <c r="AY219" s="27"/>
      <c r="AZ219" s="26">
        <v>6.1184532550171311E-2</v>
      </c>
    </row>
    <row r="220" spans="1:52" x14ac:dyDescent="0.25">
      <c r="A220" s="22">
        <v>217</v>
      </c>
      <c r="B220" s="22">
        <v>40</v>
      </c>
      <c r="C220" s="22" t="s">
        <v>456</v>
      </c>
      <c r="D220" s="22" t="s">
        <v>2</v>
      </c>
      <c r="E220" s="23">
        <v>0.42</v>
      </c>
      <c r="F220" s="23" t="str">
        <f t="shared" si="64"/>
        <v>≤0.5</v>
      </c>
      <c r="G220" s="24">
        <v>7</v>
      </c>
      <c r="H220" s="23" t="str">
        <f t="shared" si="71"/>
        <v>≤7.0</v>
      </c>
      <c r="I220" s="23"/>
      <c r="J220" s="23"/>
      <c r="K220" s="24">
        <v>17.757200000000001</v>
      </c>
      <c r="L220" s="23" t="str">
        <f t="shared" si="61"/>
        <v>10–20</v>
      </c>
      <c r="M220" s="25"/>
      <c r="N220" s="18"/>
      <c r="O220" s="25"/>
      <c r="P220" s="18"/>
      <c r="Q220" s="25"/>
      <c r="R220" s="18"/>
      <c r="S220" s="26"/>
      <c r="T220" s="18">
        <v>8.1720000000000006</v>
      </c>
      <c r="U220" s="26" t="str">
        <f t="shared" si="80"/>
        <v>8–15</v>
      </c>
      <c r="V220" s="22">
        <v>3</v>
      </c>
      <c r="W220" s="22"/>
      <c r="X220" s="25"/>
      <c r="Y220" s="25"/>
      <c r="Z220" s="27"/>
      <c r="AA220" s="25"/>
      <c r="AB220" s="25"/>
      <c r="AC220" s="27"/>
      <c r="AD220" s="25"/>
      <c r="AE220" s="25"/>
      <c r="AF220" s="27"/>
      <c r="AG220" s="22" t="str">
        <f t="shared" si="84"/>
        <v>&lt;20</v>
      </c>
      <c r="AH220" s="28">
        <v>18.97</v>
      </c>
      <c r="AI220" s="28">
        <v>24.43</v>
      </c>
      <c r="AJ220" s="27">
        <f t="shared" si="85"/>
        <v>0.25295310132272636</v>
      </c>
      <c r="AK220" s="28"/>
      <c r="AL220" s="28"/>
      <c r="AM220" s="27"/>
      <c r="AN220" s="28"/>
      <c r="AO220" s="28"/>
      <c r="AP220" s="27"/>
      <c r="AQ220" s="25"/>
      <c r="AR220" s="25"/>
      <c r="AS220" s="27"/>
      <c r="AT220" s="25"/>
      <c r="AU220" s="25"/>
      <c r="AV220" s="27"/>
      <c r="AW220" s="25"/>
      <c r="AX220" s="25"/>
      <c r="AY220" s="27"/>
      <c r="AZ220" s="26">
        <v>0.66813509544787086</v>
      </c>
    </row>
    <row r="221" spans="1:52" x14ac:dyDescent="0.25">
      <c r="A221" s="22">
        <v>218</v>
      </c>
      <c r="B221" s="22">
        <v>40</v>
      </c>
      <c r="C221" s="22" t="s">
        <v>456</v>
      </c>
      <c r="D221" s="22" t="s">
        <v>2</v>
      </c>
      <c r="E221" s="23">
        <v>0.42</v>
      </c>
      <c r="F221" s="23" t="str">
        <f t="shared" si="64"/>
        <v>≤0.5</v>
      </c>
      <c r="G221" s="24">
        <v>7</v>
      </c>
      <c r="H221" s="23" t="str">
        <f t="shared" si="71"/>
        <v>≤7.0</v>
      </c>
      <c r="I221" s="23"/>
      <c r="J221" s="23"/>
      <c r="K221" s="24">
        <v>17.757200000000001</v>
      </c>
      <c r="L221" s="23" t="str">
        <f t="shared" si="61"/>
        <v>10–20</v>
      </c>
      <c r="M221" s="25"/>
      <c r="N221" s="18"/>
      <c r="O221" s="25"/>
      <c r="P221" s="18"/>
      <c r="Q221" s="25"/>
      <c r="R221" s="18"/>
      <c r="S221" s="26"/>
      <c r="T221" s="18">
        <v>8.1720000000000006</v>
      </c>
      <c r="U221" s="26" t="str">
        <f t="shared" si="80"/>
        <v>8–15</v>
      </c>
      <c r="V221" s="22">
        <v>3</v>
      </c>
      <c r="W221" s="22"/>
      <c r="X221" s="25"/>
      <c r="Y221" s="25"/>
      <c r="Z221" s="27"/>
      <c r="AA221" s="25"/>
      <c r="AB221" s="25"/>
      <c r="AC221" s="27"/>
      <c r="AD221" s="25"/>
      <c r="AE221" s="25"/>
      <c r="AF221" s="27"/>
      <c r="AG221" s="22" t="str">
        <f t="shared" si="84"/>
        <v>20–30</v>
      </c>
      <c r="AH221" s="28">
        <v>22.87</v>
      </c>
      <c r="AI221" s="28">
        <v>26.53</v>
      </c>
      <c r="AJ221" s="27">
        <f t="shared" si="85"/>
        <v>0.14845016011495843</v>
      </c>
      <c r="AK221" s="28"/>
      <c r="AL221" s="28"/>
      <c r="AM221" s="27"/>
      <c r="AN221" s="28"/>
      <c r="AO221" s="28"/>
      <c r="AP221" s="27"/>
      <c r="AQ221" s="25"/>
      <c r="AR221" s="25"/>
      <c r="AS221" s="27"/>
      <c r="AT221" s="25"/>
      <c r="AU221" s="25"/>
      <c r="AV221" s="27"/>
      <c r="AW221" s="25"/>
      <c r="AX221" s="25"/>
      <c r="AY221" s="27"/>
      <c r="AZ221" s="26">
        <v>0.44787077826725402</v>
      </c>
    </row>
    <row r="222" spans="1:52" x14ac:dyDescent="0.25">
      <c r="A222" s="22">
        <v>219</v>
      </c>
      <c r="B222" s="22">
        <v>40</v>
      </c>
      <c r="C222" s="22" t="s">
        <v>456</v>
      </c>
      <c r="D222" s="22" t="s">
        <v>2</v>
      </c>
      <c r="E222" s="23">
        <v>0.42</v>
      </c>
      <c r="F222" s="23" t="str">
        <f t="shared" si="64"/>
        <v>≤0.5</v>
      </c>
      <c r="G222" s="24">
        <v>7</v>
      </c>
      <c r="H222" s="23" t="str">
        <f t="shared" si="71"/>
        <v>≤7.0</v>
      </c>
      <c r="I222" s="23"/>
      <c r="J222" s="23"/>
      <c r="K222" s="24">
        <v>17.757200000000001</v>
      </c>
      <c r="L222" s="23" t="str">
        <f t="shared" si="61"/>
        <v>10–20</v>
      </c>
      <c r="M222" s="25"/>
      <c r="N222" s="18"/>
      <c r="O222" s="25"/>
      <c r="P222" s="18"/>
      <c r="Q222" s="25"/>
      <c r="R222" s="18"/>
      <c r="S222" s="26"/>
      <c r="T222" s="18">
        <v>8.1720000000000006</v>
      </c>
      <c r="U222" s="26" t="str">
        <f t="shared" si="80"/>
        <v>8–15</v>
      </c>
      <c r="V222" s="22">
        <v>3</v>
      </c>
      <c r="W222" s="22"/>
      <c r="X222" s="25"/>
      <c r="Y222" s="25"/>
      <c r="Z222" s="27"/>
      <c r="AA222" s="25"/>
      <c r="AB222" s="25"/>
      <c r="AC222" s="27"/>
      <c r="AD222" s="25"/>
      <c r="AE222" s="25"/>
      <c r="AF222" s="27"/>
      <c r="AG222" s="22" t="str">
        <f t="shared" si="84"/>
        <v>20–30</v>
      </c>
      <c r="AH222" s="28">
        <v>22.57</v>
      </c>
      <c r="AI222" s="28">
        <v>22.47</v>
      </c>
      <c r="AJ222" s="27">
        <f t="shared" si="85"/>
        <v>-4.4405046322065671E-3</v>
      </c>
      <c r="AK222" s="28"/>
      <c r="AL222" s="28"/>
      <c r="AM222" s="27"/>
      <c r="AN222" s="28"/>
      <c r="AO222" s="28"/>
      <c r="AP222" s="27"/>
      <c r="AQ222" s="25"/>
      <c r="AR222" s="25"/>
      <c r="AS222" s="27"/>
      <c r="AT222" s="25"/>
      <c r="AU222" s="25"/>
      <c r="AV222" s="27"/>
      <c r="AW222" s="25"/>
      <c r="AX222" s="25"/>
      <c r="AY222" s="27"/>
      <c r="AZ222" s="26">
        <v>-1.2236906510034437E-2</v>
      </c>
    </row>
    <row r="223" spans="1:52" x14ac:dyDescent="0.25">
      <c r="A223" s="22">
        <v>220</v>
      </c>
      <c r="B223" s="22">
        <v>40</v>
      </c>
      <c r="C223" s="22" t="s">
        <v>456</v>
      </c>
      <c r="D223" s="22" t="s">
        <v>2</v>
      </c>
      <c r="E223" s="23">
        <v>0.42</v>
      </c>
      <c r="F223" s="23" t="str">
        <f t="shared" si="64"/>
        <v>≤0.5</v>
      </c>
      <c r="G223" s="24">
        <v>7</v>
      </c>
      <c r="H223" s="23" t="str">
        <f t="shared" si="71"/>
        <v>≤7.0</v>
      </c>
      <c r="I223" s="23"/>
      <c r="J223" s="23"/>
      <c r="K223" s="24">
        <v>17.757200000000001</v>
      </c>
      <c r="L223" s="23" t="str">
        <f t="shared" si="61"/>
        <v>10–20</v>
      </c>
      <c r="M223" s="25"/>
      <c r="N223" s="18"/>
      <c r="O223" s="25"/>
      <c r="P223" s="18"/>
      <c r="Q223" s="25"/>
      <c r="R223" s="18"/>
      <c r="S223" s="26"/>
      <c r="T223" s="18">
        <v>8.1720000000000006</v>
      </c>
      <c r="U223" s="26" t="str">
        <f t="shared" si="80"/>
        <v>8–15</v>
      </c>
      <c r="V223" s="22">
        <v>3</v>
      </c>
      <c r="W223" s="22"/>
      <c r="X223" s="25"/>
      <c r="Y223" s="25"/>
      <c r="Z223" s="27"/>
      <c r="AA223" s="25"/>
      <c r="AB223" s="25"/>
      <c r="AC223" s="27"/>
      <c r="AD223" s="25"/>
      <c r="AE223" s="25"/>
      <c r="AF223" s="27"/>
      <c r="AG223" s="22" t="str">
        <f t="shared" si="84"/>
        <v>20–30</v>
      </c>
      <c r="AH223" s="28">
        <v>23.37</v>
      </c>
      <c r="AI223" s="28">
        <v>19.73</v>
      </c>
      <c r="AJ223" s="27">
        <f t="shared" si="85"/>
        <v>-0.16931282851624263</v>
      </c>
      <c r="AK223" s="28"/>
      <c r="AL223" s="28"/>
      <c r="AM223" s="27"/>
      <c r="AN223" s="28"/>
      <c r="AO223" s="28"/>
      <c r="AP223" s="27"/>
      <c r="AQ223" s="25"/>
      <c r="AR223" s="25"/>
      <c r="AS223" s="27"/>
      <c r="AT223" s="25"/>
      <c r="AU223" s="25"/>
      <c r="AV223" s="27"/>
      <c r="AW223" s="25"/>
      <c r="AX223" s="25"/>
      <c r="AY223" s="27"/>
      <c r="AZ223" s="26">
        <v>-0.44542339696524724</v>
      </c>
    </row>
    <row r="224" spans="1:52" x14ac:dyDescent="0.25">
      <c r="A224" s="22">
        <v>221</v>
      </c>
      <c r="B224" s="22">
        <v>40</v>
      </c>
      <c r="C224" s="22" t="s">
        <v>456</v>
      </c>
      <c r="D224" s="22" t="s">
        <v>2</v>
      </c>
      <c r="E224" s="23">
        <v>0.42</v>
      </c>
      <c r="F224" s="23" t="str">
        <f t="shared" si="64"/>
        <v>≤0.5</v>
      </c>
      <c r="G224" s="24">
        <v>7</v>
      </c>
      <c r="H224" s="23" t="str">
        <f t="shared" si="71"/>
        <v>≤7.0</v>
      </c>
      <c r="I224" s="23"/>
      <c r="J224" s="23"/>
      <c r="K224" s="24">
        <v>17.757200000000001</v>
      </c>
      <c r="L224" s="23" t="str">
        <f t="shared" si="61"/>
        <v>10–20</v>
      </c>
      <c r="M224" s="25"/>
      <c r="N224" s="18"/>
      <c r="O224" s="25"/>
      <c r="P224" s="18"/>
      <c r="Q224" s="25"/>
      <c r="R224" s="18"/>
      <c r="S224" s="26"/>
      <c r="T224" s="18">
        <v>8.1720000000000006</v>
      </c>
      <c r="U224" s="26" t="str">
        <f t="shared" si="80"/>
        <v>8–15</v>
      </c>
      <c r="V224" s="22">
        <v>3</v>
      </c>
      <c r="W224" s="22"/>
      <c r="X224" s="25"/>
      <c r="Y224" s="25"/>
      <c r="Z224" s="27"/>
      <c r="AA224" s="25"/>
      <c r="AB224" s="25"/>
      <c r="AC224" s="27"/>
      <c r="AD224" s="25"/>
      <c r="AE224" s="25"/>
      <c r="AF224" s="27"/>
      <c r="AG224" s="22" t="str">
        <f t="shared" si="84"/>
        <v>20–30</v>
      </c>
      <c r="AH224" s="28">
        <v>20.57</v>
      </c>
      <c r="AI224" s="28">
        <v>24.03</v>
      </c>
      <c r="AJ224" s="27">
        <f t="shared" si="85"/>
        <v>0.15546934608351179</v>
      </c>
      <c r="AK224" s="28"/>
      <c r="AL224" s="28"/>
      <c r="AM224" s="27"/>
      <c r="AN224" s="28"/>
      <c r="AO224" s="28"/>
      <c r="AP224" s="27"/>
      <c r="AQ224" s="25"/>
      <c r="AR224" s="25"/>
      <c r="AS224" s="27"/>
      <c r="AT224" s="25"/>
      <c r="AU224" s="25"/>
      <c r="AV224" s="27"/>
      <c r="AW224" s="25"/>
      <c r="AX224" s="25"/>
      <c r="AY224" s="27"/>
      <c r="AZ224" s="26">
        <v>0.42339696524718556</v>
      </c>
    </row>
    <row r="225" spans="1:52" x14ac:dyDescent="0.25">
      <c r="A225" s="22">
        <v>222</v>
      </c>
      <c r="B225" s="22">
        <v>40</v>
      </c>
      <c r="C225" s="22" t="s">
        <v>456</v>
      </c>
      <c r="D225" s="22" t="s">
        <v>2</v>
      </c>
      <c r="E225" s="23">
        <v>0.42</v>
      </c>
      <c r="F225" s="23" t="str">
        <f t="shared" si="64"/>
        <v>≤0.5</v>
      </c>
      <c r="G225" s="24">
        <v>7</v>
      </c>
      <c r="H225" s="23" t="str">
        <f t="shared" si="71"/>
        <v>≤7.0</v>
      </c>
      <c r="I225" s="23"/>
      <c r="J225" s="23"/>
      <c r="K225" s="24">
        <v>17.757200000000001</v>
      </c>
      <c r="L225" s="23" t="str">
        <f t="shared" si="61"/>
        <v>10–20</v>
      </c>
      <c r="M225" s="25"/>
      <c r="N225" s="18"/>
      <c r="O225" s="25"/>
      <c r="P225" s="18"/>
      <c r="Q225" s="25"/>
      <c r="R225" s="18"/>
      <c r="S225" s="26"/>
      <c r="T225" s="18">
        <v>8.1720000000000006</v>
      </c>
      <c r="U225" s="26" t="str">
        <f t="shared" si="80"/>
        <v>8–15</v>
      </c>
      <c r="V225" s="22">
        <v>3</v>
      </c>
      <c r="W225" s="22"/>
      <c r="X225" s="25"/>
      <c r="Y225" s="25"/>
      <c r="Z225" s="27"/>
      <c r="AA225" s="25"/>
      <c r="AB225" s="25"/>
      <c r="AC225" s="27"/>
      <c r="AD225" s="25"/>
      <c r="AE225" s="25"/>
      <c r="AF225" s="27"/>
      <c r="AG225" s="22" t="str">
        <f t="shared" si="84"/>
        <v>20–30</v>
      </c>
      <c r="AH225" s="28">
        <v>22</v>
      </c>
      <c r="AI225" s="28">
        <v>21.23</v>
      </c>
      <c r="AJ225" s="27">
        <f t="shared" si="85"/>
        <v>-3.562717764315116E-2</v>
      </c>
      <c r="AK225" s="28"/>
      <c r="AL225" s="28"/>
      <c r="AM225" s="27"/>
      <c r="AN225" s="28"/>
      <c r="AO225" s="28"/>
      <c r="AP225" s="27"/>
      <c r="AQ225" s="25"/>
      <c r="AR225" s="25"/>
      <c r="AS225" s="27"/>
      <c r="AT225" s="25"/>
      <c r="AU225" s="25"/>
      <c r="AV225" s="27"/>
      <c r="AW225" s="25"/>
      <c r="AX225" s="25"/>
      <c r="AY225" s="27"/>
      <c r="AZ225" s="26">
        <v>-9.4224180127263774E-2</v>
      </c>
    </row>
    <row r="226" spans="1:52" x14ac:dyDescent="0.25">
      <c r="A226" s="22">
        <v>223</v>
      </c>
      <c r="B226" s="22">
        <v>40</v>
      </c>
      <c r="C226" s="22" t="s">
        <v>456</v>
      </c>
      <c r="D226" s="22" t="s">
        <v>2</v>
      </c>
      <c r="E226" s="23">
        <v>0.42</v>
      </c>
      <c r="F226" s="23" t="str">
        <f t="shared" si="64"/>
        <v>≤0.5</v>
      </c>
      <c r="G226" s="24">
        <v>7</v>
      </c>
      <c r="H226" s="23" t="str">
        <f t="shared" si="71"/>
        <v>≤7.0</v>
      </c>
      <c r="I226" s="23"/>
      <c r="J226" s="23"/>
      <c r="K226" s="24">
        <v>17.757200000000001</v>
      </c>
      <c r="L226" s="23" t="str">
        <f t="shared" si="61"/>
        <v>10–20</v>
      </c>
      <c r="M226" s="25"/>
      <c r="N226" s="18"/>
      <c r="O226" s="25"/>
      <c r="P226" s="18"/>
      <c r="Q226" s="25"/>
      <c r="R226" s="18"/>
      <c r="S226" s="26"/>
      <c r="T226" s="18">
        <v>8.1720000000000006</v>
      </c>
      <c r="U226" s="26" t="str">
        <f t="shared" si="80"/>
        <v>8–15</v>
      </c>
      <c r="V226" s="22">
        <v>3</v>
      </c>
      <c r="W226" s="22"/>
      <c r="X226" s="25"/>
      <c r="Y226" s="25"/>
      <c r="Z226" s="27"/>
      <c r="AA226" s="25"/>
      <c r="AB226" s="25"/>
      <c r="AC226" s="27"/>
      <c r="AD226" s="25"/>
      <c r="AE226" s="25"/>
      <c r="AF226" s="27"/>
      <c r="AG226" s="22" t="str">
        <f t="shared" si="84"/>
        <v>20–30</v>
      </c>
      <c r="AH226" s="28">
        <v>22.27</v>
      </c>
      <c r="AI226" s="28">
        <v>25.77</v>
      </c>
      <c r="AJ226" s="27">
        <f t="shared" si="85"/>
        <v>0.14597054339499743</v>
      </c>
      <c r="AK226" s="28"/>
      <c r="AL226" s="28"/>
      <c r="AM226" s="27"/>
      <c r="AN226" s="28"/>
      <c r="AO226" s="28"/>
      <c r="AP226" s="27"/>
      <c r="AQ226" s="25"/>
      <c r="AR226" s="25"/>
      <c r="AS226" s="27"/>
      <c r="AT226" s="25"/>
      <c r="AU226" s="25"/>
      <c r="AV226" s="27"/>
      <c r="AW226" s="25"/>
      <c r="AX226" s="25"/>
      <c r="AY226" s="27"/>
      <c r="AZ226" s="26">
        <v>0.42829172785119918</v>
      </c>
    </row>
    <row r="227" spans="1:52" x14ac:dyDescent="0.25">
      <c r="A227" s="22">
        <v>224</v>
      </c>
      <c r="B227" s="22">
        <v>40</v>
      </c>
      <c r="C227" s="22" t="s">
        <v>456</v>
      </c>
      <c r="D227" s="22" t="s">
        <v>2</v>
      </c>
      <c r="E227" s="23">
        <v>0.42</v>
      </c>
      <c r="F227" s="23" t="str">
        <f t="shared" si="64"/>
        <v>≤0.5</v>
      </c>
      <c r="G227" s="24">
        <v>7</v>
      </c>
      <c r="H227" s="23" t="str">
        <f t="shared" si="71"/>
        <v>≤7.0</v>
      </c>
      <c r="I227" s="23"/>
      <c r="J227" s="23"/>
      <c r="K227" s="24">
        <v>17.757200000000001</v>
      </c>
      <c r="L227" s="23" t="str">
        <f t="shared" si="61"/>
        <v>10–20</v>
      </c>
      <c r="M227" s="25"/>
      <c r="N227" s="18"/>
      <c r="O227" s="25"/>
      <c r="P227" s="18"/>
      <c r="Q227" s="25"/>
      <c r="R227" s="18"/>
      <c r="S227" s="26"/>
      <c r="T227" s="18">
        <v>8.1720000000000006</v>
      </c>
      <c r="U227" s="26" t="str">
        <f t="shared" si="80"/>
        <v>8–15</v>
      </c>
      <c r="V227" s="22">
        <v>3</v>
      </c>
      <c r="W227" s="22"/>
      <c r="X227" s="25"/>
      <c r="Y227" s="25"/>
      <c r="Z227" s="27"/>
      <c r="AA227" s="25"/>
      <c r="AB227" s="25"/>
      <c r="AC227" s="27"/>
      <c r="AD227" s="25"/>
      <c r="AE227" s="25"/>
      <c r="AF227" s="27"/>
      <c r="AG227" s="22" t="str">
        <f t="shared" si="84"/>
        <v>20–30</v>
      </c>
      <c r="AH227" s="28">
        <v>24.23</v>
      </c>
      <c r="AI227" s="28">
        <v>26.83</v>
      </c>
      <c r="AJ227" s="27">
        <f t="shared" si="85"/>
        <v>0.10192912960909827</v>
      </c>
      <c r="AK227" s="28"/>
      <c r="AL227" s="28"/>
      <c r="AM227" s="27"/>
      <c r="AN227" s="28"/>
      <c r="AO227" s="28"/>
      <c r="AP227" s="27"/>
      <c r="AQ227" s="25"/>
      <c r="AR227" s="25"/>
      <c r="AS227" s="27"/>
      <c r="AT227" s="25"/>
      <c r="AU227" s="25"/>
      <c r="AV227" s="27"/>
      <c r="AW227" s="25"/>
      <c r="AX227" s="25"/>
      <c r="AY227" s="27"/>
      <c r="AZ227" s="26">
        <v>0.31815956926089056</v>
      </c>
    </row>
    <row r="228" spans="1:52" x14ac:dyDescent="0.25">
      <c r="A228" s="22">
        <v>225</v>
      </c>
      <c r="B228" s="22">
        <v>40</v>
      </c>
      <c r="C228" s="22" t="s">
        <v>456</v>
      </c>
      <c r="D228" s="22" t="s">
        <v>2</v>
      </c>
      <c r="E228" s="23">
        <v>0.42</v>
      </c>
      <c r="F228" s="23" t="str">
        <f t="shared" si="64"/>
        <v>≤0.5</v>
      </c>
      <c r="G228" s="24">
        <v>7</v>
      </c>
      <c r="H228" s="23" t="str">
        <f t="shared" si="71"/>
        <v>≤7.0</v>
      </c>
      <c r="I228" s="23"/>
      <c r="J228" s="23"/>
      <c r="K228" s="24">
        <v>17.757200000000001</v>
      </c>
      <c r="L228" s="23" t="str">
        <f t="shared" ref="L228" si="86">IF(K228&gt;20,"&gt;20",IF(K228&gt;10,"10–20","&lt;10"))</f>
        <v>10–20</v>
      </c>
      <c r="M228" s="25"/>
      <c r="N228" s="18"/>
      <c r="O228" s="25"/>
      <c r="P228" s="18"/>
      <c r="Q228" s="25"/>
      <c r="R228" s="18"/>
      <c r="S228" s="26"/>
      <c r="T228" s="18">
        <v>8.1720000000000006</v>
      </c>
      <c r="U228" s="26" t="str">
        <f t="shared" si="80"/>
        <v>8–15</v>
      </c>
      <c r="V228" s="22">
        <v>3</v>
      </c>
      <c r="W228" s="22"/>
      <c r="X228" s="25"/>
      <c r="Y228" s="25"/>
      <c r="Z228" s="27"/>
      <c r="AA228" s="25"/>
      <c r="AB228" s="25"/>
      <c r="AC228" s="27"/>
      <c r="AD228" s="25"/>
      <c r="AE228" s="25"/>
      <c r="AF228" s="27"/>
      <c r="AG228" s="22" t="str">
        <f t="shared" si="84"/>
        <v>20–30</v>
      </c>
      <c r="AH228" s="28">
        <v>20.2</v>
      </c>
      <c r="AI228" s="28">
        <v>21.93</v>
      </c>
      <c r="AJ228" s="27">
        <f t="shared" si="85"/>
        <v>8.2172958022637826E-2</v>
      </c>
      <c r="AK228" s="28"/>
      <c r="AL228" s="28"/>
      <c r="AM228" s="27"/>
      <c r="AN228" s="28"/>
      <c r="AO228" s="28"/>
      <c r="AP228" s="27"/>
      <c r="AQ228" s="25"/>
      <c r="AR228" s="25"/>
      <c r="AS228" s="27"/>
      <c r="AT228" s="25"/>
      <c r="AU228" s="25"/>
      <c r="AV228" s="27"/>
      <c r="AW228" s="25"/>
      <c r="AX228" s="25"/>
      <c r="AY228" s="27"/>
      <c r="AZ228" s="26">
        <v>0.21169848262359278</v>
      </c>
    </row>
    <row r="229" spans="1:52" x14ac:dyDescent="0.25">
      <c r="A229" s="22">
        <v>226</v>
      </c>
      <c r="B229" s="22">
        <v>41</v>
      </c>
      <c r="C229" s="22" t="s">
        <v>457</v>
      </c>
      <c r="D229" s="22" t="s">
        <v>21</v>
      </c>
      <c r="E229" s="23">
        <v>0.45</v>
      </c>
      <c r="F229" s="23" t="str">
        <f t="shared" si="64"/>
        <v>≤0.5</v>
      </c>
      <c r="G229" s="24"/>
      <c r="H229" s="23"/>
      <c r="I229" s="23"/>
      <c r="J229" s="23"/>
      <c r="K229" s="24"/>
      <c r="L229" s="23"/>
      <c r="M229" s="25">
        <v>0</v>
      </c>
      <c r="N229" s="18" t="str">
        <f t="shared" ref="N229:N288" si="87">IF(M229&gt;180,"&gt;180",IF(M229&gt;110,"110–180","&lt;110"))</f>
        <v>&lt;110</v>
      </c>
      <c r="O229" s="25">
        <v>18.33832</v>
      </c>
      <c r="P229" s="18" t="str">
        <f t="shared" ref="P229:P288" si="88">IF(O229&gt;44,"&gt;44",IF(O229&gt;26.4,"26–44","&lt;26"))</f>
        <v>&lt;26</v>
      </c>
      <c r="Q229" s="25">
        <v>0</v>
      </c>
      <c r="R229" s="18" t="str">
        <f t="shared" ref="R229:R260" si="89">IF(Q229&gt;58,"&gt;58",IF(Q229&gt;25,"25–58","&lt;25"))</f>
        <v>&lt;25</v>
      </c>
      <c r="S229" s="26" t="s">
        <v>10</v>
      </c>
      <c r="T229" s="28">
        <v>0.6</v>
      </c>
      <c r="U229" s="26" t="str">
        <f t="shared" si="80"/>
        <v>&lt;8</v>
      </c>
      <c r="V229" s="22">
        <v>3</v>
      </c>
      <c r="W229" s="22" t="str">
        <f t="shared" ref="W229:W288" si="90">IF(X229&gt;6000,"&gt;6000",IF(X229&gt;4000,"4000–6000",IF(X229&gt;2000,"2000–4000","&lt;2000")))</f>
        <v>&lt;2000</v>
      </c>
      <c r="X229" s="25">
        <v>1100</v>
      </c>
      <c r="Y229" s="25">
        <v>1000</v>
      </c>
      <c r="Z229" s="27">
        <f t="shared" ref="Z229:Z288" si="91">LN(Y229/X229)</f>
        <v>-9.5310179804324893E-2</v>
      </c>
      <c r="AA229" s="25"/>
      <c r="AB229" s="25"/>
      <c r="AC229" s="27"/>
      <c r="AD229" s="25"/>
      <c r="AE229" s="25"/>
      <c r="AF229" s="27"/>
      <c r="AG229" s="22" t="str">
        <f t="shared" si="84"/>
        <v>&lt;20</v>
      </c>
      <c r="AH229" s="28">
        <v>11</v>
      </c>
      <c r="AI229" s="28">
        <v>14</v>
      </c>
      <c r="AJ229" s="27">
        <f t="shared" si="85"/>
        <v>0.24116205681688804</v>
      </c>
      <c r="AK229" s="28"/>
      <c r="AL229" s="28"/>
      <c r="AM229" s="27"/>
      <c r="AN229" s="28"/>
      <c r="AO229" s="28"/>
      <c r="AP229" s="27"/>
      <c r="AQ229" s="25"/>
      <c r="AR229" s="25"/>
      <c r="AS229" s="27"/>
      <c r="AT229" s="25"/>
      <c r="AU229" s="25"/>
      <c r="AV229" s="27"/>
      <c r="AW229" s="25"/>
      <c r="AX229" s="25"/>
      <c r="AY229" s="27"/>
      <c r="AZ229" s="26">
        <v>5</v>
      </c>
    </row>
    <row r="230" spans="1:52" x14ac:dyDescent="0.25">
      <c r="A230" s="22">
        <v>227</v>
      </c>
      <c r="B230" s="22">
        <v>41</v>
      </c>
      <c r="C230" s="22" t="s">
        <v>457</v>
      </c>
      <c r="D230" s="22" t="s">
        <v>21</v>
      </c>
      <c r="E230" s="23">
        <v>0.45</v>
      </c>
      <c r="F230" s="23" t="str">
        <f t="shared" si="64"/>
        <v>≤0.5</v>
      </c>
      <c r="G230" s="24"/>
      <c r="H230" s="23"/>
      <c r="I230" s="23"/>
      <c r="J230" s="23"/>
      <c r="K230" s="24"/>
      <c r="L230" s="23"/>
      <c r="M230" s="25">
        <v>46</v>
      </c>
      <c r="N230" s="18" t="str">
        <f t="shared" si="87"/>
        <v>&lt;110</v>
      </c>
      <c r="O230" s="25">
        <v>18.33832</v>
      </c>
      <c r="P230" s="18" t="str">
        <f t="shared" si="88"/>
        <v>&lt;26</v>
      </c>
      <c r="Q230" s="25">
        <v>0</v>
      </c>
      <c r="R230" s="18" t="str">
        <f t="shared" si="89"/>
        <v>&lt;25</v>
      </c>
      <c r="S230" s="26" t="s">
        <v>10</v>
      </c>
      <c r="T230" s="28">
        <v>0.6</v>
      </c>
      <c r="U230" s="26" t="str">
        <f t="shared" si="80"/>
        <v>&lt;8</v>
      </c>
      <c r="V230" s="22">
        <v>3</v>
      </c>
      <c r="W230" s="22" t="str">
        <f t="shared" si="90"/>
        <v>&lt;2000</v>
      </c>
      <c r="X230" s="25">
        <v>1400</v>
      </c>
      <c r="Y230" s="25">
        <v>1500</v>
      </c>
      <c r="Z230" s="27">
        <f t="shared" si="91"/>
        <v>6.8992871486951421E-2</v>
      </c>
      <c r="AA230" s="25"/>
      <c r="AB230" s="25"/>
      <c r="AC230" s="27"/>
      <c r="AD230" s="25"/>
      <c r="AE230" s="25"/>
      <c r="AF230" s="27"/>
      <c r="AG230" s="22" t="str">
        <f t="shared" si="84"/>
        <v>&lt;20</v>
      </c>
      <c r="AH230" s="28">
        <v>9</v>
      </c>
      <c r="AI230" s="28">
        <v>11</v>
      </c>
      <c r="AJ230" s="27">
        <f t="shared" si="85"/>
        <v>0.20067069546215124</v>
      </c>
      <c r="AK230" s="28"/>
      <c r="AL230" s="28"/>
      <c r="AM230" s="27"/>
      <c r="AN230" s="28"/>
      <c r="AO230" s="28"/>
      <c r="AP230" s="27"/>
      <c r="AQ230" s="25"/>
      <c r="AR230" s="25"/>
      <c r="AS230" s="27"/>
      <c r="AT230" s="25"/>
      <c r="AU230" s="25"/>
      <c r="AV230" s="27"/>
      <c r="AW230" s="25"/>
      <c r="AX230" s="25"/>
      <c r="AY230" s="27"/>
      <c r="AZ230" s="26">
        <v>3.3333333333333335</v>
      </c>
    </row>
    <row r="231" spans="1:52" x14ac:dyDescent="0.25">
      <c r="A231" s="22">
        <v>228</v>
      </c>
      <c r="B231" s="22">
        <v>41</v>
      </c>
      <c r="C231" s="22" t="s">
        <v>457</v>
      </c>
      <c r="D231" s="22" t="s">
        <v>21</v>
      </c>
      <c r="E231" s="23">
        <v>0.38</v>
      </c>
      <c r="F231" s="23" t="str">
        <f t="shared" si="64"/>
        <v>≤0.5</v>
      </c>
      <c r="G231" s="24"/>
      <c r="H231" s="23"/>
      <c r="I231" s="23"/>
      <c r="J231" s="23"/>
      <c r="K231" s="24"/>
      <c r="L231" s="23"/>
      <c r="M231" s="25">
        <v>0</v>
      </c>
      <c r="N231" s="18" t="str">
        <f t="shared" si="87"/>
        <v>&lt;110</v>
      </c>
      <c r="O231" s="25">
        <v>18.33832</v>
      </c>
      <c r="P231" s="18" t="str">
        <f t="shared" si="88"/>
        <v>&lt;26</v>
      </c>
      <c r="Q231" s="25">
        <v>0</v>
      </c>
      <c r="R231" s="18" t="str">
        <f t="shared" si="89"/>
        <v>&lt;25</v>
      </c>
      <c r="S231" s="26" t="s">
        <v>10</v>
      </c>
      <c r="T231" s="28">
        <v>0.6</v>
      </c>
      <c r="U231" s="26" t="str">
        <f t="shared" si="80"/>
        <v>&lt;8</v>
      </c>
      <c r="V231" s="22">
        <v>3</v>
      </c>
      <c r="W231" s="22" t="str">
        <f t="shared" si="90"/>
        <v>&lt;2000</v>
      </c>
      <c r="X231" s="25">
        <v>1100</v>
      </c>
      <c r="Y231" s="25">
        <v>1200</v>
      </c>
      <c r="Z231" s="27">
        <f t="shared" si="91"/>
        <v>8.7011376989629699E-2</v>
      </c>
      <c r="AA231" s="25"/>
      <c r="AB231" s="25"/>
      <c r="AC231" s="27"/>
      <c r="AD231" s="25"/>
      <c r="AE231" s="25"/>
      <c r="AF231" s="27"/>
      <c r="AG231" s="22" t="str">
        <f t="shared" si="84"/>
        <v>&lt;20</v>
      </c>
      <c r="AH231" s="28">
        <v>18</v>
      </c>
      <c r="AI231" s="28">
        <v>23</v>
      </c>
      <c r="AJ231" s="27">
        <f t="shared" si="85"/>
        <v>0.24512245803298491</v>
      </c>
      <c r="AK231" s="28"/>
      <c r="AL231" s="28"/>
      <c r="AM231" s="27"/>
      <c r="AN231" s="28"/>
      <c r="AO231" s="28"/>
      <c r="AP231" s="27"/>
      <c r="AQ231" s="25"/>
      <c r="AR231" s="25"/>
      <c r="AS231" s="27"/>
      <c r="AT231" s="25"/>
      <c r="AU231" s="25"/>
      <c r="AV231" s="27"/>
      <c r="AW231" s="25"/>
      <c r="AX231" s="25"/>
      <c r="AY231" s="27"/>
      <c r="AZ231" s="26"/>
    </row>
    <row r="232" spans="1:52" x14ac:dyDescent="0.25">
      <c r="A232" s="22">
        <v>229</v>
      </c>
      <c r="B232" s="22">
        <v>41</v>
      </c>
      <c r="C232" s="22" t="s">
        <v>457</v>
      </c>
      <c r="D232" s="22" t="s">
        <v>21</v>
      </c>
      <c r="E232" s="23">
        <v>0.38</v>
      </c>
      <c r="F232" s="23" t="str">
        <f t="shared" ref="F232:F295" si="92">IF(E232&gt;0.5, "&gt;0.5", "≤0.5")</f>
        <v>≤0.5</v>
      </c>
      <c r="G232" s="24"/>
      <c r="H232" s="23"/>
      <c r="I232" s="23"/>
      <c r="J232" s="23"/>
      <c r="K232" s="24"/>
      <c r="L232" s="23"/>
      <c r="M232" s="25">
        <v>46</v>
      </c>
      <c r="N232" s="18" t="str">
        <f t="shared" si="87"/>
        <v>&lt;110</v>
      </c>
      <c r="O232" s="25">
        <v>18.33832</v>
      </c>
      <c r="P232" s="18" t="str">
        <f t="shared" si="88"/>
        <v>&lt;26</v>
      </c>
      <c r="Q232" s="25">
        <v>0</v>
      </c>
      <c r="R232" s="18" t="str">
        <f t="shared" si="89"/>
        <v>&lt;25</v>
      </c>
      <c r="S232" s="26" t="s">
        <v>10</v>
      </c>
      <c r="T232" s="28">
        <v>0.6</v>
      </c>
      <c r="U232" s="26" t="str">
        <f t="shared" si="80"/>
        <v>&lt;8</v>
      </c>
      <c r="V232" s="22">
        <v>3</v>
      </c>
      <c r="W232" s="22" t="str">
        <f t="shared" si="90"/>
        <v>&lt;2000</v>
      </c>
      <c r="X232" s="25">
        <v>1500</v>
      </c>
      <c r="Y232" s="25">
        <v>1600</v>
      </c>
      <c r="Z232" s="27">
        <f t="shared" si="91"/>
        <v>6.4538521137571164E-2</v>
      </c>
      <c r="AA232" s="25"/>
      <c r="AB232" s="25"/>
      <c r="AC232" s="27"/>
      <c r="AD232" s="25"/>
      <c r="AE232" s="25"/>
      <c r="AF232" s="27"/>
      <c r="AG232" s="22" t="str">
        <f t="shared" si="84"/>
        <v>&lt;20</v>
      </c>
      <c r="AH232" s="28">
        <v>16</v>
      </c>
      <c r="AI232" s="28">
        <v>21</v>
      </c>
      <c r="AJ232" s="27">
        <f t="shared" si="85"/>
        <v>0.27193371548364176</v>
      </c>
      <c r="AK232" s="28"/>
      <c r="AL232" s="28"/>
      <c r="AM232" s="27"/>
      <c r="AN232" s="28"/>
      <c r="AO232" s="28"/>
      <c r="AP232" s="27"/>
      <c r="AQ232" s="25"/>
      <c r="AR232" s="25"/>
      <c r="AS232" s="27"/>
      <c r="AT232" s="25"/>
      <c r="AU232" s="25"/>
      <c r="AV232" s="27"/>
      <c r="AW232" s="25"/>
      <c r="AX232" s="25"/>
      <c r="AY232" s="27"/>
      <c r="AZ232" s="26"/>
    </row>
    <row r="233" spans="1:52" x14ac:dyDescent="0.25">
      <c r="A233" s="22">
        <v>230</v>
      </c>
      <c r="B233" s="22">
        <v>41</v>
      </c>
      <c r="C233" s="22" t="s">
        <v>457</v>
      </c>
      <c r="D233" s="22" t="s">
        <v>21</v>
      </c>
      <c r="E233" s="23">
        <v>0.5</v>
      </c>
      <c r="F233" s="23" t="str">
        <f t="shared" si="92"/>
        <v>≤0.5</v>
      </c>
      <c r="G233" s="24"/>
      <c r="H233" s="23"/>
      <c r="I233" s="23"/>
      <c r="J233" s="23"/>
      <c r="K233" s="24"/>
      <c r="L233" s="23"/>
      <c r="M233" s="25">
        <v>23</v>
      </c>
      <c r="N233" s="18" t="str">
        <f t="shared" si="87"/>
        <v>&lt;110</v>
      </c>
      <c r="O233" s="25">
        <v>18.33832</v>
      </c>
      <c r="P233" s="18" t="str">
        <f t="shared" si="88"/>
        <v>&lt;26</v>
      </c>
      <c r="Q233" s="25">
        <v>0</v>
      </c>
      <c r="R233" s="18" t="str">
        <f t="shared" si="89"/>
        <v>&lt;25</v>
      </c>
      <c r="S233" s="26" t="s">
        <v>10</v>
      </c>
      <c r="T233" s="28">
        <v>0.7</v>
      </c>
      <c r="U233" s="26" t="str">
        <f t="shared" si="80"/>
        <v>&lt;8</v>
      </c>
      <c r="V233" s="22">
        <v>3</v>
      </c>
      <c r="W233" s="22" t="str">
        <f t="shared" si="90"/>
        <v>&lt;2000</v>
      </c>
      <c r="X233" s="25">
        <v>1300</v>
      </c>
      <c r="Y233" s="25">
        <v>1300</v>
      </c>
      <c r="Z233" s="27">
        <f t="shared" si="91"/>
        <v>0</v>
      </c>
      <c r="AA233" s="25"/>
      <c r="AB233" s="25"/>
      <c r="AC233" s="27"/>
      <c r="AD233" s="25"/>
      <c r="AE233" s="25"/>
      <c r="AF233" s="27"/>
      <c r="AG233" s="22" t="str">
        <f t="shared" si="84"/>
        <v>&lt;20</v>
      </c>
      <c r="AH233" s="28">
        <v>15</v>
      </c>
      <c r="AI233" s="28">
        <v>19</v>
      </c>
      <c r="AJ233" s="27">
        <f t="shared" si="85"/>
        <v>0.23638877806423034</v>
      </c>
      <c r="AK233" s="28"/>
      <c r="AL233" s="28"/>
      <c r="AM233" s="27"/>
      <c r="AN233" s="28"/>
      <c r="AO233" s="28"/>
      <c r="AP233" s="27"/>
      <c r="AQ233" s="25"/>
      <c r="AR233" s="25"/>
      <c r="AS233" s="27"/>
      <c r="AT233" s="25"/>
      <c r="AU233" s="25"/>
      <c r="AV233" s="27"/>
      <c r="AW233" s="25"/>
      <c r="AX233" s="25"/>
      <c r="AY233" s="27"/>
      <c r="AZ233" s="26">
        <v>5.7142857142857144</v>
      </c>
    </row>
    <row r="234" spans="1:52" x14ac:dyDescent="0.25">
      <c r="A234" s="22">
        <v>231</v>
      </c>
      <c r="B234" s="22">
        <v>41</v>
      </c>
      <c r="C234" s="22" t="s">
        <v>457</v>
      </c>
      <c r="D234" s="22" t="s">
        <v>21</v>
      </c>
      <c r="E234" s="23">
        <v>0.5</v>
      </c>
      <c r="F234" s="23" t="str">
        <f t="shared" si="92"/>
        <v>≤0.5</v>
      </c>
      <c r="G234" s="24"/>
      <c r="H234" s="23"/>
      <c r="I234" s="23"/>
      <c r="J234" s="23"/>
      <c r="K234" s="24"/>
      <c r="L234" s="23"/>
      <c r="M234" s="25">
        <v>92</v>
      </c>
      <c r="N234" s="18" t="str">
        <f t="shared" si="87"/>
        <v>&lt;110</v>
      </c>
      <c r="O234" s="25">
        <v>18.33832</v>
      </c>
      <c r="P234" s="18" t="str">
        <f t="shared" si="88"/>
        <v>&lt;26</v>
      </c>
      <c r="Q234" s="25">
        <v>0</v>
      </c>
      <c r="R234" s="18" t="str">
        <f t="shared" si="89"/>
        <v>&lt;25</v>
      </c>
      <c r="S234" s="26" t="s">
        <v>10</v>
      </c>
      <c r="T234" s="28">
        <v>0.7</v>
      </c>
      <c r="U234" s="26" t="str">
        <f t="shared" si="80"/>
        <v>&lt;8</v>
      </c>
      <c r="V234" s="22">
        <v>3</v>
      </c>
      <c r="W234" s="22" t="str">
        <f t="shared" si="90"/>
        <v>&lt;2000</v>
      </c>
      <c r="X234" s="25">
        <v>1400</v>
      </c>
      <c r="Y234" s="25">
        <v>1400</v>
      </c>
      <c r="Z234" s="27">
        <f t="shared" si="91"/>
        <v>0</v>
      </c>
      <c r="AA234" s="25"/>
      <c r="AB234" s="25"/>
      <c r="AC234" s="27"/>
      <c r="AD234" s="25"/>
      <c r="AE234" s="25"/>
      <c r="AF234" s="27"/>
      <c r="AG234" s="22" t="str">
        <f t="shared" si="84"/>
        <v>&lt;20</v>
      </c>
      <c r="AH234" s="28">
        <v>14</v>
      </c>
      <c r="AI234" s="28">
        <v>14</v>
      </c>
      <c r="AJ234" s="27">
        <f t="shared" si="85"/>
        <v>0</v>
      </c>
      <c r="AK234" s="28"/>
      <c r="AL234" s="28"/>
      <c r="AM234" s="27"/>
      <c r="AN234" s="28"/>
      <c r="AO234" s="28"/>
      <c r="AP234" s="27"/>
      <c r="AQ234" s="25"/>
      <c r="AR234" s="25"/>
      <c r="AS234" s="27"/>
      <c r="AT234" s="25"/>
      <c r="AU234" s="25"/>
      <c r="AV234" s="27"/>
      <c r="AW234" s="25"/>
      <c r="AX234" s="25"/>
      <c r="AY234" s="27"/>
      <c r="AZ234" s="26">
        <v>0</v>
      </c>
    </row>
    <row r="235" spans="1:52" x14ac:dyDescent="0.25">
      <c r="A235" s="22">
        <v>232</v>
      </c>
      <c r="B235" s="22">
        <v>41</v>
      </c>
      <c r="C235" s="22" t="s">
        <v>457</v>
      </c>
      <c r="D235" s="22" t="s">
        <v>21</v>
      </c>
      <c r="E235" s="23">
        <v>0.55000000000000004</v>
      </c>
      <c r="F235" s="23" t="str">
        <f t="shared" si="92"/>
        <v>&gt;0.5</v>
      </c>
      <c r="G235" s="24"/>
      <c r="H235" s="23"/>
      <c r="I235" s="23"/>
      <c r="J235" s="23"/>
      <c r="K235" s="24"/>
      <c r="L235" s="23"/>
      <c r="M235" s="25">
        <v>23</v>
      </c>
      <c r="N235" s="18" t="str">
        <f t="shared" si="87"/>
        <v>&lt;110</v>
      </c>
      <c r="O235" s="25">
        <v>18.33832</v>
      </c>
      <c r="P235" s="18" t="str">
        <f t="shared" si="88"/>
        <v>&lt;26</v>
      </c>
      <c r="Q235" s="25">
        <v>0</v>
      </c>
      <c r="R235" s="18" t="str">
        <f t="shared" si="89"/>
        <v>&lt;25</v>
      </c>
      <c r="S235" s="26" t="s">
        <v>10</v>
      </c>
      <c r="T235" s="28">
        <v>0.6</v>
      </c>
      <c r="U235" s="26" t="str">
        <f t="shared" si="80"/>
        <v>&lt;8</v>
      </c>
      <c r="V235" s="22">
        <v>3</v>
      </c>
      <c r="W235" s="22" t="str">
        <f t="shared" si="90"/>
        <v>&lt;2000</v>
      </c>
      <c r="X235" s="25">
        <v>1000</v>
      </c>
      <c r="Y235" s="25">
        <v>1100</v>
      </c>
      <c r="Z235" s="27">
        <f t="shared" si="91"/>
        <v>9.5310179804324935E-2</v>
      </c>
      <c r="AA235" s="25"/>
      <c r="AB235" s="25"/>
      <c r="AC235" s="27"/>
      <c r="AD235" s="25"/>
      <c r="AE235" s="25"/>
      <c r="AF235" s="27"/>
      <c r="AG235" s="22" t="str">
        <f t="shared" si="84"/>
        <v>&lt;20</v>
      </c>
      <c r="AH235" s="28">
        <v>18</v>
      </c>
      <c r="AI235" s="28">
        <v>23</v>
      </c>
      <c r="AJ235" s="27">
        <f t="shared" si="85"/>
        <v>0.24512245803298491</v>
      </c>
      <c r="AK235" s="28"/>
      <c r="AL235" s="28"/>
      <c r="AM235" s="27"/>
      <c r="AN235" s="28"/>
      <c r="AO235" s="28"/>
      <c r="AP235" s="27"/>
      <c r="AQ235" s="25"/>
      <c r="AR235" s="25"/>
      <c r="AS235" s="27"/>
      <c r="AT235" s="25"/>
      <c r="AU235" s="25"/>
      <c r="AV235" s="27"/>
      <c r="AW235" s="25"/>
      <c r="AX235" s="25"/>
      <c r="AY235" s="27"/>
      <c r="AZ235" s="26"/>
    </row>
    <row r="236" spans="1:52" x14ac:dyDescent="0.25">
      <c r="A236" s="22">
        <v>233</v>
      </c>
      <c r="B236" s="22">
        <v>41</v>
      </c>
      <c r="C236" s="22" t="s">
        <v>457</v>
      </c>
      <c r="D236" s="22" t="s">
        <v>21</v>
      </c>
      <c r="E236" s="23">
        <v>0.55000000000000004</v>
      </c>
      <c r="F236" s="23" t="str">
        <f t="shared" si="92"/>
        <v>&gt;0.5</v>
      </c>
      <c r="G236" s="24"/>
      <c r="H236" s="23"/>
      <c r="I236" s="23"/>
      <c r="J236" s="23"/>
      <c r="K236" s="24"/>
      <c r="L236" s="23"/>
      <c r="M236" s="25">
        <v>92</v>
      </c>
      <c r="N236" s="18" t="str">
        <f t="shared" si="87"/>
        <v>&lt;110</v>
      </c>
      <c r="O236" s="25">
        <v>18.33832</v>
      </c>
      <c r="P236" s="18" t="str">
        <f t="shared" si="88"/>
        <v>&lt;26</v>
      </c>
      <c r="Q236" s="25">
        <v>0</v>
      </c>
      <c r="R236" s="18" t="str">
        <f t="shared" si="89"/>
        <v>&lt;25</v>
      </c>
      <c r="S236" s="26" t="s">
        <v>10</v>
      </c>
      <c r="T236" s="28">
        <v>0.6</v>
      </c>
      <c r="U236" s="26" t="str">
        <f t="shared" si="80"/>
        <v>&lt;8</v>
      </c>
      <c r="V236" s="22">
        <v>3</v>
      </c>
      <c r="W236" s="22" t="str">
        <f t="shared" si="90"/>
        <v>&lt;2000</v>
      </c>
      <c r="X236" s="25">
        <v>1400</v>
      </c>
      <c r="Y236" s="25">
        <v>1400</v>
      </c>
      <c r="Z236" s="27">
        <f t="shared" si="91"/>
        <v>0</v>
      </c>
      <c r="AA236" s="25"/>
      <c r="AB236" s="25"/>
      <c r="AC236" s="27"/>
      <c r="AD236" s="25"/>
      <c r="AE236" s="25"/>
      <c r="AF236" s="27"/>
      <c r="AG236" s="22" t="str">
        <f t="shared" si="84"/>
        <v>&lt;20</v>
      </c>
      <c r="AH236" s="28">
        <v>16</v>
      </c>
      <c r="AI236" s="28">
        <v>20</v>
      </c>
      <c r="AJ236" s="27">
        <f t="shared" si="85"/>
        <v>0.22314355131420976</v>
      </c>
      <c r="AK236" s="28"/>
      <c r="AL236" s="28"/>
      <c r="AM236" s="27"/>
      <c r="AN236" s="28"/>
      <c r="AO236" s="28"/>
      <c r="AP236" s="27"/>
      <c r="AQ236" s="25"/>
      <c r="AR236" s="25"/>
      <c r="AS236" s="27"/>
      <c r="AT236" s="25"/>
      <c r="AU236" s="25"/>
      <c r="AV236" s="27"/>
      <c r="AW236" s="25"/>
      <c r="AX236" s="25"/>
      <c r="AY236" s="27"/>
      <c r="AZ236" s="26">
        <v>6.666666666666667</v>
      </c>
    </row>
    <row r="237" spans="1:52" x14ac:dyDescent="0.25">
      <c r="A237" s="22">
        <v>234</v>
      </c>
      <c r="B237" s="22">
        <v>41</v>
      </c>
      <c r="C237" s="22" t="s">
        <v>457</v>
      </c>
      <c r="D237" s="22" t="s">
        <v>21</v>
      </c>
      <c r="E237" s="23">
        <v>0.38</v>
      </c>
      <c r="F237" s="23" t="str">
        <f t="shared" si="92"/>
        <v>≤0.5</v>
      </c>
      <c r="G237" s="24"/>
      <c r="H237" s="23"/>
      <c r="I237" s="23"/>
      <c r="J237" s="23"/>
      <c r="K237" s="24"/>
      <c r="L237" s="23"/>
      <c r="M237" s="25">
        <v>23</v>
      </c>
      <c r="N237" s="18" t="str">
        <f t="shared" si="87"/>
        <v>&lt;110</v>
      </c>
      <c r="O237" s="25">
        <v>18.33832</v>
      </c>
      <c r="P237" s="18" t="str">
        <f t="shared" si="88"/>
        <v>&lt;26</v>
      </c>
      <c r="Q237" s="25">
        <v>0</v>
      </c>
      <c r="R237" s="18" t="str">
        <f t="shared" si="89"/>
        <v>&lt;25</v>
      </c>
      <c r="S237" s="26" t="s">
        <v>10</v>
      </c>
      <c r="T237" s="28">
        <v>0.6</v>
      </c>
      <c r="U237" s="26" t="str">
        <f t="shared" si="80"/>
        <v>&lt;8</v>
      </c>
      <c r="V237" s="22">
        <v>3</v>
      </c>
      <c r="W237" s="22" t="str">
        <f t="shared" si="90"/>
        <v>&lt;2000</v>
      </c>
      <c r="X237" s="25">
        <v>1300</v>
      </c>
      <c r="Y237" s="25">
        <v>1400</v>
      </c>
      <c r="Z237" s="27">
        <f t="shared" si="91"/>
        <v>7.4107972153721835E-2</v>
      </c>
      <c r="AA237" s="25"/>
      <c r="AB237" s="25"/>
      <c r="AC237" s="27"/>
      <c r="AD237" s="25"/>
      <c r="AE237" s="25"/>
      <c r="AF237" s="27"/>
      <c r="AG237" s="22" t="str">
        <f t="shared" si="84"/>
        <v>&lt;20</v>
      </c>
      <c r="AH237" s="28">
        <v>15</v>
      </c>
      <c r="AI237" s="28">
        <v>21</v>
      </c>
      <c r="AJ237" s="27">
        <f t="shared" si="85"/>
        <v>0.33647223662121289</v>
      </c>
      <c r="AK237" s="28"/>
      <c r="AL237" s="28"/>
      <c r="AM237" s="27"/>
      <c r="AN237" s="28"/>
      <c r="AO237" s="28"/>
      <c r="AP237" s="27"/>
      <c r="AQ237" s="25"/>
      <c r="AR237" s="25"/>
      <c r="AS237" s="27"/>
      <c r="AT237" s="25"/>
      <c r="AU237" s="25"/>
      <c r="AV237" s="27"/>
      <c r="AW237" s="25"/>
      <c r="AX237" s="25"/>
      <c r="AY237" s="27"/>
      <c r="AZ237" s="26"/>
    </row>
    <row r="238" spans="1:52" x14ac:dyDescent="0.25">
      <c r="A238" s="22">
        <v>235</v>
      </c>
      <c r="B238" s="22">
        <v>41</v>
      </c>
      <c r="C238" s="22" t="s">
        <v>457</v>
      </c>
      <c r="D238" s="22" t="s">
        <v>21</v>
      </c>
      <c r="E238" s="23">
        <v>0.38</v>
      </c>
      <c r="F238" s="23" t="str">
        <f t="shared" si="92"/>
        <v>≤0.5</v>
      </c>
      <c r="G238" s="24"/>
      <c r="H238" s="23"/>
      <c r="I238" s="23"/>
      <c r="J238" s="23"/>
      <c r="K238" s="24"/>
      <c r="L238" s="23"/>
      <c r="M238" s="25">
        <v>92</v>
      </c>
      <c r="N238" s="18" t="str">
        <f t="shared" si="87"/>
        <v>&lt;110</v>
      </c>
      <c r="O238" s="25">
        <v>18.33832</v>
      </c>
      <c r="P238" s="18" t="str">
        <f t="shared" si="88"/>
        <v>&lt;26</v>
      </c>
      <c r="Q238" s="25">
        <v>0</v>
      </c>
      <c r="R238" s="18" t="str">
        <f t="shared" si="89"/>
        <v>&lt;25</v>
      </c>
      <c r="S238" s="26" t="s">
        <v>10</v>
      </c>
      <c r="T238" s="28">
        <v>0.6</v>
      </c>
      <c r="U238" s="26" t="str">
        <f t="shared" si="80"/>
        <v>&lt;8</v>
      </c>
      <c r="V238" s="22">
        <v>3</v>
      </c>
      <c r="W238" s="22" t="str">
        <f t="shared" si="90"/>
        <v>&lt;2000</v>
      </c>
      <c r="X238" s="25">
        <v>1700</v>
      </c>
      <c r="Y238" s="25">
        <v>1600</v>
      </c>
      <c r="Z238" s="27">
        <f t="shared" si="91"/>
        <v>-6.0624621816434854E-2</v>
      </c>
      <c r="AA238" s="25"/>
      <c r="AB238" s="25"/>
      <c r="AC238" s="27"/>
      <c r="AD238" s="25"/>
      <c r="AE238" s="25"/>
      <c r="AF238" s="27"/>
      <c r="AG238" s="22" t="str">
        <f t="shared" si="84"/>
        <v>&lt;20</v>
      </c>
      <c r="AH238" s="28">
        <v>11</v>
      </c>
      <c r="AI238" s="28">
        <v>19</v>
      </c>
      <c r="AJ238" s="27">
        <f t="shared" si="85"/>
        <v>0.54654370636806993</v>
      </c>
      <c r="AK238" s="28"/>
      <c r="AL238" s="28"/>
      <c r="AM238" s="27"/>
      <c r="AN238" s="28"/>
      <c r="AO238" s="28"/>
      <c r="AP238" s="27"/>
      <c r="AQ238" s="25"/>
      <c r="AR238" s="25"/>
      <c r="AS238" s="27"/>
      <c r="AT238" s="25"/>
      <c r="AU238" s="25"/>
      <c r="AV238" s="27"/>
      <c r="AW238" s="25"/>
      <c r="AX238" s="25"/>
      <c r="AY238" s="27"/>
      <c r="AZ238" s="26"/>
    </row>
    <row r="239" spans="1:52" x14ac:dyDescent="0.25">
      <c r="A239" s="22">
        <v>236</v>
      </c>
      <c r="B239" s="22">
        <v>41</v>
      </c>
      <c r="C239" s="22" t="s">
        <v>457</v>
      </c>
      <c r="D239" s="22" t="s">
        <v>21</v>
      </c>
      <c r="E239" s="23">
        <v>0.52</v>
      </c>
      <c r="F239" s="23" t="str">
        <f t="shared" si="92"/>
        <v>&gt;0.5</v>
      </c>
      <c r="G239" s="24"/>
      <c r="H239" s="23"/>
      <c r="I239" s="23"/>
      <c r="J239" s="23"/>
      <c r="K239" s="24"/>
      <c r="L239" s="23"/>
      <c r="M239" s="25">
        <v>23</v>
      </c>
      <c r="N239" s="18" t="str">
        <f t="shared" si="87"/>
        <v>&lt;110</v>
      </c>
      <c r="O239" s="25">
        <v>18.33832</v>
      </c>
      <c r="P239" s="18" t="str">
        <f t="shared" si="88"/>
        <v>&lt;26</v>
      </c>
      <c r="Q239" s="25">
        <v>0</v>
      </c>
      <c r="R239" s="18" t="str">
        <f t="shared" si="89"/>
        <v>&lt;25</v>
      </c>
      <c r="S239" s="26" t="s">
        <v>10</v>
      </c>
      <c r="T239" s="28">
        <v>0.6</v>
      </c>
      <c r="U239" s="26" t="str">
        <f t="shared" si="80"/>
        <v>&lt;8</v>
      </c>
      <c r="V239" s="22">
        <v>3</v>
      </c>
      <c r="W239" s="22" t="str">
        <f t="shared" si="90"/>
        <v>&lt;2000</v>
      </c>
      <c r="X239" s="25">
        <v>1400</v>
      </c>
      <c r="Y239" s="25">
        <v>1400</v>
      </c>
      <c r="Z239" s="27">
        <f t="shared" si="91"/>
        <v>0</v>
      </c>
      <c r="AA239" s="25"/>
      <c r="AB239" s="25"/>
      <c r="AC239" s="27"/>
      <c r="AD239" s="25"/>
      <c r="AE239" s="25"/>
      <c r="AF239" s="27"/>
      <c r="AG239" s="22" t="str">
        <f t="shared" si="84"/>
        <v>&lt;20</v>
      </c>
      <c r="AH239" s="28">
        <v>16</v>
      </c>
      <c r="AI239" s="28">
        <v>23</v>
      </c>
      <c r="AJ239" s="27">
        <f t="shared" si="85"/>
        <v>0.36290549368936847</v>
      </c>
      <c r="AK239" s="28"/>
      <c r="AL239" s="28"/>
      <c r="AM239" s="27"/>
      <c r="AN239" s="28"/>
      <c r="AO239" s="28"/>
      <c r="AP239" s="27"/>
      <c r="AQ239" s="25"/>
      <c r="AR239" s="25"/>
      <c r="AS239" s="27"/>
      <c r="AT239" s="25"/>
      <c r="AU239" s="25"/>
      <c r="AV239" s="27"/>
      <c r="AW239" s="25"/>
      <c r="AX239" s="25"/>
      <c r="AY239" s="27"/>
      <c r="AZ239" s="26"/>
    </row>
    <row r="240" spans="1:52" x14ac:dyDescent="0.25">
      <c r="A240" s="22">
        <v>237</v>
      </c>
      <c r="B240" s="22">
        <v>41</v>
      </c>
      <c r="C240" s="22" t="s">
        <v>457</v>
      </c>
      <c r="D240" s="22" t="s">
        <v>21</v>
      </c>
      <c r="E240" s="23">
        <v>0.52</v>
      </c>
      <c r="F240" s="23" t="str">
        <f t="shared" si="92"/>
        <v>&gt;0.5</v>
      </c>
      <c r="G240" s="24"/>
      <c r="H240" s="23"/>
      <c r="I240" s="23"/>
      <c r="J240" s="23"/>
      <c r="K240" s="24"/>
      <c r="L240" s="23"/>
      <c r="M240" s="25">
        <v>92</v>
      </c>
      <c r="N240" s="18" t="str">
        <f t="shared" si="87"/>
        <v>&lt;110</v>
      </c>
      <c r="O240" s="25">
        <v>18.33832</v>
      </c>
      <c r="P240" s="18" t="str">
        <f t="shared" si="88"/>
        <v>&lt;26</v>
      </c>
      <c r="Q240" s="25">
        <v>0</v>
      </c>
      <c r="R240" s="18" t="str">
        <f t="shared" si="89"/>
        <v>&lt;25</v>
      </c>
      <c r="S240" s="26" t="s">
        <v>10</v>
      </c>
      <c r="T240" s="28">
        <v>0.6</v>
      </c>
      <c r="U240" s="26" t="str">
        <f t="shared" si="80"/>
        <v>&lt;8</v>
      </c>
      <c r="V240" s="22">
        <v>3</v>
      </c>
      <c r="W240" s="22" t="str">
        <f t="shared" si="90"/>
        <v>&lt;2000</v>
      </c>
      <c r="X240" s="25">
        <v>1600</v>
      </c>
      <c r="Y240" s="25">
        <v>1600</v>
      </c>
      <c r="Z240" s="27">
        <f t="shared" si="91"/>
        <v>0</v>
      </c>
      <c r="AA240" s="25"/>
      <c r="AB240" s="25"/>
      <c r="AC240" s="27"/>
      <c r="AD240" s="25"/>
      <c r="AE240" s="25"/>
      <c r="AF240" s="27"/>
      <c r="AG240" s="22" t="str">
        <f t="shared" si="84"/>
        <v>&lt;20</v>
      </c>
      <c r="AH240" s="28">
        <v>13</v>
      </c>
      <c r="AI240" s="28">
        <v>19</v>
      </c>
      <c r="AJ240" s="27">
        <f t="shared" si="85"/>
        <v>0.37948962170490369</v>
      </c>
      <c r="AK240" s="28"/>
      <c r="AL240" s="28"/>
      <c r="AM240" s="27"/>
      <c r="AN240" s="28"/>
      <c r="AO240" s="28"/>
      <c r="AP240" s="27"/>
      <c r="AQ240" s="25"/>
      <c r="AR240" s="25"/>
      <c r="AS240" s="27"/>
      <c r="AT240" s="25"/>
      <c r="AU240" s="25"/>
      <c r="AV240" s="27"/>
      <c r="AW240" s="25"/>
      <c r="AX240" s="25"/>
      <c r="AY240" s="27"/>
      <c r="AZ240" s="26"/>
    </row>
    <row r="241" spans="1:52" x14ac:dyDescent="0.25">
      <c r="A241" s="22">
        <v>238</v>
      </c>
      <c r="B241" s="22">
        <v>41</v>
      </c>
      <c r="C241" s="22" t="s">
        <v>457</v>
      </c>
      <c r="D241" s="22" t="s">
        <v>21</v>
      </c>
      <c r="E241" s="23">
        <v>0.35</v>
      </c>
      <c r="F241" s="23" t="str">
        <f t="shared" si="92"/>
        <v>≤0.5</v>
      </c>
      <c r="G241" s="24"/>
      <c r="H241" s="23"/>
      <c r="I241" s="23"/>
      <c r="J241" s="23"/>
      <c r="K241" s="24"/>
      <c r="L241" s="23"/>
      <c r="M241" s="25">
        <v>0</v>
      </c>
      <c r="N241" s="18" t="str">
        <f t="shared" si="87"/>
        <v>&lt;110</v>
      </c>
      <c r="O241" s="25">
        <v>18.33832</v>
      </c>
      <c r="P241" s="18" t="str">
        <f t="shared" si="88"/>
        <v>&lt;26</v>
      </c>
      <c r="Q241" s="25">
        <v>0</v>
      </c>
      <c r="R241" s="18" t="str">
        <f t="shared" si="89"/>
        <v>&lt;25</v>
      </c>
      <c r="S241" s="26" t="s">
        <v>10</v>
      </c>
      <c r="T241" s="28">
        <v>0.6</v>
      </c>
      <c r="U241" s="26" t="str">
        <f t="shared" si="80"/>
        <v>&lt;8</v>
      </c>
      <c r="V241" s="22">
        <v>3</v>
      </c>
      <c r="W241" s="22" t="str">
        <f t="shared" si="90"/>
        <v>&lt;2000</v>
      </c>
      <c r="X241" s="25">
        <v>700</v>
      </c>
      <c r="Y241" s="25">
        <v>700</v>
      </c>
      <c r="Z241" s="27">
        <f t="shared" si="91"/>
        <v>0</v>
      </c>
      <c r="AA241" s="25"/>
      <c r="AB241" s="25"/>
      <c r="AC241" s="27"/>
      <c r="AD241" s="25"/>
      <c r="AE241" s="25"/>
      <c r="AF241" s="27"/>
      <c r="AG241" s="22" t="str">
        <f t="shared" si="84"/>
        <v>&lt;20</v>
      </c>
      <c r="AH241" s="28">
        <v>12</v>
      </c>
      <c r="AI241" s="28">
        <v>18</v>
      </c>
      <c r="AJ241" s="27">
        <f t="shared" si="85"/>
        <v>0.40546510810816438</v>
      </c>
      <c r="AK241" s="28"/>
      <c r="AL241" s="28"/>
      <c r="AM241" s="27"/>
      <c r="AN241" s="28"/>
      <c r="AO241" s="28"/>
      <c r="AP241" s="27"/>
      <c r="AQ241" s="25"/>
      <c r="AR241" s="25"/>
      <c r="AS241" s="27"/>
      <c r="AT241" s="25"/>
      <c r="AU241" s="25"/>
      <c r="AV241" s="27"/>
      <c r="AW241" s="25"/>
      <c r="AX241" s="25"/>
      <c r="AY241" s="27"/>
      <c r="AZ241" s="26"/>
    </row>
    <row r="242" spans="1:52" x14ac:dyDescent="0.25">
      <c r="A242" s="22">
        <v>239</v>
      </c>
      <c r="B242" s="22">
        <v>41</v>
      </c>
      <c r="C242" s="22" t="s">
        <v>457</v>
      </c>
      <c r="D242" s="22" t="s">
        <v>21</v>
      </c>
      <c r="E242" s="23">
        <v>0.35</v>
      </c>
      <c r="F242" s="23" t="str">
        <f t="shared" si="92"/>
        <v>≤0.5</v>
      </c>
      <c r="G242" s="24"/>
      <c r="H242" s="23"/>
      <c r="I242" s="23"/>
      <c r="J242" s="23"/>
      <c r="K242" s="24"/>
      <c r="L242" s="23"/>
      <c r="M242" s="25">
        <v>92</v>
      </c>
      <c r="N242" s="18" t="str">
        <f t="shared" si="87"/>
        <v>&lt;110</v>
      </c>
      <c r="O242" s="25">
        <v>18.33832</v>
      </c>
      <c r="P242" s="18" t="str">
        <f t="shared" si="88"/>
        <v>&lt;26</v>
      </c>
      <c r="Q242" s="25">
        <v>0</v>
      </c>
      <c r="R242" s="18" t="str">
        <f t="shared" si="89"/>
        <v>&lt;25</v>
      </c>
      <c r="S242" s="26" t="s">
        <v>10</v>
      </c>
      <c r="T242" s="28">
        <v>0.6</v>
      </c>
      <c r="U242" s="26" t="str">
        <f t="shared" si="80"/>
        <v>&lt;8</v>
      </c>
      <c r="V242" s="22">
        <v>3</v>
      </c>
      <c r="W242" s="22" t="str">
        <f t="shared" si="90"/>
        <v>&lt;2000</v>
      </c>
      <c r="X242" s="25">
        <v>1600</v>
      </c>
      <c r="Y242" s="25">
        <v>1600</v>
      </c>
      <c r="Z242" s="27">
        <f t="shared" si="91"/>
        <v>0</v>
      </c>
      <c r="AA242" s="25"/>
      <c r="AB242" s="25"/>
      <c r="AC242" s="27"/>
      <c r="AD242" s="25"/>
      <c r="AE242" s="25"/>
      <c r="AF242" s="27"/>
      <c r="AG242" s="22" t="str">
        <f t="shared" si="84"/>
        <v>&lt;20</v>
      </c>
      <c r="AH242" s="28">
        <v>12</v>
      </c>
      <c r="AI242" s="28">
        <v>14</v>
      </c>
      <c r="AJ242" s="27">
        <f t="shared" si="85"/>
        <v>0.15415067982725836</v>
      </c>
      <c r="AK242" s="28"/>
      <c r="AL242" s="28"/>
      <c r="AM242" s="27"/>
      <c r="AN242" s="28"/>
      <c r="AO242" s="28"/>
      <c r="AP242" s="27"/>
      <c r="AQ242" s="25"/>
      <c r="AR242" s="25"/>
      <c r="AS242" s="27"/>
      <c r="AT242" s="25"/>
      <c r="AU242" s="25"/>
      <c r="AV242" s="27"/>
      <c r="AW242" s="25"/>
      <c r="AX242" s="25"/>
      <c r="AY242" s="27"/>
      <c r="AZ242" s="26">
        <v>3.3333333333333335</v>
      </c>
    </row>
    <row r="243" spans="1:52" x14ac:dyDescent="0.25">
      <c r="A243" s="22">
        <v>240</v>
      </c>
      <c r="B243" s="22">
        <v>41</v>
      </c>
      <c r="C243" s="22" t="s">
        <v>457</v>
      </c>
      <c r="D243" s="22" t="s">
        <v>21</v>
      </c>
      <c r="E243" s="23">
        <v>0.4</v>
      </c>
      <c r="F243" s="23" t="str">
        <f t="shared" si="92"/>
        <v>≤0.5</v>
      </c>
      <c r="G243" s="24"/>
      <c r="H243" s="23"/>
      <c r="I243" s="23"/>
      <c r="J243" s="23"/>
      <c r="K243" s="24"/>
      <c r="L243" s="23"/>
      <c r="M243" s="25">
        <v>0</v>
      </c>
      <c r="N243" s="18" t="str">
        <f t="shared" si="87"/>
        <v>&lt;110</v>
      </c>
      <c r="O243" s="25">
        <v>18.33832</v>
      </c>
      <c r="P243" s="18" t="str">
        <f t="shared" si="88"/>
        <v>&lt;26</v>
      </c>
      <c r="Q243" s="25">
        <v>0</v>
      </c>
      <c r="R243" s="18" t="str">
        <f t="shared" si="89"/>
        <v>&lt;25</v>
      </c>
      <c r="S243" s="26" t="s">
        <v>10</v>
      </c>
      <c r="T243" s="28">
        <v>0.6</v>
      </c>
      <c r="U243" s="26" t="str">
        <f t="shared" si="80"/>
        <v>&lt;8</v>
      </c>
      <c r="V243" s="22">
        <v>3</v>
      </c>
      <c r="W243" s="22" t="str">
        <f t="shared" si="90"/>
        <v>&lt;2000</v>
      </c>
      <c r="X243" s="25">
        <v>1000</v>
      </c>
      <c r="Y243" s="25">
        <v>1100</v>
      </c>
      <c r="Z243" s="27">
        <f t="shared" si="91"/>
        <v>9.5310179804324935E-2</v>
      </c>
      <c r="AA243" s="25"/>
      <c r="AB243" s="25"/>
      <c r="AC243" s="27"/>
      <c r="AD243" s="25"/>
      <c r="AE243" s="25"/>
      <c r="AF243" s="27"/>
      <c r="AG243" s="22" t="str">
        <f t="shared" si="84"/>
        <v>&lt;20</v>
      </c>
      <c r="AH243" s="28">
        <v>16</v>
      </c>
      <c r="AI243" s="28">
        <v>18</v>
      </c>
      <c r="AJ243" s="27">
        <f t="shared" si="85"/>
        <v>0.11778303565638346</v>
      </c>
      <c r="AK243" s="28"/>
      <c r="AL243" s="28"/>
      <c r="AM243" s="27"/>
      <c r="AN243" s="28"/>
      <c r="AO243" s="28"/>
      <c r="AP243" s="27"/>
      <c r="AQ243" s="25"/>
      <c r="AR243" s="25"/>
      <c r="AS243" s="27"/>
      <c r="AT243" s="25"/>
      <c r="AU243" s="25"/>
      <c r="AV243" s="27"/>
      <c r="AW243" s="25"/>
      <c r="AX243" s="25"/>
      <c r="AY243" s="27"/>
      <c r="AZ243" s="26">
        <v>3.3333333333333335</v>
      </c>
    </row>
    <row r="244" spans="1:52" x14ac:dyDescent="0.25">
      <c r="A244" s="22">
        <v>241</v>
      </c>
      <c r="B244" s="22">
        <v>41</v>
      </c>
      <c r="C244" s="22" t="s">
        <v>457</v>
      </c>
      <c r="D244" s="22" t="s">
        <v>21</v>
      </c>
      <c r="E244" s="23">
        <v>0.4</v>
      </c>
      <c r="F244" s="23" t="str">
        <f t="shared" si="92"/>
        <v>≤0.5</v>
      </c>
      <c r="G244" s="24"/>
      <c r="H244" s="23"/>
      <c r="I244" s="23"/>
      <c r="J244" s="23"/>
      <c r="K244" s="24"/>
      <c r="L244" s="23"/>
      <c r="M244" s="25">
        <v>92</v>
      </c>
      <c r="N244" s="18" t="str">
        <f t="shared" si="87"/>
        <v>&lt;110</v>
      </c>
      <c r="O244" s="25">
        <v>18.33832</v>
      </c>
      <c r="P244" s="18" t="str">
        <f t="shared" si="88"/>
        <v>&lt;26</v>
      </c>
      <c r="Q244" s="25">
        <v>0</v>
      </c>
      <c r="R244" s="18" t="str">
        <f t="shared" si="89"/>
        <v>&lt;25</v>
      </c>
      <c r="S244" s="26" t="s">
        <v>10</v>
      </c>
      <c r="T244" s="28">
        <v>0.6</v>
      </c>
      <c r="U244" s="26" t="str">
        <f t="shared" si="80"/>
        <v>&lt;8</v>
      </c>
      <c r="V244" s="22">
        <v>3</v>
      </c>
      <c r="W244" s="22" t="str">
        <f t="shared" si="90"/>
        <v>&lt;2000</v>
      </c>
      <c r="X244" s="25">
        <v>1600</v>
      </c>
      <c r="Y244" s="25">
        <v>1700</v>
      </c>
      <c r="Z244" s="27">
        <f t="shared" si="91"/>
        <v>6.062462181643484E-2</v>
      </c>
      <c r="AA244" s="25"/>
      <c r="AB244" s="25"/>
      <c r="AC244" s="27"/>
      <c r="AD244" s="25"/>
      <c r="AE244" s="25"/>
      <c r="AF244" s="27"/>
      <c r="AG244" s="22" t="str">
        <f t="shared" si="84"/>
        <v>&lt;20</v>
      </c>
      <c r="AH244" s="28">
        <v>13</v>
      </c>
      <c r="AI244" s="28">
        <v>15</v>
      </c>
      <c r="AJ244" s="27">
        <f t="shared" si="85"/>
        <v>0.14310084364067324</v>
      </c>
      <c r="AK244" s="28"/>
      <c r="AL244" s="28"/>
      <c r="AM244" s="27"/>
      <c r="AN244" s="28"/>
      <c r="AO244" s="28"/>
      <c r="AP244" s="27"/>
      <c r="AQ244" s="25"/>
      <c r="AR244" s="25"/>
      <c r="AS244" s="27"/>
      <c r="AT244" s="25"/>
      <c r="AU244" s="25"/>
      <c r="AV244" s="27"/>
      <c r="AW244" s="25"/>
      <c r="AX244" s="25"/>
      <c r="AY244" s="27"/>
      <c r="AZ244" s="26">
        <v>3.3333333333333335</v>
      </c>
    </row>
    <row r="245" spans="1:52" x14ac:dyDescent="0.25">
      <c r="A245" s="22">
        <v>242</v>
      </c>
      <c r="B245" s="22">
        <v>41</v>
      </c>
      <c r="C245" s="22" t="s">
        <v>457</v>
      </c>
      <c r="D245" s="22" t="s">
        <v>21</v>
      </c>
      <c r="E245" s="23">
        <v>0.85</v>
      </c>
      <c r="F245" s="23" t="str">
        <f t="shared" si="92"/>
        <v>&gt;0.5</v>
      </c>
      <c r="G245" s="24"/>
      <c r="H245" s="23"/>
      <c r="I245" s="23"/>
      <c r="J245" s="23"/>
      <c r="K245" s="24"/>
      <c r="L245" s="23"/>
      <c r="M245" s="25">
        <v>0</v>
      </c>
      <c r="N245" s="18" t="str">
        <f t="shared" si="87"/>
        <v>&lt;110</v>
      </c>
      <c r="O245" s="25">
        <v>18.33832</v>
      </c>
      <c r="P245" s="18" t="str">
        <f t="shared" si="88"/>
        <v>&lt;26</v>
      </c>
      <c r="Q245" s="25">
        <v>0</v>
      </c>
      <c r="R245" s="18" t="str">
        <f t="shared" si="89"/>
        <v>&lt;25</v>
      </c>
      <c r="S245" s="26" t="s">
        <v>10</v>
      </c>
      <c r="T245" s="28">
        <v>0.6</v>
      </c>
      <c r="U245" s="26" t="str">
        <f t="shared" si="80"/>
        <v>&lt;8</v>
      </c>
      <c r="V245" s="22">
        <v>3</v>
      </c>
      <c r="W245" s="22" t="str">
        <f t="shared" si="90"/>
        <v>&lt;2000</v>
      </c>
      <c r="X245" s="25">
        <v>1300</v>
      </c>
      <c r="Y245" s="25">
        <v>1300</v>
      </c>
      <c r="Z245" s="27">
        <f t="shared" si="91"/>
        <v>0</v>
      </c>
      <c r="AA245" s="25"/>
      <c r="AB245" s="25"/>
      <c r="AC245" s="27"/>
      <c r="AD245" s="25"/>
      <c r="AE245" s="25"/>
      <c r="AF245" s="27"/>
      <c r="AG245" s="22" t="str">
        <f t="shared" si="84"/>
        <v>&lt;20</v>
      </c>
      <c r="AH245" s="28">
        <v>12</v>
      </c>
      <c r="AI245" s="28">
        <v>15</v>
      </c>
      <c r="AJ245" s="27">
        <f t="shared" si="85"/>
        <v>0.22314355131420976</v>
      </c>
      <c r="AK245" s="28"/>
      <c r="AL245" s="28"/>
      <c r="AM245" s="27"/>
      <c r="AN245" s="28"/>
      <c r="AO245" s="28"/>
      <c r="AP245" s="27"/>
      <c r="AQ245" s="25"/>
      <c r="AR245" s="25"/>
      <c r="AS245" s="27"/>
      <c r="AT245" s="25"/>
      <c r="AU245" s="25"/>
      <c r="AV245" s="27"/>
      <c r="AW245" s="25"/>
      <c r="AX245" s="25"/>
      <c r="AY245" s="27"/>
      <c r="AZ245" s="26">
        <v>5</v>
      </c>
    </row>
    <row r="246" spans="1:52" x14ac:dyDescent="0.25">
      <c r="A246" s="22">
        <v>243</v>
      </c>
      <c r="B246" s="22">
        <v>41</v>
      </c>
      <c r="C246" s="22" t="s">
        <v>457</v>
      </c>
      <c r="D246" s="22" t="s">
        <v>21</v>
      </c>
      <c r="E246" s="23">
        <v>0.85</v>
      </c>
      <c r="F246" s="23" t="str">
        <f t="shared" si="92"/>
        <v>&gt;0.5</v>
      </c>
      <c r="G246" s="24"/>
      <c r="H246" s="23"/>
      <c r="I246" s="23"/>
      <c r="J246" s="23"/>
      <c r="K246" s="24"/>
      <c r="L246" s="23"/>
      <c r="M246" s="25">
        <v>92</v>
      </c>
      <c r="N246" s="18" t="str">
        <f t="shared" si="87"/>
        <v>&lt;110</v>
      </c>
      <c r="O246" s="25">
        <v>18.33832</v>
      </c>
      <c r="P246" s="18" t="str">
        <f t="shared" si="88"/>
        <v>&lt;26</v>
      </c>
      <c r="Q246" s="25">
        <v>0</v>
      </c>
      <c r="R246" s="18" t="str">
        <f t="shared" si="89"/>
        <v>&lt;25</v>
      </c>
      <c r="S246" s="26" t="s">
        <v>10</v>
      </c>
      <c r="T246" s="28">
        <v>0.6</v>
      </c>
      <c r="U246" s="26" t="str">
        <f t="shared" si="80"/>
        <v>&lt;8</v>
      </c>
      <c r="V246" s="22">
        <v>3</v>
      </c>
      <c r="W246" s="22" t="str">
        <f t="shared" si="90"/>
        <v>2000–4000</v>
      </c>
      <c r="X246" s="25">
        <v>2100</v>
      </c>
      <c r="Y246" s="25">
        <v>2000</v>
      </c>
      <c r="Z246" s="27">
        <f t="shared" si="91"/>
        <v>-4.8790164169432056E-2</v>
      </c>
      <c r="AA246" s="25"/>
      <c r="AB246" s="25"/>
      <c r="AC246" s="27"/>
      <c r="AD246" s="25"/>
      <c r="AE246" s="25"/>
      <c r="AF246" s="27"/>
      <c r="AG246" s="22" t="str">
        <f t="shared" si="84"/>
        <v>&lt;20</v>
      </c>
      <c r="AH246" s="28">
        <v>12</v>
      </c>
      <c r="AI246" s="28">
        <v>14</v>
      </c>
      <c r="AJ246" s="27">
        <f t="shared" si="85"/>
        <v>0.15415067982725836</v>
      </c>
      <c r="AK246" s="28"/>
      <c r="AL246" s="28"/>
      <c r="AM246" s="27"/>
      <c r="AN246" s="28"/>
      <c r="AO246" s="28"/>
      <c r="AP246" s="27"/>
      <c r="AQ246" s="25"/>
      <c r="AR246" s="25"/>
      <c r="AS246" s="27"/>
      <c r="AT246" s="25"/>
      <c r="AU246" s="25"/>
      <c r="AV246" s="27"/>
      <c r="AW246" s="25"/>
      <c r="AX246" s="25"/>
      <c r="AY246" s="27"/>
      <c r="AZ246" s="26">
        <v>3.3333333333333335</v>
      </c>
    </row>
    <row r="247" spans="1:52" x14ac:dyDescent="0.25">
      <c r="A247" s="22">
        <v>244</v>
      </c>
      <c r="B247" s="22">
        <v>41</v>
      </c>
      <c r="C247" s="22" t="s">
        <v>457</v>
      </c>
      <c r="D247" s="22" t="s">
        <v>21</v>
      </c>
      <c r="E247" s="23">
        <v>0.3</v>
      </c>
      <c r="F247" s="23" t="str">
        <f t="shared" si="92"/>
        <v>≤0.5</v>
      </c>
      <c r="G247" s="24"/>
      <c r="H247" s="23"/>
      <c r="I247" s="23"/>
      <c r="J247" s="23"/>
      <c r="K247" s="24"/>
      <c r="L247" s="23"/>
      <c r="M247" s="25">
        <v>0</v>
      </c>
      <c r="N247" s="18" t="str">
        <f t="shared" si="87"/>
        <v>&lt;110</v>
      </c>
      <c r="O247" s="25">
        <v>18.33832</v>
      </c>
      <c r="P247" s="18" t="str">
        <f t="shared" si="88"/>
        <v>&lt;26</v>
      </c>
      <c r="Q247" s="25">
        <v>0</v>
      </c>
      <c r="R247" s="18" t="str">
        <f t="shared" si="89"/>
        <v>&lt;25</v>
      </c>
      <c r="S247" s="26" t="s">
        <v>10</v>
      </c>
      <c r="T247" s="28">
        <v>0.7</v>
      </c>
      <c r="U247" s="26" t="str">
        <f t="shared" si="80"/>
        <v>&lt;8</v>
      </c>
      <c r="V247" s="22">
        <v>3</v>
      </c>
      <c r="W247" s="22" t="str">
        <f t="shared" si="90"/>
        <v>&lt;2000</v>
      </c>
      <c r="X247" s="25">
        <v>1800</v>
      </c>
      <c r="Y247" s="25">
        <v>1800</v>
      </c>
      <c r="Z247" s="27">
        <f t="shared" si="91"/>
        <v>0</v>
      </c>
      <c r="AA247" s="25"/>
      <c r="AB247" s="25"/>
      <c r="AC247" s="27"/>
      <c r="AD247" s="25"/>
      <c r="AE247" s="25"/>
      <c r="AF247" s="27"/>
      <c r="AG247" s="22" t="str">
        <f t="shared" si="84"/>
        <v>&lt;20</v>
      </c>
      <c r="AH247" s="28">
        <v>11</v>
      </c>
      <c r="AI247" s="28">
        <v>12</v>
      </c>
      <c r="AJ247" s="27">
        <f t="shared" si="85"/>
        <v>8.7011376989629699E-2</v>
      </c>
      <c r="AK247" s="28"/>
      <c r="AL247" s="28"/>
      <c r="AM247" s="27"/>
      <c r="AN247" s="28"/>
      <c r="AO247" s="28"/>
      <c r="AP247" s="27"/>
      <c r="AQ247" s="25"/>
      <c r="AR247" s="25"/>
      <c r="AS247" s="27"/>
      <c r="AT247" s="25"/>
      <c r="AU247" s="25"/>
      <c r="AV247" s="27"/>
      <c r="AW247" s="25"/>
      <c r="AX247" s="25"/>
      <c r="AY247" s="27"/>
      <c r="AZ247" s="26">
        <v>1.4285714285714286</v>
      </c>
    </row>
    <row r="248" spans="1:52" x14ac:dyDescent="0.25">
      <c r="A248" s="22">
        <v>245</v>
      </c>
      <c r="B248" s="22">
        <v>41</v>
      </c>
      <c r="C248" s="22" t="s">
        <v>457</v>
      </c>
      <c r="D248" s="22" t="s">
        <v>21</v>
      </c>
      <c r="E248" s="23">
        <v>0.3</v>
      </c>
      <c r="F248" s="23" t="str">
        <f t="shared" si="92"/>
        <v>≤0.5</v>
      </c>
      <c r="G248" s="24"/>
      <c r="H248" s="23"/>
      <c r="I248" s="23"/>
      <c r="J248" s="23"/>
      <c r="K248" s="24"/>
      <c r="L248" s="23"/>
      <c r="M248" s="25">
        <v>46</v>
      </c>
      <c r="N248" s="18" t="str">
        <f t="shared" si="87"/>
        <v>&lt;110</v>
      </c>
      <c r="O248" s="25">
        <v>18.33832</v>
      </c>
      <c r="P248" s="18" t="str">
        <f t="shared" si="88"/>
        <v>&lt;26</v>
      </c>
      <c r="Q248" s="25">
        <v>0</v>
      </c>
      <c r="R248" s="18" t="str">
        <f t="shared" si="89"/>
        <v>&lt;25</v>
      </c>
      <c r="S248" s="26" t="s">
        <v>10</v>
      </c>
      <c r="T248" s="28">
        <v>0.7</v>
      </c>
      <c r="U248" s="26" t="str">
        <f t="shared" si="80"/>
        <v>&lt;8</v>
      </c>
      <c r="V248" s="22">
        <v>3</v>
      </c>
      <c r="W248" s="22" t="str">
        <f t="shared" si="90"/>
        <v>2000–4000</v>
      </c>
      <c r="X248" s="25">
        <v>2400</v>
      </c>
      <c r="Y248" s="25">
        <v>2400</v>
      </c>
      <c r="Z248" s="27">
        <f t="shared" si="91"/>
        <v>0</v>
      </c>
      <c r="AA248" s="25"/>
      <c r="AB248" s="25"/>
      <c r="AC248" s="27"/>
      <c r="AD248" s="25"/>
      <c r="AE248" s="25"/>
      <c r="AF248" s="27"/>
      <c r="AG248" s="22" t="str">
        <f t="shared" si="84"/>
        <v>&lt;20</v>
      </c>
      <c r="AH248" s="28">
        <v>11</v>
      </c>
      <c r="AI248" s="28">
        <v>13</v>
      </c>
      <c r="AJ248" s="27">
        <f t="shared" si="85"/>
        <v>0.16705408466316624</v>
      </c>
      <c r="AK248" s="28"/>
      <c r="AL248" s="28"/>
      <c r="AM248" s="27"/>
      <c r="AN248" s="28"/>
      <c r="AO248" s="28"/>
      <c r="AP248" s="27"/>
      <c r="AQ248" s="25"/>
      <c r="AR248" s="25"/>
      <c r="AS248" s="27"/>
      <c r="AT248" s="25"/>
      <c r="AU248" s="25"/>
      <c r="AV248" s="27"/>
      <c r="AW248" s="25"/>
      <c r="AX248" s="25"/>
      <c r="AY248" s="27"/>
      <c r="AZ248" s="26">
        <v>2.8571428571428572</v>
      </c>
    </row>
    <row r="249" spans="1:52" x14ac:dyDescent="0.25">
      <c r="A249" s="22">
        <v>246</v>
      </c>
      <c r="B249" s="22">
        <v>41</v>
      </c>
      <c r="C249" s="22" t="s">
        <v>457</v>
      </c>
      <c r="D249" s="22" t="s">
        <v>21</v>
      </c>
      <c r="E249" s="23">
        <v>0.35</v>
      </c>
      <c r="F249" s="23" t="str">
        <f t="shared" si="92"/>
        <v>≤0.5</v>
      </c>
      <c r="G249" s="24"/>
      <c r="H249" s="23"/>
      <c r="I249" s="23"/>
      <c r="J249" s="23"/>
      <c r="K249" s="24"/>
      <c r="L249" s="23"/>
      <c r="M249" s="25">
        <v>0</v>
      </c>
      <c r="N249" s="18" t="str">
        <f t="shared" si="87"/>
        <v>&lt;110</v>
      </c>
      <c r="O249" s="25">
        <v>18.33832</v>
      </c>
      <c r="P249" s="18" t="str">
        <f t="shared" si="88"/>
        <v>&lt;26</v>
      </c>
      <c r="Q249" s="25">
        <v>0</v>
      </c>
      <c r="R249" s="18" t="str">
        <f t="shared" si="89"/>
        <v>&lt;25</v>
      </c>
      <c r="S249" s="26" t="s">
        <v>10</v>
      </c>
      <c r="T249" s="28">
        <v>0.7</v>
      </c>
      <c r="U249" s="26" t="str">
        <f t="shared" si="80"/>
        <v>&lt;8</v>
      </c>
      <c r="V249" s="22">
        <v>3</v>
      </c>
      <c r="W249" s="22" t="str">
        <f t="shared" si="90"/>
        <v>&lt;2000</v>
      </c>
      <c r="X249" s="25">
        <v>1200</v>
      </c>
      <c r="Y249" s="25">
        <v>1300</v>
      </c>
      <c r="Z249" s="27">
        <f t="shared" si="91"/>
        <v>8.0042707673536356E-2</v>
      </c>
      <c r="AA249" s="25"/>
      <c r="AB249" s="25"/>
      <c r="AC249" s="27"/>
      <c r="AD249" s="25"/>
      <c r="AE249" s="25"/>
      <c r="AF249" s="27"/>
      <c r="AG249" s="22" t="str">
        <f t="shared" si="84"/>
        <v>&lt;20</v>
      </c>
      <c r="AH249" s="28">
        <v>11</v>
      </c>
      <c r="AI249" s="28">
        <v>11</v>
      </c>
      <c r="AJ249" s="27">
        <f t="shared" si="85"/>
        <v>0</v>
      </c>
      <c r="AK249" s="28"/>
      <c r="AL249" s="28"/>
      <c r="AM249" s="27"/>
      <c r="AN249" s="28"/>
      <c r="AO249" s="28"/>
      <c r="AP249" s="27"/>
      <c r="AQ249" s="25"/>
      <c r="AR249" s="25"/>
      <c r="AS249" s="27"/>
      <c r="AT249" s="25"/>
      <c r="AU249" s="25"/>
      <c r="AV249" s="27"/>
      <c r="AW249" s="25"/>
      <c r="AX249" s="25"/>
      <c r="AY249" s="27"/>
      <c r="AZ249" s="26">
        <v>0</v>
      </c>
    </row>
    <row r="250" spans="1:52" x14ac:dyDescent="0.25">
      <c r="A250" s="22">
        <v>247</v>
      </c>
      <c r="B250" s="22">
        <v>41</v>
      </c>
      <c r="C250" s="22" t="s">
        <v>457</v>
      </c>
      <c r="D250" s="22" t="s">
        <v>21</v>
      </c>
      <c r="E250" s="23">
        <v>0.35</v>
      </c>
      <c r="F250" s="23" t="str">
        <f t="shared" si="92"/>
        <v>≤0.5</v>
      </c>
      <c r="G250" s="24"/>
      <c r="H250" s="23"/>
      <c r="I250" s="23"/>
      <c r="J250" s="23"/>
      <c r="K250" s="24"/>
      <c r="L250" s="23"/>
      <c r="M250" s="25">
        <v>46</v>
      </c>
      <c r="N250" s="18" t="str">
        <f t="shared" si="87"/>
        <v>&lt;110</v>
      </c>
      <c r="O250" s="25">
        <v>18.33832</v>
      </c>
      <c r="P250" s="18" t="str">
        <f t="shared" si="88"/>
        <v>&lt;26</v>
      </c>
      <c r="Q250" s="25">
        <v>0</v>
      </c>
      <c r="R250" s="18" t="str">
        <f t="shared" si="89"/>
        <v>&lt;25</v>
      </c>
      <c r="S250" s="26" t="s">
        <v>10</v>
      </c>
      <c r="T250" s="28">
        <v>0.7</v>
      </c>
      <c r="U250" s="26" t="str">
        <f t="shared" si="80"/>
        <v>&lt;8</v>
      </c>
      <c r="V250" s="22">
        <v>3</v>
      </c>
      <c r="W250" s="22" t="str">
        <f t="shared" si="90"/>
        <v>&lt;2000</v>
      </c>
      <c r="X250" s="25">
        <v>1300</v>
      </c>
      <c r="Y250" s="25">
        <v>1400</v>
      </c>
      <c r="Z250" s="27">
        <f t="shared" si="91"/>
        <v>7.4107972153721835E-2</v>
      </c>
      <c r="AA250" s="25"/>
      <c r="AB250" s="25"/>
      <c r="AC250" s="27"/>
      <c r="AD250" s="25"/>
      <c r="AE250" s="25"/>
      <c r="AF250" s="27"/>
      <c r="AG250" s="22" t="str">
        <f t="shared" si="84"/>
        <v>&lt;20</v>
      </c>
      <c r="AH250" s="28">
        <v>10</v>
      </c>
      <c r="AI250" s="28">
        <v>10</v>
      </c>
      <c r="AJ250" s="27">
        <f t="shared" si="85"/>
        <v>0</v>
      </c>
      <c r="AK250" s="28"/>
      <c r="AL250" s="28"/>
      <c r="AM250" s="27"/>
      <c r="AN250" s="28"/>
      <c r="AO250" s="28"/>
      <c r="AP250" s="27"/>
      <c r="AQ250" s="25"/>
      <c r="AR250" s="25"/>
      <c r="AS250" s="27"/>
      <c r="AT250" s="25"/>
      <c r="AU250" s="25"/>
      <c r="AV250" s="27"/>
      <c r="AW250" s="25"/>
      <c r="AX250" s="25"/>
      <c r="AY250" s="27"/>
      <c r="AZ250" s="26">
        <v>0</v>
      </c>
    </row>
    <row r="251" spans="1:52" x14ac:dyDescent="0.25">
      <c r="A251" s="22">
        <v>248</v>
      </c>
      <c r="B251" s="22">
        <v>41</v>
      </c>
      <c r="C251" s="22" t="s">
        <v>457</v>
      </c>
      <c r="D251" s="22" t="s">
        <v>21</v>
      </c>
      <c r="E251" s="23">
        <v>0.57999999999999996</v>
      </c>
      <c r="F251" s="23" t="str">
        <f t="shared" si="92"/>
        <v>&gt;0.5</v>
      </c>
      <c r="G251" s="24"/>
      <c r="H251" s="23"/>
      <c r="I251" s="23"/>
      <c r="J251" s="23"/>
      <c r="K251" s="24"/>
      <c r="L251" s="23"/>
      <c r="M251" s="25">
        <v>0</v>
      </c>
      <c r="N251" s="18" t="str">
        <f t="shared" si="87"/>
        <v>&lt;110</v>
      </c>
      <c r="O251" s="25">
        <v>18.33832</v>
      </c>
      <c r="P251" s="18" t="str">
        <f t="shared" si="88"/>
        <v>&lt;26</v>
      </c>
      <c r="Q251" s="25">
        <v>49.8</v>
      </c>
      <c r="R251" s="18" t="str">
        <f t="shared" si="89"/>
        <v>25–58</v>
      </c>
      <c r="S251" s="26" t="s">
        <v>10</v>
      </c>
      <c r="T251" s="28">
        <v>0.7</v>
      </c>
      <c r="U251" s="26" t="str">
        <f t="shared" si="80"/>
        <v>&lt;8</v>
      </c>
      <c r="V251" s="22">
        <v>3</v>
      </c>
      <c r="W251" s="22" t="str">
        <f t="shared" si="90"/>
        <v>2000–4000</v>
      </c>
      <c r="X251" s="25">
        <v>2300</v>
      </c>
      <c r="Y251" s="25">
        <v>2400</v>
      </c>
      <c r="Z251" s="27">
        <f t="shared" si="91"/>
        <v>4.2559614418795903E-2</v>
      </c>
      <c r="AA251" s="25"/>
      <c r="AB251" s="25"/>
      <c r="AC251" s="27"/>
      <c r="AD251" s="25"/>
      <c r="AE251" s="25"/>
      <c r="AF251" s="27"/>
      <c r="AG251" s="22" t="str">
        <f t="shared" si="84"/>
        <v>&lt;20</v>
      </c>
      <c r="AH251" s="28">
        <v>12</v>
      </c>
      <c r="AI251" s="28">
        <v>12</v>
      </c>
      <c r="AJ251" s="27">
        <f t="shared" si="85"/>
        <v>0</v>
      </c>
      <c r="AK251" s="28"/>
      <c r="AL251" s="28"/>
      <c r="AM251" s="27"/>
      <c r="AN251" s="28"/>
      <c r="AO251" s="28"/>
      <c r="AP251" s="27"/>
      <c r="AQ251" s="25"/>
      <c r="AR251" s="25"/>
      <c r="AS251" s="27"/>
      <c r="AT251" s="25"/>
      <c r="AU251" s="25"/>
      <c r="AV251" s="27"/>
      <c r="AW251" s="25"/>
      <c r="AX251" s="25"/>
      <c r="AY251" s="27"/>
      <c r="AZ251" s="26">
        <v>0</v>
      </c>
    </row>
    <row r="252" spans="1:52" x14ac:dyDescent="0.25">
      <c r="A252" s="22">
        <v>249</v>
      </c>
      <c r="B252" s="22">
        <v>41</v>
      </c>
      <c r="C252" s="22" t="s">
        <v>457</v>
      </c>
      <c r="D252" s="22" t="s">
        <v>21</v>
      </c>
      <c r="E252" s="23">
        <v>0.57999999999999996</v>
      </c>
      <c r="F252" s="23" t="str">
        <f t="shared" si="92"/>
        <v>&gt;0.5</v>
      </c>
      <c r="G252" s="24"/>
      <c r="H252" s="23"/>
      <c r="I252" s="23"/>
      <c r="J252" s="23"/>
      <c r="K252" s="24"/>
      <c r="L252" s="23"/>
      <c r="M252" s="25">
        <v>92</v>
      </c>
      <c r="N252" s="18" t="str">
        <f t="shared" si="87"/>
        <v>&lt;110</v>
      </c>
      <c r="O252" s="25">
        <v>18.33832</v>
      </c>
      <c r="P252" s="18" t="str">
        <f t="shared" si="88"/>
        <v>&lt;26</v>
      </c>
      <c r="Q252" s="25">
        <v>49.8</v>
      </c>
      <c r="R252" s="18" t="str">
        <f t="shared" si="89"/>
        <v>25–58</v>
      </c>
      <c r="S252" s="26" t="s">
        <v>10</v>
      </c>
      <c r="T252" s="28">
        <v>0.7</v>
      </c>
      <c r="U252" s="26" t="str">
        <f t="shared" si="80"/>
        <v>&lt;8</v>
      </c>
      <c r="V252" s="22">
        <v>3</v>
      </c>
      <c r="W252" s="22" t="str">
        <f t="shared" si="90"/>
        <v>2000–4000</v>
      </c>
      <c r="X252" s="25">
        <v>2800</v>
      </c>
      <c r="Y252" s="25">
        <v>2700</v>
      </c>
      <c r="Z252" s="27">
        <f t="shared" si="91"/>
        <v>-3.6367644170874833E-2</v>
      </c>
      <c r="AA252" s="25"/>
      <c r="AB252" s="25"/>
      <c r="AC252" s="27"/>
      <c r="AD252" s="25"/>
      <c r="AE252" s="25"/>
      <c r="AF252" s="27"/>
      <c r="AG252" s="22" t="str">
        <f t="shared" si="84"/>
        <v>&lt;20</v>
      </c>
      <c r="AH252" s="28">
        <v>10</v>
      </c>
      <c r="AI252" s="28">
        <v>12</v>
      </c>
      <c r="AJ252" s="27">
        <f t="shared" si="85"/>
        <v>0.18232155679395459</v>
      </c>
      <c r="AK252" s="28"/>
      <c r="AL252" s="28"/>
      <c r="AM252" s="27"/>
      <c r="AN252" s="28"/>
      <c r="AO252" s="28"/>
      <c r="AP252" s="27"/>
      <c r="AQ252" s="25"/>
      <c r="AR252" s="25"/>
      <c r="AS252" s="27"/>
      <c r="AT252" s="25"/>
      <c r="AU252" s="25"/>
      <c r="AV252" s="27"/>
      <c r="AW252" s="25"/>
      <c r="AX252" s="25"/>
      <c r="AY252" s="27"/>
      <c r="AZ252" s="26">
        <v>2.8571428571428572</v>
      </c>
    </row>
    <row r="253" spans="1:52" x14ac:dyDescent="0.25">
      <c r="A253" s="22">
        <v>250</v>
      </c>
      <c r="B253" s="22">
        <v>41</v>
      </c>
      <c r="C253" s="22" t="s">
        <v>457</v>
      </c>
      <c r="D253" s="22" t="s">
        <v>21</v>
      </c>
      <c r="E253" s="23">
        <v>0.3</v>
      </c>
      <c r="F253" s="23" t="str">
        <f t="shared" si="92"/>
        <v>≤0.5</v>
      </c>
      <c r="G253" s="24"/>
      <c r="H253" s="23"/>
      <c r="I253" s="23"/>
      <c r="J253" s="23"/>
      <c r="K253" s="24"/>
      <c r="L253" s="23"/>
      <c r="M253" s="25">
        <v>0</v>
      </c>
      <c r="N253" s="18" t="str">
        <f t="shared" si="87"/>
        <v>&lt;110</v>
      </c>
      <c r="O253" s="25">
        <v>18.33832</v>
      </c>
      <c r="P253" s="18" t="str">
        <f t="shared" si="88"/>
        <v>&lt;26</v>
      </c>
      <c r="Q253" s="25">
        <v>49.8</v>
      </c>
      <c r="R253" s="18" t="str">
        <f t="shared" si="89"/>
        <v>25–58</v>
      </c>
      <c r="S253" s="26" t="s">
        <v>10</v>
      </c>
      <c r="T253" s="28">
        <v>0.7</v>
      </c>
      <c r="U253" s="26" t="str">
        <f t="shared" si="80"/>
        <v>&lt;8</v>
      </c>
      <c r="V253" s="22">
        <v>3</v>
      </c>
      <c r="W253" s="22" t="str">
        <f t="shared" si="90"/>
        <v>2000–4000</v>
      </c>
      <c r="X253" s="25">
        <v>2100</v>
      </c>
      <c r="Y253" s="25">
        <v>2000</v>
      </c>
      <c r="Z253" s="27">
        <f t="shared" si="91"/>
        <v>-4.8790164169432056E-2</v>
      </c>
      <c r="AA253" s="25"/>
      <c r="AB253" s="25"/>
      <c r="AC253" s="27"/>
      <c r="AD253" s="25"/>
      <c r="AE253" s="25"/>
      <c r="AF253" s="27"/>
      <c r="AG253" s="22" t="str">
        <f t="shared" si="84"/>
        <v>&lt;20</v>
      </c>
      <c r="AH253" s="28">
        <v>13</v>
      </c>
      <c r="AI253" s="28">
        <v>13</v>
      </c>
      <c r="AJ253" s="27">
        <f t="shared" si="85"/>
        <v>0</v>
      </c>
      <c r="AK253" s="28"/>
      <c r="AL253" s="28"/>
      <c r="AM253" s="27"/>
      <c r="AN253" s="28"/>
      <c r="AO253" s="28"/>
      <c r="AP253" s="27"/>
      <c r="AQ253" s="25"/>
      <c r="AR253" s="25"/>
      <c r="AS253" s="27"/>
      <c r="AT253" s="25"/>
      <c r="AU253" s="25"/>
      <c r="AV253" s="27"/>
      <c r="AW253" s="25"/>
      <c r="AX253" s="25"/>
      <c r="AY253" s="27"/>
      <c r="AZ253" s="26">
        <v>0</v>
      </c>
    </row>
    <row r="254" spans="1:52" x14ac:dyDescent="0.25">
      <c r="A254" s="22">
        <v>251</v>
      </c>
      <c r="B254" s="22">
        <v>41</v>
      </c>
      <c r="C254" s="22" t="s">
        <v>457</v>
      </c>
      <c r="D254" s="22" t="s">
        <v>21</v>
      </c>
      <c r="E254" s="23">
        <v>0.3</v>
      </c>
      <c r="F254" s="23" t="str">
        <f t="shared" si="92"/>
        <v>≤0.5</v>
      </c>
      <c r="G254" s="24"/>
      <c r="H254" s="23"/>
      <c r="I254" s="23"/>
      <c r="J254" s="23"/>
      <c r="K254" s="24"/>
      <c r="L254" s="23"/>
      <c r="M254" s="25">
        <v>92</v>
      </c>
      <c r="N254" s="18" t="str">
        <f t="shared" si="87"/>
        <v>&lt;110</v>
      </c>
      <c r="O254" s="25">
        <v>18.33832</v>
      </c>
      <c r="P254" s="18" t="str">
        <f t="shared" si="88"/>
        <v>&lt;26</v>
      </c>
      <c r="Q254" s="25">
        <v>49.8</v>
      </c>
      <c r="R254" s="18" t="str">
        <f t="shared" si="89"/>
        <v>25–58</v>
      </c>
      <c r="S254" s="26" t="s">
        <v>10</v>
      </c>
      <c r="T254" s="28">
        <v>0.7</v>
      </c>
      <c r="U254" s="26" t="str">
        <f t="shared" si="80"/>
        <v>&lt;8</v>
      </c>
      <c r="V254" s="22">
        <v>3</v>
      </c>
      <c r="W254" s="22" t="str">
        <f t="shared" si="90"/>
        <v>2000–4000</v>
      </c>
      <c r="X254" s="25">
        <v>2600</v>
      </c>
      <c r="Y254" s="25">
        <v>2500</v>
      </c>
      <c r="Z254" s="27">
        <f t="shared" si="91"/>
        <v>-3.9220713153281267E-2</v>
      </c>
      <c r="AA254" s="25"/>
      <c r="AB254" s="25"/>
      <c r="AC254" s="27"/>
      <c r="AD254" s="25"/>
      <c r="AE254" s="25"/>
      <c r="AF254" s="27"/>
      <c r="AG254" s="22" t="str">
        <f t="shared" si="84"/>
        <v>&lt;20</v>
      </c>
      <c r="AH254" s="28">
        <v>13</v>
      </c>
      <c r="AI254" s="28">
        <v>11</v>
      </c>
      <c r="AJ254" s="27">
        <f t="shared" si="85"/>
        <v>-0.16705408466316621</v>
      </c>
      <c r="AK254" s="28"/>
      <c r="AL254" s="28"/>
      <c r="AM254" s="27"/>
      <c r="AN254" s="28"/>
      <c r="AO254" s="28"/>
      <c r="AP254" s="27"/>
      <c r="AQ254" s="25"/>
      <c r="AR254" s="25"/>
      <c r="AS254" s="27"/>
      <c r="AT254" s="25"/>
      <c r="AU254" s="25"/>
      <c r="AV254" s="27"/>
      <c r="AW254" s="25"/>
      <c r="AX254" s="25"/>
      <c r="AY254" s="27"/>
      <c r="AZ254" s="26">
        <v>-2.8571428571428572</v>
      </c>
    </row>
    <row r="255" spans="1:52" x14ac:dyDescent="0.25">
      <c r="A255" s="22">
        <v>252</v>
      </c>
      <c r="B255" s="22">
        <v>41</v>
      </c>
      <c r="C255" s="22" t="s">
        <v>457</v>
      </c>
      <c r="D255" s="22" t="s">
        <v>21</v>
      </c>
      <c r="E255" s="23">
        <v>0.41</v>
      </c>
      <c r="F255" s="23" t="str">
        <f t="shared" si="92"/>
        <v>≤0.5</v>
      </c>
      <c r="G255" s="24"/>
      <c r="H255" s="23"/>
      <c r="I255" s="23"/>
      <c r="J255" s="23"/>
      <c r="K255" s="24"/>
      <c r="L255" s="23"/>
      <c r="M255" s="25">
        <v>0</v>
      </c>
      <c r="N255" s="18" t="str">
        <f t="shared" si="87"/>
        <v>&lt;110</v>
      </c>
      <c r="O255" s="25">
        <v>18.33832</v>
      </c>
      <c r="P255" s="18" t="str">
        <f t="shared" si="88"/>
        <v>&lt;26</v>
      </c>
      <c r="Q255" s="25">
        <v>49.8</v>
      </c>
      <c r="R255" s="18" t="str">
        <f t="shared" si="89"/>
        <v>25–58</v>
      </c>
      <c r="S255" s="26" t="s">
        <v>10</v>
      </c>
      <c r="T255" s="28">
        <v>0.7</v>
      </c>
      <c r="U255" s="26" t="str">
        <f t="shared" si="80"/>
        <v>&lt;8</v>
      </c>
      <c r="V255" s="22">
        <v>3</v>
      </c>
      <c r="W255" s="22" t="str">
        <f t="shared" si="90"/>
        <v>2000–4000</v>
      </c>
      <c r="X255" s="25">
        <v>2200</v>
      </c>
      <c r="Y255" s="25">
        <v>2100</v>
      </c>
      <c r="Z255" s="27">
        <f t="shared" si="91"/>
        <v>-4.6520015634892817E-2</v>
      </c>
      <c r="AA255" s="25"/>
      <c r="AB255" s="25"/>
      <c r="AC255" s="27"/>
      <c r="AD255" s="25"/>
      <c r="AE255" s="25"/>
      <c r="AF255" s="27"/>
      <c r="AG255" s="22" t="str">
        <f t="shared" si="84"/>
        <v>&lt;20</v>
      </c>
      <c r="AH255" s="28">
        <v>14</v>
      </c>
      <c r="AI255" s="28">
        <v>21</v>
      </c>
      <c r="AJ255" s="27">
        <f t="shared" si="85"/>
        <v>0.40546510810816438</v>
      </c>
      <c r="AK255" s="28"/>
      <c r="AL255" s="28"/>
      <c r="AM255" s="27"/>
      <c r="AN255" s="28"/>
      <c r="AO255" s="28"/>
      <c r="AP255" s="27"/>
      <c r="AQ255" s="25"/>
      <c r="AR255" s="25"/>
      <c r="AS255" s="27"/>
      <c r="AT255" s="25"/>
      <c r="AU255" s="25"/>
      <c r="AV255" s="27"/>
      <c r="AW255" s="25"/>
      <c r="AX255" s="25"/>
      <c r="AY255" s="27"/>
      <c r="AZ255" s="26"/>
    </row>
    <row r="256" spans="1:52" x14ac:dyDescent="0.25">
      <c r="A256" s="22">
        <v>253</v>
      </c>
      <c r="B256" s="22">
        <v>41</v>
      </c>
      <c r="C256" s="22" t="s">
        <v>457</v>
      </c>
      <c r="D256" s="22" t="s">
        <v>21</v>
      </c>
      <c r="E256" s="23">
        <v>0.41</v>
      </c>
      <c r="F256" s="23" t="str">
        <f t="shared" si="92"/>
        <v>≤0.5</v>
      </c>
      <c r="G256" s="24"/>
      <c r="H256" s="23"/>
      <c r="I256" s="23"/>
      <c r="J256" s="23"/>
      <c r="K256" s="24"/>
      <c r="L256" s="23"/>
      <c r="M256" s="25">
        <v>92</v>
      </c>
      <c r="N256" s="18" t="str">
        <f t="shared" si="87"/>
        <v>&lt;110</v>
      </c>
      <c r="O256" s="25">
        <v>18.33832</v>
      </c>
      <c r="P256" s="18" t="str">
        <f t="shared" si="88"/>
        <v>&lt;26</v>
      </c>
      <c r="Q256" s="25">
        <v>49.8</v>
      </c>
      <c r="R256" s="18" t="str">
        <f t="shared" si="89"/>
        <v>25–58</v>
      </c>
      <c r="S256" s="26" t="s">
        <v>10</v>
      </c>
      <c r="T256" s="28">
        <v>0.7</v>
      </c>
      <c r="U256" s="26" t="str">
        <f t="shared" si="80"/>
        <v>&lt;8</v>
      </c>
      <c r="V256" s="22">
        <v>3</v>
      </c>
      <c r="W256" s="22" t="str">
        <f t="shared" si="90"/>
        <v>2000–4000</v>
      </c>
      <c r="X256" s="25">
        <v>2100</v>
      </c>
      <c r="Y256" s="25">
        <v>2900</v>
      </c>
      <c r="Z256" s="27">
        <f t="shared" si="91"/>
        <v>0.32277339226305102</v>
      </c>
      <c r="AA256" s="25"/>
      <c r="AB256" s="25"/>
      <c r="AC256" s="27"/>
      <c r="AD256" s="25"/>
      <c r="AE256" s="25"/>
      <c r="AF256" s="27"/>
      <c r="AG256" s="22" t="str">
        <f t="shared" si="84"/>
        <v>&lt;20</v>
      </c>
      <c r="AH256" s="28">
        <v>12</v>
      </c>
      <c r="AI256" s="28">
        <v>18</v>
      </c>
      <c r="AJ256" s="27">
        <f t="shared" si="85"/>
        <v>0.40546510810816438</v>
      </c>
      <c r="AK256" s="28"/>
      <c r="AL256" s="28"/>
      <c r="AM256" s="27"/>
      <c r="AN256" s="28"/>
      <c r="AO256" s="28"/>
      <c r="AP256" s="27"/>
      <c r="AQ256" s="25"/>
      <c r="AR256" s="25"/>
      <c r="AS256" s="27"/>
      <c r="AT256" s="25"/>
      <c r="AU256" s="25"/>
      <c r="AV256" s="27"/>
      <c r="AW256" s="25"/>
      <c r="AX256" s="25"/>
      <c r="AY256" s="27"/>
      <c r="AZ256" s="26"/>
    </row>
    <row r="257" spans="1:52" x14ac:dyDescent="0.25">
      <c r="A257" s="22">
        <v>254</v>
      </c>
      <c r="B257" s="22">
        <v>41</v>
      </c>
      <c r="C257" s="22" t="s">
        <v>457</v>
      </c>
      <c r="D257" s="22" t="s">
        <v>21</v>
      </c>
      <c r="E257" s="23">
        <v>0.35</v>
      </c>
      <c r="F257" s="23" t="str">
        <f t="shared" si="92"/>
        <v>≤0.5</v>
      </c>
      <c r="G257" s="24"/>
      <c r="H257" s="23"/>
      <c r="I257" s="23"/>
      <c r="J257" s="23"/>
      <c r="K257" s="24"/>
      <c r="L257" s="23"/>
      <c r="M257" s="25">
        <v>0</v>
      </c>
      <c r="N257" s="18" t="str">
        <f t="shared" si="87"/>
        <v>&lt;110</v>
      </c>
      <c r="O257" s="25">
        <v>18.33832</v>
      </c>
      <c r="P257" s="18" t="str">
        <f t="shared" si="88"/>
        <v>&lt;26</v>
      </c>
      <c r="Q257" s="25">
        <v>49.8</v>
      </c>
      <c r="R257" s="18" t="str">
        <f t="shared" si="89"/>
        <v>25–58</v>
      </c>
      <c r="S257" s="26" t="s">
        <v>10</v>
      </c>
      <c r="T257" s="28">
        <v>0.7</v>
      </c>
      <c r="U257" s="26" t="str">
        <f t="shared" si="80"/>
        <v>&lt;8</v>
      </c>
      <c r="V257" s="22">
        <v>3</v>
      </c>
      <c r="W257" s="22" t="str">
        <f t="shared" si="90"/>
        <v>&lt;2000</v>
      </c>
      <c r="X257" s="25">
        <v>1400</v>
      </c>
      <c r="Y257" s="25">
        <v>1400</v>
      </c>
      <c r="Z257" s="27">
        <f t="shared" si="91"/>
        <v>0</v>
      </c>
      <c r="AA257" s="25"/>
      <c r="AB257" s="25"/>
      <c r="AC257" s="27"/>
      <c r="AD257" s="25"/>
      <c r="AE257" s="25"/>
      <c r="AF257" s="27"/>
      <c r="AG257" s="22" t="str">
        <f t="shared" si="84"/>
        <v>&lt;20</v>
      </c>
      <c r="AH257" s="28">
        <v>15</v>
      </c>
      <c r="AI257" s="28">
        <v>16</v>
      </c>
      <c r="AJ257" s="27">
        <f t="shared" si="85"/>
        <v>6.4538521137571164E-2</v>
      </c>
      <c r="AK257" s="28"/>
      <c r="AL257" s="28"/>
      <c r="AM257" s="27"/>
      <c r="AN257" s="28"/>
      <c r="AO257" s="28"/>
      <c r="AP257" s="27"/>
      <c r="AQ257" s="25"/>
      <c r="AR257" s="25"/>
      <c r="AS257" s="27"/>
      <c r="AT257" s="25"/>
      <c r="AU257" s="25"/>
      <c r="AV257" s="27"/>
      <c r="AW257" s="25"/>
      <c r="AX257" s="25"/>
      <c r="AY257" s="27"/>
      <c r="AZ257" s="26">
        <v>1.4285714285714286</v>
      </c>
    </row>
    <row r="258" spans="1:52" x14ac:dyDescent="0.25">
      <c r="A258" s="22">
        <v>255</v>
      </c>
      <c r="B258" s="22">
        <v>41</v>
      </c>
      <c r="C258" s="22" t="s">
        <v>457</v>
      </c>
      <c r="D258" s="22" t="s">
        <v>21</v>
      </c>
      <c r="E258" s="23">
        <v>0.35</v>
      </c>
      <c r="F258" s="23" t="str">
        <f t="shared" si="92"/>
        <v>≤0.5</v>
      </c>
      <c r="G258" s="24"/>
      <c r="H258" s="23"/>
      <c r="I258" s="23"/>
      <c r="J258" s="23"/>
      <c r="K258" s="24"/>
      <c r="L258" s="23"/>
      <c r="M258" s="25">
        <v>92</v>
      </c>
      <c r="N258" s="18" t="str">
        <f t="shared" si="87"/>
        <v>&lt;110</v>
      </c>
      <c r="O258" s="25">
        <v>18.33832</v>
      </c>
      <c r="P258" s="18" t="str">
        <f t="shared" si="88"/>
        <v>&lt;26</v>
      </c>
      <c r="Q258" s="25">
        <v>49.8</v>
      </c>
      <c r="R258" s="18" t="str">
        <f t="shared" si="89"/>
        <v>25–58</v>
      </c>
      <c r="S258" s="26" t="s">
        <v>10</v>
      </c>
      <c r="T258" s="28">
        <v>0.7</v>
      </c>
      <c r="U258" s="26" t="str">
        <f t="shared" si="80"/>
        <v>&lt;8</v>
      </c>
      <c r="V258" s="22">
        <v>3</v>
      </c>
      <c r="W258" s="22" t="str">
        <f t="shared" si="90"/>
        <v>2000–4000</v>
      </c>
      <c r="X258" s="25">
        <v>2100</v>
      </c>
      <c r="Y258" s="25">
        <v>2100</v>
      </c>
      <c r="Z258" s="27">
        <f t="shared" si="91"/>
        <v>0</v>
      </c>
      <c r="AA258" s="25"/>
      <c r="AB258" s="25"/>
      <c r="AC258" s="27"/>
      <c r="AD258" s="25"/>
      <c r="AE258" s="25"/>
      <c r="AF258" s="27"/>
      <c r="AG258" s="22" t="str">
        <f t="shared" si="84"/>
        <v>&lt;20</v>
      </c>
      <c r="AH258" s="28">
        <v>13</v>
      </c>
      <c r="AI258" s="28">
        <v>15</v>
      </c>
      <c r="AJ258" s="27">
        <f t="shared" si="85"/>
        <v>0.14310084364067324</v>
      </c>
      <c r="AK258" s="28"/>
      <c r="AL258" s="28"/>
      <c r="AM258" s="27"/>
      <c r="AN258" s="28"/>
      <c r="AO258" s="28"/>
      <c r="AP258" s="27"/>
      <c r="AQ258" s="25"/>
      <c r="AR258" s="25"/>
      <c r="AS258" s="27"/>
      <c r="AT258" s="25"/>
      <c r="AU258" s="25"/>
      <c r="AV258" s="27"/>
      <c r="AW258" s="25"/>
      <c r="AX258" s="25"/>
      <c r="AY258" s="27"/>
      <c r="AZ258" s="26">
        <v>2.8571428571428572</v>
      </c>
    </row>
    <row r="259" spans="1:52" x14ac:dyDescent="0.25">
      <c r="A259" s="22">
        <v>256</v>
      </c>
      <c r="B259" s="22">
        <v>41</v>
      </c>
      <c r="C259" s="22" t="s">
        <v>457</v>
      </c>
      <c r="D259" s="22" t="s">
        <v>21</v>
      </c>
      <c r="E259" s="23">
        <v>0.3</v>
      </c>
      <c r="F259" s="23" t="str">
        <f t="shared" si="92"/>
        <v>≤0.5</v>
      </c>
      <c r="G259" s="24"/>
      <c r="H259" s="23"/>
      <c r="I259" s="23"/>
      <c r="J259" s="23"/>
      <c r="K259" s="24"/>
      <c r="L259" s="23"/>
      <c r="M259" s="25">
        <v>0</v>
      </c>
      <c r="N259" s="18" t="str">
        <f t="shared" si="87"/>
        <v>&lt;110</v>
      </c>
      <c r="O259" s="25">
        <v>18.33832</v>
      </c>
      <c r="P259" s="18" t="str">
        <f t="shared" si="88"/>
        <v>&lt;26</v>
      </c>
      <c r="Q259" s="25">
        <v>49.8</v>
      </c>
      <c r="R259" s="18" t="str">
        <f t="shared" si="89"/>
        <v>25–58</v>
      </c>
      <c r="S259" s="26" t="s">
        <v>10</v>
      </c>
      <c r="T259" s="28">
        <v>0.7</v>
      </c>
      <c r="U259" s="26" t="str">
        <f t="shared" si="80"/>
        <v>&lt;8</v>
      </c>
      <c r="V259" s="22">
        <v>3</v>
      </c>
      <c r="W259" s="22" t="str">
        <f t="shared" si="90"/>
        <v>&lt;2000</v>
      </c>
      <c r="X259" s="25">
        <v>800</v>
      </c>
      <c r="Y259" s="25">
        <v>700</v>
      </c>
      <c r="Z259" s="27">
        <f t="shared" si="91"/>
        <v>-0.13353139262452263</v>
      </c>
      <c r="AA259" s="25"/>
      <c r="AB259" s="25"/>
      <c r="AC259" s="27"/>
      <c r="AD259" s="25"/>
      <c r="AE259" s="25"/>
      <c r="AF259" s="27"/>
      <c r="AG259" s="22" t="str">
        <f t="shared" si="84"/>
        <v>&lt;20</v>
      </c>
      <c r="AH259" s="28">
        <v>13</v>
      </c>
      <c r="AI259" s="28">
        <v>12</v>
      </c>
      <c r="AJ259" s="27">
        <f t="shared" si="85"/>
        <v>-8.004270767353637E-2</v>
      </c>
      <c r="AK259" s="28"/>
      <c r="AL259" s="28"/>
      <c r="AM259" s="27"/>
      <c r="AN259" s="28"/>
      <c r="AO259" s="28"/>
      <c r="AP259" s="27"/>
      <c r="AQ259" s="25"/>
      <c r="AR259" s="25"/>
      <c r="AS259" s="27"/>
      <c r="AT259" s="25"/>
      <c r="AU259" s="25"/>
      <c r="AV259" s="27"/>
      <c r="AW259" s="25"/>
      <c r="AX259" s="25"/>
      <c r="AY259" s="27"/>
      <c r="AZ259" s="26">
        <v>-1.4285714285714286</v>
      </c>
    </row>
    <row r="260" spans="1:52" x14ac:dyDescent="0.25">
      <c r="A260" s="22">
        <v>257</v>
      </c>
      <c r="B260" s="22">
        <v>41</v>
      </c>
      <c r="C260" s="22" t="s">
        <v>457</v>
      </c>
      <c r="D260" s="22" t="s">
        <v>21</v>
      </c>
      <c r="E260" s="23">
        <v>0.3</v>
      </c>
      <c r="F260" s="23" t="str">
        <f t="shared" si="92"/>
        <v>≤0.5</v>
      </c>
      <c r="G260" s="24"/>
      <c r="H260" s="23"/>
      <c r="I260" s="23"/>
      <c r="J260" s="23"/>
      <c r="K260" s="24"/>
      <c r="L260" s="23"/>
      <c r="M260" s="25">
        <v>92</v>
      </c>
      <c r="N260" s="18" t="str">
        <f t="shared" si="87"/>
        <v>&lt;110</v>
      </c>
      <c r="O260" s="25">
        <v>18.33832</v>
      </c>
      <c r="P260" s="18" t="str">
        <f t="shared" si="88"/>
        <v>&lt;26</v>
      </c>
      <c r="Q260" s="25">
        <v>49.8</v>
      </c>
      <c r="R260" s="18" t="str">
        <f t="shared" si="89"/>
        <v>25–58</v>
      </c>
      <c r="S260" s="26" t="s">
        <v>10</v>
      </c>
      <c r="T260" s="28">
        <v>0.7</v>
      </c>
      <c r="U260" s="26" t="str">
        <f t="shared" si="80"/>
        <v>&lt;8</v>
      </c>
      <c r="V260" s="22">
        <v>3</v>
      </c>
      <c r="W260" s="22" t="str">
        <f t="shared" si="90"/>
        <v>&lt;2000</v>
      </c>
      <c r="X260" s="25">
        <v>1600</v>
      </c>
      <c r="Y260" s="25">
        <v>1600</v>
      </c>
      <c r="Z260" s="27">
        <f t="shared" si="91"/>
        <v>0</v>
      </c>
      <c r="AA260" s="25"/>
      <c r="AB260" s="25"/>
      <c r="AC260" s="27"/>
      <c r="AD260" s="25"/>
      <c r="AE260" s="25"/>
      <c r="AF260" s="27"/>
      <c r="AG260" s="22" t="str">
        <f t="shared" si="84"/>
        <v>&lt;20</v>
      </c>
      <c r="AH260" s="28">
        <v>10</v>
      </c>
      <c r="AI260" s="28">
        <v>11</v>
      </c>
      <c r="AJ260" s="27">
        <f t="shared" si="85"/>
        <v>9.5310179804324935E-2</v>
      </c>
      <c r="AK260" s="28"/>
      <c r="AL260" s="28"/>
      <c r="AM260" s="27"/>
      <c r="AN260" s="28"/>
      <c r="AO260" s="28"/>
      <c r="AP260" s="27"/>
      <c r="AQ260" s="25"/>
      <c r="AR260" s="25"/>
      <c r="AS260" s="27"/>
      <c r="AT260" s="25"/>
      <c r="AU260" s="25"/>
      <c r="AV260" s="27"/>
      <c r="AW260" s="25"/>
      <c r="AX260" s="25"/>
      <c r="AY260" s="27"/>
      <c r="AZ260" s="26">
        <v>1.4285714285714286</v>
      </c>
    </row>
    <row r="261" spans="1:52" x14ac:dyDescent="0.25">
      <c r="A261" s="22">
        <v>258</v>
      </c>
      <c r="B261" s="22">
        <v>41</v>
      </c>
      <c r="C261" s="22" t="s">
        <v>457</v>
      </c>
      <c r="D261" s="22" t="s">
        <v>21</v>
      </c>
      <c r="E261" s="23">
        <v>0.2</v>
      </c>
      <c r="F261" s="23" t="str">
        <f t="shared" si="92"/>
        <v>≤0.5</v>
      </c>
      <c r="G261" s="24"/>
      <c r="H261" s="23"/>
      <c r="I261" s="23"/>
      <c r="J261" s="23"/>
      <c r="K261" s="24"/>
      <c r="L261" s="23"/>
      <c r="M261" s="25">
        <v>0</v>
      </c>
      <c r="N261" s="18" t="str">
        <f t="shared" si="87"/>
        <v>&lt;110</v>
      </c>
      <c r="O261" s="25">
        <v>18.33832</v>
      </c>
      <c r="P261" s="18" t="str">
        <f t="shared" si="88"/>
        <v>&lt;26</v>
      </c>
      <c r="Q261" s="25">
        <v>49.8</v>
      </c>
      <c r="R261" s="18" t="str">
        <f t="shared" ref="R261:R288" si="93">IF(Q261&gt;58,"&gt;58",IF(Q261&gt;25,"25–58","&lt;25"))</f>
        <v>25–58</v>
      </c>
      <c r="S261" s="26" t="s">
        <v>10</v>
      </c>
      <c r="T261" s="28">
        <v>0.7</v>
      </c>
      <c r="U261" s="26" t="str">
        <f t="shared" ref="U261:U324" si="94">IF(T261&gt;15,"&gt;15",IF(T261&gt;8,"8–15","&lt;8"))</f>
        <v>&lt;8</v>
      </c>
      <c r="V261" s="22">
        <v>3</v>
      </c>
      <c r="W261" s="22" t="str">
        <f t="shared" si="90"/>
        <v>&lt;2000</v>
      </c>
      <c r="X261" s="25">
        <v>2000</v>
      </c>
      <c r="Y261" s="25">
        <v>1900</v>
      </c>
      <c r="Z261" s="27">
        <f t="shared" si="91"/>
        <v>-5.1293294387550578E-2</v>
      </c>
      <c r="AA261" s="25"/>
      <c r="AB261" s="25"/>
      <c r="AC261" s="27"/>
      <c r="AD261" s="25"/>
      <c r="AE261" s="25"/>
      <c r="AF261" s="27"/>
      <c r="AG261" s="22" t="str">
        <f t="shared" si="84"/>
        <v>&lt;20</v>
      </c>
      <c r="AH261" s="28">
        <v>16</v>
      </c>
      <c r="AI261" s="28">
        <v>16</v>
      </c>
      <c r="AJ261" s="27">
        <f t="shared" si="85"/>
        <v>0</v>
      </c>
      <c r="AK261" s="28"/>
      <c r="AL261" s="28"/>
      <c r="AM261" s="27"/>
      <c r="AN261" s="28"/>
      <c r="AO261" s="28"/>
      <c r="AP261" s="27"/>
      <c r="AQ261" s="25"/>
      <c r="AR261" s="25"/>
      <c r="AS261" s="27"/>
      <c r="AT261" s="25"/>
      <c r="AU261" s="25"/>
      <c r="AV261" s="27"/>
      <c r="AW261" s="25"/>
      <c r="AX261" s="25"/>
      <c r="AY261" s="27"/>
      <c r="AZ261" s="26">
        <v>0</v>
      </c>
    </row>
    <row r="262" spans="1:52" x14ac:dyDescent="0.25">
      <c r="A262" s="22">
        <v>259</v>
      </c>
      <c r="B262" s="22">
        <v>41</v>
      </c>
      <c r="C262" s="22" t="s">
        <v>457</v>
      </c>
      <c r="D262" s="22" t="s">
        <v>21</v>
      </c>
      <c r="E262" s="23">
        <v>0.2</v>
      </c>
      <c r="F262" s="23" t="str">
        <f t="shared" si="92"/>
        <v>≤0.5</v>
      </c>
      <c r="G262" s="24"/>
      <c r="H262" s="23"/>
      <c r="I262" s="23"/>
      <c r="J262" s="23"/>
      <c r="K262" s="24"/>
      <c r="L262" s="23"/>
      <c r="M262" s="25">
        <v>92</v>
      </c>
      <c r="N262" s="18" t="str">
        <f t="shared" si="87"/>
        <v>&lt;110</v>
      </c>
      <c r="O262" s="25">
        <v>18.33832</v>
      </c>
      <c r="P262" s="18" t="str">
        <f t="shared" si="88"/>
        <v>&lt;26</v>
      </c>
      <c r="Q262" s="25">
        <v>49.8</v>
      </c>
      <c r="R262" s="18" t="str">
        <f t="shared" si="93"/>
        <v>25–58</v>
      </c>
      <c r="S262" s="26" t="s">
        <v>10</v>
      </c>
      <c r="T262" s="28">
        <v>0.7</v>
      </c>
      <c r="U262" s="26" t="str">
        <f t="shared" si="94"/>
        <v>&lt;8</v>
      </c>
      <c r="V262" s="22">
        <v>3</v>
      </c>
      <c r="W262" s="22" t="str">
        <f t="shared" si="90"/>
        <v>2000–4000</v>
      </c>
      <c r="X262" s="25">
        <v>2800</v>
      </c>
      <c r="Y262" s="25">
        <v>3100</v>
      </c>
      <c r="Z262" s="27">
        <f t="shared" si="91"/>
        <v>0.10178269430994238</v>
      </c>
      <c r="AA262" s="25"/>
      <c r="AB262" s="25"/>
      <c r="AC262" s="27"/>
      <c r="AD262" s="25"/>
      <c r="AE262" s="25"/>
      <c r="AF262" s="27"/>
      <c r="AG262" s="22" t="str">
        <f t="shared" si="84"/>
        <v>&lt;20</v>
      </c>
      <c r="AH262" s="28">
        <v>12</v>
      </c>
      <c r="AI262" s="28">
        <v>15</v>
      </c>
      <c r="AJ262" s="27">
        <f t="shared" si="85"/>
        <v>0.22314355131420976</v>
      </c>
      <c r="AK262" s="28"/>
      <c r="AL262" s="28"/>
      <c r="AM262" s="27"/>
      <c r="AN262" s="28"/>
      <c r="AO262" s="28"/>
      <c r="AP262" s="27"/>
      <c r="AQ262" s="25"/>
      <c r="AR262" s="25"/>
      <c r="AS262" s="27"/>
      <c r="AT262" s="25"/>
      <c r="AU262" s="25"/>
      <c r="AV262" s="27"/>
      <c r="AW262" s="25"/>
      <c r="AX262" s="25"/>
      <c r="AY262" s="27"/>
      <c r="AZ262" s="26">
        <v>4.2857142857142856</v>
      </c>
    </row>
    <row r="263" spans="1:52" x14ac:dyDescent="0.25">
      <c r="A263" s="22">
        <v>260</v>
      </c>
      <c r="B263" s="22">
        <v>41</v>
      </c>
      <c r="C263" s="22" t="s">
        <v>457</v>
      </c>
      <c r="D263" s="22" t="s">
        <v>21</v>
      </c>
      <c r="E263" s="23">
        <v>0.2</v>
      </c>
      <c r="F263" s="23" t="str">
        <f t="shared" si="92"/>
        <v>≤0.5</v>
      </c>
      <c r="G263" s="24"/>
      <c r="H263" s="23"/>
      <c r="I263" s="23"/>
      <c r="J263" s="23"/>
      <c r="K263" s="24"/>
      <c r="L263" s="23"/>
      <c r="M263" s="25">
        <v>0</v>
      </c>
      <c r="N263" s="18" t="str">
        <f t="shared" si="87"/>
        <v>&lt;110</v>
      </c>
      <c r="O263" s="25">
        <v>18.33832</v>
      </c>
      <c r="P263" s="18" t="str">
        <f t="shared" si="88"/>
        <v>&lt;26</v>
      </c>
      <c r="Q263" s="25">
        <v>49.8</v>
      </c>
      <c r="R263" s="18" t="str">
        <f t="shared" si="93"/>
        <v>25–58</v>
      </c>
      <c r="S263" s="26" t="s">
        <v>10</v>
      </c>
      <c r="T263" s="28">
        <v>0.7</v>
      </c>
      <c r="U263" s="26" t="str">
        <f t="shared" si="94"/>
        <v>&lt;8</v>
      </c>
      <c r="V263" s="22">
        <v>3</v>
      </c>
      <c r="W263" s="22" t="str">
        <f t="shared" si="90"/>
        <v>2000–4000</v>
      </c>
      <c r="X263" s="25">
        <v>2900</v>
      </c>
      <c r="Y263" s="25">
        <v>2900</v>
      </c>
      <c r="Z263" s="27">
        <f t="shared" si="91"/>
        <v>0</v>
      </c>
      <c r="AA263" s="25"/>
      <c r="AB263" s="25"/>
      <c r="AC263" s="27"/>
      <c r="AD263" s="25"/>
      <c r="AE263" s="25"/>
      <c r="AF263" s="27"/>
      <c r="AG263" s="22" t="str">
        <f t="shared" si="84"/>
        <v>&lt;20</v>
      </c>
      <c r="AH263" s="28">
        <v>17</v>
      </c>
      <c r="AI263" s="28">
        <v>19</v>
      </c>
      <c r="AJ263" s="27">
        <f t="shared" si="85"/>
        <v>0.1112256351102244</v>
      </c>
      <c r="AK263" s="28"/>
      <c r="AL263" s="28"/>
      <c r="AM263" s="27"/>
      <c r="AN263" s="28"/>
      <c r="AO263" s="28"/>
      <c r="AP263" s="27"/>
      <c r="AQ263" s="25"/>
      <c r="AR263" s="25"/>
      <c r="AS263" s="27"/>
      <c r="AT263" s="25"/>
      <c r="AU263" s="25"/>
      <c r="AV263" s="27"/>
      <c r="AW263" s="25"/>
      <c r="AX263" s="25"/>
      <c r="AY263" s="27"/>
      <c r="AZ263" s="26">
        <v>2.8571428571428572</v>
      </c>
    </row>
    <row r="264" spans="1:52" x14ac:dyDescent="0.25">
      <c r="A264" s="22">
        <v>261</v>
      </c>
      <c r="B264" s="22">
        <v>41</v>
      </c>
      <c r="C264" s="22" t="s">
        <v>457</v>
      </c>
      <c r="D264" s="22" t="s">
        <v>21</v>
      </c>
      <c r="E264" s="23">
        <v>0.2</v>
      </c>
      <c r="F264" s="23" t="str">
        <f t="shared" si="92"/>
        <v>≤0.5</v>
      </c>
      <c r="G264" s="24"/>
      <c r="H264" s="23"/>
      <c r="I264" s="23"/>
      <c r="J264" s="23"/>
      <c r="K264" s="24"/>
      <c r="L264" s="23"/>
      <c r="M264" s="25">
        <v>92</v>
      </c>
      <c r="N264" s="18" t="str">
        <f t="shared" si="87"/>
        <v>&lt;110</v>
      </c>
      <c r="O264" s="25">
        <v>18.33832</v>
      </c>
      <c r="P264" s="18" t="str">
        <f t="shared" si="88"/>
        <v>&lt;26</v>
      </c>
      <c r="Q264" s="25">
        <v>49.8</v>
      </c>
      <c r="R264" s="18" t="str">
        <f t="shared" si="93"/>
        <v>25–58</v>
      </c>
      <c r="S264" s="26" t="s">
        <v>10</v>
      </c>
      <c r="T264" s="28">
        <v>0.7</v>
      </c>
      <c r="U264" s="26" t="str">
        <f t="shared" si="94"/>
        <v>&lt;8</v>
      </c>
      <c r="V264" s="22">
        <v>3</v>
      </c>
      <c r="W264" s="22" t="str">
        <f t="shared" si="90"/>
        <v>2000–4000</v>
      </c>
      <c r="X264" s="25">
        <v>3100</v>
      </c>
      <c r="Y264" s="25">
        <v>2900</v>
      </c>
      <c r="Z264" s="27">
        <f t="shared" si="91"/>
        <v>-6.6691374498672282E-2</v>
      </c>
      <c r="AA264" s="25"/>
      <c r="AB264" s="25"/>
      <c r="AC264" s="27"/>
      <c r="AD264" s="25"/>
      <c r="AE264" s="25"/>
      <c r="AF264" s="27"/>
      <c r="AG264" s="22" t="str">
        <f t="shared" si="84"/>
        <v>&lt;20</v>
      </c>
      <c r="AH264" s="28">
        <v>14</v>
      </c>
      <c r="AI264" s="28">
        <v>19</v>
      </c>
      <c r="AJ264" s="27">
        <f t="shared" si="85"/>
        <v>0.30538164955118191</v>
      </c>
      <c r="AK264" s="28"/>
      <c r="AL264" s="28"/>
      <c r="AM264" s="27"/>
      <c r="AN264" s="28"/>
      <c r="AO264" s="28"/>
      <c r="AP264" s="27"/>
      <c r="AQ264" s="25"/>
      <c r="AR264" s="25"/>
      <c r="AS264" s="27"/>
      <c r="AT264" s="25"/>
      <c r="AU264" s="25"/>
      <c r="AV264" s="27"/>
      <c r="AW264" s="25"/>
      <c r="AX264" s="25"/>
      <c r="AY264" s="27"/>
      <c r="AZ264" s="26">
        <v>7.1428571428571432</v>
      </c>
    </row>
    <row r="265" spans="1:52" x14ac:dyDescent="0.25">
      <c r="A265" s="22">
        <v>262</v>
      </c>
      <c r="B265" s="22">
        <v>41</v>
      </c>
      <c r="C265" s="22" t="s">
        <v>457</v>
      </c>
      <c r="D265" s="22" t="s">
        <v>21</v>
      </c>
      <c r="E265" s="23">
        <v>0.65</v>
      </c>
      <c r="F265" s="23" t="str">
        <f t="shared" si="92"/>
        <v>&gt;0.5</v>
      </c>
      <c r="G265" s="24"/>
      <c r="H265" s="23"/>
      <c r="I265" s="23"/>
      <c r="J265" s="23"/>
      <c r="K265" s="24"/>
      <c r="L265" s="23"/>
      <c r="M265" s="25">
        <v>0</v>
      </c>
      <c r="N265" s="18" t="str">
        <f t="shared" si="87"/>
        <v>&lt;110</v>
      </c>
      <c r="O265" s="25">
        <v>18.33832</v>
      </c>
      <c r="P265" s="18" t="str">
        <f t="shared" si="88"/>
        <v>&lt;26</v>
      </c>
      <c r="Q265" s="25">
        <v>49.8</v>
      </c>
      <c r="R265" s="18" t="str">
        <f t="shared" si="93"/>
        <v>25–58</v>
      </c>
      <c r="S265" s="26" t="s">
        <v>10</v>
      </c>
      <c r="T265" s="28">
        <v>0.7</v>
      </c>
      <c r="U265" s="26" t="str">
        <f t="shared" si="94"/>
        <v>&lt;8</v>
      </c>
      <c r="V265" s="22">
        <v>3</v>
      </c>
      <c r="W265" s="22" t="str">
        <f t="shared" si="90"/>
        <v>2000–4000</v>
      </c>
      <c r="X265" s="25">
        <v>2400</v>
      </c>
      <c r="Y265" s="25">
        <v>2300</v>
      </c>
      <c r="Z265" s="27">
        <f t="shared" si="91"/>
        <v>-4.2559614418795889E-2</v>
      </c>
      <c r="AA265" s="25"/>
      <c r="AB265" s="25"/>
      <c r="AC265" s="27"/>
      <c r="AD265" s="25"/>
      <c r="AE265" s="25"/>
      <c r="AF265" s="27"/>
      <c r="AG265" s="22" t="str">
        <f t="shared" si="84"/>
        <v>&lt;20</v>
      </c>
      <c r="AH265" s="28">
        <v>16</v>
      </c>
      <c r="AI265" s="28">
        <v>17</v>
      </c>
      <c r="AJ265" s="27">
        <f t="shared" si="85"/>
        <v>6.062462181643484E-2</v>
      </c>
      <c r="AK265" s="28"/>
      <c r="AL265" s="28"/>
      <c r="AM265" s="27"/>
      <c r="AN265" s="28"/>
      <c r="AO265" s="28"/>
      <c r="AP265" s="27"/>
      <c r="AQ265" s="25"/>
      <c r="AR265" s="25"/>
      <c r="AS265" s="27"/>
      <c r="AT265" s="25"/>
      <c r="AU265" s="25"/>
      <c r="AV265" s="27"/>
      <c r="AW265" s="25"/>
      <c r="AX265" s="25"/>
      <c r="AY265" s="27"/>
      <c r="AZ265" s="26">
        <v>1.4285714285714286</v>
      </c>
    </row>
    <row r="266" spans="1:52" x14ac:dyDescent="0.25">
      <c r="A266" s="22">
        <v>263</v>
      </c>
      <c r="B266" s="22">
        <v>41</v>
      </c>
      <c r="C266" s="22" t="s">
        <v>457</v>
      </c>
      <c r="D266" s="22" t="s">
        <v>21</v>
      </c>
      <c r="E266" s="23">
        <v>0.65</v>
      </c>
      <c r="F266" s="23" t="str">
        <f t="shared" si="92"/>
        <v>&gt;0.5</v>
      </c>
      <c r="G266" s="24"/>
      <c r="H266" s="23"/>
      <c r="I266" s="23"/>
      <c r="J266" s="23"/>
      <c r="K266" s="24"/>
      <c r="L266" s="23"/>
      <c r="M266" s="25">
        <v>92</v>
      </c>
      <c r="N266" s="18" t="str">
        <f t="shared" si="87"/>
        <v>&lt;110</v>
      </c>
      <c r="O266" s="25">
        <v>18.33832</v>
      </c>
      <c r="P266" s="18" t="str">
        <f t="shared" si="88"/>
        <v>&lt;26</v>
      </c>
      <c r="Q266" s="25">
        <v>49.8</v>
      </c>
      <c r="R266" s="18" t="str">
        <f t="shared" si="93"/>
        <v>25–58</v>
      </c>
      <c r="S266" s="26" t="s">
        <v>10</v>
      </c>
      <c r="T266" s="28">
        <v>0.7</v>
      </c>
      <c r="U266" s="26" t="str">
        <f t="shared" si="94"/>
        <v>&lt;8</v>
      </c>
      <c r="V266" s="22">
        <v>3</v>
      </c>
      <c r="W266" s="22" t="str">
        <f t="shared" si="90"/>
        <v>2000–4000</v>
      </c>
      <c r="X266" s="25">
        <v>2800</v>
      </c>
      <c r="Y266" s="25">
        <v>2700</v>
      </c>
      <c r="Z266" s="27">
        <f t="shared" si="91"/>
        <v>-3.6367644170874833E-2</v>
      </c>
      <c r="AA266" s="25"/>
      <c r="AB266" s="25"/>
      <c r="AC266" s="27"/>
      <c r="AD266" s="25"/>
      <c r="AE266" s="25"/>
      <c r="AF266" s="27"/>
      <c r="AG266" s="22" t="str">
        <f t="shared" si="84"/>
        <v>&lt;20</v>
      </c>
      <c r="AH266" s="28">
        <v>13</v>
      </c>
      <c r="AI266" s="28">
        <v>16</v>
      </c>
      <c r="AJ266" s="27">
        <f t="shared" si="85"/>
        <v>0.20763936477824455</v>
      </c>
      <c r="AK266" s="28"/>
      <c r="AL266" s="28"/>
      <c r="AM266" s="27"/>
      <c r="AN266" s="28"/>
      <c r="AO266" s="28"/>
      <c r="AP266" s="27"/>
      <c r="AQ266" s="25"/>
      <c r="AR266" s="25"/>
      <c r="AS266" s="27"/>
      <c r="AT266" s="25"/>
      <c r="AU266" s="25"/>
      <c r="AV266" s="27"/>
      <c r="AW266" s="25"/>
      <c r="AX266" s="25"/>
      <c r="AY266" s="27"/>
      <c r="AZ266" s="26">
        <v>4.2857142857142856</v>
      </c>
    </row>
    <row r="267" spans="1:52" x14ac:dyDescent="0.25">
      <c r="A267" s="22">
        <v>264</v>
      </c>
      <c r="B267" s="22">
        <v>41</v>
      </c>
      <c r="C267" s="22" t="s">
        <v>457</v>
      </c>
      <c r="D267" s="22" t="s">
        <v>21</v>
      </c>
      <c r="E267" s="23">
        <v>0.8</v>
      </c>
      <c r="F267" s="23" t="str">
        <f t="shared" si="92"/>
        <v>&gt;0.5</v>
      </c>
      <c r="G267" s="24"/>
      <c r="H267" s="23"/>
      <c r="I267" s="23"/>
      <c r="J267" s="23"/>
      <c r="K267" s="24"/>
      <c r="L267" s="23"/>
      <c r="M267" s="25">
        <v>0</v>
      </c>
      <c r="N267" s="18" t="str">
        <f t="shared" si="87"/>
        <v>&lt;110</v>
      </c>
      <c r="O267" s="25">
        <v>18.33832</v>
      </c>
      <c r="P267" s="18" t="str">
        <f t="shared" si="88"/>
        <v>&lt;26</v>
      </c>
      <c r="Q267" s="25">
        <v>49.8</v>
      </c>
      <c r="R267" s="18" t="str">
        <f t="shared" si="93"/>
        <v>25–58</v>
      </c>
      <c r="S267" s="26" t="s">
        <v>10</v>
      </c>
      <c r="T267" s="28">
        <v>0.7</v>
      </c>
      <c r="U267" s="26" t="str">
        <f t="shared" si="94"/>
        <v>&lt;8</v>
      </c>
      <c r="V267" s="22">
        <v>3</v>
      </c>
      <c r="W267" s="22" t="str">
        <f t="shared" si="90"/>
        <v>&lt;2000</v>
      </c>
      <c r="X267" s="25">
        <v>1200</v>
      </c>
      <c r="Y267" s="25">
        <v>1100</v>
      </c>
      <c r="Z267" s="27">
        <f t="shared" si="91"/>
        <v>-8.701137698962981E-2</v>
      </c>
      <c r="AA267" s="25"/>
      <c r="AB267" s="25"/>
      <c r="AC267" s="27"/>
      <c r="AD267" s="25"/>
      <c r="AE267" s="25"/>
      <c r="AF267" s="27"/>
      <c r="AG267" s="22" t="str">
        <f t="shared" si="84"/>
        <v>20–30</v>
      </c>
      <c r="AH267" s="28">
        <v>26</v>
      </c>
      <c r="AI267" s="28">
        <v>27</v>
      </c>
      <c r="AJ267" s="27">
        <f t="shared" si="85"/>
        <v>3.7740327982847113E-2</v>
      </c>
      <c r="AK267" s="28"/>
      <c r="AL267" s="28"/>
      <c r="AM267" s="27"/>
      <c r="AN267" s="28"/>
      <c r="AO267" s="28"/>
      <c r="AP267" s="27"/>
      <c r="AQ267" s="25"/>
      <c r="AR267" s="25"/>
      <c r="AS267" s="27"/>
      <c r="AT267" s="25"/>
      <c r="AU267" s="25"/>
      <c r="AV267" s="27"/>
      <c r="AW267" s="25"/>
      <c r="AX267" s="25"/>
      <c r="AY267" s="27"/>
      <c r="AZ267" s="26">
        <v>1.4285714285714286</v>
      </c>
    </row>
    <row r="268" spans="1:52" x14ac:dyDescent="0.25">
      <c r="A268" s="22">
        <v>265</v>
      </c>
      <c r="B268" s="22">
        <v>41</v>
      </c>
      <c r="C268" s="22" t="s">
        <v>457</v>
      </c>
      <c r="D268" s="22" t="s">
        <v>21</v>
      </c>
      <c r="E268" s="23">
        <v>0.8</v>
      </c>
      <c r="F268" s="23" t="str">
        <f t="shared" si="92"/>
        <v>&gt;0.5</v>
      </c>
      <c r="G268" s="24"/>
      <c r="H268" s="23"/>
      <c r="I268" s="23"/>
      <c r="J268" s="23"/>
      <c r="K268" s="24"/>
      <c r="L268" s="23"/>
      <c r="M268" s="25">
        <v>46</v>
      </c>
      <c r="N268" s="18" t="str">
        <f t="shared" si="87"/>
        <v>&lt;110</v>
      </c>
      <c r="O268" s="25">
        <v>18.33832</v>
      </c>
      <c r="P268" s="18" t="str">
        <f t="shared" si="88"/>
        <v>&lt;26</v>
      </c>
      <c r="Q268" s="25">
        <v>49.8</v>
      </c>
      <c r="R268" s="18" t="str">
        <f t="shared" si="93"/>
        <v>25–58</v>
      </c>
      <c r="S268" s="26" t="s">
        <v>10</v>
      </c>
      <c r="T268" s="28">
        <v>0.7</v>
      </c>
      <c r="U268" s="26" t="str">
        <f t="shared" si="94"/>
        <v>&lt;8</v>
      </c>
      <c r="V268" s="22">
        <v>3</v>
      </c>
      <c r="W268" s="22" t="str">
        <f t="shared" si="90"/>
        <v>&lt;2000</v>
      </c>
      <c r="X268" s="25">
        <v>1800</v>
      </c>
      <c r="Y268" s="25">
        <v>1900</v>
      </c>
      <c r="Z268" s="27">
        <f t="shared" si="91"/>
        <v>5.4067221270275793E-2</v>
      </c>
      <c r="AA268" s="25"/>
      <c r="AB268" s="25"/>
      <c r="AC268" s="27"/>
      <c r="AD268" s="25"/>
      <c r="AE268" s="25"/>
      <c r="AF268" s="27"/>
      <c r="AG268" s="22" t="str">
        <f t="shared" si="84"/>
        <v>20–30</v>
      </c>
      <c r="AH268" s="28">
        <v>22</v>
      </c>
      <c r="AI268" s="28">
        <v>25</v>
      </c>
      <c r="AJ268" s="27">
        <f t="shared" si="85"/>
        <v>0.127833371509885</v>
      </c>
      <c r="AK268" s="28"/>
      <c r="AL268" s="28"/>
      <c r="AM268" s="27"/>
      <c r="AN268" s="28"/>
      <c r="AO268" s="28"/>
      <c r="AP268" s="27"/>
      <c r="AQ268" s="25"/>
      <c r="AR268" s="25"/>
      <c r="AS268" s="27"/>
      <c r="AT268" s="25"/>
      <c r="AU268" s="25"/>
      <c r="AV268" s="27"/>
      <c r="AW268" s="25"/>
      <c r="AX268" s="25"/>
      <c r="AY268" s="27"/>
      <c r="AZ268" s="26">
        <v>4.2857142857142856</v>
      </c>
    </row>
    <row r="269" spans="1:52" x14ac:dyDescent="0.25">
      <c r="A269" s="22">
        <v>266</v>
      </c>
      <c r="B269" s="22">
        <v>41</v>
      </c>
      <c r="C269" s="22" t="s">
        <v>457</v>
      </c>
      <c r="D269" s="22" t="s">
        <v>21</v>
      </c>
      <c r="E269" s="23">
        <v>0.71</v>
      </c>
      <c r="F269" s="23" t="str">
        <f t="shared" si="92"/>
        <v>&gt;0.5</v>
      </c>
      <c r="G269" s="24"/>
      <c r="H269" s="23"/>
      <c r="I269" s="23"/>
      <c r="J269" s="23"/>
      <c r="K269" s="24"/>
      <c r="L269" s="23"/>
      <c r="M269" s="25">
        <v>0</v>
      </c>
      <c r="N269" s="18" t="str">
        <f t="shared" si="87"/>
        <v>&lt;110</v>
      </c>
      <c r="O269" s="25">
        <v>18.33832</v>
      </c>
      <c r="P269" s="18" t="str">
        <f t="shared" si="88"/>
        <v>&lt;26</v>
      </c>
      <c r="Q269" s="25">
        <v>49.8</v>
      </c>
      <c r="R269" s="18" t="str">
        <f t="shared" si="93"/>
        <v>25–58</v>
      </c>
      <c r="S269" s="26" t="s">
        <v>10</v>
      </c>
      <c r="T269" s="28">
        <v>0.7</v>
      </c>
      <c r="U269" s="26" t="str">
        <f t="shared" si="94"/>
        <v>&lt;8</v>
      </c>
      <c r="V269" s="22">
        <v>3</v>
      </c>
      <c r="W269" s="22" t="str">
        <f t="shared" si="90"/>
        <v>&lt;2000</v>
      </c>
      <c r="X269" s="25">
        <v>2000</v>
      </c>
      <c r="Y269" s="25">
        <v>2100</v>
      </c>
      <c r="Z269" s="27">
        <f t="shared" si="91"/>
        <v>4.8790164169432049E-2</v>
      </c>
      <c r="AA269" s="25"/>
      <c r="AB269" s="25"/>
      <c r="AC269" s="27"/>
      <c r="AD269" s="25"/>
      <c r="AE269" s="25"/>
      <c r="AF269" s="27"/>
      <c r="AG269" s="22" t="str">
        <f t="shared" si="84"/>
        <v>&lt;20</v>
      </c>
      <c r="AH269" s="28">
        <v>15</v>
      </c>
      <c r="AI269" s="28">
        <v>19</v>
      </c>
      <c r="AJ269" s="27">
        <f t="shared" si="85"/>
        <v>0.23638877806423034</v>
      </c>
      <c r="AK269" s="28"/>
      <c r="AL269" s="28"/>
      <c r="AM269" s="27"/>
      <c r="AN269" s="28"/>
      <c r="AO269" s="28"/>
      <c r="AP269" s="27"/>
      <c r="AQ269" s="25"/>
      <c r="AR269" s="25"/>
      <c r="AS269" s="27"/>
      <c r="AT269" s="25"/>
      <c r="AU269" s="25"/>
      <c r="AV269" s="27"/>
      <c r="AW269" s="25"/>
      <c r="AX269" s="25"/>
      <c r="AY269" s="27"/>
      <c r="AZ269" s="26">
        <v>5.7142857142857144</v>
      </c>
    </row>
    <row r="270" spans="1:52" x14ac:dyDescent="0.25">
      <c r="A270" s="22">
        <v>267</v>
      </c>
      <c r="B270" s="22">
        <v>41</v>
      </c>
      <c r="C270" s="22" t="s">
        <v>457</v>
      </c>
      <c r="D270" s="22" t="s">
        <v>21</v>
      </c>
      <c r="E270" s="23">
        <v>0.71</v>
      </c>
      <c r="F270" s="23" t="str">
        <f t="shared" si="92"/>
        <v>&gt;0.5</v>
      </c>
      <c r="G270" s="24"/>
      <c r="H270" s="23"/>
      <c r="I270" s="23"/>
      <c r="J270" s="23"/>
      <c r="K270" s="24"/>
      <c r="L270" s="23"/>
      <c r="M270" s="25">
        <v>46</v>
      </c>
      <c r="N270" s="18" t="str">
        <f t="shared" si="87"/>
        <v>&lt;110</v>
      </c>
      <c r="O270" s="25">
        <v>18.33832</v>
      </c>
      <c r="P270" s="18" t="str">
        <f t="shared" si="88"/>
        <v>&lt;26</v>
      </c>
      <c r="Q270" s="25">
        <v>49.8</v>
      </c>
      <c r="R270" s="18" t="str">
        <f t="shared" si="93"/>
        <v>25–58</v>
      </c>
      <c r="S270" s="26" t="s">
        <v>10</v>
      </c>
      <c r="T270" s="28">
        <v>0.7</v>
      </c>
      <c r="U270" s="26" t="str">
        <f t="shared" si="94"/>
        <v>&lt;8</v>
      </c>
      <c r="V270" s="22">
        <v>3</v>
      </c>
      <c r="W270" s="22" t="str">
        <f t="shared" si="90"/>
        <v>2000–4000</v>
      </c>
      <c r="X270" s="25">
        <v>2800</v>
      </c>
      <c r="Y270" s="25">
        <v>2900</v>
      </c>
      <c r="Z270" s="27">
        <f t="shared" si="91"/>
        <v>3.5091319811270193E-2</v>
      </c>
      <c r="AA270" s="25"/>
      <c r="AB270" s="25"/>
      <c r="AC270" s="27"/>
      <c r="AD270" s="25"/>
      <c r="AE270" s="25"/>
      <c r="AF270" s="27"/>
      <c r="AG270" s="22" t="str">
        <f t="shared" si="84"/>
        <v>&lt;20</v>
      </c>
      <c r="AH270" s="28">
        <v>14</v>
      </c>
      <c r="AI270" s="28">
        <v>14</v>
      </c>
      <c r="AJ270" s="27">
        <f t="shared" si="85"/>
        <v>0</v>
      </c>
      <c r="AK270" s="28"/>
      <c r="AL270" s="28"/>
      <c r="AM270" s="27"/>
      <c r="AN270" s="28"/>
      <c r="AO270" s="28"/>
      <c r="AP270" s="27"/>
      <c r="AQ270" s="25"/>
      <c r="AR270" s="25"/>
      <c r="AS270" s="27"/>
      <c r="AT270" s="25"/>
      <c r="AU270" s="25"/>
      <c r="AV270" s="27"/>
      <c r="AW270" s="25"/>
      <c r="AX270" s="25"/>
      <c r="AY270" s="27"/>
      <c r="AZ270" s="26">
        <v>0</v>
      </c>
    </row>
    <row r="271" spans="1:52" x14ac:dyDescent="0.25">
      <c r="A271" s="22">
        <v>268</v>
      </c>
      <c r="B271" s="22">
        <v>41</v>
      </c>
      <c r="C271" s="22" t="s">
        <v>457</v>
      </c>
      <c r="D271" s="22" t="s">
        <v>21</v>
      </c>
      <c r="E271" s="23">
        <v>0.38</v>
      </c>
      <c r="F271" s="23" t="str">
        <f t="shared" si="92"/>
        <v>≤0.5</v>
      </c>
      <c r="G271" s="24"/>
      <c r="H271" s="23"/>
      <c r="I271" s="23"/>
      <c r="J271" s="23"/>
      <c r="K271" s="24"/>
      <c r="L271" s="23"/>
      <c r="M271" s="25">
        <v>0</v>
      </c>
      <c r="N271" s="18" t="str">
        <f t="shared" si="87"/>
        <v>&lt;110</v>
      </c>
      <c r="O271" s="25">
        <v>18.33832</v>
      </c>
      <c r="P271" s="18" t="str">
        <f t="shared" si="88"/>
        <v>&lt;26</v>
      </c>
      <c r="Q271" s="25">
        <v>49.8</v>
      </c>
      <c r="R271" s="18" t="str">
        <f t="shared" si="93"/>
        <v>25–58</v>
      </c>
      <c r="S271" s="26" t="s">
        <v>10</v>
      </c>
      <c r="T271" s="28">
        <v>0.7</v>
      </c>
      <c r="U271" s="26" t="str">
        <f t="shared" si="94"/>
        <v>&lt;8</v>
      </c>
      <c r="V271" s="22">
        <v>3</v>
      </c>
      <c r="W271" s="22" t="str">
        <f t="shared" si="90"/>
        <v>&lt;2000</v>
      </c>
      <c r="X271" s="25">
        <v>1000</v>
      </c>
      <c r="Y271" s="25">
        <v>1000</v>
      </c>
      <c r="Z271" s="27">
        <f t="shared" si="91"/>
        <v>0</v>
      </c>
      <c r="AA271" s="25"/>
      <c r="AB271" s="25"/>
      <c r="AC271" s="27"/>
      <c r="AD271" s="25"/>
      <c r="AE271" s="25"/>
      <c r="AF271" s="27"/>
      <c r="AG271" s="22" t="str">
        <f t="shared" si="84"/>
        <v>&lt;20</v>
      </c>
      <c r="AH271" s="28">
        <v>12</v>
      </c>
      <c r="AI271" s="28">
        <v>12</v>
      </c>
      <c r="AJ271" s="27">
        <f t="shared" si="85"/>
        <v>0</v>
      </c>
      <c r="AK271" s="28"/>
      <c r="AL271" s="28"/>
      <c r="AM271" s="27"/>
      <c r="AN271" s="28"/>
      <c r="AO271" s="28"/>
      <c r="AP271" s="27"/>
      <c r="AQ271" s="25"/>
      <c r="AR271" s="25"/>
      <c r="AS271" s="27"/>
      <c r="AT271" s="25"/>
      <c r="AU271" s="25"/>
      <c r="AV271" s="27"/>
      <c r="AW271" s="25"/>
      <c r="AX271" s="25"/>
      <c r="AY271" s="27"/>
      <c r="AZ271" s="26">
        <v>0</v>
      </c>
    </row>
    <row r="272" spans="1:52" x14ac:dyDescent="0.25">
      <c r="A272" s="22">
        <v>269</v>
      </c>
      <c r="B272" s="22">
        <v>41</v>
      </c>
      <c r="C272" s="22" t="s">
        <v>457</v>
      </c>
      <c r="D272" s="22" t="s">
        <v>21</v>
      </c>
      <c r="E272" s="23">
        <v>0.38</v>
      </c>
      <c r="F272" s="23" t="str">
        <f t="shared" si="92"/>
        <v>≤0.5</v>
      </c>
      <c r="G272" s="24"/>
      <c r="H272" s="23"/>
      <c r="I272" s="23"/>
      <c r="J272" s="23"/>
      <c r="K272" s="24"/>
      <c r="L272" s="23"/>
      <c r="M272" s="25">
        <v>70</v>
      </c>
      <c r="N272" s="18" t="str">
        <f t="shared" si="87"/>
        <v>&lt;110</v>
      </c>
      <c r="O272" s="25">
        <v>18.33832</v>
      </c>
      <c r="P272" s="18" t="str">
        <f t="shared" si="88"/>
        <v>&lt;26</v>
      </c>
      <c r="Q272" s="25">
        <v>49.8</v>
      </c>
      <c r="R272" s="18" t="str">
        <f t="shared" si="93"/>
        <v>25–58</v>
      </c>
      <c r="S272" s="26" t="s">
        <v>10</v>
      </c>
      <c r="T272" s="28">
        <v>0.7</v>
      </c>
      <c r="U272" s="26" t="str">
        <f t="shared" si="94"/>
        <v>&lt;8</v>
      </c>
      <c r="V272" s="22">
        <v>3</v>
      </c>
      <c r="W272" s="22" t="str">
        <f t="shared" si="90"/>
        <v>&lt;2000</v>
      </c>
      <c r="X272" s="25">
        <v>1600</v>
      </c>
      <c r="Y272" s="25">
        <v>1600</v>
      </c>
      <c r="Z272" s="27">
        <f t="shared" si="91"/>
        <v>0</v>
      </c>
      <c r="AA272" s="25"/>
      <c r="AB272" s="25"/>
      <c r="AC272" s="27"/>
      <c r="AD272" s="25"/>
      <c r="AE272" s="25"/>
      <c r="AF272" s="27"/>
      <c r="AG272" s="22" t="str">
        <f t="shared" si="84"/>
        <v>&lt;20</v>
      </c>
      <c r="AH272" s="28">
        <v>10</v>
      </c>
      <c r="AI272" s="28">
        <v>11</v>
      </c>
      <c r="AJ272" s="27">
        <f t="shared" si="85"/>
        <v>9.5310179804324935E-2</v>
      </c>
      <c r="AK272" s="28"/>
      <c r="AL272" s="28"/>
      <c r="AM272" s="27"/>
      <c r="AN272" s="28"/>
      <c r="AO272" s="28"/>
      <c r="AP272" s="27"/>
      <c r="AQ272" s="25"/>
      <c r="AR272" s="25"/>
      <c r="AS272" s="27"/>
      <c r="AT272" s="25"/>
      <c r="AU272" s="25"/>
      <c r="AV272" s="27"/>
      <c r="AW272" s="25"/>
      <c r="AX272" s="25"/>
      <c r="AY272" s="27"/>
      <c r="AZ272" s="26">
        <v>1.4285714285714286</v>
      </c>
    </row>
    <row r="273" spans="1:52" x14ac:dyDescent="0.25">
      <c r="A273" s="22">
        <v>270</v>
      </c>
      <c r="B273" s="22">
        <v>41</v>
      </c>
      <c r="C273" s="22" t="s">
        <v>457</v>
      </c>
      <c r="D273" s="22" t="s">
        <v>21</v>
      </c>
      <c r="E273" s="23">
        <v>0.44</v>
      </c>
      <c r="F273" s="23" t="str">
        <f t="shared" si="92"/>
        <v>≤0.5</v>
      </c>
      <c r="G273" s="24"/>
      <c r="H273" s="23"/>
      <c r="I273" s="23"/>
      <c r="J273" s="23"/>
      <c r="K273" s="24"/>
      <c r="L273" s="23"/>
      <c r="M273" s="25">
        <v>0</v>
      </c>
      <c r="N273" s="18" t="str">
        <f t="shared" si="87"/>
        <v>&lt;110</v>
      </c>
      <c r="O273" s="25">
        <v>18.33832</v>
      </c>
      <c r="P273" s="18" t="str">
        <f t="shared" si="88"/>
        <v>&lt;26</v>
      </c>
      <c r="Q273" s="25">
        <v>49.8</v>
      </c>
      <c r="R273" s="18" t="str">
        <f t="shared" si="93"/>
        <v>25–58</v>
      </c>
      <c r="S273" s="26" t="s">
        <v>10</v>
      </c>
      <c r="T273" s="28">
        <v>0.7</v>
      </c>
      <c r="U273" s="26" t="str">
        <f t="shared" si="94"/>
        <v>&lt;8</v>
      </c>
      <c r="V273" s="22">
        <v>3</v>
      </c>
      <c r="W273" s="22" t="str">
        <f t="shared" si="90"/>
        <v>&lt;2000</v>
      </c>
      <c r="X273" s="25">
        <v>1100</v>
      </c>
      <c r="Y273" s="25">
        <v>1100</v>
      </c>
      <c r="Z273" s="27">
        <f t="shared" si="91"/>
        <v>0</v>
      </c>
      <c r="AA273" s="25"/>
      <c r="AB273" s="25"/>
      <c r="AC273" s="27"/>
      <c r="AD273" s="25"/>
      <c r="AE273" s="25"/>
      <c r="AF273" s="27"/>
      <c r="AG273" s="22" t="str">
        <f t="shared" ref="AG273:AG288" si="95">IF(AH273&gt;40,"&gt;40",IF(AH273&gt;30,"30–40",IF(AH273&gt;20,"20–30","&lt;20")))</f>
        <v>&lt;20</v>
      </c>
      <c r="AH273" s="28">
        <v>19</v>
      </c>
      <c r="AI273" s="28">
        <v>22</v>
      </c>
      <c r="AJ273" s="27">
        <f t="shared" ref="AJ273:AJ288" si="96">LN(AI273/AH273)</f>
        <v>0.14660347419187544</v>
      </c>
      <c r="AK273" s="28"/>
      <c r="AL273" s="28"/>
      <c r="AM273" s="27"/>
      <c r="AN273" s="28"/>
      <c r="AO273" s="28"/>
      <c r="AP273" s="27"/>
      <c r="AQ273" s="25"/>
      <c r="AR273" s="25"/>
      <c r="AS273" s="27"/>
      <c r="AT273" s="25"/>
      <c r="AU273" s="25"/>
      <c r="AV273" s="27"/>
      <c r="AW273" s="25"/>
      <c r="AX273" s="25"/>
      <c r="AY273" s="27"/>
      <c r="AZ273" s="26">
        <v>4.2857142857142856</v>
      </c>
    </row>
    <row r="274" spans="1:52" x14ac:dyDescent="0.25">
      <c r="A274" s="22">
        <v>271</v>
      </c>
      <c r="B274" s="22">
        <v>41</v>
      </c>
      <c r="C274" s="22" t="s">
        <v>457</v>
      </c>
      <c r="D274" s="22" t="s">
        <v>21</v>
      </c>
      <c r="E274" s="23">
        <v>0.44</v>
      </c>
      <c r="F274" s="23" t="str">
        <f t="shared" si="92"/>
        <v>≤0.5</v>
      </c>
      <c r="G274" s="24"/>
      <c r="H274" s="23"/>
      <c r="I274" s="23"/>
      <c r="J274" s="23"/>
      <c r="K274" s="24"/>
      <c r="L274" s="23"/>
      <c r="M274" s="25">
        <v>46</v>
      </c>
      <c r="N274" s="18" t="str">
        <f t="shared" si="87"/>
        <v>&lt;110</v>
      </c>
      <c r="O274" s="25">
        <v>18.33832</v>
      </c>
      <c r="P274" s="18" t="str">
        <f t="shared" si="88"/>
        <v>&lt;26</v>
      </c>
      <c r="Q274" s="25">
        <v>49.8</v>
      </c>
      <c r="R274" s="18" t="str">
        <f t="shared" si="93"/>
        <v>25–58</v>
      </c>
      <c r="S274" s="26" t="s">
        <v>10</v>
      </c>
      <c r="T274" s="28">
        <v>0.7</v>
      </c>
      <c r="U274" s="26" t="str">
        <f t="shared" si="94"/>
        <v>&lt;8</v>
      </c>
      <c r="V274" s="22">
        <v>3</v>
      </c>
      <c r="W274" s="22" t="str">
        <f t="shared" si="90"/>
        <v>&lt;2000</v>
      </c>
      <c r="X274" s="25">
        <v>1600</v>
      </c>
      <c r="Y274" s="25">
        <v>1600</v>
      </c>
      <c r="Z274" s="27">
        <f t="shared" si="91"/>
        <v>0</v>
      </c>
      <c r="AA274" s="25"/>
      <c r="AB274" s="25"/>
      <c r="AC274" s="27"/>
      <c r="AD274" s="25"/>
      <c r="AE274" s="25"/>
      <c r="AF274" s="27"/>
      <c r="AG274" s="22" t="str">
        <f t="shared" si="95"/>
        <v>&lt;20</v>
      </c>
      <c r="AH274" s="28">
        <v>17</v>
      </c>
      <c r="AI274" s="28">
        <v>21</v>
      </c>
      <c r="AJ274" s="27">
        <f t="shared" si="96"/>
        <v>0.21130909366720696</v>
      </c>
      <c r="AK274" s="28"/>
      <c r="AL274" s="28"/>
      <c r="AM274" s="27"/>
      <c r="AN274" s="28"/>
      <c r="AO274" s="28"/>
      <c r="AP274" s="27"/>
      <c r="AQ274" s="25"/>
      <c r="AR274" s="25"/>
      <c r="AS274" s="27"/>
      <c r="AT274" s="25"/>
      <c r="AU274" s="25"/>
      <c r="AV274" s="27"/>
      <c r="AW274" s="25"/>
      <c r="AX274" s="25"/>
      <c r="AY274" s="27"/>
      <c r="AZ274" s="26">
        <v>5.7142857142857144</v>
      </c>
    </row>
    <row r="275" spans="1:52" x14ac:dyDescent="0.25">
      <c r="A275" s="22">
        <v>272</v>
      </c>
      <c r="B275" s="22">
        <v>41</v>
      </c>
      <c r="C275" s="22" t="s">
        <v>457</v>
      </c>
      <c r="D275" s="22" t="s">
        <v>21</v>
      </c>
      <c r="E275" s="23">
        <v>0.32</v>
      </c>
      <c r="F275" s="23" t="str">
        <f t="shared" si="92"/>
        <v>≤0.5</v>
      </c>
      <c r="G275" s="24"/>
      <c r="H275" s="23"/>
      <c r="I275" s="23"/>
      <c r="J275" s="23"/>
      <c r="K275" s="24"/>
      <c r="L275" s="23"/>
      <c r="M275" s="25">
        <v>0</v>
      </c>
      <c r="N275" s="18" t="str">
        <f t="shared" si="87"/>
        <v>&lt;110</v>
      </c>
      <c r="O275" s="25">
        <v>18.33832</v>
      </c>
      <c r="P275" s="18" t="str">
        <f t="shared" si="88"/>
        <v>&lt;26</v>
      </c>
      <c r="Q275" s="25">
        <v>49.8</v>
      </c>
      <c r="R275" s="18" t="str">
        <f t="shared" si="93"/>
        <v>25–58</v>
      </c>
      <c r="S275" s="26" t="s">
        <v>10</v>
      </c>
      <c r="T275" s="28">
        <v>0.7</v>
      </c>
      <c r="U275" s="26" t="str">
        <f t="shared" si="94"/>
        <v>&lt;8</v>
      </c>
      <c r="V275" s="22">
        <v>3</v>
      </c>
      <c r="W275" s="22" t="str">
        <f t="shared" si="90"/>
        <v>2000–4000</v>
      </c>
      <c r="X275" s="25">
        <v>2400</v>
      </c>
      <c r="Y275" s="25">
        <v>2400</v>
      </c>
      <c r="Z275" s="27">
        <f t="shared" si="91"/>
        <v>0</v>
      </c>
      <c r="AA275" s="25"/>
      <c r="AB275" s="25"/>
      <c r="AC275" s="27"/>
      <c r="AD275" s="25"/>
      <c r="AE275" s="25"/>
      <c r="AF275" s="27"/>
      <c r="AG275" s="22" t="str">
        <f t="shared" si="95"/>
        <v>&lt;20</v>
      </c>
      <c r="AH275" s="28">
        <v>11</v>
      </c>
      <c r="AI275" s="28">
        <v>14</v>
      </c>
      <c r="AJ275" s="27">
        <f t="shared" si="96"/>
        <v>0.24116205681688804</v>
      </c>
      <c r="AK275" s="28"/>
      <c r="AL275" s="28"/>
      <c r="AM275" s="27"/>
      <c r="AN275" s="28"/>
      <c r="AO275" s="28"/>
      <c r="AP275" s="27"/>
      <c r="AQ275" s="25"/>
      <c r="AR275" s="25"/>
      <c r="AS275" s="27"/>
      <c r="AT275" s="25"/>
      <c r="AU275" s="25"/>
      <c r="AV275" s="27"/>
      <c r="AW275" s="25"/>
      <c r="AX275" s="25"/>
      <c r="AY275" s="27"/>
      <c r="AZ275" s="26">
        <v>4.2857142857142856</v>
      </c>
    </row>
    <row r="276" spans="1:52" x14ac:dyDescent="0.25">
      <c r="A276" s="22">
        <v>273</v>
      </c>
      <c r="B276" s="22">
        <v>41</v>
      </c>
      <c r="C276" s="22" t="s">
        <v>457</v>
      </c>
      <c r="D276" s="22" t="s">
        <v>21</v>
      </c>
      <c r="E276" s="23">
        <v>0.32</v>
      </c>
      <c r="F276" s="23" t="str">
        <f t="shared" si="92"/>
        <v>≤0.5</v>
      </c>
      <c r="G276" s="24"/>
      <c r="H276" s="23"/>
      <c r="I276" s="23"/>
      <c r="J276" s="23"/>
      <c r="K276" s="24"/>
      <c r="L276" s="23"/>
      <c r="M276" s="25">
        <v>92</v>
      </c>
      <c r="N276" s="18" t="str">
        <f t="shared" si="87"/>
        <v>&lt;110</v>
      </c>
      <c r="O276" s="25">
        <v>18.33832</v>
      </c>
      <c r="P276" s="18" t="str">
        <f t="shared" si="88"/>
        <v>&lt;26</v>
      </c>
      <c r="Q276" s="25">
        <v>49.8</v>
      </c>
      <c r="R276" s="18" t="str">
        <f t="shared" si="93"/>
        <v>25–58</v>
      </c>
      <c r="S276" s="26" t="s">
        <v>10</v>
      </c>
      <c r="T276" s="28">
        <v>0.7</v>
      </c>
      <c r="U276" s="26" t="str">
        <f t="shared" si="94"/>
        <v>&lt;8</v>
      </c>
      <c r="V276" s="22">
        <v>3</v>
      </c>
      <c r="W276" s="22" t="str">
        <f t="shared" si="90"/>
        <v>2000–4000</v>
      </c>
      <c r="X276" s="25">
        <v>2500</v>
      </c>
      <c r="Y276" s="25">
        <v>2500</v>
      </c>
      <c r="Z276" s="27">
        <f t="shared" si="91"/>
        <v>0</v>
      </c>
      <c r="AA276" s="25"/>
      <c r="AB276" s="25"/>
      <c r="AC276" s="27"/>
      <c r="AD276" s="25"/>
      <c r="AE276" s="25"/>
      <c r="AF276" s="27"/>
      <c r="AG276" s="22" t="str">
        <f t="shared" si="95"/>
        <v>&lt;20</v>
      </c>
      <c r="AH276" s="28">
        <v>10</v>
      </c>
      <c r="AI276" s="28">
        <v>12</v>
      </c>
      <c r="AJ276" s="27">
        <f t="shared" si="96"/>
        <v>0.18232155679395459</v>
      </c>
      <c r="AK276" s="28"/>
      <c r="AL276" s="28"/>
      <c r="AM276" s="27"/>
      <c r="AN276" s="28"/>
      <c r="AO276" s="28"/>
      <c r="AP276" s="27"/>
      <c r="AQ276" s="25"/>
      <c r="AR276" s="25"/>
      <c r="AS276" s="27"/>
      <c r="AT276" s="25"/>
      <c r="AU276" s="25"/>
      <c r="AV276" s="27"/>
      <c r="AW276" s="25"/>
      <c r="AX276" s="25"/>
      <c r="AY276" s="27"/>
      <c r="AZ276" s="26">
        <v>2.8571428571428572</v>
      </c>
    </row>
    <row r="277" spans="1:52" x14ac:dyDescent="0.25">
      <c r="A277" s="22">
        <v>274</v>
      </c>
      <c r="B277" s="22">
        <v>41</v>
      </c>
      <c r="C277" s="22" t="s">
        <v>457</v>
      </c>
      <c r="D277" s="22" t="s">
        <v>21</v>
      </c>
      <c r="E277" s="23">
        <v>0.31</v>
      </c>
      <c r="F277" s="23" t="str">
        <f t="shared" si="92"/>
        <v>≤0.5</v>
      </c>
      <c r="G277" s="24"/>
      <c r="H277" s="23"/>
      <c r="I277" s="23"/>
      <c r="J277" s="23"/>
      <c r="K277" s="24"/>
      <c r="L277" s="23"/>
      <c r="M277" s="25">
        <v>0</v>
      </c>
      <c r="N277" s="18" t="str">
        <f t="shared" si="87"/>
        <v>&lt;110</v>
      </c>
      <c r="O277" s="25">
        <v>18.33832</v>
      </c>
      <c r="P277" s="18" t="str">
        <f t="shared" si="88"/>
        <v>&lt;26</v>
      </c>
      <c r="Q277" s="25">
        <v>49.8</v>
      </c>
      <c r="R277" s="18" t="str">
        <f t="shared" si="93"/>
        <v>25–58</v>
      </c>
      <c r="S277" s="26" t="s">
        <v>10</v>
      </c>
      <c r="T277" s="28">
        <v>0.7</v>
      </c>
      <c r="U277" s="26" t="str">
        <f t="shared" si="94"/>
        <v>&lt;8</v>
      </c>
      <c r="V277" s="22">
        <v>3</v>
      </c>
      <c r="W277" s="22" t="str">
        <f t="shared" si="90"/>
        <v>&lt;2000</v>
      </c>
      <c r="X277" s="25">
        <v>900</v>
      </c>
      <c r="Y277" s="25">
        <v>1000</v>
      </c>
      <c r="Z277" s="27">
        <f t="shared" si="91"/>
        <v>0.10536051565782635</v>
      </c>
      <c r="AA277" s="25"/>
      <c r="AB277" s="25"/>
      <c r="AC277" s="27"/>
      <c r="AD277" s="25"/>
      <c r="AE277" s="25"/>
      <c r="AF277" s="27"/>
      <c r="AG277" s="22" t="str">
        <f t="shared" si="95"/>
        <v>&lt;20</v>
      </c>
      <c r="AH277" s="28">
        <v>16</v>
      </c>
      <c r="AI277" s="28">
        <v>17</v>
      </c>
      <c r="AJ277" s="27">
        <f t="shared" si="96"/>
        <v>6.062462181643484E-2</v>
      </c>
      <c r="AK277" s="28"/>
      <c r="AL277" s="28"/>
      <c r="AM277" s="27"/>
      <c r="AN277" s="28"/>
      <c r="AO277" s="28"/>
      <c r="AP277" s="27"/>
      <c r="AQ277" s="25"/>
      <c r="AR277" s="25"/>
      <c r="AS277" s="27"/>
      <c r="AT277" s="25"/>
      <c r="AU277" s="25"/>
      <c r="AV277" s="27"/>
      <c r="AW277" s="25"/>
      <c r="AX277" s="25"/>
      <c r="AY277" s="27"/>
      <c r="AZ277" s="26">
        <v>1.4285714285714286</v>
      </c>
    </row>
    <row r="278" spans="1:52" x14ac:dyDescent="0.25">
      <c r="A278" s="22">
        <v>275</v>
      </c>
      <c r="B278" s="22">
        <v>41</v>
      </c>
      <c r="C278" s="22" t="s">
        <v>457</v>
      </c>
      <c r="D278" s="22" t="s">
        <v>21</v>
      </c>
      <c r="E278" s="23">
        <v>0.31</v>
      </c>
      <c r="F278" s="23" t="str">
        <f t="shared" si="92"/>
        <v>≤0.5</v>
      </c>
      <c r="G278" s="24"/>
      <c r="H278" s="23"/>
      <c r="I278" s="23"/>
      <c r="J278" s="23"/>
      <c r="K278" s="24"/>
      <c r="L278" s="23"/>
      <c r="M278" s="25">
        <v>92</v>
      </c>
      <c r="N278" s="18" t="str">
        <f t="shared" si="87"/>
        <v>&lt;110</v>
      </c>
      <c r="O278" s="25">
        <v>18.33832</v>
      </c>
      <c r="P278" s="18" t="str">
        <f t="shared" si="88"/>
        <v>&lt;26</v>
      </c>
      <c r="Q278" s="25">
        <v>49.8</v>
      </c>
      <c r="R278" s="18" t="str">
        <f t="shared" si="93"/>
        <v>25–58</v>
      </c>
      <c r="S278" s="26" t="s">
        <v>10</v>
      </c>
      <c r="T278" s="28">
        <v>0.7</v>
      </c>
      <c r="U278" s="26" t="str">
        <f t="shared" si="94"/>
        <v>&lt;8</v>
      </c>
      <c r="V278" s="22">
        <v>3</v>
      </c>
      <c r="W278" s="22" t="str">
        <f t="shared" si="90"/>
        <v>&lt;2000</v>
      </c>
      <c r="X278" s="25">
        <v>1800</v>
      </c>
      <c r="Y278" s="25">
        <v>1900</v>
      </c>
      <c r="Z278" s="27">
        <f t="shared" si="91"/>
        <v>5.4067221270275793E-2</v>
      </c>
      <c r="AA278" s="25"/>
      <c r="AB278" s="25"/>
      <c r="AC278" s="27"/>
      <c r="AD278" s="25"/>
      <c r="AE278" s="25"/>
      <c r="AF278" s="27"/>
      <c r="AG278" s="22" t="str">
        <f t="shared" si="95"/>
        <v>&lt;20</v>
      </c>
      <c r="AH278" s="28">
        <v>12</v>
      </c>
      <c r="AI278" s="28">
        <v>18</v>
      </c>
      <c r="AJ278" s="27">
        <f t="shared" si="96"/>
        <v>0.40546510810816438</v>
      </c>
      <c r="AK278" s="28"/>
      <c r="AL278" s="28"/>
      <c r="AM278" s="27"/>
      <c r="AN278" s="28"/>
      <c r="AO278" s="28"/>
      <c r="AP278" s="27"/>
      <c r="AQ278" s="25"/>
      <c r="AR278" s="25"/>
      <c r="AS278" s="27"/>
      <c r="AT278" s="25"/>
      <c r="AU278" s="25"/>
      <c r="AV278" s="27"/>
      <c r="AW278" s="25"/>
      <c r="AX278" s="25"/>
      <c r="AY278" s="27"/>
      <c r="AZ278" s="26"/>
    </row>
    <row r="279" spans="1:52" x14ac:dyDescent="0.25">
      <c r="A279" s="22">
        <v>276</v>
      </c>
      <c r="B279" s="22">
        <v>41</v>
      </c>
      <c r="C279" s="22" t="s">
        <v>457</v>
      </c>
      <c r="D279" s="22" t="s">
        <v>21</v>
      </c>
      <c r="E279" s="23">
        <v>0.48</v>
      </c>
      <c r="F279" s="23" t="str">
        <f t="shared" si="92"/>
        <v>≤0.5</v>
      </c>
      <c r="G279" s="24"/>
      <c r="H279" s="23"/>
      <c r="I279" s="23"/>
      <c r="J279" s="23"/>
      <c r="K279" s="24"/>
      <c r="L279" s="23"/>
      <c r="M279" s="25">
        <v>0</v>
      </c>
      <c r="N279" s="18" t="str">
        <f t="shared" si="87"/>
        <v>&lt;110</v>
      </c>
      <c r="O279" s="25">
        <v>18.33832</v>
      </c>
      <c r="P279" s="18" t="str">
        <f t="shared" si="88"/>
        <v>&lt;26</v>
      </c>
      <c r="Q279" s="25">
        <v>49.8</v>
      </c>
      <c r="R279" s="18" t="str">
        <f t="shared" si="93"/>
        <v>25–58</v>
      </c>
      <c r="S279" s="26" t="s">
        <v>10</v>
      </c>
      <c r="T279" s="28">
        <v>0.7</v>
      </c>
      <c r="U279" s="26" t="str">
        <f t="shared" si="94"/>
        <v>&lt;8</v>
      </c>
      <c r="V279" s="22">
        <v>3</v>
      </c>
      <c r="W279" s="22" t="str">
        <f t="shared" si="90"/>
        <v>&lt;2000</v>
      </c>
      <c r="X279" s="25">
        <v>1000</v>
      </c>
      <c r="Y279" s="25">
        <v>1000</v>
      </c>
      <c r="Z279" s="27">
        <f t="shared" si="91"/>
        <v>0</v>
      </c>
      <c r="AA279" s="25"/>
      <c r="AB279" s="25"/>
      <c r="AC279" s="27"/>
      <c r="AD279" s="25"/>
      <c r="AE279" s="25"/>
      <c r="AF279" s="27"/>
      <c r="AG279" s="22" t="str">
        <f t="shared" si="95"/>
        <v>&lt;20</v>
      </c>
      <c r="AH279" s="28">
        <v>16</v>
      </c>
      <c r="AI279" s="28">
        <v>17</v>
      </c>
      <c r="AJ279" s="27">
        <f t="shared" si="96"/>
        <v>6.062462181643484E-2</v>
      </c>
      <c r="AK279" s="28"/>
      <c r="AL279" s="28"/>
      <c r="AM279" s="27"/>
      <c r="AN279" s="28"/>
      <c r="AO279" s="28"/>
      <c r="AP279" s="27"/>
      <c r="AQ279" s="25"/>
      <c r="AR279" s="25"/>
      <c r="AS279" s="27"/>
      <c r="AT279" s="25"/>
      <c r="AU279" s="25"/>
      <c r="AV279" s="27"/>
      <c r="AW279" s="25"/>
      <c r="AX279" s="25"/>
      <c r="AY279" s="27"/>
      <c r="AZ279" s="26">
        <v>1.4285714285714286</v>
      </c>
    </row>
    <row r="280" spans="1:52" x14ac:dyDescent="0.25">
      <c r="A280" s="22">
        <v>277</v>
      </c>
      <c r="B280" s="22">
        <v>41</v>
      </c>
      <c r="C280" s="22" t="s">
        <v>457</v>
      </c>
      <c r="D280" s="22" t="s">
        <v>21</v>
      </c>
      <c r="E280" s="23">
        <v>0.48</v>
      </c>
      <c r="F280" s="23" t="str">
        <f t="shared" si="92"/>
        <v>≤0.5</v>
      </c>
      <c r="G280" s="24"/>
      <c r="H280" s="23"/>
      <c r="I280" s="23"/>
      <c r="J280" s="23"/>
      <c r="K280" s="24"/>
      <c r="L280" s="23"/>
      <c r="M280" s="25">
        <v>92</v>
      </c>
      <c r="N280" s="18" t="str">
        <f t="shared" si="87"/>
        <v>&lt;110</v>
      </c>
      <c r="O280" s="25">
        <v>18.33832</v>
      </c>
      <c r="P280" s="18" t="str">
        <f t="shared" si="88"/>
        <v>&lt;26</v>
      </c>
      <c r="Q280" s="25">
        <v>49.8</v>
      </c>
      <c r="R280" s="18" t="str">
        <f t="shared" si="93"/>
        <v>25–58</v>
      </c>
      <c r="S280" s="26" t="s">
        <v>10</v>
      </c>
      <c r="T280" s="28">
        <v>0.7</v>
      </c>
      <c r="U280" s="26" t="str">
        <f t="shared" si="94"/>
        <v>&lt;8</v>
      </c>
      <c r="V280" s="22">
        <v>3</v>
      </c>
      <c r="W280" s="22" t="str">
        <f t="shared" si="90"/>
        <v>&lt;2000</v>
      </c>
      <c r="X280" s="25">
        <v>1900</v>
      </c>
      <c r="Y280" s="25">
        <v>1900</v>
      </c>
      <c r="Z280" s="27">
        <f t="shared" si="91"/>
        <v>0</v>
      </c>
      <c r="AA280" s="25"/>
      <c r="AB280" s="25"/>
      <c r="AC280" s="27"/>
      <c r="AD280" s="25"/>
      <c r="AE280" s="25"/>
      <c r="AF280" s="27"/>
      <c r="AG280" s="22" t="str">
        <f t="shared" si="95"/>
        <v>&lt;20</v>
      </c>
      <c r="AH280" s="28">
        <v>13</v>
      </c>
      <c r="AI280" s="28">
        <v>16</v>
      </c>
      <c r="AJ280" s="27">
        <f t="shared" si="96"/>
        <v>0.20763936477824455</v>
      </c>
      <c r="AK280" s="28"/>
      <c r="AL280" s="28"/>
      <c r="AM280" s="27"/>
      <c r="AN280" s="28"/>
      <c r="AO280" s="28"/>
      <c r="AP280" s="27"/>
      <c r="AQ280" s="25"/>
      <c r="AR280" s="25"/>
      <c r="AS280" s="27"/>
      <c r="AT280" s="25"/>
      <c r="AU280" s="25"/>
      <c r="AV280" s="27"/>
      <c r="AW280" s="25"/>
      <c r="AX280" s="25"/>
      <c r="AY280" s="27"/>
      <c r="AZ280" s="26">
        <v>4.2857142857142856</v>
      </c>
    </row>
    <row r="281" spans="1:52" x14ac:dyDescent="0.25">
      <c r="A281" s="22">
        <v>278</v>
      </c>
      <c r="B281" s="22">
        <v>41</v>
      </c>
      <c r="C281" s="22" t="s">
        <v>457</v>
      </c>
      <c r="D281" s="22" t="s">
        <v>21</v>
      </c>
      <c r="E281" s="23">
        <v>0.32</v>
      </c>
      <c r="F281" s="23" t="str">
        <f t="shared" si="92"/>
        <v>≤0.5</v>
      </c>
      <c r="G281" s="24"/>
      <c r="H281" s="23"/>
      <c r="I281" s="23"/>
      <c r="J281" s="23"/>
      <c r="K281" s="24"/>
      <c r="L281" s="23"/>
      <c r="M281" s="25">
        <v>0</v>
      </c>
      <c r="N281" s="18" t="str">
        <f t="shared" si="87"/>
        <v>&lt;110</v>
      </c>
      <c r="O281" s="25">
        <v>18.33832</v>
      </c>
      <c r="P281" s="18" t="str">
        <f t="shared" si="88"/>
        <v>&lt;26</v>
      </c>
      <c r="Q281" s="25">
        <v>49.8</v>
      </c>
      <c r="R281" s="18" t="str">
        <f t="shared" si="93"/>
        <v>25–58</v>
      </c>
      <c r="S281" s="26" t="s">
        <v>10</v>
      </c>
      <c r="T281" s="28">
        <v>0.7</v>
      </c>
      <c r="U281" s="26" t="str">
        <f t="shared" si="94"/>
        <v>&lt;8</v>
      </c>
      <c r="V281" s="22">
        <v>3</v>
      </c>
      <c r="W281" s="22" t="str">
        <f t="shared" si="90"/>
        <v>&lt;2000</v>
      </c>
      <c r="X281" s="25">
        <v>1000</v>
      </c>
      <c r="Y281" s="25">
        <v>1000</v>
      </c>
      <c r="Z281" s="27">
        <f t="shared" si="91"/>
        <v>0</v>
      </c>
      <c r="AA281" s="25"/>
      <c r="AB281" s="25"/>
      <c r="AC281" s="27"/>
      <c r="AD281" s="25"/>
      <c r="AE281" s="25"/>
      <c r="AF281" s="27"/>
      <c r="AG281" s="22" t="str">
        <f t="shared" si="95"/>
        <v>&lt;20</v>
      </c>
      <c r="AH281" s="28">
        <v>15</v>
      </c>
      <c r="AI281" s="28">
        <v>18</v>
      </c>
      <c r="AJ281" s="27">
        <f t="shared" si="96"/>
        <v>0.18232155679395459</v>
      </c>
      <c r="AK281" s="28"/>
      <c r="AL281" s="28"/>
      <c r="AM281" s="27"/>
      <c r="AN281" s="28"/>
      <c r="AO281" s="28"/>
      <c r="AP281" s="27"/>
      <c r="AQ281" s="25"/>
      <c r="AR281" s="25"/>
      <c r="AS281" s="27"/>
      <c r="AT281" s="25"/>
      <c r="AU281" s="25"/>
      <c r="AV281" s="27"/>
      <c r="AW281" s="25"/>
      <c r="AX281" s="25"/>
      <c r="AY281" s="27"/>
      <c r="AZ281" s="26">
        <v>4.2857142857142856</v>
      </c>
    </row>
    <row r="282" spans="1:52" x14ac:dyDescent="0.25">
      <c r="A282" s="22">
        <v>279</v>
      </c>
      <c r="B282" s="22">
        <v>41</v>
      </c>
      <c r="C282" s="22" t="s">
        <v>457</v>
      </c>
      <c r="D282" s="22" t="s">
        <v>21</v>
      </c>
      <c r="E282" s="23">
        <v>0.32</v>
      </c>
      <c r="F282" s="23" t="str">
        <f t="shared" si="92"/>
        <v>≤0.5</v>
      </c>
      <c r="G282" s="24"/>
      <c r="H282" s="23"/>
      <c r="I282" s="23"/>
      <c r="J282" s="23"/>
      <c r="K282" s="24"/>
      <c r="L282" s="23"/>
      <c r="M282" s="25">
        <v>92</v>
      </c>
      <c r="N282" s="18" t="str">
        <f t="shared" si="87"/>
        <v>&lt;110</v>
      </c>
      <c r="O282" s="25">
        <v>18.33832</v>
      </c>
      <c r="P282" s="18" t="str">
        <f t="shared" si="88"/>
        <v>&lt;26</v>
      </c>
      <c r="Q282" s="25">
        <v>49.8</v>
      </c>
      <c r="R282" s="18" t="str">
        <f t="shared" si="93"/>
        <v>25–58</v>
      </c>
      <c r="S282" s="26" t="s">
        <v>10</v>
      </c>
      <c r="T282" s="28">
        <v>0.7</v>
      </c>
      <c r="U282" s="26" t="str">
        <f t="shared" si="94"/>
        <v>&lt;8</v>
      </c>
      <c r="V282" s="22">
        <v>3</v>
      </c>
      <c r="W282" s="22" t="str">
        <f t="shared" si="90"/>
        <v>&lt;2000</v>
      </c>
      <c r="X282" s="25">
        <v>1800</v>
      </c>
      <c r="Y282" s="25">
        <v>1900</v>
      </c>
      <c r="Z282" s="27">
        <f t="shared" si="91"/>
        <v>5.4067221270275793E-2</v>
      </c>
      <c r="AA282" s="25"/>
      <c r="AB282" s="25"/>
      <c r="AC282" s="27"/>
      <c r="AD282" s="25"/>
      <c r="AE282" s="25"/>
      <c r="AF282" s="27"/>
      <c r="AG282" s="22" t="str">
        <f t="shared" si="95"/>
        <v>&lt;20</v>
      </c>
      <c r="AH282" s="28">
        <v>13</v>
      </c>
      <c r="AI282" s="28">
        <v>14</v>
      </c>
      <c r="AJ282" s="27">
        <f t="shared" si="96"/>
        <v>7.4107972153721835E-2</v>
      </c>
      <c r="AK282" s="28"/>
      <c r="AL282" s="28"/>
      <c r="AM282" s="27"/>
      <c r="AN282" s="28"/>
      <c r="AO282" s="28"/>
      <c r="AP282" s="27"/>
      <c r="AQ282" s="25"/>
      <c r="AR282" s="25"/>
      <c r="AS282" s="27"/>
      <c r="AT282" s="25"/>
      <c r="AU282" s="25"/>
      <c r="AV282" s="27"/>
      <c r="AW282" s="25"/>
      <c r="AX282" s="25"/>
      <c r="AY282" s="27"/>
      <c r="AZ282" s="26">
        <v>1.4285714285714286</v>
      </c>
    </row>
    <row r="283" spans="1:52" x14ac:dyDescent="0.25">
      <c r="A283" s="22">
        <v>280</v>
      </c>
      <c r="B283" s="22">
        <v>41</v>
      </c>
      <c r="C283" s="22" t="s">
        <v>457</v>
      </c>
      <c r="D283" s="22" t="s">
        <v>21</v>
      </c>
      <c r="E283" s="23">
        <v>0.3</v>
      </c>
      <c r="F283" s="23" t="str">
        <f t="shared" si="92"/>
        <v>≤0.5</v>
      </c>
      <c r="G283" s="24"/>
      <c r="H283" s="23"/>
      <c r="I283" s="23"/>
      <c r="J283" s="23"/>
      <c r="K283" s="24"/>
      <c r="L283" s="23"/>
      <c r="M283" s="25">
        <v>0</v>
      </c>
      <c r="N283" s="18" t="str">
        <f t="shared" si="87"/>
        <v>&lt;110</v>
      </c>
      <c r="O283" s="25">
        <v>18.33832</v>
      </c>
      <c r="P283" s="18" t="str">
        <f t="shared" si="88"/>
        <v>&lt;26</v>
      </c>
      <c r="Q283" s="25">
        <v>49.8</v>
      </c>
      <c r="R283" s="18" t="str">
        <f t="shared" si="93"/>
        <v>25–58</v>
      </c>
      <c r="S283" s="26" t="s">
        <v>10</v>
      </c>
      <c r="T283" s="28">
        <v>0.7</v>
      </c>
      <c r="U283" s="26" t="str">
        <f t="shared" si="94"/>
        <v>&lt;8</v>
      </c>
      <c r="V283" s="22">
        <v>3</v>
      </c>
      <c r="W283" s="22" t="str">
        <f t="shared" si="90"/>
        <v>2000–4000</v>
      </c>
      <c r="X283" s="25">
        <v>2700</v>
      </c>
      <c r="Y283" s="25">
        <v>2800</v>
      </c>
      <c r="Z283" s="27">
        <f t="shared" si="91"/>
        <v>3.6367644170874791E-2</v>
      </c>
      <c r="AA283" s="25"/>
      <c r="AB283" s="25"/>
      <c r="AC283" s="27"/>
      <c r="AD283" s="25"/>
      <c r="AE283" s="25"/>
      <c r="AF283" s="27"/>
      <c r="AG283" s="22" t="str">
        <f t="shared" si="95"/>
        <v>&lt;20</v>
      </c>
      <c r="AH283" s="28">
        <v>17</v>
      </c>
      <c r="AI283" s="28">
        <v>18</v>
      </c>
      <c r="AJ283" s="27">
        <f t="shared" si="96"/>
        <v>5.7158413839948623E-2</v>
      </c>
      <c r="AK283" s="28"/>
      <c r="AL283" s="28"/>
      <c r="AM283" s="27"/>
      <c r="AN283" s="28"/>
      <c r="AO283" s="28"/>
      <c r="AP283" s="27"/>
      <c r="AQ283" s="25"/>
      <c r="AR283" s="25"/>
      <c r="AS283" s="27"/>
      <c r="AT283" s="25"/>
      <c r="AU283" s="25"/>
      <c r="AV283" s="27"/>
      <c r="AW283" s="25"/>
      <c r="AX283" s="25"/>
      <c r="AY283" s="27"/>
      <c r="AZ283" s="26">
        <v>1.4285714285714286</v>
      </c>
    </row>
    <row r="284" spans="1:52" x14ac:dyDescent="0.25">
      <c r="A284" s="22">
        <v>281</v>
      </c>
      <c r="B284" s="22">
        <v>41</v>
      </c>
      <c r="C284" s="22" t="s">
        <v>457</v>
      </c>
      <c r="D284" s="22" t="s">
        <v>21</v>
      </c>
      <c r="E284" s="23">
        <v>0.3</v>
      </c>
      <c r="F284" s="23" t="str">
        <f t="shared" si="92"/>
        <v>≤0.5</v>
      </c>
      <c r="G284" s="24"/>
      <c r="H284" s="23"/>
      <c r="I284" s="23"/>
      <c r="J284" s="23"/>
      <c r="K284" s="24"/>
      <c r="L284" s="23"/>
      <c r="M284" s="25">
        <v>92</v>
      </c>
      <c r="N284" s="18" t="str">
        <f t="shared" si="87"/>
        <v>&lt;110</v>
      </c>
      <c r="O284" s="25">
        <v>18.33832</v>
      </c>
      <c r="P284" s="18" t="str">
        <f t="shared" si="88"/>
        <v>&lt;26</v>
      </c>
      <c r="Q284" s="25">
        <v>49.8</v>
      </c>
      <c r="R284" s="18" t="str">
        <f t="shared" si="93"/>
        <v>25–58</v>
      </c>
      <c r="S284" s="26" t="s">
        <v>10</v>
      </c>
      <c r="T284" s="28">
        <v>0.7</v>
      </c>
      <c r="U284" s="26" t="str">
        <f t="shared" si="94"/>
        <v>&lt;8</v>
      </c>
      <c r="V284" s="22">
        <v>3</v>
      </c>
      <c r="W284" s="22" t="str">
        <f t="shared" si="90"/>
        <v>2000–4000</v>
      </c>
      <c r="X284" s="25">
        <v>3300</v>
      </c>
      <c r="Y284" s="25">
        <v>3200</v>
      </c>
      <c r="Z284" s="27">
        <f t="shared" si="91"/>
        <v>-3.077165866675366E-2</v>
      </c>
      <c r="AA284" s="25"/>
      <c r="AB284" s="25"/>
      <c r="AC284" s="27"/>
      <c r="AD284" s="25"/>
      <c r="AE284" s="25"/>
      <c r="AF284" s="27"/>
      <c r="AG284" s="22" t="str">
        <f t="shared" si="95"/>
        <v>&lt;20</v>
      </c>
      <c r="AH284" s="28">
        <v>10</v>
      </c>
      <c r="AI284" s="28">
        <v>16</v>
      </c>
      <c r="AJ284" s="27">
        <f t="shared" si="96"/>
        <v>0.47000362924573563</v>
      </c>
      <c r="AK284" s="28"/>
      <c r="AL284" s="28"/>
      <c r="AM284" s="27"/>
      <c r="AN284" s="28"/>
      <c r="AO284" s="28"/>
      <c r="AP284" s="27"/>
      <c r="AQ284" s="25"/>
      <c r="AR284" s="25"/>
      <c r="AS284" s="27"/>
      <c r="AT284" s="25"/>
      <c r="AU284" s="25"/>
      <c r="AV284" s="27"/>
      <c r="AW284" s="25"/>
      <c r="AX284" s="25"/>
      <c r="AY284" s="27"/>
      <c r="AZ284" s="26"/>
    </row>
    <row r="285" spans="1:52" x14ac:dyDescent="0.25">
      <c r="A285" s="22">
        <v>282</v>
      </c>
      <c r="B285" s="22">
        <v>41</v>
      </c>
      <c r="C285" s="22" t="s">
        <v>457</v>
      </c>
      <c r="D285" s="22" t="s">
        <v>21</v>
      </c>
      <c r="E285" s="23">
        <v>0.55000000000000004</v>
      </c>
      <c r="F285" s="23" t="str">
        <f t="shared" si="92"/>
        <v>&gt;0.5</v>
      </c>
      <c r="G285" s="24"/>
      <c r="H285" s="23"/>
      <c r="I285" s="23"/>
      <c r="J285" s="23"/>
      <c r="K285" s="24"/>
      <c r="L285" s="23"/>
      <c r="M285" s="25">
        <v>0</v>
      </c>
      <c r="N285" s="18" t="str">
        <f t="shared" si="87"/>
        <v>&lt;110</v>
      </c>
      <c r="O285" s="25">
        <v>18.33832</v>
      </c>
      <c r="P285" s="18" t="str">
        <f t="shared" si="88"/>
        <v>&lt;26</v>
      </c>
      <c r="Q285" s="25">
        <v>49.8</v>
      </c>
      <c r="R285" s="18" t="str">
        <f t="shared" si="93"/>
        <v>25–58</v>
      </c>
      <c r="S285" s="26" t="s">
        <v>10</v>
      </c>
      <c r="T285" s="28">
        <v>0.7</v>
      </c>
      <c r="U285" s="26" t="str">
        <f t="shared" si="94"/>
        <v>&lt;8</v>
      </c>
      <c r="V285" s="22">
        <v>3</v>
      </c>
      <c r="W285" s="22" t="str">
        <f t="shared" si="90"/>
        <v>&lt;2000</v>
      </c>
      <c r="X285" s="25">
        <v>1800</v>
      </c>
      <c r="Y285" s="25">
        <v>1700</v>
      </c>
      <c r="Z285" s="27">
        <f t="shared" si="91"/>
        <v>-5.7158413839948637E-2</v>
      </c>
      <c r="AA285" s="25"/>
      <c r="AB285" s="25"/>
      <c r="AC285" s="27"/>
      <c r="AD285" s="25"/>
      <c r="AE285" s="25"/>
      <c r="AF285" s="27"/>
      <c r="AG285" s="22" t="str">
        <f t="shared" si="95"/>
        <v>20–30</v>
      </c>
      <c r="AH285" s="28">
        <v>24</v>
      </c>
      <c r="AI285" s="28">
        <v>23</v>
      </c>
      <c r="AJ285" s="27">
        <f t="shared" si="96"/>
        <v>-4.2559614418795889E-2</v>
      </c>
      <c r="AK285" s="28"/>
      <c r="AL285" s="28"/>
      <c r="AM285" s="27"/>
      <c r="AN285" s="28"/>
      <c r="AO285" s="28"/>
      <c r="AP285" s="27"/>
      <c r="AQ285" s="25"/>
      <c r="AR285" s="25"/>
      <c r="AS285" s="27"/>
      <c r="AT285" s="25"/>
      <c r="AU285" s="25"/>
      <c r="AV285" s="27"/>
      <c r="AW285" s="25"/>
      <c r="AX285" s="25"/>
      <c r="AY285" s="27"/>
      <c r="AZ285" s="26">
        <v>-1.4285714285714286</v>
      </c>
    </row>
    <row r="286" spans="1:52" x14ac:dyDescent="0.25">
      <c r="A286" s="22">
        <v>283</v>
      </c>
      <c r="B286" s="22">
        <v>41</v>
      </c>
      <c r="C286" s="22" t="s">
        <v>457</v>
      </c>
      <c r="D286" s="22" t="s">
        <v>21</v>
      </c>
      <c r="E286" s="23">
        <v>0.55000000000000004</v>
      </c>
      <c r="F286" s="23" t="str">
        <f t="shared" si="92"/>
        <v>&gt;0.5</v>
      </c>
      <c r="G286" s="24"/>
      <c r="H286" s="23"/>
      <c r="I286" s="23"/>
      <c r="J286" s="23"/>
      <c r="K286" s="24"/>
      <c r="L286" s="23"/>
      <c r="M286" s="25">
        <v>92</v>
      </c>
      <c r="N286" s="18" t="str">
        <f t="shared" si="87"/>
        <v>&lt;110</v>
      </c>
      <c r="O286" s="25">
        <v>18.33832</v>
      </c>
      <c r="P286" s="18" t="str">
        <f t="shared" si="88"/>
        <v>&lt;26</v>
      </c>
      <c r="Q286" s="25">
        <v>49.8</v>
      </c>
      <c r="R286" s="18" t="str">
        <f t="shared" si="93"/>
        <v>25–58</v>
      </c>
      <c r="S286" s="26" t="s">
        <v>10</v>
      </c>
      <c r="T286" s="28">
        <v>0.7</v>
      </c>
      <c r="U286" s="26" t="str">
        <f t="shared" si="94"/>
        <v>&lt;8</v>
      </c>
      <c r="V286" s="22">
        <v>3</v>
      </c>
      <c r="W286" s="22" t="str">
        <f t="shared" si="90"/>
        <v>2000–4000</v>
      </c>
      <c r="X286" s="25">
        <v>2500</v>
      </c>
      <c r="Y286" s="25">
        <v>2400</v>
      </c>
      <c r="Z286" s="27">
        <f t="shared" si="91"/>
        <v>-4.0821994520255166E-2</v>
      </c>
      <c r="AA286" s="25"/>
      <c r="AB286" s="25"/>
      <c r="AC286" s="27"/>
      <c r="AD286" s="25"/>
      <c r="AE286" s="25"/>
      <c r="AF286" s="27"/>
      <c r="AG286" s="22" t="str">
        <f t="shared" si="95"/>
        <v>&lt;20</v>
      </c>
      <c r="AH286" s="28">
        <v>20</v>
      </c>
      <c r="AI286" s="28">
        <v>23</v>
      </c>
      <c r="AJ286" s="27">
        <f t="shared" si="96"/>
        <v>0.13976194237515863</v>
      </c>
      <c r="AK286" s="28"/>
      <c r="AL286" s="28"/>
      <c r="AM286" s="27"/>
      <c r="AN286" s="28"/>
      <c r="AO286" s="28"/>
      <c r="AP286" s="27"/>
      <c r="AQ286" s="25"/>
      <c r="AR286" s="25"/>
      <c r="AS286" s="27"/>
      <c r="AT286" s="25"/>
      <c r="AU286" s="25"/>
      <c r="AV286" s="27"/>
      <c r="AW286" s="25"/>
      <c r="AX286" s="25"/>
      <c r="AY286" s="27"/>
      <c r="AZ286" s="26">
        <v>4.2857142857142856</v>
      </c>
    </row>
    <row r="287" spans="1:52" x14ac:dyDescent="0.25">
      <c r="A287" s="22">
        <v>284</v>
      </c>
      <c r="B287" s="22">
        <v>41</v>
      </c>
      <c r="C287" s="22" t="s">
        <v>457</v>
      </c>
      <c r="D287" s="22" t="s">
        <v>21</v>
      </c>
      <c r="E287" s="23">
        <v>0.4</v>
      </c>
      <c r="F287" s="23" t="str">
        <f t="shared" si="92"/>
        <v>≤0.5</v>
      </c>
      <c r="G287" s="24"/>
      <c r="H287" s="23"/>
      <c r="I287" s="23"/>
      <c r="J287" s="23"/>
      <c r="K287" s="24"/>
      <c r="L287" s="23"/>
      <c r="M287" s="25">
        <v>0</v>
      </c>
      <c r="N287" s="18" t="str">
        <f t="shared" si="87"/>
        <v>&lt;110</v>
      </c>
      <c r="O287" s="25">
        <v>18.33832</v>
      </c>
      <c r="P287" s="18" t="str">
        <f t="shared" si="88"/>
        <v>&lt;26</v>
      </c>
      <c r="Q287" s="25">
        <v>49.8</v>
      </c>
      <c r="R287" s="18" t="str">
        <f t="shared" si="93"/>
        <v>25–58</v>
      </c>
      <c r="S287" s="26" t="s">
        <v>10</v>
      </c>
      <c r="T287" s="28">
        <v>0.7</v>
      </c>
      <c r="U287" s="26" t="str">
        <f t="shared" si="94"/>
        <v>&lt;8</v>
      </c>
      <c r="V287" s="22">
        <v>3</v>
      </c>
      <c r="W287" s="22" t="str">
        <f t="shared" si="90"/>
        <v>&lt;2000</v>
      </c>
      <c r="X287" s="25">
        <v>800</v>
      </c>
      <c r="Y287" s="25">
        <v>900</v>
      </c>
      <c r="Z287" s="27">
        <f t="shared" si="91"/>
        <v>0.11778303565638346</v>
      </c>
      <c r="AA287" s="25"/>
      <c r="AB287" s="25"/>
      <c r="AC287" s="27"/>
      <c r="AD287" s="25"/>
      <c r="AE287" s="25"/>
      <c r="AF287" s="27"/>
      <c r="AG287" s="22" t="str">
        <f t="shared" si="95"/>
        <v>&lt;20</v>
      </c>
      <c r="AH287" s="28">
        <v>13</v>
      </c>
      <c r="AI287" s="28">
        <v>14</v>
      </c>
      <c r="AJ287" s="27">
        <f t="shared" si="96"/>
        <v>7.4107972153721835E-2</v>
      </c>
      <c r="AK287" s="28"/>
      <c r="AL287" s="28"/>
      <c r="AM287" s="27"/>
      <c r="AN287" s="28"/>
      <c r="AO287" s="28"/>
      <c r="AP287" s="27"/>
      <c r="AQ287" s="25"/>
      <c r="AR287" s="25"/>
      <c r="AS287" s="27"/>
      <c r="AT287" s="25"/>
      <c r="AU287" s="25"/>
      <c r="AV287" s="27"/>
      <c r="AW287" s="25"/>
      <c r="AX287" s="25"/>
      <c r="AY287" s="27"/>
      <c r="AZ287" s="26">
        <v>1.4285714285714286</v>
      </c>
    </row>
    <row r="288" spans="1:52" x14ac:dyDescent="0.25">
      <c r="A288" s="22">
        <v>285</v>
      </c>
      <c r="B288" s="22">
        <v>41</v>
      </c>
      <c r="C288" s="22" t="s">
        <v>457</v>
      </c>
      <c r="D288" s="22" t="s">
        <v>21</v>
      </c>
      <c r="E288" s="23">
        <v>0.4</v>
      </c>
      <c r="F288" s="23" t="str">
        <f t="shared" si="92"/>
        <v>≤0.5</v>
      </c>
      <c r="G288" s="24"/>
      <c r="H288" s="23"/>
      <c r="I288" s="23"/>
      <c r="J288" s="23"/>
      <c r="K288" s="24"/>
      <c r="L288" s="23"/>
      <c r="M288" s="25">
        <v>92</v>
      </c>
      <c r="N288" s="18" t="str">
        <f t="shared" si="87"/>
        <v>&lt;110</v>
      </c>
      <c r="O288" s="25">
        <v>18.33832</v>
      </c>
      <c r="P288" s="18" t="str">
        <f t="shared" si="88"/>
        <v>&lt;26</v>
      </c>
      <c r="Q288" s="25">
        <v>49.8</v>
      </c>
      <c r="R288" s="18" t="str">
        <f t="shared" si="93"/>
        <v>25–58</v>
      </c>
      <c r="S288" s="26" t="s">
        <v>10</v>
      </c>
      <c r="T288" s="28">
        <v>0.7</v>
      </c>
      <c r="U288" s="26" t="str">
        <f t="shared" si="94"/>
        <v>&lt;8</v>
      </c>
      <c r="V288" s="22">
        <v>3</v>
      </c>
      <c r="W288" s="22" t="str">
        <f t="shared" si="90"/>
        <v>2000–4000</v>
      </c>
      <c r="X288" s="25">
        <v>2100</v>
      </c>
      <c r="Y288" s="25">
        <v>1900</v>
      </c>
      <c r="Z288" s="27">
        <f t="shared" si="91"/>
        <v>-0.10008345855698253</v>
      </c>
      <c r="AA288" s="25"/>
      <c r="AB288" s="25"/>
      <c r="AC288" s="27"/>
      <c r="AD288" s="25"/>
      <c r="AE288" s="25"/>
      <c r="AF288" s="27"/>
      <c r="AG288" s="22" t="str">
        <f t="shared" si="95"/>
        <v>&lt;20</v>
      </c>
      <c r="AH288" s="28">
        <v>14</v>
      </c>
      <c r="AI288" s="28">
        <v>14</v>
      </c>
      <c r="AJ288" s="27">
        <f t="shared" si="96"/>
        <v>0</v>
      </c>
      <c r="AK288" s="28"/>
      <c r="AL288" s="28"/>
      <c r="AM288" s="27"/>
      <c r="AN288" s="28"/>
      <c r="AO288" s="28"/>
      <c r="AP288" s="27"/>
      <c r="AQ288" s="25"/>
      <c r="AR288" s="25"/>
      <c r="AS288" s="27"/>
      <c r="AT288" s="25"/>
      <c r="AU288" s="25"/>
      <c r="AV288" s="27"/>
      <c r="AW288" s="25"/>
      <c r="AX288" s="25"/>
      <c r="AY288" s="27"/>
      <c r="AZ288" s="26">
        <v>0</v>
      </c>
    </row>
    <row r="289" spans="1:52" x14ac:dyDescent="0.25">
      <c r="A289" s="22">
        <v>286</v>
      </c>
      <c r="B289" s="22">
        <v>42</v>
      </c>
      <c r="C289" s="22" t="s">
        <v>458</v>
      </c>
      <c r="D289" s="22" t="s">
        <v>22</v>
      </c>
      <c r="E289" s="23">
        <v>0.8</v>
      </c>
      <c r="F289" s="23" t="str">
        <f t="shared" si="92"/>
        <v>&gt;0.5</v>
      </c>
      <c r="G289" s="24">
        <v>6.1</v>
      </c>
      <c r="H289" s="23" t="str">
        <f t="shared" ref="H289:H339" si="97">IF(G289&gt;7,"&gt;7.0","≤7.0")</f>
        <v>≤7.0</v>
      </c>
      <c r="I289" s="23"/>
      <c r="J289" s="23"/>
      <c r="K289" s="24"/>
      <c r="L289" s="23"/>
      <c r="M289" s="25"/>
      <c r="N289" s="18"/>
      <c r="O289" s="25"/>
      <c r="P289" s="18"/>
      <c r="Q289" s="25"/>
      <c r="R289" s="18"/>
      <c r="S289" s="26" t="s">
        <v>8</v>
      </c>
      <c r="T289" s="18">
        <v>4.4000000000000004</v>
      </c>
      <c r="U289" s="26" t="str">
        <f t="shared" si="94"/>
        <v>&lt;8</v>
      </c>
      <c r="V289" s="22">
        <v>4</v>
      </c>
      <c r="W289" s="22"/>
      <c r="X289" s="25"/>
      <c r="Y289" s="25"/>
      <c r="Z289" s="27"/>
      <c r="AA289" s="25"/>
      <c r="AB289" s="25"/>
      <c r="AC289" s="27"/>
      <c r="AD289" s="25"/>
      <c r="AE289" s="25"/>
      <c r="AF289" s="27"/>
      <c r="AG289" s="22"/>
      <c r="AH289" s="28"/>
      <c r="AI289" s="28"/>
      <c r="AJ289" s="27"/>
      <c r="AK289" s="28"/>
      <c r="AL289" s="28"/>
      <c r="AM289" s="27"/>
      <c r="AN289" s="28"/>
      <c r="AO289" s="28"/>
      <c r="AP289" s="27"/>
      <c r="AQ289" s="25"/>
      <c r="AR289" s="25"/>
      <c r="AS289" s="27"/>
      <c r="AT289" s="25"/>
      <c r="AU289" s="25"/>
      <c r="AV289" s="27"/>
      <c r="AW289" s="25"/>
      <c r="AX289" s="25"/>
      <c r="AY289" s="27"/>
      <c r="AZ289" s="26"/>
    </row>
    <row r="290" spans="1:52" x14ac:dyDescent="0.25">
      <c r="A290" s="22">
        <v>287</v>
      </c>
      <c r="B290" s="22">
        <v>42</v>
      </c>
      <c r="C290" s="22" t="s">
        <v>458</v>
      </c>
      <c r="D290" s="22" t="s">
        <v>22</v>
      </c>
      <c r="E290" s="23">
        <v>1.1000000000000001</v>
      </c>
      <c r="F290" s="23" t="str">
        <f t="shared" si="92"/>
        <v>&gt;0.5</v>
      </c>
      <c r="G290" s="24">
        <v>5.5</v>
      </c>
      <c r="H290" s="23" t="str">
        <f t="shared" si="97"/>
        <v>≤7.0</v>
      </c>
      <c r="I290" s="23"/>
      <c r="J290" s="23"/>
      <c r="K290" s="24"/>
      <c r="L290" s="23"/>
      <c r="M290" s="25"/>
      <c r="N290" s="18"/>
      <c r="O290" s="25"/>
      <c r="P290" s="18"/>
      <c r="Q290" s="25"/>
      <c r="R290" s="18"/>
      <c r="S290" s="26" t="s">
        <v>8</v>
      </c>
      <c r="T290" s="18">
        <v>4.4000000000000004</v>
      </c>
      <c r="U290" s="26" t="str">
        <f t="shared" si="94"/>
        <v>&lt;8</v>
      </c>
      <c r="V290" s="22">
        <v>4</v>
      </c>
      <c r="W290" s="22"/>
      <c r="X290" s="25"/>
      <c r="Y290" s="25"/>
      <c r="Z290" s="27"/>
      <c r="AA290" s="25"/>
      <c r="AB290" s="25"/>
      <c r="AC290" s="27"/>
      <c r="AD290" s="25"/>
      <c r="AE290" s="25"/>
      <c r="AF290" s="27"/>
      <c r="AG290" s="22"/>
      <c r="AH290" s="28"/>
      <c r="AI290" s="28"/>
      <c r="AJ290" s="27"/>
      <c r="AK290" s="28"/>
      <c r="AL290" s="28"/>
      <c r="AM290" s="27"/>
      <c r="AN290" s="28"/>
      <c r="AO290" s="28"/>
      <c r="AP290" s="27"/>
      <c r="AQ290" s="25"/>
      <c r="AR290" s="25"/>
      <c r="AS290" s="27"/>
      <c r="AT290" s="25"/>
      <c r="AU290" s="25"/>
      <c r="AV290" s="27"/>
      <c r="AW290" s="25"/>
      <c r="AX290" s="25"/>
      <c r="AY290" s="27"/>
      <c r="AZ290" s="26"/>
    </row>
    <row r="291" spans="1:52" x14ac:dyDescent="0.25">
      <c r="A291" s="22">
        <v>288</v>
      </c>
      <c r="B291" s="22">
        <v>42</v>
      </c>
      <c r="C291" s="22" t="s">
        <v>458</v>
      </c>
      <c r="D291" s="22" t="s">
        <v>22</v>
      </c>
      <c r="E291" s="23">
        <v>1</v>
      </c>
      <c r="F291" s="23" t="str">
        <f t="shared" si="92"/>
        <v>&gt;0.5</v>
      </c>
      <c r="G291" s="24">
        <v>5.8</v>
      </c>
      <c r="H291" s="23" t="str">
        <f t="shared" si="97"/>
        <v>≤7.0</v>
      </c>
      <c r="I291" s="23"/>
      <c r="J291" s="23"/>
      <c r="K291" s="24"/>
      <c r="L291" s="23"/>
      <c r="M291" s="25"/>
      <c r="N291" s="18"/>
      <c r="O291" s="25"/>
      <c r="P291" s="18"/>
      <c r="Q291" s="25"/>
      <c r="R291" s="18"/>
      <c r="S291" s="26" t="s">
        <v>8</v>
      </c>
      <c r="T291" s="18">
        <v>4.4000000000000004</v>
      </c>
      <c r="U291" s="26" t="str">
        <f t="shared" si="94"/>
        <v>&lt;8</v>
      </c>
      <c r="V291" s="22">
        <v>4</v>
      </c>
      <c r="W291" s="22" t="str">
        <f t="shared" ref="W291:W295" si="98">IF(X291&gt;6000,"&gt;6000",IF(X291&gt;4000,"4000–6000",IF(X291&gt;2000,"2000–4000","&lt;2000")))</f>
        <v>&gt;6000</v>
      </c>
      <c r="X291" s="25">
        <v>7482</v>
      </c>
      <c r="Y291" s="25">
        <v>7224</v>
      </c>
      <c r="Z291" s="27">
        <f>LN(Y291/X291)</f>
        <v>-3.5091319811270061E-2</v>
      </c>
      <c r="AA291" s="25"/>
      <c r="AB291" s="25"/>
      <c r="AC291" s="27"/>
      <c r="AD291" s="25"/>
      <c r="AE291" s="25"/>
      <c r="AF291" s="27"/>
      <c r="AG291" s="22"/>
      <c r="AH291" s="28"/>
      <c r="AI291" s="28"/>
      <c r="AJ291" s="27"/>
      <c r="AK291" s="28"/>
      <c r="AL291" s="28"/>
      <c r="AM291" s="27"/>
      <c r="AN291" s="28"/>
      <c r="AO291" s="28"/>
      <c r="AP291" s="27"/>
      <c r="AQ291" s="25"/>
      <c r="AR291" s="25"/>
      <c r="AS291" s="27"/>
      <c r="AT291" s="25"/>
      <c r="AU291" s="25"/>
      <c r="AV291" s="27"/>
      <c r="AW291" s="25"/>
      <c r="AX291" s="25"/>
      <c r="AY291" s="27"/>
      <c r="AZ291" s="26"/>
    </row>
    <row r="292" spans="1:52" x14ac:dyDescent="0.25">
      <c r="A292" s="22">
        <v>289</v>
      </c>
      <c r="B292" s="22">
        <v>42</v>
      </c>
      <c r="C292" s="22" t="s">
        <v>458</v>
      </c>
      <c r="D292" s="22" t="s">
        <v>22</v>
      </c>
      <c r="E292" s="23">
        <v>0.4</v>
      </c>
      <c r="F292" s="23" t="str">
        <f t="shared" si="92"/>
        <v>≤0.5</v>
      </c>
      <c r="G292" s="24">
        <v>5.9</v>
      </c>
      <c r="H292" s="23" t="str">
        <f t="shared" si="97"/>
        <v>≤7.0</v>
      </c>
      <c r="I292" s="23"/>
      <c r="J292" s="23"/>
      <c r="K292" s="24"/>
      <c r="L292" s="23"/>
      <c r="M292" s="25"/>
      <c r="N292" s="18"/>
      <c r="O292" s="25"/>
      <c r="P292" s="18"/>
      <c r="Q292" s="25"/>
      <c r="R292" s="18"/>
      <c r="S292" s="26" t="s">
        <v>8</v>
      </c>
      <c r="T292" s="18">
        <v>4.4000000000000004</v>
      </c>
      <c r="U292" s="26" t="str">
        <f t="shared" si="94"/>
        <v>&lt;8</v>
      </c>
      <c r="V292" s="22">
        <v>4</v>
      </c>
      <c r="W292" s="22" t="str">
        <f t="shared" si="98"/>
        <v>&gt;6000</v>
      </c>
      <c r="X292" s="25">
        <v>9460</v>
      </c>
      <c r="Y292" s="25">
        <v>9460</v>
      </c>
      <c r="Z292" s="27">
        <f>LN(Y292/X292)</f>
        <v>0</v>
      </c>
      <c r="AA292" s="25"/>
      <c r="AB292" s="25"/>
      <c r="AC292" s="27"/>
      <c r="AD292" s="25"/>
      <c r="AE292" s="25"/>
      <c r="AF292" s="27"/>
      <c r="AG292" s="22"/>
      <c r="AH292" s="28"/>
      <c r="AI292" s="28"/>
      <c r="AJ292" s="27"/>
      <c r="AK292" s="28"/>
      <c r="AL292" s="28"/>
      <c r="AM292" s="27"/>
      <c r="AN292" s="28"/>
      <c r="AO292" s="28"/>
      <c r="AP292" s="27"/>
      <c r="AQ292" s="25"/>
      <c r="AR292" s="25"/>
      <c r="AS292" s="27"/>
      <c r="AT292" s="25"/>
      <c r="AU292" s="25"/>
      <c r="AV292" s="27"/>
      <c r="AW292" s="25"/>
      <c r="AX292" s="25"/>
      <c r="AY292" s="27"/>
      <c r="AZ292" s="26"/>
    </row>
    <row r="293" spans="1:52" x14ac:dyDescent="0.25">
      <c r="A293" s="22">
        <v>290</v>
      </c>
      <c r="B293" s="22">
        <v>42</v>
      </c>
      <c r="C293" s="22" t="s">
        <v>458</v>
      </c>
      <c r="D293" s="22" t="s">
        <v>22</v>
      </c>
      <c r="E293" s="23">
        <v>0.9</v>
      </c>
      <c r="F293" s="23" t="str">
        <f t="shared" si="92"/>
        <v>&gt;0.5</v>
      </c>
      <c r="G293" s="24">
        <v>6</v>
      </c>
      <c r="H293" s="23" t="str">
        <f t="shared" si="97"/>
        <v>≤7.0</v>
      </c>
      <c r="I293" s="23"/>
      <c r="J293" s="23"/>
      <c r="K293" s="24"/>
      <c r="L293" s="23"/>
      <c r="M293" s="25"/>
      <c r="N293" s="18"/>
      <c r="O293" s="25"/>
      <c r="P293" s="18"/>
      <c r="Q293" s="25"/>
      <c r="R293" s="18"/>
      <c r="S293" s="26" t="s">
        <v>8</v>
      </c>
      <c r="T293" s="18">
        <v>4.4000000000000004</v>
      </c>
      <c r="U293" s="26" t="str">
        <f t="shared" si="94"/>
        <v>&lt;8</v>
      </c>
      <c r="V293" s="22">
        <v>4</v>
      </c>
      <c r="W293" s="22" t="str">
        <f t="shared" si="98"/>
        <v>&gt;6000</v>
      </c>
      <c r="X293" s="25">
        <v>7224</v>
      </c>
      <c r="Y293" s="25">
        <v>7310</v>
      </c>
      <c r="Z293" s="27">
        <f>LN(Y293/X293)</f>
        <v>1.1834457647002798E-2</v>
      </c>
      <c r="AA293" s="25"/>
      <c r="AB293" s="25"/>
      <c r="AC293" s="27"/>
      <c r="AD293" s="25"/>
      <c r="AE293" s="25"/>
      <c r="AF293" s="27"/>
      <c r="AG293" s="22"/>
      <c r="AH293" s="28"/>
      <c r="AI293" s="28"/>
      <c r="AJ293" s="27"/>
      <c r="AK293" s="28"/>
      <c r="AL293" s="28"/>
      <c r="AM293" s="27"/>
      <c r="AN293" s="28"/>
      <c r="AO293" s="28"/>
      <c r="AP293" s="27"/>
      <c r="AQ293" s="25"/>
      <c r="AR293" s="25"/>
      <c r="AS293" s="27"/>
      <c r="AT293" s="25"/>
      <c r="AU293" s="25"/>
      <c r="AV293" s="27"/>
      <c r="AW293" s="25"/>
      <c r="AX293" s="25"/>
      <c r="AY293" s="27"/>
      <c r="AZ293" s="26"/>
    </row>
    <row r="294" spans="1:52" x14ac:dyDescent="0.25">
      <c r="A294" s="22">
        <v>291</v>
      </c>
      <c r="B294" s="22">
        <v>42</v>
      </c>
      <c r="C294" s="22" t="s">
        <v>458</v>
      </c>
      <c r="D294" s="22" t="s">
        <v>22</v>
      </c>
      <c r="E294" s="23">
        <v>0.3</v>
      </c>
      <c r="F294" s="23" t="str">
        <f t="shared" si="92"/>
        <v>≤0.5</v>
      </c>
      <c r="G294" s="24">
        <v>5.9</v>
      </c>
      <c r="H294" s="23" t="str">
        <f t="shared" si="97"/>
        <v>≤7.0</v>
      </c>
      <c r="I294" s="23"/>
      <c r="J294" s="23"/>
      <c r="K294" s="24"/>
      <c r="L294" s="23"/>
      <c r="M294" s="25"/>
      <c r="N294" s="18"/>
      <c r="O294" s="25"/>
      <c r="P294" s="18"/>
      <c r="Q294" s="25"/>
      <c r="R294" s="18"/>
      <c r="S294" s="26" t="s">
        <v>8</v>
      </c>
      <c r="T294" s="18">
        <v>4.4000000000000004</v>
      </c>
      <c r="U294" s="26" t="str">
        <f t="shared" si="94"/>
        <v>&lt;8</v>
      </c>
      <c r="V294" s="22">
        <v>4</v>
      </c>
      <c r="W294" s="22" t="str">
        <f t="shared" si="98"/>
        <v>&gt;6000</v>
      </c>
      <c r="X294" s="25">
        <v>8170</v>
      </c>
      <c r="Y294" s="25">
        <v>7654</v>
      </c>
      <c r="Z294" s="27">
        <f>LN(Y294/X294)</f>
        <v>-6.5240521868400972E-2</v>
      </c>
      <c r="AA294" s="25"/>
      <c r="AB294" s="25"/>
      <c r="AC294" s="27"/>
      <c r="AD294" s="25"/>
      <c r="AE294" s="25"/>
      <c r="AF294" s="27"/>
      <c r="AG294" s="22"/>
      <c r="AH294" s="28"/>
      <c r="AI294" s="28"/>
      <c r="AJ294" s="27"/>
      <c r="AK294" s="28"/>
      <c r="AL294" s="28"/>
      <c r="AM294" s="27"/>
      <c r="AN294" s="28"/>
      <c r="AO294" s="28"/>
      <c r="AP294" s="27"/>
      <c r="AQ294" s="25"/>
      <c r="AR294" s="25"/>
      <c r="AS294" s="27"/>
      <c r="AT294" s="25"/>
      <c r="AU294" s="25"/>
      <c r="AV294" s="27"/>
      <c r="AW294" s="25"/>
      <c r="AX294" s="25"/>
      <c r="AY294" s="27"/>
      <c r="AZ294" s="26"/>
    </row>
    <row r="295" spans="1:52" x14ac:dyDescent="0.25">
      <c r="A295" s="22">
        <v>292</v>
      </c>
      <c r="B295" s="22">
        <v>42</v>
      </c>
      <c r="C295" s="22" t="s">
        <v>458</v>
      </c>
      <c r="D295" s="22" t="s">
        <v>22</v>
      </c>
      <c r="E295" s="23">
        <v>0.9</v>
      </c>
      <c r="F295" s="23" t="str">
        <f t="shared" si="92"/>
        <v>&gt;0.5</v>
      </c>
      <c r="G295" s="24">
        <v>5.8</v>
      </c>
      <c r="H295" s="23" t="str">
        <f t="shared" si="97"/>
        <v>≤7.0</v>
      </c>
      <c r="I295" s="23"/>
      <c r="J295" s="23"/>
      <c r="K295" s="24"/>
      <c r="L295" s="23"/>
      <c r="M295" s="25"/>
      <c r="N295" s="18"/>
      <c r="O295" s="25"/>
      <c r="P295" s="18"/>
      <c r="Q295" s="25"/>
      <c r="R295" s="18"/>
      <c r="S295" s="26" t="s">
        <v>8</v>
      </c>
      <c r="T295" s="18">
        <v>4.4000000000000004</v>
      </c>
      <c r="U295" s="26" t="str">
        <f t="shared" si="94"/>
        <v>&lt;8</v>
      </c>
      <c r="V295" s="22">
        <v>4</v>
      </c>
      <c r="W295" s="22" t="str">
        <f t="shared" si="98"/>
        <v>&gt;6000</v>
      </c>
      <c r="X295" s="25">
        <v>9546</v>
      </c>
      <c r="Y295" s="25">
        <v>9632</v>
      </c>
      <c r="Z295" s="27">
        <f>LN(Y295/X295)</f>
        <v>8.9686699827603161E-3</v>
      </c>
      <c r="AA295" s="25"/>
      <c r="AB295" s="25"/>
      <c r="AC295" s="27"/>
      <c r="AD295" s="25"/>
      <c r="AE295" s="25"/>
      <c r="AF295" s="27"/>
      <c r="AG295" s="22"/>
      <c r="AH295" s="28"/>
      <c r="AI295" s="28"/>
      <c r="AJ295" s="27"/>
      <c r="AK295" s="28"/>
      <c r="AL295" s="28"/>
      <c r="AM295" s="27"/>
      <c r="AN295" s="28"/>
      <c r="AO295" s="28"/>
      <c r="AP295" s="27"/>
      <c r="AQ295" s="25"/>
      <c r="AR295" s="25"/>
      <c r="AS295" s="27"/>
      <c r="AT295" s="25"/>
      <c r="AU295" s="25"/>
      <c r="AV295" s="27"/>
      <c r="AW295" s="25"/>
      <c r="AX295" s="25"/>
      <c r="AY295" s="27"/>
      <c r="AZ295" s="26"/>
    </row>
    <row r="296" spans="1:52" x14ac:dyDescent="0.25">
      <c r="A296" s="22">
        <v>293</v>
      </c>
      <c r="B296" s="22">
        <v>42</v>
      </c>
      <c r="C296" s="22" t="s">
        <v>458</v>
      </c>
      <c r="D296" s="22" t="s">
        <v>22</v>
      </c>
      <c r="E296" s="23">
        <v>1.2</v>
      </c>
      <c r="F296" s="23" t="str">
        <f t="shared" ref="F296:F359" si="99">IF(E296&gt;0.5, "&gt;0.5", "≤0.5")</f>
        <v>&gt;0.5</v>
      </c>
      <c r="G296" s="24">
        <v>5.6</v>
      </c>
      <c r="H296" s="23" t="str">
        <f t="shared" si="97"/>
        <v>≤7.0</v>
      </c>
      <c r="I296" s="23"/>
      <c r="J296" s="23"/>
      <c r="K296" s="24"/>
      <c r="L296" s="23"/>
      <c r="M296" s="25"/>
      <c r="N296" s="18"/>
      <c r="O296" s="25"/>
      <c r="P296" s="18"/>
      <c r="Q296" s="25"/>
      <c r="R296" s="18"/>
      <c r="S296" s="26" t="s">
        <v>8</v>
      </c>
      <c r="T296" s="18">
        <v>4.4000000000000004</v>
      </c>
      <c r="U296" s="26" t="str">
        <f t="shared" si="94"/>
        <v>&lt;8</v>
      </c>
      <c r="V296" s="22">
        <v>4</v>
      </c>
      <c r="W296" s="22"/>
      <c r="X296" s="25"/>
      <c r="Y296" s="25"/>
      <c r="Z296" s="27"/>
      <c r="AA296" s="25"/>
      <c r="AB296" s="25"/>
      <c r="AC296" s="27"/>
      <c r="AD296" s="25"/>
      <c r="AE296" s="25"/>
      <c r="AF296" s="27"/>
      <c r="AG296" s="22"/>
      <c r="AH296" s="28"/>
      <c r="AI296" s="28"/>
      <c r="AJ296" s="27"/>
      <c r="AK296" s="28"/>
      <c r="AL296" s="28"/>
      <c r="AM296" s="27"/>
      <c r="AN296" s="28"/>
      <c r="AO296" s="28"/>
      <c r="AP296" s="27"/>
      <c r="AQ296" s="25"/>
      <c r="AR296" s="25"/>
      <c r="AS296" s="27"/>
      <c r="AT296" s="25"/>
      <c r="AU296" s="25"/>
      <c r="AV296" s="27"/>
      <c r="AW296" s="25"/>
      <c r="AX296" s="25"/>
      <c r="AY296" s="27"/>
      <c r="AZ296" s="26"/>
    </row>
    <row r="297" spans="1:52" x14ac:dyDescent="0.25">
      <c r="A297" s="22">
        <v>294</v>
      </c>
      <c r="B297" s="22">
        <v>42</v>
      </c>
      <c r="C297" s="22" t="s">
        <v>458</v>
      </c>
      <c r="D297" s="22" t="s">
        <v>22</v>
      </c>
      <c r="E297" s="23">
        <v>1.6</v>
      </c>
      <c r="F297" s="23" t="str">
        <f t="shared" si="99"/>
        <v>&gt;0.5</v>
      </c>
      <c r="G297" s="24">
        <v>5.5</v>
      </c>
      <c r="H297" s="23" t="str">
        <f t="shared" si="97"/>
        <v>≤7.0</v>
      </c>
      <c r="I297" s="23"/>
      <c r="J297" s="23"/>
      <c r="K297" s="24"/>
      <c r="L297" s="23"/>
      <c r="M297" s="25"/>
      <c r="N297" s="18"/>
      <c r="O297" s="25"/>
      <c r="P297" s="18"/>
      <c r="Q297" s="25"/>
      <c r="R297" s="18"/>
      <c r="S297" s="26" t="s">
        <v>8</v>
      </c>
      <c r="T297" s="18">
        <v>4.4000000000000004</v>
      </c>
      <c r="U297" s="26" t="str">
        <f t="shared" si="94"/>
        <v>&lt;8</v>
      </c>
      <c r="V297" s="22">
        <v>4</v>
      </c>
      <c r="W297" s="22" t="str">
        <f t="shared" ref="W297:W300" si="100">IF(X297&gt;6000,"&gt;6000",IF(X297&gt;4000,"4000–6000",IF(X297&gt;2000,"2000–4000","&lt;2000")))</f>
        <v>&gt;6000</v>
      </c>
      <c r="X297" s="25">
        <v>8858</v>
      </c>
      <c r="Y297" s="25">
        <v>9288</v>
      </c>
      <c r="Z297" s="27">
        <f t="shared" ref="Z297:Z339" si="101">LN(Y297/X297)</f>
        <v>4.7402238894583899E-2</v>
      </c>
      <c r="AA297" s="25"/>
      <c r="AB297" s="25"/>
      <c r="AC297" s="27"/>
      <c r="AD297" s="25"/>
      <c r="AE297" s="25"/>
      <c r="AF297" s="27"/>
      <c r="AG297" s="22"/>
      <c r="AH297" s="28"/>
      <c r="AI297" s="28"/>
      <c r="AJ297" s="27"/>
      <c r="AK297" s="28"/>
      <c r="AL297" s="28"/>
      <c r="AM297" s="27"/>
      <c r="AN297" s="28"/>
      <c r="AO297" s="28"/>
      <c r="AP297" s="27"/>
      <c r="AQ297" s="25"/>
      <c r="AR297" s="25"/>
      <c r="AS297" s="27"/>
      <c r="AT297" s="25"/>
      <c r="AU297" s="25"/>
      <c r="AV297" s="27"/>
      <c r="AW297" s="25"/>
      <c r="AX297" s="25"/>
      <c r="AY297" s="27"/>
      <c r="AZ297" s="26"/>
    </row>
    <row r="298" spans="1:52" x14ac:dyDescent="0.25">
      <c r="A298" s="22">
        <v>295</v>
      </c>
      <c r="B298" s="22">
        <v>42</v>
      </c>
      <c r="C298" s="22" t="s">
        <v>458</v>
      </c>
      <c r="D298" s="22" t="s">
        <v>22</v>
      </c>
      <c r="E298" s="23">
        <v>0.3</v>
      </c>
      <c r="F298" s="23" t="str">
        <f t="shared" si="99"/>
        <v>≤0.5</v>
      </c>
      <c r="G298" s="24">
        <v>5.8</v>
      </c>
      <c r="H298" s="23" t="str">
        <f t="shared" si="97"/>
        <v>≤7.0</v>
      </c>
      <c r="I298" s="23"/>
      <c r="J298" s="23"/>
      <c r="K298" s="24"/>
      <c r="L298" s="23"/>
      <c r="M298" s="25"/>
      <c r="N298" s="18"/>
      <c r="O298" s="25"/>
      <c r="P298" s="18"/>
      <c r="Q298" s="25"/>
      <c r="R298" s="18"/>
      <c r="S298" s="26" t="s">
        <v>8</v>
      </c>
      <c r="T298" s="18">
        <v>4.4000000000000004</v>
      </c>
      <c r="U298" s="26" t="str">
        <f t="shared" si="94"/>
        <v>&lt;8</v>
      </c>
      <c r="V298" s="22">
        <v>4</v>
      </c>
      <c r="W298" s="22" t="str">
        <f t="shared" si="100"/>
        <v>&gt;6000</v>
      </c>
      <c r="X298" s="25">
        <v>8342</v>
      </c>
      <c r="Y298" s="25">
        <v>8342</v>
      </c>
      <c r="Z298" s="27">
        <f t="shared" si="101"/>
        <v>0</v>
      </c>
      <c r="AA298" s="25"/>
      <c r="AB298" s="25"/>
      <c r="AC298" s="27"/>
      <c r="AD298" s="25"/>
      <c r="AE298" s="25"/>
      <c r="AF298" s="27"/>
      <c r="AG298" s="22"/>
      <c r="AH298" s="28"/>
      <c r="AI298" s="28"/>
      <c r="AJ298" s="27"/>
      <c r="AK298" s="28"/>
      <c r="AL298" s="28"/>
      <c r="AM298" s="27"/>
      <c r="AN298" s="28"/>
      <c r="AO298" s="28"/>
      <c r="AP298" s="27"/>
      <c r="AQ298" s="25"/>
      <c r="AR298" s="25"/>
      <c r="AS298" s="27"/>
      <c r="AT298" s="25"/>
      <c r="AU298" s="25"/>
      <c r="AV298" s="27"/>
      <c r="AW298" s="25"/>
      <c r="AX298" s="25"/>
      <c r="AY298" s="27"/>
      <c r="AZ298" s="26"/>
    </row>
    <row r="299" spans="1:52" x14ac:dyDescent="0.25">
      <c r="A299" s="22">
        <v>296</v>
      </c>
      <c r="B299" s="22">
        <v>42</v>
      </c>
      <c r="C299" s="22" t="s">
        <v>458</v>
      </c>
      <c r="D299" s="22" t="s">
        <v>22</v>
      </c>
      <c r="E299" s="23">
        <v>0.7</v>
      </c>
      <c r="F299" s="23" t="str">
        <f t="shared" si="99"/>
        <v>&gt;0.5</v>
      </c>
      <c r="G299" s="24">
        <v>5.8</v>
      </c>
      <c r="H299" s="23" t="str">
        <f t="shared" si="97"/>
        <v>≤7.0</v>
      </c>
      <c r="I299" s="23"/>
      <c r="J299" s="23"/>
      <c r="K299" s="24"/>
      <c r="L299" s="23"/>
      <c r="M299" s="25"/>
      <c r="N299" s="18"/>
      <c r="O299" s="25"/>
      <c r="P299" s="18"/>
      <c r="Q299" s="25"/>
      <c r="R299" s="18"/>
      <c r="S299" s="26" t="s">
        <v>8</v>
      </c>
      <c r="T299" s="18">
        <v>4.4000000000000004</v>
      </c>
      <c r="U299" s="26" t="str">
        <f t="shared" si="94"/>
        <v>&lt;8</v>
      </c>
      <c r="V299" s="22">
        <v>4</v>
      </c>
      <c r="W299" s="22" t="str">
        <f t="shared" si="100"/>
        <v>&gt;6000</v>
      </c>
      <c r="X299" s="25">
        <v>7568</v>
      </c>
      <c r="Y299" s="25">
        <v>7654</v>
      </c>
      <c r="Z299" s="27">
        <f t="shared" si="101"/>
        <v>1.1299555253933466E-2</v>
      </c>
      <c r="AA299" s="25"/>
      <c r="AB299" s="25"/>
      <c r="AC299" s="27"/>
      <c r="AD299" s="25"/>
      <c r="AE299" s="25"/>
      <c r="AF299" s="27"/>
      <c r="AG299" s="22"/>
      <c r="AH299" s="28"/>
      <c r="AI299" s="28"/>
      <c r="AJ299" s="27"/>
      <c r="AK299" s="28"/>
      <c r="AL299" s="28"/>
      <c r="AM299" s="27"/>
      <c r="AN299" s="28"/>
      <c r="AO299" s="28"/>
      <c r="AP299" s="27"/>
      <c r="AQ299" s="25"/>
      <c r="AR299" s="25"/>
      <c r="AS299" s="27"/>
      <c r="AT299" s="25"/>
      <c r="AU299" s="25"/>
      <c r="AV299" s="27"/>
      <c r="AW299" s="25"/>
      <c r="AX299" s="25"/>
      <c r="AY299" s="27"/>
      <c r="AZ299" s="26"/>
    </row>
    <row r="300" spans="1:52" x14ac:dyDescent="0.25">
      <c r="A300" s="22">
        <v>297</v>
      </c>
      <c r="B300" s="22">
        <v>42</v>
      </c>
      <c r="C300" s="22" t="s">
        <v>458</v>
      </c>
      <c r="D300" s="22" t="s">
        <v>22</v>
      </c>
      <c r="E300" s="23">
        <v>0.5</v>
      </c>
      <c r="F300" s="23" t="str">
        <f t="shared" si="99"/>
        <v>≤0.5</v>
      </c>
      <c r="G300" s="24">
        <v>5.6</v>
      </c>
      <c r="H300" s="23" t="str">
        <f t="shared" si="97"/>
        <v>≤7.0</v>
      </c>
      <c r="I300" s="23"/>
      <c r="J300" s="23"/>
      <c r="K300" s="24"/>
      <c r="L300" s="23"/>
      <c r="M300" s="25"/>
      <c r="N300" s="18"/>
      <c r="O300" s="25"/>
      <c r="P300" s="18"/>
      <c r="Q300" s="25"/>
      <c r="R300" s="18"/>
      <c r="S300" s="26" t="s">
        <v>8</v>
      </c>
      <c r="T300" s="18">
        <v>4.4000000000000004</v>
      </c>
      <c r="U300" s="26" t="str">
        <f t="shared" si="94"/>
        <v>&lt;8</v>
      </c>
      <c r="V300" s="22">
        <v>4</v>
      </c>
      <c r="W300" s="22" t="str">
        <f t="shared" si="100"/>
        <v>4000–6000</v>
      </c>
      <c r="X300" s="25">
        <v>4644</v>
      </c>
      <c r="Y300" s="25">
        <v>4816</v>
      </c>
      <c r="Z300" s="27">
        <f t="shared" si="101"/>
        <v>3.6367644170874791E-2</v>
      </c>
      <c r="AA300" s="25"/>
      <c r="AB300" s="25"/>
      <c r="AC300" s="27"/>
      <c r="AD300" s="25"/>
      <c r="AE300" s="25"/>
      <c r="AF300" s="27"/>
      <c r="AG300" s="22"/>
      <c r="AH300" s="28"/>
      <c r="AI300" s="28"/>
      <c r="AJ300" s="27"/>
      <c r="AK300" s="28"/>
      <c r="AL300" s="28"/>
      <c r="AM300" s="27"/>
      <c r="AN300" s="28"/>
      <c r="AO300" s="28"/>
      <c r="AP300" s="27"/>
      <c r="AQ300" s="25"/>
      <c r="AR300" s="25"/>
      <c r="AS300" s="27"/>
      <c r="AT300" s="25"/>
      <c r="AU300" s="25"/>
      <c r="AV300" s="27"/>
      <c r="AW300" s="25"/>
      <c r="AX300" s="25"/>
      <c r="AY300" s="27"/>
      <c r="AZ300" s="26"/>
    </row>
    <row r="301" spans="1:52" x14ac:dyDescent="0.25">
      <c r="A301" s="22">
        <v>298</v>
      </c>
      <c r="B301" s="22">
        <v>42</v>
      </c>
      <c r="C301" s="22" t="s">
        <v>458</v>
      </c>
      <c r="D301" s="22" t="s">
        <v>22</v>
      </c>
      <c r="E301" s="23">
        <v>1.3</v>
      </c>
      <c r="F301" s="23" t="str">
        <f t="shared" si="99"/>
        <v>&gt;0.5</v>
      </c>
      <c r="G301" s="24">
        <v>5.5</v>
      </c>
      <c r="H301" s="23" t="str">
        <f t="shared" si="97"/>
        <v>≤7.0</v>
      </c>
      <c r="I301" s="23"/>
      <c r="J301" s="23"/>
      <c r="K301" s="24"/>
      <c r="L301" s="23"/>
      <c r="M301" s="25"/>
      <c r="N301" s="18"/>
      <c r="O301" s="25"/>
      <c r="P301" s="18"/>
      <c r="Q301" s="25"/>
      <c r="R301" s="18"/>
      <c r="S301" s="26" t="s">
        <v>8</v>
      </c>
      <c r="T301" s="18">
        <v>4.4000000000000004</v>
      </c>
      <c r="U301" s="26" t="str">
        <f t="shared" si="94"/>
        <v>&lt;8</v>
      </c>
      <c r="V301" s="22">
        <v>4</v>
      </c>
      <c r="W301" s="22"/>
      <c r="X301" s="25"/>
      <c r="Y301" s="25"/>
      <c r="Z301" s="27"/>
      <c r="AA301" s="25"/>
      <c r="AB301" s="25"/>
      <c r="AC301" s="27"/>
      <c r="AD301" s="25"/>
      <c r="AE301" s="25"/>
      <c r="AF301" s="27"/>
      <c r="AG301" s="22"/>
      <c r="AH301" s="28"/>
      <c r="AI301" s="28"/>
      <c r="AJ301" s="27"/>
      <c r="AK301" s="28"/>
      <c r="AL301" s="28"/>
      <c r="AM301" s="27"/>
      <c r="AN301" s="28"/>
      <c r="AO301" s="28"/>
      <c r="AP301" s="27"/>
      <c r="AQ301" s="25"/>
      <c r="AR301" s="25"/>
      <c r="AS301" s="27"/>
      <c r="AT301" s="25"/>
      <c r="AU301" s="25"/>
      <c r="AV301" s="27"/>
      <c r="AW301" s="25"/>
      <c r="AX301" s="25"/>
      <c r="AY301" s="27"/>
      <c r="AZ301" s="26"/>
    </row>
    <row r="302" spans="1:52" x14ac:dyDescent="0.25">
      <c r="A302" s="22">
        <v>299</v>
      </c>
      <c r="B302" s="22">
        <v>42</v>
      </c>
      <c r="C302" s="22" t="s">
        <v>458</v>
      </c>
      <c r="D302" s="22" t="s">
        <v>22</v>
      </c>
      <c r="E302" s="23">
        <v>1.5</v>
      </c>
      <c r="F302" s="23" t="str">
        <f t="shared" si="99"/>
        <v>&gt;0.5</v>
      </c>
      <c r="G302" s="24">
        <v>6.1</v>
      </c>
      <c r="H302" s="23" t="str">
        <f t="shared" si="97"/>
        <v>≤7.0</v>
      </c>
      <c r="I302" s="23"/>
      <c r="J302" s="23"/>
      <c r="K302" s="24"/>
      <c r="L302" s="23"/>
      <c r="M302" s="25"/>
      <c r="N302" s="18"/>
      <c r="O302" s="25"/>
      <c r="P302" s="18"/>
      <c r="Q302" s="25"/>
      <c r="R302" s="18"/>
      <c r="S302" s="26" t="s">
        <v>8</v>
      </c>
      <c r="T302" s="18">
        <v>4.4000000000000004</v>
      </c>
      <c r="U302" s="26" t="str">
        <f t="shared" si="94"/>
        <v>&lt;8</v>
      </c>
      <c r="V302" s="22">
        <v>4</v>
      </c>
      <c r="W302" s="22" t="str">
        <f t="shared" ref="W302:W339" si="102">IF(X302&gt;6000,"&gt;6000",IF(X302&gt;4000,"4000–6000",IF(X302&gt;2000,"2000–4000","&lt;2000")))</f>
        <v>4000–6000</v>
      </c>
      <c r="X302" s="25">
        <v>5934</v>
      </c>
      <c r="Y302" s="25">
        <v>5934</v>
      </c>
      <c r="Z302" s="27">
        <f t="shared" si="101"/>
        <v>0</v>
      </c>
      <c r="AA302" s="25"/>
      <c r="AB302" s="25"/>
      <c r="AC302" s="27"/>
      <c r="AD302" s="25"/>
      <c r="AE302" s="25"/>
      <c r="AF302" s="27"/>
      <c r="AG302" s="22"/>
      <c r="AH302" s="28"/>
      <c r="AI302" s="28"/>
      <c r="AJ302" s="27"/>
      <c r="AK302" s="28"/>
      <c r="AL302" s="28"/>
      <c r="AM302" s="27"/>
      <c r="AN302" s="28"/>
      <c r="AO302" s="28"/>
      <c r="AP302" s="27"/>
      <c r="AQ302" s="25"/>
      <c r="AR302" s="25"/>
      <c r="AS302" s="27"/>
      <c r="AT302" s="25"/>
      <c r="AU302" s="25"/>
      <c r="AV302" s="27"/>
      <c r="AW302" s="25"/>
      <c r="AX302" s="25"/>
      <c r="AY302" s="27"/>
      <c r="AZ302" s="26"/>
    </row>
    <row r="303" spans="1:52" x14ac:dyDescent="0.25">
      <c r="A303" s="22">
        <v>300</v>
      </c>
      <c r="B303" s="22">
        <v>42</v>
      </c>
      <c r="C303" s="22" t="s">
        <v>458</v>
      </c>
      <c r="D303" s="22" t="s">
        <v>22</v>
      </c>
      <c r="E303" s="23">
        <v>1.5</v>
      </c>
      <c r="F303" s="23" t="str">
        <f t="shared" si="99"/>
        <v>&gt;0.5</v>
      </c>
      <c r="G303" s="24">
        <v>6</v>
      </c>
      <c r="H303" s="23" t="str">
        <f t="shared" si="97"/>
        <v>≤7.0</v>
      </c>
      <c r="I303" s="23"/>
      <c r="J303" s="23"/>
      <c r="K303" s="24"/>
      <c r="L303" s="23"/>
      <c r="M303" s="25"/>
      <c r="N303" s="18"/>
      <c r="O303" s="25"/>
      <c r="P303" s="18"/>
      <c r="Q303" s="25"/>
      <c r="R303" s="18"/>
      <c r="S303" s="26" t="s">
        <v>8</v>
      </c>
      <c r="T303" s="18">
        <v>4.4000000000000004</v>
      </c>
      <c r="U303" s="26" t="str">
        <f t="shared" si="94"/>
        <v>&lt;8</v>
      </c>
      <c r="V303" s="22">
        <v>4</v>
      </c>
      <c r="W303" s="22" t="str">
        <f t="shared" si="102"/>
        <v>&gt;6000</v>
      </c>
      <c r="X303" s="25">
        <v>8084</v>
      </c>
      <c r="Y303" s="25">
        <v>8170</v>
      </c>
      <c r="Z303" s="27">
        <f t="shared" si="101"/>
        <v>1.0582109330537008E-2</v>
      </c>
      <c r="AA303" s="25"/>
      <c r="AB303" s="25"/>
      <c r="AC303" s="27"/>
      <c r="AD303" s="25"/>
      <c r="AE303" s="25"/>
      <c r="AF303" s="27"/>
      <c r="AG303" s="22"/>
      <c r="AH303" s="28"/>
      <c r="AI303" s="28"/>
      <c r="AJ303" s="27"/>
      <c r="AK303" s="28"/>
      <c r="AL303" s="28"/>
      <c r="AM303" s="27"/>
      <c r="AN303" s="28"/>
      <c r="AO303" s="28"/>
      <c r="AP303" s="27"/>
      <c r="AQ303" s="25"/>
      <c r="AR303" s="25"/>
      <c r="AS303" s="27"/>
      <c r="AT303" s="25"/>
      <c r="AU303" s="25"/>
      <c r="AV303" s="27"/>
      <c r="AW303" s="25"/>
      <c r="AX303" s="25"/>
      <c r="AY303" s="27"/>
      <c r="AZ303" s="26"/>
    </row>
    <row r="304" spans="1:52" x14ac:dyDescent="0.25">
      <c r="A304" s="22">
        <v>301</v>
      </c>
      <c r="B304" s="22">
        <v>42</v>
      </c>
      <c r="C304" s="22" t="s">
        <v>458</v>
      </c>
      <c r="D304" s="22" t="s">
        <v>22</v>
      </c>
      <c r="E304" s="23">
        <v>0.8</v>
      </c>
      <c r="F304" s="23" t="str">
        <f t="shared" si="99"/>
        <v>&gt;0.5</v>
      </c>
      <c r="G304" s="24">
        <v>5.7</v>
      </c>
      <c r="H304" s="23" t="str">
        <f t="shared" si="97"/>
        <v>≤7.0</v>
      </c>
      <c r="I304" s="23"/>
      <c r="J304" s="23"/>
      <c r="K304" s="24"/>
      <c r="L304" s="23"/>
      <c r="M304" s="25"/>
      <c r="N304" s="18"/>
      <c r="O304" s="25"/>
      <c r="P304" s="18"/>
      <c r="Q304" s="25"/>
      <c r="R304" s="18"/>
      <c r="S304" s="26" t="s">
        <v>8</v>
      </c>
      <c r="T304" s="18">
        <v>4.4000000000000004</v>
      </c>
      <c r="U304" s="26" t="str">
        <f t="shared" si="94"/>
        <v>&lt;8</v>
      </c>
      <c r="V304" s="22">
        <v>4</v>
      </c>
      <c r="W304" s="22" t="str">
        <f t="shared" si="102"/>
        <v>&gt;6000</v>
      </c>
      <c r="X304" s="25">
        <v>7654</v>
      </c>
      <c r="Y304" s="25">
        <v>7654</v>
      </c>
      <c r="Z304" s="27">
        <f t="shared" si="101"/>
        <v>0</v>
      </c>
      <c r="AA304" s="25"/>
      <c r="AB304" s="25"/>
      <c r="AC304" s="27"/>
      <c r="AD304" s="25"/>
      <c r="AE304" s="25"/>
      <c r="AF304" s="27"/>
      <c r="AG304" s="22"/>
      <c r="AH304" s="28"/>
      <c r="AI304" s="28"/>
      <c r="AJ304" s="27"/>
      <c r="AK304" s="28"/>
      <c r="AL304" s="28"/>
      <c r="AM304" s="27"/>
      <c r="AN304" s="28"/>
      <c r="AO304" s="28"/>
      <c r="AP304" s="27"/>
      <c r="AQ304" s="25"/>
      <c r="AR304" s="25"/>
      <c r="AS304" s="27"/>
      <c r="AT304" s="25"/>
      <c r="AU304" s="25"/>
      <c r="AV304" s="27"/>
      <c r="AW304" s="25"/>
      <c r="AX304" s="25"/>
      <c r="AY304" s="27"/>
      <c r="AZ304" s="26"/>
    </row>
    <row r="305" spans="1:52" x14ac:dyDescent="0.25">
      <c r="A305" s="22">
        <v>302</v>
      </c>
      <c r="B305" s="22">
        <v>42</v>
      </c>
      <c r="C305" s="22" t="s">
        <v>458</v>
      </c>
      <c r="D305" s="22" t="s">
        <v>22</v>
      </c>
      <c r="E305" s="23">
        <v>1.9</v>
      </c>
      <c r="F305" s="23" t="str">
        <f t="shared" si="99"/>
        <v>&gt;0.5</v>
      </c>
      <c r="G305" s="24">
        <v>6</v>
      </c>
      <c r="H305" s="23" t="str">
        <f t="shared" si="97"/>
        <v>≤7.0</v>
      </c>
      <c r="I305" s="23"/>
      <c r="J305" s="23"/>
      <c r="K305" s="24"/>
      <c r="L305" s="23"/>
      <c r="M305" s="25"/>
      <c r="N305" s="18"/>
      <c r="O305" s="25"/>
      <c r="P305" s="18"/>
      <c r="Q305" s="25"/>
      <c r="R305" s="18"/>
      <c r="S305" s="26" t="s">
        <v>8</v>
      </c>
      <c r="T305" s="18">
        <v>4.4000000000000004</v>
      </c>
      <c r="U305" s="26" t="str">
        <f t="shared" si="94"/>
        <v>&lt;8</v>
      </c>
      <c r="V305" s="22">
        <v>4</v>
      </c>
      <c r="W305" s="22" t="str">
        <f t="shared" si="102"/>
        <v>&gt;6000</v>
      </c>
      <c r="X305" s="25">
        <v>8342</v>
      </c>
      <c r="Y305" s="25">
        <v>8428</v>
      </c>
      <c r="Z305" s="27">
        <f t="shared" si="101"/>
        <v>1.0256500167189061E-2</v>
      </c>
      <c r="AA305" s="25"/>
      <c r="AB305" s="25"/>
      <c r="AC305" s="27"/>
      <c r="AD305" s="25"/>
      <c r="AE305" s="25"/>
      <c r="AF305" s="27"/>
      <c r="AG305" s="22"/>
      <c r="AH305" s="28"/>
      <c r="AI305" s="28"/>
      <c r="AJ305" s="27"/>
      <c r="AK305" s="28"/>
      <c r="AL305" s="28"/>
      <c r="AM305" s="27"/>
      <c r="AN305" s="28"/>
      <c r="AO305" s="28"/>
      <c r="AP305" s="27"/>
      <c r="AQ305" s="25"/>
      <c r="AR305" s="25"/>
      <c r="AS305" s="27"/>
      <c r="AT305" s="25"/>
      <c r="AU305" s="25"/>
      <c r="AV305" s="27"/>
      <c r="AW305" s="25"/>
      <c r="AX305" s="25"/>
      <c r="AY305" s="27"/>
      <c r="AZ305" s="26"/>
    </row>
    <row r="306" spans="1:52" x14ac:dyDescent="0.25">
      <c r="A306" s="22">
        <v>303</v>
      </c>
      <c r="B306" s="22">
        <v>42</v>
      </c>
      <c r="C306" s="22" t="s">
        <v>458</v>
      </c>
      <c r="D306" s="22" t="s">
        <v>22</v>
      </c>
      <c r="E306" s="23">
        <v>0.3</v>
      </c>
      <c r="F306" s="23" t="str">
        <f t="shared" si="99"/>
        <v>≤0.5</v>
      </c>
      <c r="G306" s="24">
        <v>5.9</v>
      </c>
      <c r="H306" s="23" t="str">
        <f t="shared" si="97"/>
        <v>≤7.0</v>
      </c>
      <c r="I306" s="23"/>
      <c r="J306" s="23"/>
      <c r="K306" s="24"/>
      <c r="L306" s="23"/>
      <c r="M306" s="25"/>
      <c r="N306" s="18"/>
      <c r="O306" s="25"/>
      <c r="P306" s="18"/>
      <c r="Q306" s="25"/>
      <c r="R306" s="18"/>
      <c r="S306" s="26" t="s">
        <v>8</v>
      </c>
      <c r="T306" s="18">
        <v>4.4000000000000004</v>
      </c>
      <c r="U306" s="26" t="str">
        <f t="shared" si="94"/>
        <v>&lt;8</v>
      </c>
      <c r="V306" s="22">
        <v>4</v>
      </c>
      <c r="W306" s="22" t="str">
        <f t="shared" si="102"/>
        <v>4000–6000</v>
      </c>
      <c r="X306" s="25">
        <v>5676</v>
      </c>
      <c r="Y306" s="25">
        <v>5762</v>
      </c>
      <c r="Z306" s="27">
        <f t="shared" si="101"/>
        <v>1.5037877364540502E-2</v>
      </c>
      <c r="AA306" s="25"/>
      <c r="AB306" s="25"/>
      <c r="AC306" s="27"/>
      <c r="AD306" s="25"/>
      <c r="AE306" s="25"/>
      <c r="AF306" s="27"/>
      <c r="AG306" s="22"/>
      <c r="AH306" s="28"/>
      <c r="AI306" s="28"/>
      <c r="AJ306" s="27"/>
      <c r="AK306" s="28"/>
      <c r="AL306" s="28"/>
      <c r="AM306" s="27"/>
      <c r="AN306" s="28"/>
      <c r="AO306" s="28"/>
      <c r="AP306" s="27"/>
      <c r="AQ306" s="25"/>
      <c r="AR306" s="25"/>
      <c r="AS306" s="27"/>
      <c r="AT306" s="25"/>
      <c r="AU306" s="25"/>
      <c r="AV306" s="27"/>
      <c r="AW306" s="25"/>
      <c r="AX306" s="25"/>
      <c r="AY306" s="27"/>
      <c r="AZ306" s="26"/>
    </row>
    <row r="307" spans="1:52" x14ac:dyDescent="0.25">
      <c r="A307" s="22">
        <v>304</v>
      </c>
      <c r="B307" s="22">
        <v>42</v>
      </c>
      <c r="C307" s="22" t="s">
        <v>458</v>
      </c>
      <c r="D307" s="22" t="s">
        <v>22</v>
      </c>
      <c r="E307" s="23">
        <v>0.6</v>
      </c>
      <c r="F307" s="23" t="str">
        <f t="shared" si="99"/>
        <v>&gt;0.5</v>
      </c>
      <c r="G307" s="24">
        <v>5.2</v>
      </c>
      <c r="H307" s="23" t="str">
        <f t="shared" si="97"/>
        <v>≤7.0</v>
      </c>
      <c r="I307" s="23"/>
      <c r="J307" s="23"/>
      <c r="K307" s="24"/>
      <c r="L307" s="23"/>
      <c r="M307" s="25"/>
      <c r="N307" s="18"/>
      <c r="O307" s="25"/>
      <c r="P307" s="18"/>
      <c r="Q307" s="25"/>
      <c r="R307" s="18"/>
      <c r="S307" s="26" t="s">
        <v>8</v>
      </c>
      <c r="T307" s="18">
        <v>4.4000000000000004</v>
      </c>
      <c r="U307" s="26" t="str">
        <f t="shared" si="94"/>
        <v>&lt;8</v>
      </c>
      <c r="V307" s="22">
        <v>4</v>
      </c>
      <c r="W307" s="22" t="str">
        <f t="shared" si="102"/>
        <v>4000–6000</v>
      </c>
      <c r="X307" s="25">
        <v>5160</v>
      </c>
      <c r="Y307" s="25">
        <v>5504</v>
      </c>
      <c r="Z307" s="27">
        <f t="shared" si="101"/>
        <v>6.4538521137571164E-2</v>
      </c>
      <c r="AA307" s="25"/>
      <c r="AB307" s="25"/>
      <c r="AC307" s="27"/>
      <c r="AD307" s="25"/>
      <c r="AE307" s="25"/>
      <c r="AF307" s="27"/>
      <c r="AG307" s="22"/>
      <c r="AH307" s="28"/>
      <c r="AI307" s="28"/>
      <c r="AJ307" s="27"/>
      <c r="AK307" s="28"/>
      <c r="AL307" s="28"/>
      <c r="AM307" s="27"/>
      <c r="AN307" s="28"/>
      <c r="AO307" s="28"/>
      <c r="AP307" s="27"/>
      <c r="AQ307" s="25"/>
      <c r="AR307" s="25"/>
      <c r="AS307" s="27"/>
      <c r="AT307" s="25"/>
      <c r="AU307" s="25"/>
      <c r="AV307" s="27"/>
      <c r="AW307" s="25"/>
      <c r="AX307" s="25"/>
      <c r="AY307" s="27"/>
      <c r="AZ307" s="26"/>
    </row>
    <row r="308" spans="1:52" x14ac:dyDescent="0.25">
      <c r="A308" s="22">
        <v>305</v>
      </c>
      <c r="B308" s="22">
        <v>42</v>
      </c>
      <c r="C308" s="22" t="s">
        <v>458</v>
      </c>
      <c r="D308" s="22" t="s">
        <v>22</v>
      </c>
      <c r="E308" s="23">
        <v>1</v>
      </c>
      <c r="F308" s="23" t="str">
        <f t="shared" si="99"/>
        <v>&gt;0.5</v>
      </c>
      <c r="G308" s="24">
        <v>5.7</v>
      </c>
      <c r="H308" s="23" t="str">
        <f t="shared" si="97"/>
        <v>≤7.0</v>
      </c>
      <c r="I308" s="23"/>
      <c r="J308" s="23"/>
      <c r="K308" s="24"/>
      <c r="L308" s="23"/>
      <c r="M308" s="25"/>
      <c r="N308" s="18"/>
      <c r="O308" s="25"/>
      <c r="P308" s="18"/>
      <c r="Q308" s="25"/>
      <c r="R308" s="18"/>
      <c r="S308" s="26" t="s">
        <v>8</v>
      </c>
      <c r="T308" s="18">
        <v>4.4000000000000004</v>
      </c>
      <c r="U308" s="26" t="str">
        <f t="shared" si="94"/>
        <v>&lt;8</v>
      </c>
      <c r="V308" s="22">
        <v>4</v>
      </c>
      <c r="W308" s="22" t="str">
        <f t="shared" si="102"/>
        <v>&gt;6000</v>
      </c>
      <c r="X308" s="25">
        <v>7138</v>
      </c>
      <c r="Y308" s="25">
        <v>7052</v>
      </c>
      <c r="Z308" s="27">
        <f t="shared" si="101"/>
        <v>-1.212136053234485E-2</v>
      </c>
      <c r="AA308" s="25"/>
      <c r="AB308" s="25"/>
      <c r="AC308" s="27"/>
      <c r="AD308" s="25"/>
      <c r="AE308" s="25"/>
      <c r="AF308" s="27"/>
      <c r="AG308" s="22"/>
      <c r="AH308" s="28"/>
      <c r="AI308" s="28"/>
      <c r="AJ308" s="27"/>
      <c r="AK308" s="28"/>
      <c r="AL308" s="28"/>
      <c r="AM308" s="27"/>
      <c r="AN308" s="28"/>
      <c r="AO308" s="28"/>
      <c r="AP308" s="27"/>
      <c r="AQ308" s="25"/>
      <c r="AR308" s="25"/>
      <c r="AS308" s="27"/>
      <c r="AT308" s="25"/>
      <c r="AU308" s="25"/>
      <c r="AV308" s="27"/>
      <c r="AW308" s="25"/>
      <c r="AX308" s="25"/>
      <c r="AY308" s="27"/>
      <c r="AZ308" s="26"/>
    </row>
    <row r="309" spans="1:52" x14ac:dyDescent="0.25">
      <c r="A309" s="22">
        <v>306</v>
      </c>
      <c r="B309" s="22">
        <v>42</v>
      </c>
      <c r="C309" s="22" t="s">
        <v>458</v>
      </c>
      <c r="D309" s="22" t="s">
        <v>22</v>
      </c>
      <c r="E309" s="23">
        <v>1</v>
      </c>
      <c r="F309" s="23" t="str">
        <f t="shared" si="99"/>
        <v>&gt;0.5</v>
      </c>
      <c r="G309" s="24">
        <v>6.6</v>
      </c>
      <c r="H309" s="23" t="str">
        <f t="shared" si="97"/>
        <v>≤7.0</v>
      </c>
      <c r="I309" s="23"/>
      <c r="J309" s="23"/>
      <c r="K309" s="24"/>
      <c r="L309" s="23"/>
      <c r="M309" s="25"/>
      <c r="N309" s="18"/>
      <c r="O309" s="25"/>
      <c r="P309" s="18"/>
      <c r="Q309" s="25"/>
      <c r="R309" s="18"/>
      <c r="S309" s="26" t="s">
        <v>8</v>
      </c>
      <c r="T309" s="18">
        <v>4.4000000000000004</v>
      </c>
      <c r="U309" s="26" t="str">
        <f t="shared" si="94"/>
        <v>&lt;8</v>
      </c>
      <c r="V309" s="22">
        <v>4</v>
      </c>
      <c r="W309" s="22" t="str">
        <f t="shared" si="102"/>
        <v>&gt;6000</v>
      </c>
      <c r="X309" s="25">
        <v>7310</v>
      </c>
      <c r="Y309" s="25">
        <v>7482</v>
      </c>
      <c r="Z309" s="27">
        <f t="shared" si="101"/>
        <v>2.3256862164267183E-2</v>
      </c>
      <c r="AA309" s="25"/>
      <c r="AB309" s="25"/>
      <c r="AC309" s="27"/>
      <c r="AD309" s="25"/>
      <c r="AE309" s="25"/>
      <c r="AF309" s="27"/>
      <c r="AG309" s="22"/>
      <c r="AH309" s="28"/>
      <c r="AI309" s="28"/>
      <c r="AJ309" s="27"/>
      <c r="AK309" s="28"/>
      <c r="AL309" s="28"/>
      <c r="AM309" s="27"/>
      <c r="AN309" s="28"/>
      <c r="AO309" s="28"/>
      <c r="AP309" s="27"/>
      <c r="AQ309" s="25"/>
      <c r="AR309" s="25"/>
      <c r="AS309" s="27"/>
      <c r="AT309" s="25"/>
      <c r="AU309" s="25"/>
      <c r="AV309" s="27"/>
      <c r="AW309" s="25"/>
      <c r="AX309" s="25"/>
      <c r="AY309" s="27"/>
      <c r="AZ309" s="26"/>
    </row>
    <row r="310" spans="1:52" x14ac:dyDescent="0.25">
      <c r="A310" s="22">
        <v>307</v>
      </c>
      <c r="B310" s="22">
        <v>42</v>
      </c>
      <c r="C310" s="22" t="s">
        <v>458</v>
      </c>
      <c r="D310" s="22" t="s">
        <v>11</v>
      </c>
      <c r="E310" s="23">
        <v>0.6</v>
      </c>
      <c r="F310" s="23" t="str">
        <f t="shared" si="99"/>
        <v>&gt;0.5</v>
      </c>
      <c r="G310" s="24">
        <v>6.4</v>
      </c>
      <c r="H310" s="23" t="str">
        <f t="shared" si="97"/>
        <v>≤7.0</v>
      </c>
      <c r="I310" s="23"/>
      <c r="J310" s="23"/>
      <c r="K310" s="24"/>
      <c r="L310" s="23"/>
      <c r="M310" s="25"/>
      <c r="N310" s="18"/>
      <c r="O310" s="25"/>
      <c r="P310" s="18"/>
      <c r="Q310" s="25"/>
      <c r="R310" s="18"/>
      <c r="S310" s="26" t="s">
        <v>8</v>
      </c>
      <c r="T310" s="18">
        <v>4.4000000000000004</v>
      </c>
      <c r="U310" s="26" t="str">
        <f t="shared" si="94"/>
        <v>&lt;8</v>
      </c>
      <c r="V310" s="22">
        <v>4</v>
      </c>
      <c r="W310" s="22" t="str">
        <f t="shared" si="102"/>
        <v>&gt;6000</v>
      </c>
      <c r="X310" s="25">
        <v>8772</v>
      </c>
      <c r="Y310" s="25">
        <v>9116</v>
      </c>
      <c r="Z310" s="27">
        <f t="shared" si="101"/>
        <v>3.8466280827796143E-2</v>
      </c>
      <c r="AA310" s="25"/>
      <c r="AB310" s="25"/>
      <c r="AC310" s="27"/>
      <c r="AD310" s="25"/>
      <c r="AE310" s="25"/>
      <c r="AF310" s="27"/>
      <c r="AG310" s="22"/>
      <c r="AH310" s="28"/>
      <c r="AI310" s="28"/>
      <c r="AJ310" s="27"/>
      <c r="AK310" s="28"/>
      <c r="AL310" s="28"/>
      <c r="AM310" s="27"/>
      <c r="AN310" s="28"/>
      <c r="AO310" s="28"/>
      <c r="AP310" s="27"/>
      <c r="AQ310" s="25"/>
      <c r="AR310" s="25"/>
      <c r="AS310" s="27"/>
      <c r="AT310" s="25"/>
      <c r="AU310" s="25"/>
      <c r="AV310" s="27"/>
      <c r="AW310" s="25"/>
      <c r="AX310" s="25"/>
      <c r="AY310" s="27"/>
      <c r="AZ310" s="26"/>
    </row>
    <row r="311" spans="1:52" x14ac:dyDescent="0.25">
      <c r="A311" s="22">
        <v>308</v>
      </c>
      <c r="B311" s="22">
        <v>42</v>
      </c>
      <c r="C311" s="22" t="s">
        <v>458</v>
      </c>
      <c r="D311" s="22" t="s">
        <v>11</v>
      </c>
      <c r="E311" s="23">
        <v>1.5</v>
      </c>
      <c r="F311" s="23" t="str">
        <f t="shared" si="99"/>
        <v>&gt;0.5</v>
      </c>
      <c r="G311" s="24">
        <v>5.7</v>
      </c>
      <c r="H311" s="23" t="str">
        <f t="shared" si="97"/>
        <v>≤7.0</v>
      </c>
      <c r="I311" s="23"/>
      <c r="J311" s="23"/>
      <c r="K311" s="24"/>
      <c r="L311" s="23"/>
      <c r="M311" s="25"/>
      <c r="N311" s="18"/>
      <c r="O311" s="25"/>
      <c r="P311" s="18"/>
      <c r="Q311" s="25"/>
      <c r="R311" s="18"/>
      <c r="S311" s="26" t="s">
        <v>8</v>
      </c>
      <c r="T311" s="18">
        <v>4.4000000000000004</v>
      </c>
      <c r="U311" s="26" t="str">
        <f t="shared" si="94"/>
        <v>&lt;8</v>
      </c>
      <c r="V311" s="22">
        <v>4</v>
      </c>
      <c r="W311" s="22" t="str">
        <f t="shared" si="102"/>
        <v>&gt;6000</v>
      </c>
      <c r="X311" s="25">
        <v>7396</v>
      </c>
      <c r="Y311" s="25">
        <v>6966</v>
      </c>
      <c r="Z311" s="27">
        <f t="shared" si="101"/>
        <v>-5.9898141581068959E-2</v>
      </c>
      <c r="AA311" s="25"/>
      <c r="AB311" s="25"/>
      <c r="AC311" s="27"/>
      <c r="AD311" s="25"/>
      <c r="AE311" s="25"/>
      <c r="AF311" s="27"/>
      <c r="AG311" s="22"/>
      <c r="AH311" s="28"/>
      <c r="AI311" s="28"/>
      <c r="AJ311" s="27"/>
      <c r="AK311" s="28"/>
      <c r="AL311" s="28"/>
      <c r="AM311" s="27"/>
      <c r="AN311" s="28"/>
      <c r="AO311" s="28"/>
      <c r="AP311" s="27"/>
      <c r="AQ311" s="25"/>
      <c r="AR311" s="25"/>
      <c r="AS311" s="27"/>
      <c r="AT311" s="25"/>
      <c r="AU311" s="25"/>
      <c r="AV311" s="27"/>
      <c r="AW311" s="25"/>
      <c r="AX311" s="25"/>
      <c r="AY311" s="27"/>
      <c r="AZ311" s="26"/>
    </row>
    <row r="312" spans="1:52" x14ac:dyDescent="0.25">
      <c r="A312" s="22">
        <v>309</v>
      </c>
      <c r="B312" s="22">
        <v>43</v>
      </c>
      <c r="C312" s="22" t="s">
        <v>459</v>
      </c>
      <c r="D312" s="22" t="s">
        <v>23</v>
      </c>
      <c r="E312" s="23">
        <v>0.18</v>
      </c>
      <c r="F312" s="23" t="str">
        <f t="shared" si="99"/>
        <v>≤0.5</v>
      </c>
      <c r="G312" s="24">
        <v>8.31</v>
      </c>
      <c r="H312" s="23" t="str">
        <f t="shared" si="97"/>
        <v>&gt;7.0</v>
      </c>
      <c r="I312" s="23">
        <v>15</v>
      </c>
      <c r="J312" s="23" t="str">
        <f t="shared" ref="J312:J318" si="103">IF(I312&gt;15,"&gt;15","≤15")</f>
        <v>≤15</v>
      </c>
      <c r="K312" s="24"/>
      <c r="L312" s="23"/>
      <c r="M312" s="25">
        <v>80</v>
      </c>
      <c r="N312" s="18" t="str">
        <f t="shared" ref="N312:N339" si="104">IF(M312&gt;180,"&gt;180",IF(M312&gt;110,"110–180","&lt;110"))</f>
        <v>&lt;110</v>
      </c>
      <c r="O312" s="25">
        <v>30.8</v>
      </c>
      <c r="P312" s="18" t="str">
        <f t="shared" ref="P312:P339" si="105">IF(O312&gt;44,"&gt;44",IF(O312&gt;26.4,"26–44","&lt;26"))</f>
        <v>26–44</v>
      </c>
      <c r="Q312" s="25">
        <v>0</v>
      </c>
      <c r="R312" s="18" t="str">
        <f t="shared" ref="R312:R339" si="106">IF(Q312&gt;58,"&gt;58",IF(Q312&gt;25,"25–58","&lt;25"))</f>
        <v>&lt;25</v>
      </c>
      <c r="S312" s="26" t="s">
        <v>8</v>
      </c>
      <c r="T312" s="18">
        <v>11.35</v>
      </c>
      <c r="U312" s="26" t="str">
        <f t="shared" si="94"/>
        <v>8–15</v>
      </c>
      <c r="V312" s="22"/>
      <c r="W312" s="22" t="str">
        <f t="shared" si="102"/>
        <v>&lt;2000</v>
      </c>
      <c r="X312" s="25">
        <v>1450</v>
      </c>
      <c r="Y312" s="25">
        <v>1790</v>
      </c>
      <c r="Z312" s="27">
        <f t="shared" si="101"/>
        <v>0.21065206342018061</v>
      </c>
      <c r="AA312" s="25"/>
      <c r="AB312" s="25"/>
      <c r="AC312" s="27"/>
      <c r="AD312" s="25"/>
      <c r="AE312" s="25"/>
      <c r="AF312" s="27"/>
      <c r="AG312" s="22" t="str">
        <f t="shared" ref="AG312:AG327" si="107">IF(AH312&gt;40,"&gt;40",IF(AH312&gt;30,"30–40",IF(AH312&gt;20,"20–30","&lt;20")))</f>
        <v>&lt;20</v>
      </c>
      <c r="AH312" s="28">
        <v>11.7</v>
      </c>
      <c r="AI312" s="28">
        <v>21.7</v>
      </c>
      <c r="AJ312" s="27">
        <f t="shared" ref="AJ312:AJ327" si="108">LN(AI312/AH312)</f>
        <v>0.61772341874270342</v>
      </c>
      <c r="AK312" s="28"/>
      <c r="AL312" s="28"/>
      <c r="AM312" s="27"/>
      <c r="AN312" s="28"/>
      <c r="AO312" s="28"/>
      <c r="AP312" s="27"/>
      <c r="AQ312" s="25"/>
      <c r="AR312" s="25"/>
      <c r="AS312" s="27"/>
      <c r="AT312" s="25"/>
      <c r="AU312" s="25"/>
      <c r="AV312" s="27"/>
      <c r="AW312" s="25"/>
      <c r="AX312" s="25"/>
      <c r="AY312" s="27"/>
      <c r="AZ312" s="26">
        <v>0.88105726872246704</v>
      </c>
    </row>
    <row r="313" spans="1:52" x14ac:dyDescent="0.25">
      <c r="A313" s="22">
        <v>310</v>
      </c>
      <c r="B313" s="22">
        <v>43</v>
      </c>
      <c r="C313" s="22" t="s">
        <v>459</v>
      </c>
      <c r="D313" s="22" t="s">
        <v>23</v>
      </c>
      <c r="E313" s="23">
        <v>0.18</v>
      </c>
      <c r="F313" s="23" t="str">
        <f t="shared" si="99"/>
        <v>≤0.5</v>
      </c>
      <c r="G313" s="24">
        <v>8.31</v>
      </c>
      <c r="H313" s="23" t="str">
        <f t="shared" si="97"/>
        <v>&gt;7.0</v>
      </c>
      <c r="I313" s="23">
        <v>15</v>
      </c>
      <c r="J313" s="23" t="str">
        <f t="shared" si="103"/>
        <v>≤15</v>
      </c>
      <c r="K313" s="24"/>
      <c r="L313" s="23"/>
      <c r="M313" s="25">
        <v>80</v>
      </c>
      <c r="N313" s="18" t="str">
        <f t="shared" si="104"/>
        <v>&lt;110</v>
      </c>
      <c r="O313" s="25">
        <v>30.8</v>
      </c>
      <c r="P313" s="18" t="str">
        <f t="shared" si="105"/>
        <v>26–44</v>
      </c>
      <c r="Q313" s="25">
        <v>0</v>
      </c>
      <c r="R313" s="18" t="str">
        <f t="shared" si="106"/>
        <v>&lt;25</v>
      </c>
      <c r="S313" s="26" t="s">
        <v>8</v>
      </c>
      <c r="T313" s="18">
        <v>11.35</v>
      </c>
      <c r="U313" s="26" t="str">
        <f t="shared" si="94"/>
        <v>8–15</v>
      </c>
      <c r="V313" s="22"/>
      <c r="W313" s="22" t="str">
        <f t="shared" si="102"/>
        <v>2000–4000</v>
      </c>
      <c r="X313" s="25">
        <v>2200</v>
      </c>
      <c r="Y313" s="25">
        <v>2810</v>
      </c>
      <c r="Z313" s="27">
        <f t="shared" si="101"/>
        <v>0.24472712298138427</v>
      </c>
      <c r="AA313" s="25"/>
      <c r="AB313" s="25"/>
      <c r="AC313" s="27"/>
      <c r="AD313" s="25"/>
      <c r="AE313" s="25"/>
      <c r="AF313" s="27"/>
      <c r="AG313" s="22" t="str">
        <f t="shared" si="107"/>
        <v>&lt;20</v>
      </c>
      <c r="AH313" s="28">
        <v>10.4</v>
      </c>
      <c r="AI313" s="28">
        <v>21.5</v>
      </c>
      <c r="AJ313" s="27">
        <f t="shared" si="108"/>
        <v>0.72624712898629007</v>
      </c>
      <c r="AK313" s="28"/>
      <c r="AL313" s="28"/>
      <c r="AM313" s="27"/>
      <c r="AN313" s="28"/>
      <c r="AO313" s="28"/>
      <c r="AP313" s="27"/>
      <c r="AQ313" s="25"/>
      <c r="AR313" s="25"/>
      <c r="AS313" s="27"/>
      <c r="AT313" s="25"/>
      <c r="AU313" s="25"/>
      <c r="AV313" s="27"/>
      <c r="AW313" s="25"/>
      <c r="AX313" s="25"/>
      <c r="AY313" s="27"/>
      <c r="AZ313" s="26">
        <v>0.97797356828193838</v>
      </c>
    </row>
    <row r="314" spans="1:52" x14ac:dyDescent="0.25">
      <c r="A314" s="22">
        <v>311</v>
      </c>
      <c r="B314" s="22">
        <v>44</v>
      </c>
      <c r="C314" s="22" t="s">
        <v>460</v>
      </c>
      <c r="D314" s="22" t="s">
        <v>6</v>
      </c>
      <c r="E314" s="23">
        <v>0.09</v>
      </c>
      <c r="F314" s="23" t="str">
        <f t="shared" si="99"/>
        <v>≤0.5</v>
      </c>
      <c r="G314" s="24">
        <v>7.9</v>
      </c>
      <c r="H314" s="23" t="str">
        <f t="shared" si="97"/>
        <v>&gt;7.0</v>
      </c>
      <c r="I314" s="23">
        <v>32</v>
      </c>
      <c r="J314" s="23" t="str">
        <f t="shared" si="103"/>
        <v>&gt;15</v>
      </c>
      <c r="K314" s="24">
        <v>12</v>
      </c>
      <c r="L314" s="23" t="str">
        <f t="shared" ref="L314:L339" si="109">IF(K314&gt;20,"&gt;20",IF(K314&gt;10,"10–20","&lt;10"))</f>
        <v>10–20</v>
      </c>
      <c r="M314" s="25">
        <v>80</v>
      </c>
      <c r="N314" s="18" t="str">
        <f t="shared" si="104"/>
        <v>&lt;110</v>
      </c>
      <c r="O314" s="25">
        <v>30.228000000000002</v>
      </c>
      <c r="P314" s="18" t="str">
        <f t="shared" si="105"/>
        <v>26–44</v>
      </c>
      <c r="Q314" s="25">
        <v>0</v>
      </c>
      <c r="R314" s="18" t="str">
        <f t="shared" si="106"/>
        <v>&lt;25</v>
      </c>
      <c r="S314" s="26" t="s">
        <v>8</v>
      </c>
      <c r="T314" s="18">
        <v>23</v>
      </c>
      <c r="U314" s="26" t="str">
        <f t="shared" si="94"/>
        <v>&gt;15</v>
      </c>
      <c r="V314" s="22">
        <v>5</v>
      </c>
      <c r="W314" s="22" t="str">
        <f t="shared" si="102"/>
        <v>2000–4000</v>
      </c>
      <c r="X314" s="25">
        <v>2032</v>
      </c>
      <c r="Y314" s="25">
        <v>3556</v>
      </c>
      <c r="Z314" s="27">
        <f t="shared" si="101"/>
        <v>0.55961578793542266</v>
      </c>
      <c r="AA314" s="25"/>
      <c r="AB314" s="25"/>
      <c r="AC314" s="27"/>
      <c r="AD314" s="25"/>
      <c r="AE314" s="25"/>
      <c r="AF314" s="27"/>
      <c r="AG314" s="22" t="str">
        <f t="shared" si="107"/>
        <v>&lt;20</v>
      </c>
      <c r="AH314" s="28">
        <v>9.6999999999999993</v>
      </c>
      <c r="AI314" s="28">
        <v>26.6</v>
      </c>
      <c r="AJ314" s="27">
        <f t="shared" si="108"/>
        <v>1.0087853302783165</v>
      </c>
      <c r="AK314" s="28"/>
      <c r="AL314" s="28"/>
      <c r="AM314" s="27"/>
      <c r="AN314" s="28"/>
      <c r="AO314" s="28"/>
      <c r="AP314" s="27"/>
      <c r="AQ314" s="25"/>
      <c r="AR314" s="25"/>
      <c r="AS314" s="27"/>
      <c r="AT314" s="25"/>
      <c r="AU314" s="25"/>
      <c r="AV314" s="27"/>
      <c r="AW314" s="25"/>
      <c r="AX314" s="25"/>
      <c r="AY314" s="27"/>
      <c r="AZ314" s="26">
        <v>0.73478260869565226</v>
      </c>
    </row>
    <row r="315" spans="1:52" x14ac:dyDescent="0.25">
      <c r="A315" s="22">
        <v>312</v>
      </c>
      <c r="B315" s="22">
        <v>44</v>
      </c>
      <c r="C315" s="22" t="s">
        <v>460</v>
      </c>
      <c r="D315" s="22" t="s">
        <v>6</v>
      </c>
      <c r="E315" s="23">
        <v>0.09</v>
      </c>
      <c r="F315" s="23" t="str">
        <f t="shared" si="99"/>
        <v>≤0.5</v>
      </c>
      <c r="G315" s="24">
        <v>7.9</v>
      </c>
      <c r="H315" s="23" t="str">
        <f t="shared" si="97"/>
        <v>&gt;7.0</v>
      </c>
      <c r="I315" s="23">
        <v>32</v>
      </c>
      <c r="J315" s="23" t="str">
        <f t="shared" si="103"/>
        <v>&gt;15</v>
      </c>
      <c r="K315" s="24">
        <v>12</v>
      </c>
      <c r="L315" s="23" t="str">
        <f t="shared" si="109"/>
        <v>10–20</v>
      </c>
      <c r="M315" s="25">
        <v>80</v>
      </c>
      <c r="N315" s="18" t="str">
        <f t="shared" si="104"/>
        <v>&lt;110</v>
      </c>
      <c r="O315" s="25">
        <v>30.228000000000002</v>
      </c>
      <c r="P315" s="18" t="str">
        <f t="shared" si="105"/>
        <v>26–44</v>
      </c>
      <c r="Q315" s="25">
        <v>0</v>
      </c>
      <c r="R315" s="18" t="str">
        <f t="shared" si="106"/>
        <v>&lt;25</v>
      </c>
      <c r="S315" s="26" t="s">
        <v>8</v>
      </c>
      <c r="T315" s="18">
        <v>23</v>
      </c>
      <c r="U315" s="26" t="str">
        <f t="shared" si="94"/>
        <v>&gt;15</v>
      </c>
      <c r="V315" s="22">
        <v>5</v>
      </c>
      <c r="W315" s="22" t="str">
        <f t="shared" si="102"/>
        <v>&lt;2000</v>
      </c>
      <c r="X315" s="25">
        <v>1240</v>
      </c>
      <c r="Y315" s="25">
        <v>3630</v>
      </c>
      <c r="Z315" s="27">
        <f t="shared" si="101"/>
        <v>1.0741212686598138</v>
      </c>
      <c r="AA315" s="25"/>
      <c r="AB315" s="25"/>
      <c r="AC315" s="27"/>
      <c r="AD315" s="25"/>
      <c r="AE315" s="25"/>
      <c r="AF315" s="27"/>
      <c r="AG315" s="22" t="str">
        <f t="shared" si="107"/>
        <v>&lt;20</v>
      </c>
      <c r="AH315" s="28">
        <v>9.3000000000000007</v>
      </c>
      <c r="AI315" s="28">
        <v>14.8</v>
      </c>
      <c r="AJ315" s="27">
        <f t="shared" si="108"/>
        <v>0.46461278061085909</v>
      </c>
      <c r="AK315" s="28"/>
      <c r="AL315" s="28"/>
      <c r="AM315" s="27"/>
      <c r="AN315" s="28"/>
      <c r="AO315" s="28"/>
      <c r="AP315" s="27"/>
      <c r="AQ315" s="25"/>
      <c r="AR315" s="25"/>
      <c r="AS315" s="27"/>
      <c r="AT315" s="25"/>
      <c r="AU315" s="25"/>
      <c r="AV315" s="27"/>
      <c r="AW315" s="25"/>
      <c r="AX315" s="25"/>
      <c r="AY315" s="27"/>
      <c r="AZ315" s="26">
        <v>0.2391304347826087</v>
      </c>
    </row>
    <row r="316" spans="1:52" x14ac:dyDescent="0.25">
      <c r="A316" s="22">
        <v>313</v>
      </c>
      <c r="B316" s="22">
        <v>44</v>
      </c>
      <c r="C316" s="22" t="s">
        <v>460</v>
      </c>
      <c r="D316" s="22" t="s">
        <v>6</v>
      </c>
      <c r="E316" s="23">
        <v>0.09</v>
      </c>
      <c r="F316" s="23" t="str">
        <f t="shared" si="99"/>
        <v>≤0.5</v>
      </c>
      <c r="G316" s="24">
        <v>7.9</v>
      </c>
      <c r="H316" s="23" t="str">
        <f t="shared" si="97"/>
        <v>&gt;7.0</v>
      </c>
      <c r="I316" s="23">
        <v>32</v>
      </c>
      <c r="J316" s="23" t="str">
        <f t="shared" si="103"/>
        <v>&gt;15</v>
      </c>
      <c r="K316" s="24">
        <v>12</v>
      </c>
      <c r="L316" s="23" t="str">
        <f t="shared" si="109"/>
        <v>10–20</v>
      </c>
      <c r="M316" s="25">
        <v>80</v>
      </c>
      <c r="N316" s="18" t="str">
        <f t="shared" si="104"/>
        <v>&lt;110</v>
      </c>
      <c r="O316" s="25">
        <v>30.228000000000002</v>
      </c>
      <c r="P316" s="18" t="str">
        <f t="shared" si="105"/>
        <v>26–44</v>
      </c>
      <c r="Q316" s="25">
        <v>0</v>
      </c>
      <c r="R316" s="18" t="str">
        <f t="shared" si="106"/>
        <v>&lt;25</v>
      </c>
      <c r="S316" s="26" t="s">
        <v>8</v>
      </c>
      <c r="T316" s="18">
        <v>23</v>
      </c>
      <c r="U316" s="26" t="str">
        <f t="shared" si="94"/>
        <v>&gt;15</v>
      </c>
      <c r="V316" s="22">
        <v>5</v>
      </c>
      <c r="W316" s="22" t="str">
        <f t="shared" si="102"/>
        <v>&lt;2000</v>
      </c>
      <c r="X316" s="25">
        <v>366</v>
      </c>
      <c r="Y316" s="25">
        <v>1906</v>
      </c>
      <c r="Z316" s="27">
        <f t="shared" si="101"/>
        <v>1.6501287508127811</v>
      </c>
      <c r="AA316" s="25"/>
      <c r="AB316" s="25"/>
      <c r="AC316" s="27"/>
      <c r="AD316" s="25"/>
      <c r="AE316" s="25"/>
      <c r="AF316" s="27"/>
      <c r="AG316" s="22" t="str">
        <f t="shared" si="107"/>
        <v>&lt;20</v>
      </c>
      <c r="AH316" s="28">
        <v>11.7</v>
      </c>
      <c r="AI316" s="28">
        <v>18.8</v>
      </c>
      <c r="AJ316" s="27">
        <f t="shared" si="108"/>
        <v>0.47426802803219315</v>
      </c>
      <c r="AK316" s="28"/>
      <c r="AL316" s="28"/>
      <c r="AM316" s="27"/>
      <c r="AN316" s="28"/>
      <c r="AO316" s="28"/>
      <c r="AP316" s="27"/>
      <c r="AQ316" s="25"/>
      <c r="AR316" s="25"/>
      <c r="AS316" s="27"/>
      <c r="AT316" s="25"/>
      <c r="AU316" s="25"/>
      <c r="AV316" s="27"/>
      <c r="AW316" s="25"/>
      <c r="AX316" s="25"/>
      <c r="AY316" s="27"/>
      <c r="AZ316" s="26">
        <v>0.30869565217391309</v>
      </c>
    </row>
    <row r="317" spans="1:52" x14ac:dyDescent="0.25">
      <c r="A317" s="22">
        <v>314</v>
      </c>
      <c r="B317" s="22">
        <v>44</v>
      </c>
      <c r="C317" s="22" t="s">
        <v>460</v>
      </c>
      <c r="D317" s="22" t="s">
        <v>6</v>
      </c>
      <c r="E317" s="23">
        <v>0.09</v>
      </c>
      <c r="F317" s="23" t="str">
        <f t="shared" si="99"/>
        <v>≤0.5</v>
      </c>
      <c r="G317" s="24">
        <v>7.9</v>
      </c>
      <c r="H317" s="23" t="str">
        <f t="shared" si="97"/>
        <v>&gt;7.0</v>
      </c>
      <c r="I317" s="23">
        <v>32</v>
      </c>
      <c r="J317" s="23" t="str">
        <f t="shared" si="103"/>
        <v>&gt;15</v>
      </c>
      <c r="K317" s="24">
        <v>12</v>
      </c>
      <c r="L317" s="23" t="str">
        <f t="shared" si="109"/>
        <v>10–20</v>
      </c>
      <c r="M317" s="25">
        <v>80</v>
      </c>
      <c r="N317" s="18" t="str">
        <f t="shared" si="104"/>
        <v>&lt;110</v>
      </c>
      <c r="O317" s="25">
        <v>30.228000000000002</v>
      </c>
      <c r="P317" s="18" t="str">
        <f t="shared" si="105"/>
        <v>26–44</v>
      </c>
      <c r="Q317" s="25">
        <v>0</v>
      </c>
      <c r="R317" s="18" t="str">
        <f t="shared" si="106"/>
        <v>&lt;25</v>
      </c>
      <c r="S317" s="26" t="s">
        <v>8</v>
      </c>
      <c r="T317" s="18">
        <v>23</v>
      </c>
      <c r="U317" s="26" t="str">
        <f t="shared" si="94"/>
        <v>&gt;15</v>
      </c>
      <c r="V317" s="22">
        <v>5</v>
      </c>
      <c r="W317" s="22" t="str">
        <f t="shared" si="102"/>
        <v>&lt;2000</v>
      </c>
      <c r="X317" s="25">
        <v>316</v>
      </c>
      <c r="Y317" s="25">
        <v>2164</v>
      </c>
      <c r="Z317" s="27">
        <f t="shared" si="101"/>
        <v>1.9239714263794601</v>
      </c>
      <c r="AA317" s="25"/>
      <c r="AB317" s="25"/>
      <c r="AC317" s="27"/>
      <c r="AD317" s="25"/>
      <c r="AE317" s="25"/>
      <c r="AF317" s="27"/>
      <c r="AG317" s="22" t="str">
        <f t="shared" si="107"/>
        <v>&lt;20</v>
      </c>
      <c r="AH317" s="28">
        <v>10.5</v>
      </c>
      <c r="AI317" s="28">
        <v>17</v>
      </c>
      <c r="AJ317" s="27">
        <f t="shared" si="108"/>
        <v>0.48183808689273838</v>
      </c>
      <c r="AK317" s="28"/>
      <c r="AL317" s="28"/>
      <c r="AM317" s="27"/>
      <c r="AN317" s="28"/>
      <c r="AO317" s="28"/>
      <c r="AP317" s="27"/>
      <c r="AQ317" s="25"/>
      <c r="AR317" s="25"/>
      <c r="AS317" s="27"/>
      <c r="AT317" s="25"/>
      <c r="AU317" s="25"/>
      <c r="AV317" s="27"/>
      <c r="AW317" s="25"/>
      <c r="AX317" s="25"/>
      <c r="AY317" s="27"/>
      <c r="AZ317" s="26">
        <v>0.28260869565217389</v>
      </c>
    </row>
    <row r="318" spans="1:52" x14ac:dyDescent="0.25">
      <c r="A318" s="22">
        <v>315</v>
      </c>
      <c r="B318" s="22">
        <v>44</v>
      </c>
      <c r="C318" s="22" t="s">
        <v>460</v>
      </c>
      <c r="D318" s="22" t="s">
        <v>6</v>
      </c>
      <c r="E318" s="23">
        <v>0.09</v>
      </c>
      <c r="F318" s="23" t="str">
        <f t="shared" si="99"/>
        <v>≤0.5</v>
      </c>
      <c r="G318" s="24">
        <v>7.9</v>
      </c>
      <c r="H318" s="23" t="str">
        <f t="shared" si="97"/>
        <v>&gt;7.0</v>
      </c>
      <c r="I318" s="23">
        <v>32</v>
      </c>
      <c r="J318" s="23" t="str">
        <f t="shared" si="103"/>
        <v>&gt;15</v>
      </c>
      <c r="K318" s="24">
        <v>12</v>
      </c>
      <c r="L318" s="23" t="str">
        <f t="shared" si="109"/>
        <v>10–20</v>
      </c>
      <c r="M318" s="25">
        <v>80</v>
      </c>
      <c r="N318" s="18" t="str">
        <f t="shared" si="104"/>
        <v>&lt;110</v>
      </c>
      <c r="O318" s="25">
        <v>30.228000000000002</v>
      </c>
      <c r="P318" s="18" t="str">
        <f t="shared" si="105"/>
        <v>26–44</v>
      </c>
      <c r="Q318" s="25">
        <v>0</v>
      </c>
      <c r="R318" s="18" t="str">
        <f t="shared" si="106"/>
        <v>&lt;25</v>
      </c>
      <c r="S318" s="26" t="s">
        <v>8</v>
      </c>
      <c r="T318" s="18">
        <v>23</v>
      </c>
      <c r="U318" s="26" t="str">
        <f t="shared" si="94"/>
        <v>&gt;15</v>
      </c>
      <c r="V318" s="22">
        <v>5</v>
      </c>
      <c r="W318" s="22" t="str">
        <f t="shared" si="102"/>
        <v>&lt;2000</v>
      </c>
      <c r="X318" s="25">
        <v>152</v>
      </c>
      <c r="Y318" s="25">
        <v>1366</v>
      </c>
      <c r="Z318" s="27">
        <f t="shared" si="101"/>
        <v>2.1957615192844591</v>
      </c>
      <c r="AA318" s="25"/>
      <c r="AB318" s="25"/>
      <c r="AC318" s="27"/>
      <c r="AD318" s="25"/>
      <c r="AE318" s="25"/>
      <c r="AF318" s="27"/>
      <c r="AG318" s="22" t="str">
        <f t="shared" si="107"/>
        <v>&lt;20</v>
      </c>
      <c r="AH318" s="28">
        <v>12</v>
      </c>
      <c r="AI318" s="28">
        <v>20.8</v>
      </c>
      <c r="AJ318" s="27">
        <f t="shared" si="108"/>
        <v>0.55004633691927196</v>
      </c>
      <c r="AK318" s="28"/>
      <c r="AL318" s="28"/>
      <c r="AM318" s="27"/>
      <c r="AN318" s="28"/>
      <c r="AO318" s="28"/>
      <c r="AP318" s="27"/>
      <c r="AQ318" s="25"/>
      <c r="AR318" s="25"/>
      <c r="AS318" s="27"/>
      <c r="AT318" s="25"/>
      <c r="AU318" s="25"/>
      <c r="AV318" s="27"/>
      <c r="AW318" s="25"/>
      <c r="AX318" s="25"/>
      <c r="AY318" s="27"/>
      <c r="AZ318" s="26">
        <v>0.38260869565217392</v>
      </c>
    </row>
    <row r="319" spans="1:52" x14ac:dyDescent="0.25">
      <c r="A319" s="22">
        <v>316</v>
      </c>
      <c r="B319" s="22">
        <v>45</v>
      </c>
      <c r="C319" s="22" t="s">
        <v>461</v>
      </c>
      <c r="D319" s="22" t="s">
        <v>5</v>
      </c>
      <c r="E319" s="23">
        <v>29</v>
      </c>
      <c r="F319" s="23" t="str">
        <f t="shared" si="99"/>
        <v>&gt;0.5</v>
      </c>
      <c r="G319" s="24">
        <v>7.8</v>
      </c>
      <c r="H319" s="23" t="str">
        <f t="shared" si="97"/>
        <v>&gt;7.0</v>
      </c>
      <c r="I319" s="23"/>
      <c r="J319" s="23"/>
      <c r="K319" s="24">
        <v>8.1</v>
      </c>
      <c r="L319" s="23" t="str">
        <f t="shared" si="109"/>
        <v>&lt;10</v>
      </c>
      <c r="M319" s="25">
        <v>100</v>
      </c>
      <c r="N319" s="18" t="str">
        <f t="shared" si="104"/>
        <v>&lt;110</v>
      </c>
      <c r="O319" s="25">
        <v>50.38</v>
      </c>
      <c r="P319" s="18" t="str">
        <f t="shared" si="105"/>
        <v>&gt;44</v>
      </c>
      <c r="Q319" s="25">
        <v>49.8</v>
      </c>
      <c r="R319" s="18" t="str">
        <f t="shared" si="106"/>
        <v>25–58</v>
      </c>
      <c r="S319" s="26" t="s">
        <v>38</v>
      </c>
      <c r="T319" s="18">
        <v>20.25</v>
      </c>
      <c r="U319" s="26" t="str">
        <f t="shared" si="94"/>
        <v>&gt;15</v>
      </c>
      <c r="V319" s="22"/>
      <c r="W319" s="22" t="str">
        <f t="shared" si="102"/>
        <v>2000–4000</v>
      </c>
      <c r="X319" s="25">
        <v>3100</v>
      </c>
      <c r="Y319" s="25">
        <v>4160</v>
      </c>
      <c r="Z319" s="27">
        <f t="shared" si="101"/>
        <v>0.29411296278207144</v>
      </c>
      <c r="AA319" s="25"/>
      <c r="AB319" s="25"/>
      <c r="AC319" s="27"/>
      <c r="AD319" s="25"/>
      <c r="AE319" s="25"/>
      <c r="AF319" s="27"/>
      <c r="AG319" s="22" t="str">
        <f t="shared" si="107"/>
        <v>20–30</v>
      </c>
      <c r="AH319" s="28">
        <v>30</v>
      </c>
      <c r="AI319" s="28">
        <v>38.799999999999997</v>
      </c>
      <c r="AJ319" s="27">
        <f t="shared" si="108"/>
        <v>0.25722286496707231</v>
      </c>
      <c r="AK319" s="28"/>
      <c r="AL319" s="28"/>
      <c r="AM319" s="27"/>
      <c r="AN319" s="28"/>
      <c r="AO319" s="28"/>
      <c r="AP319" s="27"/>
      <c r="AQ319" s="25">
        <v>93</v>
      </c>
      <c r="AR319" s="25">
        <v>161.40799999999999</v>
      </c>
      <c r="AS319" s="27">
        <f t="shared" ref="AS319:AS336" si="110">LN(AR319/AQ319)</f>
        <v>0.55133582774914369</v>
      </c>
      <c r="AT319" s="25"/>
      <c r="AU319" s="25"/>
      <c r="AV319" s="27"/>
      <c r="AW319" s="25"/>
      <c r="AX319" s="25"/>
      <c r="AY319" s="27"/>
      <c r="AZ319" s="26">
        <v>0.43456790123456779</v>
      </c>
    </row>
    <row r="320" spans="1:52" x14ac:dyDescent="0.25">
      <c r="A320" s="22">
        <v>317</v>
      </c>
      <c r="B320" s="22">
        <v>45</v>
      </c>
      <c r="C320" s="22" t="s">
        <v>461</v>
      </c>
      <c r="D320" s="22" t="s">
        <v>5</v>
      </c>
      <c r="E320" s="23">
        <v>29</v>
      </c>
      <c r="F320" s="23" t="str">
        <f t="shared" si="99"/>
        <v>&gt;0.5</v>
      </c>
      <c r="G320" s="24">
        <v>7.8</v>
      </c>
      <c r="H320" s="23" t="str">
        <f t="shared" si="97"/>
        <v>&gt;7.0</v>
      </c>
      <c r="I320" s="23"/>
      <c r="J320" s="23"/>
      <c r="K320" s="24">
        <v>8.1</v>
      </c>
      <c r="L320" s="23" t="str">
        <f t="shared" si="109"/>
        <v>&lt;10</v>
      </c>
      <c r="M320" s="25">
        <v>100</v>
      </c>
      <c r="N320" s="18" t="str">
        <f t="shared" si="104"/>
        <v>&lt;110</v>
      </c>
      <c r="O320" s="25">
        <v>50.38</v>
      </c>
      <c r="P320" s="18" t="str">
        <f t="shared" si="105"/>
        <v>&gt;44</v>
      </c>
      <c r="Q320" s="25">
        <v>49.8</v>
      </c>
      <c r="R320" s="18" t="str">
        <f t="shared" si="106"/>
        <v>25–58</v>
      </c>
      <c r="S320" s="26" t="s">
        <v>38</v>
      </c>
      <c r="T320" s="18">
        <v>20.25</v>
      </c>
      <c r="U320" s="26" t="str">
        <f t="shared" si="94"/>
        <v>&gt;15</v>
      </c>
      <c r="V320" s="22"/>
      <c r="W320" s="22" t="str">
        <f t="shared" si="102"/>
        <v>4000–6000</v>
      </c>
      <c r="X320" s="25">
        <v>4110</v>
      </c>
      <c r="Y320" s="25">
        <v>5110</v>
      </c>
      <c r="Z320" s="27">
        <f t="shared" si="101"/>
        <v>0.21777637570746977</v>
      </c>
      <c r="AA320" s="25"/>
      <c r="AB320" s="25"/>
      <c r="AC320" s="27"/>
      <c r="AD320" s="25"/>
      <c r="AE320" s="25"/>
      <c r="AF320" s="27"/>
      <c r="AG320" s="22" t="str">
        <f t="shared" si="107"/>
        <v>30–40</v>
      </c>
      <c r="AH320" s="28">
        <v>36.9</v>
      </c>
      <c r="AI320" s="28">
        <v>52.2</v>
      </c>
      <c r="AJ320" s="27">
        <f t="shared" si="108"/>
        <v>0.34687094384211165</v>
      </c>
      <c r="AK320" s="28"/>
      <c r="AL320" s="28"/>
      <c r="AM320" s="27"/>
      <c r="AN320" s="28"/>
      <c r="AO320" s="28"/>
      <c r="AP320" s="27"/>
      <c r="AQ320" s="25">
        <v>151.65899999999999</v>
      </c>
      <c r="AR320" s="25">
        <v>266.74200000000002</v>
      </c>
      <c r="AS320" s="27">
        <f t="shared" si="110"/>
        <v>0.56464731954958147</v>
      </c>
      <c r="AT320" s="25"/>
      <c r="AU320" s="25"/>
      <c r="AV320" s="27"/>
      <c r="AW320" s="25"/>
      <c r="AX320" s="25"/>
      <c r="AY320" s="27"/>
      <c r="AZ320" s="26">
        <v>0.75555555555555576</v>
      </c>
    </row>
    <row r="321" spans="1:52" x14ac:dyDescent="0.25">
      <c r="A321" s="22">
        <v>318</v>
      </c>
      <c r="B321" s="22">
        <v>45</v>
      </c>
      <c r="C321" s="22" t="s">
        <v>461</v>
      </c>
      <c r="D321" s="22" t="s">
        <v>5</v>
      </c>
      <c r="E321" s="23">
        <v>29</v>
      </c>
      <c r="F321" s="23" t="str">
        <f t="shared" si="99"/>
        <v>&gt;0.5</v>
      </c>
      <c r="G321" s="24">
        <v>7.8</v>
      </c>
      <c r="H321" s="23" t="str">
        <f t="shared" si="97"/>
        <v>&gt;7.0</v>
      </c>
      <c r="I321" s="23"/>
      <c r="J321" s="23"/>
      <c r="K321" s="24">
        <v>8.1</v>
      </c>
      <c r="L321" s="23" t="str">
        <f t="shared" si="109"/>
        <v>&lt;10</v>
      </c>
      <c r="M321" s="25">
        <v>100</v>
      </c>
      <c r="N321" s="18" t="str">
        <f t="shared" si="104"/>
        <v>&lt;110</v>
      </c>
      <c r="O321" s="25">
        <v>50.38</v>
      </c>
      <c r="P321" s="18" t="str">
        <f t="shared" si="105"/>
        <v>&gt;44</v>
      </c>
      <c r="Q321" s="25">
        <v>49.8</v>
      </c>
      <c r="R321" s="18" t="str">
        <f t="shared" si="106"/>
        <v>25–58</v>
      </c>
      <c r="S321" s="26" t="s">
        <v>38</v>
      </c>
      <c r="T321" s="18">
        <v>20.25</v>
      </c>
      <c r="U321" s="26" t="str">
        <f t="shared" si="94"/>
        <v>&gt;15</v>
      </c>
      <c r="V321" s="22"/>
      <c r="W321" s="22" t="str">
        <f t="shared" si="102"/>
        <v>2000–4000</v>
      </c>
      <c r="X321" s="25">
        <v>3560</v>
      </c>
      <c r="Y321" s="25">
        <v>4560</v>
      </c>
      <c r="Z321" s="27">
        <f t="shared" si="101"/>
        <v>0.24756207866235563</v>
      </c>
      <c r="AA321" s="25"/>
      <c r="AB321" s="25"/>
      <c r="AC321" s="27"/>
      <c r="AD321" s="25"/>
      <c r="AE321" s="25"/>
      <c r="AF321" s="27"/>
      <c r="AG321" s="22" t="str">
        <f t="shared" si="107"/>
        <v>30–40</v>
      </c>
      <c r="AH321" s="28">
        <v>32.5</v>
      </c>
      <c r="AI321" s="28">
        <v>42.3</v>
      </c>
      <c r="AJ321" s="27">
        <f t="shared" si="108"/>
        <v>0.26354699671654047</v>
      </c>
      <c r="AK321" s="28"/>
      <c r="AL321" s="28"/>
      <c r="AM321" s="27"/>
      <c r="AN321" s="28"/>
      <c r="AO321" s="28"/>
      <c r="AP321" s="27"/>
      <c r="AQ321" s="25">
        <v>115.7</v>
      </c>
      <c r="AR321" s="25">
        <v>192.88800000000001</v>
      </c>
      <c r="AS321" s="27">
        <f t="shared" si="110"/>
        <v>0.51110907537889605</v>
      </c>
      <c r="AT321" s="25"/>
      <c r="AU321" s="25"/>
      <c r="AV321" s="27"/>
      <c r="AW321" s="25"/>
      <c r="AX321" s="25"/>
      <c r="AY321" s="27"/>
      <c r="AZ321" s="26">
        <v>0.4839506172839505</v>
      </c>
    </row>
    <row r="322" spans="1:52" x14ac:dyDescent="0.25">
      <c r="A322" s="22">
        <v>319</v>
      </c>
      <c r="B322" s="22">
        <v>45</v>
      </c>
      <c r="C322" s="22" t="s">
        <v>461</v>
      </c>
      <c r="D322" s="22" t="s">
        <v>5</v>
      </c>
      <c r="E322" s="23">
        <v>29</v>
      </c>
      <c r="F322" s="23" t="str">
        <f t="shared" si="99"/>
        <v>&gt;0.5</v>
      </c>
      <c r="G322" s="24">
        <v>7.8</v>
      </c>
      <c r="H322" s="23" t="str">
        <f t="shared" si="97"/>
        <v>&gt;7.0</v>
      </c>
      <c r="I322" s="23"/>
      <c r="J322" s="23"/>
      <c r="K322" s="24">
        <v>8.1</v>
      </c>
      <c r="L322" s="23" t="str">
        <f t="shared" si="109"/>
        <v>&lt;10</v>
      </c>
      <c r="M322" s="25">
        <v>100</v>
      </c>
      <c r="N322" s="18" t="str">
        <f t="shared" si="104"/>
        <v>&lt;110</v>
      </c>
      <c r="O322" s="25">
        <v>50.38</v>
      </c>
      <c r="P322" s="18" t="str">
        <f t="shared" si="105"/>
        <v>&gt;44</v>
      </c>
      <c r="Q322" s="25">
        <v>49.8</v>
      </c>
      <c r="R322" s="18" t="str">
        <f t="shared" si="106"/>
        <v>25–58</v>
      </c>
      <c r="S322" s="26" t="s">
        <v>38</v>
      </c>
      <c r="T322" s="18">
        <v>20.25</v>
      </c>
      <c r="U322" s="26" t="str">
        <f t="shared" si="94"/>
        <v>&gt;15</v>
      </c>
      <c r="V322" s="22"/>
      <c r="W322" s="22" t="str">
        <f t="shared" si="102"/>
        <v>2000–4000</v>
      </c>
      <c r="X322" s="25">
        <v>3170</v>
      </c>
      <c r="Y322" s="25">
        <v>4260</v>
      </c>
      <c r="Z322" s="27">
        <f t="shared" si="101"/>
        <v>0.29553757239208989</v>
      </c>
      <c r="AA322" s="25"/>
      <c r="AB322" s="25"/>
      <c r="AC322" s="27"/>
      <c r="AD322" s="25"/>
      <c r="AE322" s="25"/>
      <c r="AF322" s="27"/>
      <c r="AG322" s="22" t="str">
        <f t="shared" si="107"/>
        <v>30–40</v>
      </c>
      <c r="AH322" s="28">
        <v>31.3</v>
      </c>
      <c r="AI322" s="28">
        <v>41.7</v>
      </c>
      <c r="AJ322" s="27">
        <f t="shared" si="108"/>
        <v>0.28688303125864828</v>
      </c>
      <c r="AK322" s="28"/>
      <c r="AL322" s="28"/>
      <c r="AM322" s="27"/>
      <c r="AN322" s="28"/>
      <c r="AO322" s="28"/>
      <c r="AP322" s="27"/>
      <c r="AQ322" s="25">
        <v>99.221000000000004</v>
      </c>
      <c r="AR322" s="25">
        <v>177.642</v>
      </c>
      <c r="AS322" s="27">
        <f t="shared" si="110"/>
        <v>0.582420603650738</v>
      </c>
      <c r="AT322" s="25"/>
      <c r="AU322" s="25"/>
      <c r="AV322" s="27"/>
      <c r="AW322" s="25"/>
      <c r="AX322" s="25"/>
      <c r="AY322" s="27"/>
      <c r="AZ322" s="26">
        <v>0.5135802469135804</v>
      </c>
    </row>
    <row r="323" spans="1:52" x14ac:dyDescent="0.25">
      <c r="A323" s="22">
        <v>320</v>
      </c>
      <c r="B323" s="22">
        <v>45</v>
      </c>
      <c r="C323" s="22" t="s">
        <v>461</v>
      </c>
      <c r="D323" s="22" t="s">
        <v>5</v>
      </c>
      <c r="E323" s="23">
        <v>29</v>
      </c>
      <c r="F323" s="23" t="str">
        <f t="shared" si="99"/>
        <v>&gt;0.5</v>
      </c>
      <c r="G323" s="24">
        <v>7.8</v>
      </c>
      <c r="H323" s="23" t="str">
        <f t="shared" si="97"/>
        <v>&gt;7.0</v>
      </c>
      <c r="I323" s="23"/>
      <c r="J323" s="23"/>
      <c r="K323" s="24">
        <v>8.1</v>
      </c>
      <c r="L323" s="23" t="str">
        <f t="shared" si="109"/>
        <v>&lt;10</v>
      </c>
      <c r="M323" s="25">
        <v>100</v>
      </c>
      <c r="N323" s="18" t="str">
        <f t="shared" si="104"/>
        <v>&lt;110</v>
      </c>
      <c r="O323" s="25">
        <v>50.38</v>
      </c>
      <c r="P323" s="18" t="str">
        <f t="shared" si="105"/>
        <v>&gt;44</v>
      </c>
      <c r="Q323" s="25">
        <v>49.8</v>
      </c>
      <c r="R323" s="18" t="str">
        <f t="shared" si="106"/>
        <v>25–58</v>
      </c>
      <c r="S323" s="26" t="s">
        <v>38</v>
      </c>
      <c r="T323" s="18">
        <v>20.25</v>
      </c>
      <c r="U323" s="26" t="str">
        <f t="shared" si="94"/>
        <v>&gt;15</v>
      </c>
      <c r="V323" s="22"/>
      <c r="W323" s="22" t="str">
        <f t="shared" si="102"/>
        <v>4000–6000</v>
      </c>
      <c r="X323" s="25">
        <v>4190</v>
      </c>
      <c r="Y323" s="25">
        <v>5160</v>
      </c>
      <c r="Z323" s="27">
        <f t="shared" si="101"/>
        <v>0.20823584555942504</v>
      </c>
      <c r="AA323" s="25"/>
      <c r="AB323" s="25"/>
      <c r="AC323" s="27"/>
      <c r="AD323" s="25"/>
      <c r="AE323" s="25"/>
      <c r="AF323" s="27"/>
      <c r="AG323" s="22" t="str">
        <f t="shared" si="107"/>
        <v>30–40</v>
      </c>
      <c r="AH323" s="28">
        <v>36</v>
      </c>
      <c r="AI323" s="28">
        <v>56.2</v>
      </c>
      <c r="AJ323" s="27">
        <f t="shared" si="108"/>
        <v>0.44539781844353538</v>
      </c>
      <c r="AK323" s="28"/>
      <c r="AL323" s="28"/>
      <c r="AM323" s="27"/>
      <c r="AN323" s="28"/>
      <c r="AO323" s="28"/>
      <c r="AP323" s="27"/>
      <c r="AQ323" s="25">
        <v>150.84</v>
      </c>
      <c r="AR323" s="25">
        <v>289.99200000000002</v>
      </c>
      <c r="AS323" s="27">
        <f t="shared" si="110"/>
        <v>0.65363366400296041</v>
      </c>
      <c r="AT323" s="25"/>
      <c r="AU323" s="25"/>
      <c r="AV323" s="27"/>
      <c r="AW323" s="25"/>
      <c r="AX323" s="25"/>
      <c r="AY323" s="27"/>
      <c r="AZ323" s="26">
        <v>0.99753086419753101</v>
      </c>
    </row>
    <row r="324" spans="1:52" x14ac:dyDescent="0.25">
      <c r="A324" s="22">
        <v>321</v>
      </c>
      <c r="B324" s="22">
        <v>45</v>
      </c>
      <c r="C324" s="22" t="s">
        <v>461</v>
      </c>
      <c r="D324" s="22" t="s">
        <v>24</v>
      </c>
      <c r="E324" s="23">
        <v>29</v>
      </c>
      <c r="F324" s="23" t="str">
        <f t="shared" si="99"/>
        <v>&gt;0.5</v>
      </c>
      <c r="G324" s="24">
        <v>7.8</v>
      </c>
      <c r="H324" s="23" t="str">
        <f t="shared" si="97"/>
        <v>&gt;7.0</v>
      </c>
      <c r="I324" s="23"/>
      <c r="J324" s="23"/>
      <c r="K324" s="24">
        <v>8.1</v>
      </c>
      <c r="L324" s="23" t="str">
        <f t="shared" si="109"/>
        <v>&lt;10</v>
      </c>
      <c r="M324" s="25">
        <v>100</v>
      </c>
      <c r="N324" s="18" t="str">
        <f t="shared" si="104"/>
        <v>&lt;110</v>
      </c>
      <c r="O324" s="25">
        <v>50.38</v>
      </c>
      <c r="P324" s="18" t="str">
        <f t="shared" si="105"/>
        <v>&gt;44</v>
      </c>
      <c r="Q324" s="25">
        <v>49.8</v>
      </c>
      <c r="R324" s="18" t="str">
        <f t="shared" si="106"/>
        <v>25–58</v>
      </c>
      <c r="S324" s="26" t="s">
        <v>38</v>
      </c>
      <c r="T324" s="18">
        <v>20.25</v>
      </c>
      <c r="U324" s="26" t="str">
        <f t="shared" si="94"/>
        <v>&gt;15</v>
      </c>
      <c r="V324" s="22"/>
      <c r="W324" s="22" t="str">
        <f t="shared" si="102"/>
        <v>2000–4000</v>
      </c>
      <c r="X324" s="25">
        <v>3610</v>
      </c>
      <c r="Y324" s="25">
        <v>4630</v>
      </c>
      <c r="Z324" s="27">
        <f t="shared" si="101"/>
        <v>0.24884909575335312</v>
      </c>
      <c r="AA324" s="25"/>
      <c r="AB324" s="25"/>
      <c r="AC324" s="27"/>
      <c r="AD324" s="25"/>
      <c r="AE324" s="25"/>
      <c r="AF324" s="27"/>
      <c r="AG324" s="22" t="str">
        <f t="shared" si="107"/>
        <v>30–40</v>
      </c>
      <c r="AH324" s="28">
        <v>33.9</v>
      </c>
      <c r="AI324" s="28">
        <v>45</v>
      </c>
      <c r="AJ324" s="27">
        <f t="shared" si="108"/>
        <v>0.2832474753839152</v>
      </c>
      <c r="AK324" s="28"/>
      <c r="AL324" s="28"/>
      <c r="AM324" s="27"/>
      <c r="AN324" s="28"/>
      <c r="AO324" s="28"/>
      <c r="AP324" s="27"/>
      <c r="AQ324" s="25">
        <v>122.379</v>
      </c>
      <c r="AR324" s="25">
        <v>208.35</v>
      </c>
      <c r="AS324" s="27">
        <f t="shared" si="110"/>
        <v>0.53209657113726838</v>
      </c>
      <c r="AT324" s="25"/>
      <c r="AU324" s="25"/>
      <c r="AV324" s="27"/>
      <c r="AW324" s="25"/>
      <c r="AX324" s="25"/>
      <c r="AY324" s="27"/>
      <c r="AZ324" s="26">
        <v>0.54814814814814827</v>
      </c>
    </row>
    <row r="325" spans="1:52" x14ac:dyDescent="0.25">
      <c r="A325" s="22">
        <v>322</v>
      </c>
      <c r="B325" s="22">
        <v>46</v>
      </c>
      <c r="C325" s="22" t="s">
        <v>462</v>
      </c>
      <c r="D325" s="22" t="s">
        <v>2</v>
      </c>
      <c r="E325" s="23">
        <v>0.63</v>
      </c>
      <c r="F325" s="23" t="str">
        <f t="shared" si="99"/>
        <v>&gt;0.5</v>
      </c>
      <c r="G325" s="24">
        <v>7.8</v>
      </c>
      <c r="H325" s="23" t="str">
        <f t="shared" si="97"/>
        <v>&gt;7.0</v>
      </c>
      <c r="I325" s="23"/>
      <c r="J325" s="23"/>
      <c r="K325" s="24">
        <v>8.7923999999999989</v>
      </c>
      <c r="L325" s="23" t="str">
        <f t="shared" si="109"/>
        <v>&lt;10</v>
      </c>
      <c r="M325" s="25">
        <v>120</v>
      </c>
      <c r="N325" s="18" t="str">
        <f t="shared" si="104"/>
        <v>110–180</v>
      </c>
      <c r="O325" s="25">
        <v>26.39912</v>
      </c>
      <c r="P325" s="18" t="str">
        <f t="shared" si="105"/>
        <v>&lt;26</v>
      </c>
      <c r="Q325" s="25">
        <v>49.8</v>
      </c>
      <c r="R325" s="18" t="str">
        <f t="shared" si="106"/>
        <v>25–58</v>
      </c>
      <c r="S325" s="26" t="s">
        <v>8</v>
      </c>
      <c r="T325" s="18">
        <v>5</v>
      </c>
      <c r="U325" s="26" t="str">
        <f t="shared" ref="U325:U326" si="111">IF(T325&gt;15,"&gt;15",IF(T325&gt;8,"8–15","&lt;8"))</f>
        <v>&lt;8</v>
      </c>
      <c r="V325" s="22">
        <v>3</v>
      </c>
      <c r="W325" s="22" t="str">
        <f t="shared" si="102"/>
        <v>4000–6000</v>
      </c>
      <c r="X325" s="30">
        <v>4220</v>
      </c>
      <c r="Y325" s="30">
        <v>4620</v>
      </c>
      <c r="Z325" s="27">
        <f t="shared" si="101"/>
        <v>9.0559577045727133E-2</v>
      </c>
      <c r="AA325" s="30">
        <v>7130</v>
      </c>
      <c r="AB325" s="30">
        <v>7210</v>
      </c>
      <c r="AC325" s="27">
        <f>LN(AB325/AA325)</f>
        <v>1.115771687065314E-2</v>
      </c>
      <c r="AD325" s="25">
        <v>11350</v>
      </c>
      <c r="AE325" s="25">
        <v>11830</v>
      </c>
      <c r="AF325" s="27">
        <f>LN(AE325/AD325)</f>
        <v>4.1420934062883656E-2</v>
      </c>
      <c r="AG325" s="22" t="str">
        <f t="shared" si="107"/>
        <v>30–40</v>
      </c>
      <c r="AH325" s="31">
        <v>35.358499999999999</v>
      </c>
      <c r="AI325" s="31">
        <v>37.933999999999997</v>
      </c>
      <c r="AJ325" s="27">
        <f t="shared" si="108"/>
        <v>7.030899150695584E-2</v>
      </c>
      <c r="AK325" s="28">
        <v>22.216999999999999</v>
      </c>
      <c r="AL325" s="28">
        <v>23.735800000000001</v>
      </c>
      <c r="AM325" s="27">
        <v>6.6126695338482769E-2</v>
      </c>
      <c r="AN325" s="28">
        <v>27.103090748898683</v>
      </c>
      <c r="AO325" s="28">
        <v>29.280659171597634</v>
      </c>
      <c r="AP325" s="27">
        <v>7.7279430373546731E-2</v>
      </c>
      <c r="AQ325" s="25">
        <v>149.21287000000001</v>
      </c>
      <c r="AR325" s="25">
        <v>175.25507999999999</v>
      </c>
      <c r="AS325" s="27">
        <f t="shared" si="110"/>
        <v>0.16086856855268272</v>
      </c>
      <c r="AT325" s="25">
        <v>158.40720999999999</v>
      </c>
      <c r="AU325" s="25">
        <v>171.13511800000001</v>
      </c>
      <c r="AV325" s="27">
        <f>LN(AU325/AT325)</f>
        <v>7.7284412209135858E-2</v>
      </c>
      <c r="AW325" s="25">
        <v>307.62008000000003</v>
      </c>
      <c r="AX325" s="25">
        <v>346.390198</v>
      </c>
      <c r="AY325" s="27">
        <f>LN(AX325/AW325)</f>
        <v>0.1187003644364306</v>
      </c>
      <c r="AZ325" s="26">
        <v>0.51509999999999967</v>
      </c>
    </row>
    <row r="326" spans="1:52" x14ac:dyDescent="0.25">
      <c r="A326" s="22">
        <v>323</v>
      </c>
      <c r="B326" s="22">
        <v>46</v>
      </c>
      <c r="C326" s="22" t="s">
        <v>462</v>
      </c>
      <c r="D326" s="22" t="s">
        <v>2</v>
      </c>
      <c r="E326" s="23">
        <v>0.63</v>
      </c>
      <c r="F326" s="23" t="str">
        <f t="shared" si="99"/>
        <v>&gt;0.5</v>
      </c>
      <c r="G326" s="24">
        <v>7.8</v>
      </c>
      <c r="H326" s="23" t="str">
        <f t="shared" si="97"/>
        <v>&gt;7.0</v>
      </c>
      <c r="I326" s="23"/>
      <c r="J326" s="23"/>
      <c r="K326" s="24">
        <v>8.7923999999999989</v>
      </c>
      <c r="L326" s="23" t="str">
        <f t="shared" si="109"/>
        <v>&lt;10</v>
      </c>
      <c r="M326" s="25">
        <v>120</v>
      </c>
      <c r="N326" s="18" t="str">
        <f t="shared" si="104"/>
        <v>110–180</v>
      </c>
      <c r="O326" s="25">
        <v>26.39912</v>
      </c>
      <c r="P326" s="18" t="str">
        <f t="shared" si="105"/>
        <v>&lt;26</v>
      </c>
      <c r="Q326" s="25">
        <v>49.8</v>
      </c>
      <c r="R326" s="18" t="str">
        <f t="shared" si="106"/>
        <v>25–58</v>
      </c>
      <c r="S326" s="26" t="s">
        <v>565</v>
      </c>
      <c r="T326" s="18">
        <v>2.5</v>
      </c>
      <c r="U326" s="26" t="str">
        <f t="shared" si="111"/>
        <v>&lt;8</v>
      </c>
      <c r="V326" s="22">
        <v>3</v>
      </c>
      <c r="W326" s="22" t="str">
        <f t="shared" si="102"/>
        <v>4000–6000</v>
      </c>
      <c r="X326" s="30">
        <v>4220</v>
      </c>
      <c r="Y326" s="30">
        <v>4630</v>
      </c>
      <c r="Z326" s="27">
        <f t="shared" si="101"/>
        <v>9.2721740050222226E-2</v>
      </c>
      <c r="AA326" s="30">
        <v>7130</v>
      </c>
      <c r="AB326" s="30">
        <v>7400</v>
      </c>
      <c r="AC326" s="27">
        <f>LN(AB326/AA326)</f>
        <v>3.7168765783919581E-2</v>
      </c>
      <c r="AD326" s="25">
        <v>11350</v>
      </c>
      <c r="AE326" s="25">
        <v>12030</v>
      </c>
      <c r="AF326" s="27">
        <f>LN(AE326/AD326)</f>
        <v>5.818578605917589E-2</v>
      </c>
      <c r="AG326" s="22" t="str">
        <f t="shared" si="107"/>
        <v>30–40</v>
      </c>
      <c r="AH326" s="31">
        <v>35.358499999999999</v>
      </c>
      <c r="AI326" s="31">
        <v>38.462299999999999</v>
      </c>
      <c r="AJ326" s="27">
        <f t="shared" si="108"/>
        <v>8.413972470946264E-2</v>
      </c>
      <c r="AK326" s="28">
        <v>22.216999999999999</v>
      </c>
      <c r="AL326" s="28">
        <v>24.1981</v>
      </c>
      <c r="AM326" s="27">
        <v>8.5416356088696535E-2</v>
      </c>
      <c r="AN326" s="28">
        <v>27.103090748898683</v>
      </c>
      <c r="AO326" s="28">
        <v>29.687979135494597</v>
      </c>
      <c r="AP326" s="27">
        <v>9.1094449808160199E-2</v>
      </c>
      <c r="AQ326" s="25">
        <v>149.21287000000001</v>
      </c>
      <c r="AR326" s="25">
        <v>178.08044899999999</v>
      </c>
      <c r="AS326" s="27">
        <f t="shared" si="110"/>
        <v>0.17686146475968489</v>
      </c>
      <c r="AT326" s="25">
        <v>158.40720999999999</v>
      </c>
      <c r="AU326" s="25">
        <v>179.06594000000001</v>
      </c>
      <c r="AV326" s="27">
        <f>LN(AU326/AT326)</f>
        <v>0.12258512187261604</v>
      </c>
      <c r="AW326" s="25">
        <v>307.62008000000003</v>
      </c>
      <c r="AX326" s="25">
        <v>357.146389</v>
      </c>
      <c r="AY326" s="27">
        <f>LN(AX326/AW326)</f>
        <v>0.14928023586733605</v>
      </c>
      <c r="AZ326" s="26">
        <v>1.24152</v>
      </c>
    </row>
    <row r="327" spans="1:52" x14ac:dyDescent="0.25">
      <c r="A327" s="22">
        <v>324</v>
      </c>
      <c r="B327" s="22">
        <v>47</v>
      </c>
      <c r="C327" s="22" t="s">
        <v>567</v>
      </c>
      <c r="D327" s="22" t="s">
        <v>25</v>
      </c>
      <c r="E327" s="23">
        <v>1.43</v>
      </c>
      <c r="F327" s="23" t="str">
        <f t="shared" si="99"/>
        <v>&gt;0.5</v>
      </c>
      <c r="G327" s="24">
        <v>7.57</v>
      </c>
      <c r="H327" s="23" t="str">
        <f t="shared" si="97"/>
        <v>&gt;7.0</v>
      </c>
      <c r="I327" s="23"/>
      <c r="J327" s="23"/>
      <c r="K327" s="24">
        <v>8.6199999999999992</v>
      </c>
      <c r="L327" s="23" t="str">
        <f t="shared" si="109"/>
        <v>&lt;10</v>
      </c>
      <c r="M327" s="25">
        <v>120</v>
      </c>
      <c r="N327" s="18" t="str">
        <f t="shared" si="104"/>
        <v>110–180</v>
      </c>
      <c r="O327" s="25">
        <v>60.456000000000003</v>
      </c>
      <c r="P327" s="18" t="str">
        <f t="shared" si="105"/>
        <v>&gt;44</v>
      </c>
      <c r="Q327" s="25">
        <v>39.839999999999996</v>
      </c>
      <c r="R327" s="18" t="str">
        <f t="shared" si="106"/>
        <v>25–58</v>
      </c>
      <c r="S327" s="26" t="s">
        <v>8</v>
      </c>
      <c r="T327" s="18"/>
      <c r="U327" s="26"/>
      <c r="V327" s="22">
        <v>3</v>
      </c>
      <c r="W327" s="22" t="str">
        <f t="shared" si="102"/>
        <v>2000–4000</v>
      </c>
      <c r="X327" s="25">
        <v>2106</v>
      </c>
      <c r="Y327" s="25">
        <v>2410</v>
      </c>
      <c r="Z327" s="27">
        <f t="shared" si="101"/>
        <v>0.13483633379077978</v>
      </c>
      <c r="AA327" s="25"/>
      <c r="AB327" s="25"/>
      <c r="AC327" s="27"/>
      <c r="AD327" s="25"/>
      <c r="AE327" s="25"/>
      <c r="AF327" s="27"/>
      <c r="AG327" s="22" t="str">
        <f t="shared" si="107"/>
        <v>20–30</v>
      </c>
      <c r="AH327" s="28">
        <v>28</v>
      </c>
      <c r="AI327" s="28">
        <v>43</v>
      </c>
      <c r="AJ327" s="27">
        <f t="shared" si="108"/>
        <v>0.42899560551835858</v>
      </c>
      <c r="AK327" s="28"/>
      <c r="AL327" s="28"/>
      <c r="AM327" s="27"/>
      <c r="AN327" s="28"/>
      <c r="AO327" s="28"/>
      <c r="AP327" s="27"/>
      <c r="AQ327" s="25">
        <v>58.968000000000004</v>
      </c>
      <c r="AR327" s="25">
        <v>103.63</v>
      </c>
      <c r="AS327" s="27">
        <f t="shared" si="110"/>
        <v>0.56383193930913822</v>
      </c>
      <c r="AT327" s="25"/>
      <c r="AU327" s="25"/>
      <c r="AV327" s="27"/>
      <c r="AW327" s="25"/>
      <c r="AX327" s="25"/>
      <c r="AY327" s="27"/>
      <c r="AZ327" s="26"/>
    </row>
    <row r="328" spans="1:52" x14ac:dyDescent="0.25">
      <c r="A328" s="22">
        <v>325</v>
      </c>
      <c r="B328" s="22">
        <v>47</v>
      </c>
      <c r="C328" s="22" t="s">
        <v>567</v>
      </c>
      <c r="D328" s="22" t="s">
        <v>25</v>
      </c>
      <c r="E328" s="23">
        <v>1.43</v>
      </c>
      <c r="F328" s="23" t="str">
        <f t="shared" si="99"/>
        <v>&gt;0.5</v>
      </c>
      <c r="G328" s="24">
        <v>7.57</v>
      </c>
      <c r="H328" s="23" t="str">
        <f t="shared" si="97"/>
        <v>&gt;7.0</v>
      </c>
      <c r="I328" s="23"/>
      <c r="J328" s="23"/>
      <c r="K328" s="24">
        <v>8.6199999999999992</v>
      </c>
      <c r="L328" s="23" t="str">
        <f t="shared" si="109"/>
        <v>&lt;10</v>
      </c>
      <c r="M328" s="25">
        <v>120</v>
      </c>
      <c r="N328" s="18" t="str">
        <f t="shared" si="104"/>
        <v>110–180</v>
      </c>
      <c r="O328" s="25">
        <v>60.456000000000003</v>
      </c>
      <c r="P328" s="18" t="str">
        <f t="shared" si="105"/>
        <v>&gt;44</v>
      </c>
      <c r="Q328" s="25">
        <v>39.839999999999996</v>
      </c>
      <c r="R328" s="18" t="str">
        <f t="shared" si="106"/>
        <v>25–58</v>
      </c>
      <c r="S328" s="26" t="s">
        <v>8</v>
      </c>
      <c r="T328" s="18"/>
      <c r="U328" s="26"/>
      <c r="V328" s="22">
        <v>3</v>
      </c>
      <c r="W328" s="22" t="str">
        <f t="shared" si="102"/>
        <v>2000–4000</v>
      </c>
      <c r="X328" s="25">
        <v>2726</v>
      </c>
      <c r="Y328" s="25">
        <v>3190</v>
      </c>
      <c r="Z328" s="27">
        <f t="shared" si="101"/>
        <v>0.15718558352241235</v>
      </c>
      <c r="AA328" s="25"/>
      <c r="AB328" s="25"/>
      <c r="AC328" s="27"/>
      <c r="AD328" s="25"/>
      <c r="AE328" s="25"/>
      <c r="AF328" s="27"/>
      <c r="AG328" s="22"/>
      <c r="AH328" s="28"/>
      <c r="AI328" s="28"/>
      <c r="AJ328" s="27"/>
      <c r="AK328" s="28"/>
      <c r="AL328" s="28"/>
      <c r="AM328" s="27"/>
      <c r="AN328" s="28"/>
      <c r="AO328" s="28"/>
      <c r="AP328" s="27"/>
      <c r="AQ328" s="25">
        <v>141.75200000000001</v>
      </c>
      <c r="AR328" s="25">
        <v>208.30699999999999</v>
      </c>
      <c r="AS328" s="27">
        <f t="shared" si="110"/>
        <v>0.38493390122337023</v>
      </c>
      <c r="AT328" s="25"/>
      <c r="AU328" s="25"/>
      <c r="AV328" s="27"/>
      <c r="AW328" s="25"/>
      <c r="AX328" s="25"/>
      <c r="AY328" s="27"/>
      <c r="AZ328" s="26"/>
    </row>
    <row r="329" spans="1:52" x14ac:dyDescent="0.25">
      <c r="A329" s="22">
        <v>326</v>
      </c>
      <c r="B329" s="22">
        <v>48</v>
      </c>
      <c r="C329" s="22" t="s">
        <v>463</v>
      </c>
      <c r="D329" s="22" t="s">
        <v>26</v>
      </c>
      <c r="E329" s="23">
        <v>0.78</v>
      </c>
      <c r="F329" s="23" t="str">
        <f t="shared" si="99"/>
        <v>&gt;0.5</v>
      </c>
      <c r="G329" s="24">
        <v>6.73</v>
      </c>
      <c r="H329" s="23" t="str">
        <f t="shared" si="97"/>
        <v>≤7.0</v>
      </c>
      <c r="I329" s="23"/>
      <c r="J329" s="23"/>
      <c r="K329" s="24">
        <v>32.299999999999997</v>
      </c>
      <c r="L329" s="23" t="str">
        <f t="shared" si="109"/>
        <v>&gt;20</v>
      </c>
      <c r="M329" s="25">
        <v>120</v>
      </c>
      <c r="N329" s="18" t="str">
        <f t="shared" si="104"/>
        <v>110–180</v>
      </c>
      <c r="O329" s="25">
        <v>30.228000000000002</v>
      </c>
      <c r="P329" s="18" t="str">
        <f t="shared" si="105"/>
        <v>26–44</v>
      </c>
      <c r="Q329" s="25">
        <v>59.76</v>
      </c>
      <c r="R329" s="18" t="str">
        <f t="shared" si="106"/>
        <v>&gt;58</v>
      </c>
      <c r="S329" s="26" t="s">
        <v>8</v>
      </c>
      <c r="T329" s="18">
        <v>1.5</v>
      </c>
      <c r="U329" s="26" t="str">
        <f t="shared" ref="U329:U336" si="112">IF(T329&gt;15,"&gt;15",IF(T329&gt;8,"8–15","&lt;8"))</f>
        <v>&lt;8</v>
      </c>
      <c r="V329" s="22">
        <v>3</v>
      </c>
      <c r="W329" s="22" t="str">
        <f t="shared" si="102"/>
        <v>2000–4000</v>
      </c>
      <c r="X329" s="25">
        <v>2604.8000000000002</v>
      </c>
      <c r="Y329" s="25">
        <v>2868.8</v>
      </c>
      <c r="Z329" s="27">
        <f t="shared" si="101"/>
        <v>9.6537927042647242E-2</v>
      </c>
      <c r="AA329" s="25">
        <v>4496.8</v>
      </c>
      <c r="AB329" s="25">
        <v>4232.8</v>
      </c>
      <c r="AC329" s="27">
        <f t="shared" ref="AC329:AC339" si="113">LN(AB329/AA329)</f>
        <v>-6.0502320097943249E-2</v>
      </c>
      <c r="AD329" s="25">
        <v>7101.6</v>
      </c>
      <c r="AE329" s="25">
        <v>7101.6</v>
      </c>
      <c r="AF329" s="27">
        <f t="shared" ref="AF329:AF339" si="114">LN(AE329/AD329)</f>
        <v>0</v>
      </c>
      <c r="AG329" s="22" t="str">
        <f t="shared" ref="AG329:AG336" si="115">IF(AH329&gt;40,"&gt;40",IF(AH329&gt;30,"30–40",IF(AH329&gt;20,"20–30","&lt;20")))</f>
        <v>30–40</v>
      </c>
      <c r="AH329" s="28">
        <v>33.200000000000003</v>
      </c>
      <c r="AI329" s="28">
        <v>34.799999999999997</v>
      </c>
      <c r="AJ329" s="27">
        <f t="shared" ref="AJ329:AJ336" si="116">LN(AI329/AH329)</f>
        <v>4.7067510857985731E-2</v>
      </c>
      <c r="AK329" s="28"/>
      <c r="AL329" s="28"/>
      <c r="AM329" s="27"/>
      <c r="AN329" s="28"/>
      <c r="AO329" s="28"/>
      <c r="AP329" s="27"/>
      <c r="AQ329" s="25">
        <v>86.479360000000014</v>
      </c>
      <c r="AR329" s="25">
        <v>99.834240000000008</v>
      </c>
      <c r="AS329" s="27">
        <f t="shared" si="110"/>
        <v>0.1436054379006329</v>
      </c>
      <c r="AT329" s="25"/>
      <c r="AU329" s="25"/>
      <c r="AV329" s="27"/>
      <c r="AW329" s="25"/>
      <c r="AX329" s="25"/>
      <c r="AY329" s="27"/>
      <c r="AZ329" s="26">
        <v>1.0666666666666629</v>
      </c>
    </row>
    <row r="330" spans="1:52" x14ac:dyDescent="0.25">
      <c r="A330" s="22">
        <v>327</v>
      </c>
      <c r="B330" s="22">
        <v>48</v>
      </c>
      <c r="C330" s="22" t="s">
        <v>463</v>
      </c>
      <c r="D330" s="22" t="s">
        <v>26</v>
      </c>
      <c r="E330" s="23">
        <v>0.78</v>
      </c>
      <c r="F330" s="23" t="str">
        <f t="shared" si="99"/>
        <v>&gt;0.5</v>
      </c>
      <c r="G330" s="24">
        <v>6.73</v>
      </c>
      <c r="H330" s="23" t="str">
        <f t="shared" si="97"/>
        <v>≤7.0</v>
      </c>
      <c r="I330" s="23"/>
      <c r="J330" s="23"/>
      <c r="K330" s="24">
        <v>32.299999999999997</v>
      </c>
      <c r="L330" s="23" t="str">
        <f t="shared" si="109"/>
        <v>&gt;20</v>
      </c>
      <c r="M330" s="25">
        <v>120</v>
      </c>
      <c r="N330" s="18" t="str">
        <f t="shared" si="104"/>
        <v>110–180</v>
      </c>
      <c r="O330" s="25">
        <v>30.228000000000002</v>
      </c>
      <c r="P330" s="18" t="str">
        <f t="shared" si="105"/>
        <v>26–44</v>
      </c>
      <c r="Q330" s="25">
        <v>59.76</v>
      </c>
      <c r="R330" s="18" t="str">
        <f t="shared" si="106"/>
        <v>&gt;58</v>
      </c>
      <c r="S330" s="26" t="s">
        <v>8</v>
      </c>
      <c r="T330" s="18">
        <v>3</v>
      </c>
      <c r="U330" s="26" t="str">
        <f t="shared" si="112"/>
        <v>&lt;8</v>
      </c>
      <c r="V330" s="22">
        <v>3</v>
      </c>
      <c r="W330" s="22" t="str">
        <f t="shared" si="102"/>
        <v>2000–4000</v>
      </c>
      <c r="X330" s="25">
        <v>2604.8000000000002</v>
      </c>
      <c r="Y330" s="25">
        <v>3370.4</v>
      </c>
      <c r="Z330" s="27">
        <f t="shared" si="101"/>
        <v>0.25767553485658556</v>
      </c>
      <c r="AA330" s="25">
        <v>4496.8</v>
      </c>
      <c r="AB330" s="25">
        <v>4382.3999999999996</v>
      </c>
      <c r="AC330" s="27">
        <f t="shared" si="113"/>
        <v>-2.5769513179051681E-2</v>
      </c>
      <c r="AD330" s="25">
        <v>7101.6</v>
      </c>
      <c r="AE330" s="25">
        <v>7752.7999999999993</v>
      </c>
      <c r="AF330" s="27">
        <f t="shared" si="114"/>
        <v>8.7733957666230641E-2</v>
      </c>
      <c r="AG330" s="22" t="str">
        <f t="shared" si="115"/>
        <v>30–40</v>
      </c>
      <c r="AH330" s="28">
        <v>33.200000000000003</v>
      </c>
      <c r="AI330" s="28">
        <v>35.5</v>
      </c>
      <c r="AJ330" s="27">
        <f t="shared" si="116"/>
        <v>6.6982820558927222E-2</v>
      </c>
      <c r="AK330" s="28"/>
      <c r="AL330" s="28"/>
      <c r="AM330" s="27"/>
      <c r="AN330" s="28"/>
      <c r="AO330" s="28"/>
      <c r="AP330" s="27"/>
      <c r="AQ330" s="25">
        <v>86.479360000000014</v>
      </c>
      <c r="AR330" s="25">
        <v>119.64919999999999</v>
      </c>
      <c r="AS330" s="27">
        <f t="shared" si="110"/>
        <v>0.32465835541551258</v>
      </c>
      <c r="AT330" s="25"/>
      <c r="AU330" s="25"/>
      <c r="AV330" s="27"/>
      <c r="AW330" s="25"/>
      <c r="AX330" s="25"/>
      <c r="AY330" s="27"/>
      <c r="AZ330" s="26">
        <v>0.76666666666666572</v>
      </c>
    </row>
    <row r="331" spans="1:52" x14ac:dyDescent="0.25">
      <c r="A331" s="22">
        <v>328</v>
      </c>
      <c r="B331" s="22">
        <v>48</v>
      </c>
      <c r="C331" s="22" t="s">
        <v>463</v>
      </c>
      <c r="D331" s="22" t="s">
        <v>26</v>
      </c>
      <c r="E331" s="23">
        <v>0.78</v>
      </c>
      <c r="F331" s="23" t="str">
        <f t="shared" si="99"/>
        <v>&gt;0.5</v>
      </c>
      <c r="G331" s="24">
        <v>6.73</v>
      </c>
      <c r="H331" s="23" t="str">
        <f t="shared" si="97"/>
        <v>≤7.0</v>
      </c>
      <c r="I331" s="23"/>
      <c r="J331" s="23"/>
      <c r="K331" s="24">
        <v>32.299999999999997</v>
      </c>
      <c r="L331" s="23" t="str">
        <f t="shared" si="109"/>
        <v>&gt;20</v>
      </c>
      <c r="M331" s="25">
        <v>120</v>
      </c>
      <c r="N331" s="18" t="str">
        <f t="shared" si="104"/>
        <v>110–180</v>
      </c>
      <c r="O331" s="25">
        <v>30.228000000000002</v>
      </c>
      <c r="P331" s="18" t="str">
        <f t="shared" si="105"/>
        <v>26–44</v>
      </c>
      <c r="Q331" s="25">
        <v>59.76</v>
      </c>
      <c r="R331" s="18" t="str">
        <f t="shared" si="106"/>
        <v>&gt;58</v>
      </c>
      <c r="S331" s="26" t="s">
        <v>8</v>
      </c>
      <c r="T331" s="18">
        <v>4.5</v>
      </c>
      <c r="U331" s="26" t="str">
        <f t="shared" si="112"/>
        <v>&lt;8</v>
      </c>
      <c r="V331" s="22">
        <v>3</v>
      </c>
      <c r="W331" s="22" t="str">
        <f t="shared" si="102"/>
        <v>2000–4000</v>
      </c>
      <c r="X331" s="25">
        <v>2604.8000000000002</v>
      </c>
      <c r="Y331" s="25">
        <v>3194.4</v>
      </c>
      <c r="Z331" s="27">
        <f t="shared" si="101"/>
        <v>0.20404337994079039</v>
      </c>
      <c r="AA331" s="25">
        <v>4496.8</v>
      </c>
      <c r="AB331" s="25">
        <v>4769.6000000000004</v>
      </c>
      <c r="AC331" s="27">
        <f t="shared" si="113"/>
        <v>5.8896411235941824E-2</v>
      </c>
      <c r="AD331" s="25">
        <v>7101.6</v>
      </c>
      <c r="AE331" s="25">
        <v>7964</v>
      </c>
      <c r="AF331" s="27">
        <f t="shared" si="114"/>
        <v>0.11461127542997734</v>
      </c>
      <c r="AG331" s="22" t="str">
        <f t="shared" si="115"/>
        <v>30–40</v>
      </c>
      <c r="AH331" s="28">
        <v>33.200000000000003</v>
      </c>
      <c r="AI331" s="28">
        <v>39.9</v>
      </c>
      <c r="AJ331" s="27">
        <f t="shared" si="116"/>
        <v>0.18382644797337477</v>
      </c>
      <c r="AK331" s="28"/>
      <c r="AL331" s="28"/>
      <c r="AM331" s="27"/>
      <c r="AN331" s="28"/>
      <c r="AO331" s="28"/>
      <c r="AP331" s="27"/>
      <c r="AQ331" s="25">
        <v>86.479360000000014</v>
      </c>
      <c r="AR331" s="25">
        <v>127.45656</v>
      </c>
      <c r="AS331" s="27">
        <f t="shared" si="110"/>
        <v>0.38786982791416513</v>
      </c>
      <c r="AT331" s="25"/>
      <c r="AU331" s="25"/>
      <c r="AV331" s="27"/>
      <c r="AW331" s="25"/>
      <c r="AX331" s="25"/>
      <c r="AY331" s="27"/>
      <c r="AZ331" s="26">
        <v>1.488888888888888</v>
      </c>
    </row>
    <row r="332" spans="1:52" x14ac:dyDescent="0.25">
      <c r="A332" s="22">
        <v>329</v>
      </c>
      <c r="B332" s="22">
        <v>48</v>
      </c>
      <c r="C332" s="22" t="s">
        <v>463</v>
      </c>
      <c r="D332" s="22" t="s">
        <v>26</v>
      </c>
      <c r="E332" s="23">
        <v>0.78</v>
      </c>
      <c r="F332" s="23" t="str">
        <f t="shared" si="99"/>
        <v>&gt;0.5</v>
      </c>
      <c r="G332" s="24">
        <v>6.73</v>
      </c>
      <c r="H332" s="23" t="str">
        <f t="shared" si="97"/>
        <v>≤7.0</v>
      </c>
      <c r="I332" s="23"/>
      <c r="J332" s="23"/>
      <c r="K332" s="24">
        <v>32.299999999999997</v>
      </c>
      <c r="L332" s="23" t="str">
        <f t="shared" si="109"/>
        <v>&gt;20</v>
      </c>
      <c r="M332" s="25">
        <v>120</v>
      </c>
      <c r="N332" s="18" t="str">
        <f t="shared" si="104"/>
        <v>110–180</v>
      </c>
      <c r="O332" s="25">
        <v>30.228000000000002</v>
      </c>
      <c r="P332" s="18" t="str">
        <f t="shared" si="105"/>
        <v>26–44</v>
      </c>
      <c r="Q332" s="25">
        <v>59.76</v>
      </c>
      <c r="R332" s="18" t="str">
        <f t="shared" si="106"/>
        <v>&gt;58</v>
      </c>
      <c r="S332" s="26" t="s">
        <v>8</v>
      </c>
      <c r="T332" s="18">
        <v>6</v>
      </c>
      <c r="U332" s="26" t="str">
        <f t="shared" si="112"/>
        <v>&lt;8</v>
      </c>
      <c r="V332" s="22">
        <v>3</v>
      </c>
      <c r="W332" s="22" t="str">
        <f t="shared" si="102"/>
        <v>2000–4000</v>
      </c>
      <c r="X332" s="25">
        <v>2604.8000000000002</v>
      </c>
      <c r="Y332" s="25">
        <v>3264.8</v>
      </c>
      <c r="Z332" s="27">
        <f t="shared" si="101"/>
        <v>0.22584260828337469</v>
      </c>
      <c r="AA332" s="25">
        <v>4496.8</v>
      </c>
      <c r="AB332" s="25">
        <v>5104</v>
      </c>
      <c r="AC332" s="27">
        <f t="shared" si="113"/>
        <v>0.12665851333676054</v>
      </c>
      <c r="AD332" s="25">
        <v>7101.6</v>
      </c>
      <c r="AE332" s="25">
        <v>8368.7999999999993</v>
      </c>
      <c r="AF332" s="27">
        <f t="shared" si="114"/>
        <v>0.16419039427544144</v>
      </c>
      <c r="AG332" s="22" t="str">
        <f t="shared" si="115"/>
        <v>30–40</v>
      </c>
      <c r="AH332" s="28">
        <v>33.200000000000003</v>
      </c>
      <c r="AI332" s="28">
        <v>37.1</v>
      </c>
      <c r="AJ332" s="27">
        <f t="shared" si="116"/>
        <v>0.11106709369094651</v>
      </c>
      <c r="AK332" s="28"/>
      <c r="AL332" s="28"/>
      <c r="AM332" s="27"/>
      <c r="AN332" s="28"/>
      <c r="AO332" s="28"/>
      <c r="AP332" s="27"/>
      <c r="AQ332" s="25">
        <v>86.479360000000014</v>
      </c>
      <c r="AR332" s="25">
        <v>121.12408000000002</v>
      </c>
      <c r="AS332" s="27">
        <f t="shared" si="110"/>
        <v>0.33690970197432135</v>
      </c>
      <c r="AT332" s="25"/>
      <c r="AU332" s="25"/>
      <c r="AV332" s="27"/>
      <c r="AW332" s="25"/>
      <c r="AX332" s="25"/>
      <c r="AY332" s="27"/>
      <c r="AZ332" s="26">
        <v>0.6499999999999998</v>
      </c>
    </row>
    <row r="333" spans="1:52" x14ac:dyDescent="0.25">
      <c r="A333" s="22">
        <v>330</v>
      </c>
      <c r="B333" s="22">
        <v>48</v>
      </c>
      <c r="C333" s="22" t="s">
        <v>463</v>
      </c>
      <c r="D333" s="22" t="s">
        <v>26</v>
      </c>
      <c r="E333" s="23">
        <v>0.78</v>
      </c>
      <c r="F333" s="23" t="str">
        <f t="shared" si="99"/>
        <v>&gt;0.5</v>
      </c>
      <c r="G333" s="24">
        <v>6.73</v>
      </c>
      <c r="H333" s="23" t="str">
        <f t="shared" si="97"/>
        <v>≤7.0</v>
      </c>
      <c r="I333" s="23"/>
      <c r="J333" s="23"/>
      <c r="K333" s="24">
        <v>32.299999999999997</v>
      </c>
      <c r="L333" s="23" t="str">
        <f t="shared" si="109"/>
        <v>&gt;20</v>
      </c>
      <c r="M333" s="25">
        <v>120</v>
      </c>
      <c r="N333" s="18" t="str">
        <f t="shared" si="104"/>
        <v>110–180</v>
      </c>
      <c r="O333" s="25">
        <v>30.228000000000002</v>
      </c>
      <c r="P333" s="18" t="str">
        <f t="shared" si="105"/>
        <v>26–44</v>
      </c>
      <c r="Q333" s="25">
        <v>59.76</v>
      </c>
      <c r="R333" s="18" t="str">
        <f t="shared" si="106"/>
        <v>&gt;58</v>
      </c>
      <c r="S333" s="26" t="s">
        <v>8</v>
      </c>
      <c r="T333" s="18">
        <v>1.5</v>
      </c>
      <c r="U333" s="26" t="str">
        <f t="shared" si="112"/>
        <v>&lt;8</v>
      </c>
      <c r="V333" s="22">
        <v>3</v>
      </c>
      <c r="W333" s="22" t="str">
        <f t="shared" si="102"/>
        <v>2000–4000</v>
      </c>
      <c r="X333" s="25">
        <v>2657.6</v>
      </c>
      <c r="Y333" s="25">
        <v>3053.6</v>
      </c>
      <c r="Z333" s="27">
        <f t="shared" si="101"/>
        <v>0.13889776257198955</v>
      </c>
      <c r="AA333" s="25">
        <v>3942.4</v>
      </c>
      <c r="AB333" s="25">
        <v>4708</v>
      </c>
      <c r="AC333" s="27">
        <f t="shared" si="113"/>
        <v>0.17747351448102142</v>
      </c>
      <c r="AD333" s="25">
        <v>6600</v>
      </c>
      <c r="AE333" s="25">
        <v>7761.6</v>
      </c>
      <c r="AF333" s="27">
        <f t="shared" si="114"/>
        <v>0.16211884947643532</v>
      </c>
      <c r="AG333" s="22" t="str">
        <f t="shared" si="115"/>
        <v>30–40</v>
      </c>
      <c r="AH333" s="28">
        <v>34.5</v>
      </c>
      <c r="AI333" s="28">
        <v>36.200000000000003</v>
      </c>
      <c r="AJ333" s="27">
        <f t="shared" si="116"/>
        <v>4.8099794794411378E-2</v>
      </c>
      <c r="AK333" s="28"/>
      <c r="AL333" s="28"/>
      <c r="AM333" s="27"/>
      <c r="AN333" s="28"/>
      <c r="AO333" s="28"/>
      <c r="AP333" s="27"/>
      <c r="AQ333" s="25">
        <v>91.68719999999999</v>
      </c>
      <c r="AR333" s="25">
        <v>110.54032000000001</v>
      </c>
      <c r="AS333" s="27">
        <f t="shared" si="110"/>
        <v>0.186997557366401</v>
      </c>
      <c r="AT333" s="25"/>
      <c r="AU333" s="25"/>
      <c r="AV333" s="27"/>
      <c r="AW333" s="25"/>
      <c r="AX333" s="25"/>
      <c r="AY333" s="27"/>
      <c r="AZ333" s="26">
        <v>1.1333333333333353</v>
      </c>
    </row>
    <row r="334" spans="1:52" x14ac:dyDescent="0.25">
      <c r="A334" s="22">
        <v>331</v>
      </c>
      <c r="B334" s="22">
        <v>48</v>
      </c>
      <c r="C334" s="22" t="s">
        <v>463</v>
      </c>
      <c r="D334" s="22" t="s">
        <v>26</v>
      </c>
      <c r="E334" s="23">
        <v>0.78</v>
      </c>
      <c r="F334" s="23" t="str">
        <f t="shared" si="99"/>
        <v>&gt;0.5</v>
      </c>
      <c r="G334" s="24">
        <v>6.73</v>
      </c>
      <c r="H334" s="23" t="str">
        <f t="shared" si="97"/>
        <v>≤7.0</v>
      </c>
      <c r="I334" s="23"/>
      <c r="J334" s="23"/>
      <c r="K334" s="24">
        <v>32.299999999999997</v>
      </c>
      <c r="L334" s="23" t="str">
        <f t="shared" si="109"/>
        <v>&gt;20</v>
      </c>
      <c r="M334" s="25">
        <v>120</v>
      </c>
      <c r="N334" s="18" t="str">
        <f t="shared" si="104"/>
        <v>110–180</v>
      </c>
      <c r="O334" s="25">
        <v>30.228000000000002</v>
      </c>
      <c r="P334" s="18" t="str">
        <f t="shared" si="105"/>
        <v>26–44</v>
      </c>
      <c r="Q334" s="25">
        <v>59.76</v>
      </c>
      <c r="R334" s="18" t="str">
        <f t="shared" si="106"/>
        <v>&gt;58</v>
      </c>
      <c r="S334" s="26" t="s">
        <v>8</v>
      </c>
      <c r="T334" s="18">
        <v>3</v>
      </c>
      <c r="U334" s="26" t="str">
        <f t="shared" si="112"/>
        <v>&lt;8</v>
      </c>
      <c r="V334" s="22">
        <v>3</v>
      </c>
      <c r="W334" s="22" t="str">
        <f t="shared" si="102"/>
        <v>2000–4000</v>
      </c>
      <c r="X334" s="25">
        <v>2657.6</v>
      </c>
      <c r="Y334" s="25">
        <v>3484.8</v>
      </c>
      <c r="Z334" s="27">
        <f t="shared" si="101"/>
        <v>0.27098719387961095</v>
      </c>
      <c r="AA334" s="25">
        <v>3942.4</v>
      </c>
      <c r="AB334" s="25">
        <v>3986.4</v>
      </c>
      <c r="AC334" s="27">
        <f t="shared" si="113"/>
        <v>1.1098893068048765E-2</v>
      </c>
      <c r="AD334" s="25">
        <v>6600</v>
      </c>
      <c r="AE334" s="25">
        <v>7471.2000000000007</v>
      </c>
      <c r="AF334" s="27">
        <f t="shared" si="114"/>
        <v>0.1239859797809913</v>
      </c>
      <c r="AG334" s="22" t="str">
        <f t="shared" si="115"/>
        <v>30–40</v>
      </c>
      <c r="AH334" s="28">
        <v>34.5</v>
      </c>
      <c r="AI334" s="28">
        <v>37.1</v>
      </c>
      <c r="AJ334" s="27">
        <f t="shared" si="116"/>
        <v>7.2657645576075319E-2</v>
      </c>
      <c r="AK334" s="28"/>
      <c r="AL334" s="28"/>
      <c r="AM334" s="27"/>
      <c r="AN334" s="28"/>
      <c r="AO334" s="28"/>
      <c r="AP334" s="27"/>
      <c r="AQ334" s="25">
        <v>91.68719999999999</v>
      </c>
      <c r="AR334" s="25">
        <v>129.28608000000003</v>
      </c>
      <c r="AS334" s="27">
        <f t="shared" si="110"/>
        <v>0.34364483945568658</v>
      </c>
      <c r="AT334" s="25"/>
      <c r="AU334" s="25"/>
      <c r="AV334" s="27"/>
      <c r="AW334" s="25"/>
      <c r="AX334" s="25"/>
      <c r="AY334" s="27"/>
      <c r="AZ334" s="26">
        <v>0.86666666666666714</v>
      </c>
    </row>
    <row r="335" spans="1:52" x14ac:dyDescent="0.25">
      <c r="A335" s="22">
        <v>332</v>
      </c>
      <c r="B335" s="22">
        <v>48</v>
      </c>
      <c r="C335" s="22" t="s">
        <v>463</v>
      </c>
      <c r="D335" s="22" t="s">
        <v>26</v>
      </c>
      <c r="E335" s="23">
        <v>0.78</v>
      </c>
      <c r="F335" s="23" t="str">
        <f t="shared" si="99"/>
        <v>&gt;0.5</v>
      </c>
      <c r="G335" s="24">
        <v>6.73</v>
      </c>
      <c r="H335" s="23" t="str">
        <f t="shared" si="97"/>
        <v>≤7.0</v>
      </c>
      <c r="I335" s="23"/>
      <c r="J335" s="23"/>
      <c r="K335" s="24">
        <v>32.299999999999997</v>
      </c>
      <c r="L335" s="23" t="str">
        <f t="shared" si="109"/>
        <v>&gt;20</v>
      </c>
      <c r="M335" s="25">
        <v>120</v>
      </c>
      <c r="N335" s="18" t="str">
        <f t="shared" si="104"/>
        <v>110–180</v>
      </c>
      <c r="O335" s="25">
        <v>30.228000000000002</v>
      </c>
      <c r="P335" s="18" t="str">
        <f t="shared" si="105"/>
        <v>26–44</v>
      </c>
      <c r="Q335" s="25">
        <v>59.76</v>
      </c>
      <c r="R335" s="18" t="str">
        <f t="shared" si="106"/>
        <v>&gt;58</v>
      </c>
      <c r="S335" s="26" t="s">
        <v>8</v>
      </c>
      <c r="T335" s="18">
        <v>4.5</v>
      </c>
      <c r="U335" s="26" t="str">
        <f t="shared" si="112"/>
        <v>&lt;8</v>
      </c>
      <c r="V335" s="22">
        <v>3</v>
      </c>
      <c r="W335" s="22" t="str">
        <f t="shared" si="102"/>
        <v>2000–4000</v>
      </c>
      <c r="X335" s="25">
        <v>2657.6</v>
      </c>
      <c r="Y335" s="25">
        <v>3071.2</v>
      </c>
      <c r="Z335" s="27">
        <f t="shared" si="101"/>
        <v>0.14464490482755754</v>
      </c>
      <c r="AA335" s="25">
        <v>3942.4</v>
      </c>
      <c r="AB335" s="25">
        <v>3907.2</v>
      </c>
      <c r="AC335" s="27">
        <f t="shared" si="113"/>
        <v>-8.9686699827604879E-3</v>
      </c>
      <c r="AD335" s="25">
        <v>6600</v>
      </c>
      <c r="AE335" s="25">
        <v>6978.4</v>
      </c>
      <c r="AF335" s="27">
        <f t="shared" si="114"/>
        <v>5.5750015104491769E-2</v>
      </c>
      <c r="AG335" s="22" t="str">
        <f t="shared" si="115"/>
        <v>30–40</v>
      </c>
      <c r="AH335" s="28">
        <v>34.5</v>
      </c>
      <c r="AI335" s="28">
        <v>39.5</v>
      </c>
      <c r="AJ335" s="27">
        <f t="shared" si="116"/>
        <v>0.1353413478697621</v>
      </c>
      <c r="AK335" s="28"/>
      <c r="AL335" s="28"/>
      <c r="AM335" s="27"/>
      <c r="AN335" s="28"/>
      <c r="AO335" s="28"/>
      <c r="AP335" s="27"/>
      <c r="AQ335" s="25">
        <v>91.68719999999999</v>
      </c>
      <c r="AR335" s="25">
        <v>121.3124</v>
      </c>
      <c r="AS335" s="27">
        <f t="shared" si="110"/>
        <v>0.27998625269731964</v>
      </c>
      <c r="AT335" s="25"/>
      <c r="AU335" s="25"/>
      <c r="AV335" s="27"/>
      <c r="AW335" s="25"/>
      <c r="AX335" s="25"/>
      <c r="AY335" s="27"/>
      <c r="AZ335" s="26">
        <v>1.1111111111111112</v>
      </c>
    </row>
    <row r="336" spans="1:52" x14ac:dyDescent="0.25">
      <c r="A336" s="22">
        <v>333</v>
      </c>
      <c r="B336" s="22">
        <v>48</v>
      </c>
      <c r="C336" s="22" t="s">
        <v>463</v>
      </c>
      <c r="D336" s="22" t="s">
        <v>26</v>
      </c>
      <c r="E336" s="23">
        <v>0.78</v>
      </c>
      <c r="F336" s="23" t="str">
        <f t="shared" si="99"/>
        <v>&gt;0.5</v>
      </c>
      <c r="G336" s="24">
        <v>6.73</v>
      </c>
      <c r="H336" s="23" t="str">
        <f t="shared" si="97"/>
        <v>≤7.0</v>
      </c>
      <c r="I336" s="23"/>
      <c r="J336" s="23"/>
      <c r="K336" s="24">
        <v>32.299999999999997</v>
      </c>
      <c r="L336" s="23" t="str">
        <f t="shared" si="109"/>
        <v>&gt;20</v>
      </c>
      <c r="M336" s="25">
        <v>120</v>
      </c>
      <c r="N336" s="18" t="str">
        <f t="shared" si="104"/>
        <v>110–180</v>
      </c>
      <c r="O336" s="25">
        <v>30.228000000000002</v>
      </c>
      <c r="P336" s="18" t="str">
        <f t="shared" si="105"/>
        <v>26–44</v>
      </c>
      <c r="Q336" s="25">
        <v>59.76</v>
      </c>
      <c r="R336" s="18" t="str">
        <f t="shared" si="106"/>
        <v>&gt;58</v>
      </c>
      <c r="S336" s="26" t="s">
        <v>8</v>
      </c>
      <c r="T336" s="18">
        <v>6</v>
      </c>
      <c r="U336" s="26" t="str">
        <f t="shared" si="112"/>
        <v>&lt;8</v>
      </c>
      <c r="V336" s="22">
        <v>3</v>
      </c>
      <c r="W336" s="22" t="str">
        <f t="shared" si="102"/>
        <v>2000–4000</v>
      </c>
      <c r="X336" s="25">
        <v>2657.6</v>
      </c>
      <c r="Y336" s="25">
        <v>3238.4</v>
      </c>
      <c r="Z336" s="27">
        <f t="shared" si="101"/>
        <v>0.1976559207940613</v>
      </c>
      <c r="AA336" s="25">
        <v>3942.4</v>
      </c>
      <c r="AB336" s="25">
        <v>4303.2</v>
      </c>
      <c r="AC336" s="27">
        <f t="shared" si="113"/>
        <v>8.7569257059886718E-2</v>
      </c>
      <c r="AD336" s="25">
        <v>6600</v>
      </c>
      <c r="AE336" s="25">
        <v>7541.6</v>
      </c>
      <c r="AF336" s="27">
        <f t="shared" si="114"/>
        <v>0.1333647120674237</v>
      </c>
      <c r="AG336" s="22" t="str">
        <f t="shared" si="115"/>
        <v>30–40</v>
      </c>
      <c r="AH336" s="28">
        <v>34.5</v>
      </c>
      <c r="AI336" s="28">
        <v>38.1</v>
      </c>
      <c r="AJ336" s="27">
        <f t="shared" si="116"/>
        <v>9.9254958095341267E-2</v>
      </c>
      <c r="AK336" s="28"/>
      <c r="AL336" s="28"/>
      <c r="AM336" s="27"/>
      <c r="AN336" s="28"/>
      <c r="AO336" s="28"/>
      <c r="AP336" s="27"/>
      <c r="AQ336" s="25">
        <v>91.68719999999999</v>
      </c>
      <c r="AR336" s="25">
        <v>123.38304000000001</v>
      </c>
      <c r="AS336" s="27">
        <f t="shared" si="110"/>
        <v>0.29691087888940271</v>
      </c>
      <c r="AT336" s="25"/>
      <c r="AU336" s="25"/>
      <c r="AV336" s="27"/>
      <c r="AW336" s="25"/>
      <c r="AX336" s="25"/>
      <c r="AY336" s="27"/>
      <c r="AZ336" s="26">
        <v>0.6000000000000002</v>
      </c>
    </row>
    <row r="337" spans="1:52" x14ac:dyDescent="0.25">
      <c r="A337" s="22">
        <v>334</v>
      </c>
      <c r="B337" s="22">
        <v>49</v>
      </c>
      <c r="C337" s="22" t="s">
        <v>54</v>
      </c>
      <c r="D337" s="22" t="s">
        <v>24</v>
      </c>
      <c r="E337" s="23">
        <v>0.56999999999999995</v>
      </c>
      <c r="F337" s="23" t="str">
        <f t="shared" si="99"/>
        <v>&gt;0.5</v>
      </c>
      <c r="G337" s="24">
        <v>7.53</v>
      </c>
      <c r="H337" s="23" t="str">
        <f t="shared" si="97"/>
        <v>&gt;7.0</v>
      </c>
      <c r="I337" s="23"/>
      <c r="J337" s="23"/>
      <c r="K337" s="24">
        <v>7.1</v>
      </c>
      <c r="L337" s="23" t="str">
        <f t="shared" si="109"/>
        <v>&lt;10</v>
      </c>
      <c r="M337" s="25">
        <v>120</v>
      </c>
      <c r="N337" s="18" t="str">
        <f t="shared" si="104"/>
        <v>110–180</v>
      </c>
      <c r="O337" s="25">
        <v>39.6</v>
      </c>
      <c r="P337" s="18" t="str">
        <f t="shared" si="105"/>
        <v>26–44</v>
      </c>
      <c r="Q337" s="25">
        <v>49.8</v>
      </c>
      <c r="R337" s="18" t="str">
        <f t="shared" si="106"/>
        <v>25–58</v>
      </c>
      <c r="S337" s="26" t="s">
        <v>10</v>
      </c>
      <c r="T337" s="18"/>
      <c r="U337" s="26"/>
      <c r="V337" s="22">
        <v>3</v>
      </c>
      <c r="W337" s="22" t="str">
        <f t="shared" si="102"/>
        <v>2000–4000</v>
      </c>
      <c r="X337" s="25">
        <v>3037</v>
      </c>
      <c r="Y337" s="25">
        <v>3110</v>
      </c>
      <c r="Z337" s="27">
        <f t="shared" si="101"/>
        <v>2.3752540127531096E-2</v>
      </c>
      <c r="AA337" s="25">
        <v>4018</v>
      </c>
      <c r="AB337" s="25">
        <v>4110</v>
      </c>
      <c r="AC337" s="27">
        <f t="shared" si="113"/>
        <v>2.2638762115400508E-2</v>
      </c>
      <c r="AD337" s="25">
        <v>7027</v>
      </c>
      <c r="AE337" s="25">
        <v>8010</v>
      </c>
      <c r="AF337" s="27">
        <f t="shared" si="114"/>
        <v>0.13093088887020712</v>
      </c>
      <c r="AG337" s="22"/>
      <c r="AH337" s="28"/>
      <c r="AI337" s="28"/>
      <c r="AJ337" s="27"/>
      <c r="AK337" s="28"/>
      <c r="AL337" s="28"/>
      <c r="AM337" s="27"/>
      <c r="AN337" s="28">
        <v>4.3899999999999997</v>
      </c>
      <c r="AO337" s="28">
        <v>10.38</v>
      </c>
      <c r="AP337" s="27">
        <v>0.86055165065066286</v>
      </c>
      <c r="AQ337" s="25"/>
      <c r="AR337" s="25"/>
      <c r="AS337" s="27"/>
      <c r="AT337" s="25"/>
      <c r="AU337" s="25"/>
      <c r="AV337" s="27"/>
      <c r="AW337" s="25">
        <v>30.84853</v>
      </c>
      <c r="AX337" s="25">
        <v>83.143799999999999</v>
      </c>
      <c r="AY337" s="27">
        <f>LN(AX337/AW337)</f>
        <v>0.99148253952086984</v>
      </c>
      <c r="AZ337" s="26"/>
    </row>
    <row r="338" spans="1:52" x14ac:dyDescent="0.25">
      <c r="A338" s="22">
        <v>335</v>
      </c>
      <c r="B338" s="22">
        <v>49</v>
      </c>
      <c r="C338" s="22" t="s">
        <v>54</v>
      </c>
      <c r="D338" s="22" t="s">
        <v>24</v>
      </c>
      <c r="E338" s="23">
        <v>0.56999999999999995</v>
      </c>
      <c r="F338" s="23" t="str">
        <f t="shared" si="99"/>
        <v>&gt;0.5</v>
      </c>
      <c r="G338" s="24">
        <v>7.53</v>
      </c>
      <c r="H338" s="23" t="str">
        <f t="shared" si="97"/>
        <v>&gt;7.0</v>
      </c>
      <c r="I338" s="23"/>
      <c r="J338" s="23"/>
      <c r="K338" s="24">
        <v>7.1</v>
      </c>
      <c r="L338" s="23" t="str">
        <f t="shared" si="109"/>
        <v>&lt;10</v>
      </c>
      <c r="M338" s="25">
        <v>120</v>
      </c>
      <c r="N338" s="18" t="str">
        <f t="shared" si="104"/>
        <v>110–180</v>
      </c>
      <c r="O338" s="25">
        <v>39.6</v>
      </c>
      <c r="P338" s="18" t="str">
        <f t="shared" si="105"/>
        <v>26–44</v>
      </c>
      <c r="Q338" s="25">
        <v>49.8</v>
      </c>
      <c r="R338" s="18" t="str">
        <f t="shared" si="106"/>
        <v>25–58</v>
      </c>
      <c r="S338" s="26" t="s">
        <v>10</v>
      </c>
      <c r="T338" s="18"/>
      <c r="U338" s="26"/>
      <c r="V338" s="22">
        <v>3</v>
      </c>
      <c r="W338" s="22" t="str">
        <f t="shared" si="102"/>
        <v>2000–4000</v>
      </c>
      <c r="X338" s="25">
        <v>3037</v>
      </c>
      <c r="Y338" s="25">
        <v>3224</v>
      </c>
      <c r="Z338" s="27">
        <f t="shared" si="101"/>
        <v>5.9752638580770241E-2</v>
      </c>
      <c r="AA338" s="25">
        <v>4018</v>
      </c>
      <c r="AB338" s="25">
        <v>4258.7</v>
      </c>
      <c r="AC338" s="27">
        <f t="shared" si="113"/>
        <v>5.8179682997181695E-2</v>
      </c>
      <c r="AD338" s="25">
        <v>7027</v>
      </c>
      <c r="AE338" s="25">
        <v>8158</v>
      </c>
      <c r="AF338" s="27">
        <f t="shared" si="114"/>
        <v>0.1492391686853061</v>
      </c>
      <c r="AG338" s="22"/>
      <c r="AH338" s="28"/>
      <c r="AI338" s="28"/>
      <c r="AJ338" s="27"/>
      <c r="AK338" s="28"/>
      <c r="AL338" s="28"/>
      <c r="AM338" s="27"/>
      <c r="AN338" s="28">
        <v>4.3899999999999997</v>
      </c>
      <c r="AO338" s="28">
        <v>14.53</v>
      </c>
      <c r="AP338" s="27">
        <v>1.1968862504951117</v>
      </c>
      <c r="AQ338" s="25"/>
      <c r="AR338" s="25"/>
      <c r="AS338" s="27"/>
      <c r="AT338" s="25"/>
      <c r="AU338" s="25"/>
      <c r="AV338" s="27"/>
      <c r="AW338" s="25">
        <v>30.84853</v>
      </c>
      <c r="AX338" s="25">
        <v>118.53573999999999</v>
      </c>
      <c r="AY338" s="27">
        <f>LN(AX338/AW338)</f>
        <v>1.3461254191804175</v>
      </c>
      <c r="AZ338" s="26"/>
    </row>
    <row r="339" spans="1:52" x14ac:dyDescent="0.25">
      <c r="A339" s="22">
        <v>336</v>
      </c>
      <c r="B339" s="22">
        <v>49</v>
      </c>
      <c r="C339" s="22" t="s">
        <v>54</v>
      </c>
      <c r="D339" s="22" t="s">
        <v>24</v>
      </c>
      <c r="E339" s="23">
        <v>0.56999999999999995</v>
      </c>
      <c r="F339" s="23" t="str">
        <f t="shared" si="99"/>
        <v>&gt;0.5</v>
      </c>
      <c r="G339" s="24">
        <v>7.53</v>
      </c>
      <c r="H339" s="23" t="str">
        <f t="shared" si="97"/>
        <v>&gt;7.0</v>
      </c>
      <c r="I339" s="23"/>
      <c r="J339" s="23"/>
      <c r="K339" s="24">
        <v>7.1</v>
      </c>
      <c r="L339" s="23" t="str">
        <f t="shared" si="109"/>
        <v>&lt;10</v>
      </c>
      <c r="M339" s="25">
        <v>120</v>
      </c>
      <c r="N339" s="18" t="str">
        <f t="shared" si="104"/>
        <v>110–180</v>
      </c>
      <c r="O339" s="25">
        <v>39.6</v>
      </c>
      <c r="P339" s="18" t="str">
        <f t="shared" si="105"/>
        <v>26–44</v>
      </c>
      <c r="Q339" s="25">
        <v>49.8</v>
      </c>
      <c r="R339" s="18" t="str">
        <f t="shared" si="106"/>
        <v>25–58</v>
      </c>
      <c r="S339" s="26" t="s">
        <v>10</v>
      </c>
      <c r="T339" s="18"/>
      <c r="U339" s="26"/>
      <c r="V339" s="22">
        <v>3</v>
      </c>
      <c r="W339" s="22" t="str">
        <f t="shared" si="102"/>
        <v>2000–4000</v>
      </c>
      <c r="X339" s="25">
        <v>3037</v>
      </c>
      <c r="Y339" s="25">
        <v>3366</v>
      </c>
      <c r="Z339" s="27">
        <f t="shared" si="101"/>
        <v>0.10285490970500265</v>
      </c>
      <c r="AA339" s="25">
        <v>4018</v>
      </c>
      <c r="AB339" s="25">
        <v>4441</v>
      </c>
      <c r="AC339" s="27">
        <f t="shared" si="113"/>
        <v>0.10009530991722261</v>
      </c>
      <c r="AD339" s="25">
        <v>7027</v>
      </c>
      <c r="AE339" s="25">
        <v>8316</v>
      </c>
      <c r="AF339" s="27">
        <f t="shared" si="114"/>
        <v>0.16842149778570575</v>
      </c>
      <c r="AG339" s="22"/>
      <c r="AH339" s="28"/>
      <c r="AI339" s="28"/>
      <c r="AJ339" s="27"/>
      <c r="AK339" s="28"/>
      <c r="AL339" s="28"/>
      <c r="AM339" s="27"/>
      <c r="AN339" s="28">
        <v>4.3899999999999997</v>
      </c>
      <c r="AO339" s="28">
        <v>21.43</v>
      </c>
      <c r="AP339" s="27">
        <v>1.5854625823984059</v>
      </c>
      <c r="AQ339" s="25"/>
      <c r="AR339" s="25"/>
      <c r="AS339" s="27"/>
      <c r="AT339" s="25"/>
      <c r="AU339" s="25"/>
      <c r="AV339" s="27"/>
      <c r="AW339" s="25">
        <v>30.84853</v>
      </c>
      <c r="AX339" s="25">
        <v>178.21188000000001</v>
      </c>
      <c r="AY339" s="27">
        <f>LN(AX339/AW339)</f>
        <v>1.7538840801841116</v>
      </c>
      <c r="AZ339" s="26"/>
    </row>
    <row r="340" spans="1:52" x14ac:dyDescent="0.25">
      <c r="A340" s="22">
        <v>337</v>
      </c>
      <c r="B340" s="22">
        <v>50</v>
      </c>
      <c r="C340" s="22" t="s">
        <v>464</v>
      </c>
      <c r="D340" s="22" t="s">
        <v>6</v>
      </c>
      <c r="E340" s="23">
        <v>0.1</v>
      </c>
      <c r="F340" s="23" t="str">
        <f t="shared" si="99"/>
        <v>≤0.5</v>
      </c>
      <c r="G340" s="24"/>
      <c r="H340" s="23"/>
      <c r="I340" s="23"/>
      <c r="J340" s="23"/>
      <c r="K340" s="24"/>
      <c r="L340" s="23"/>
      <c r="M340" s="25"/>
      <c r="N340" s="18"/>
      <c r="O340" s="25"/>
      <c r="P340" s="18"/>
      <c r="Q340" s="25"/>
      <c r="R340" s="18"/>
      <c r="S340" s="26"/>
      <c r="T340" s="18">
        <v>22.927</v>
      </c>
      <c r="U340" s="26" t="str">
        <f t="shared" ref="U340:U403" si="117">IF(T340&gt;15,"&gt;15",IF(T340&gt;8,"8–15","&lt;8"))</f>
        <v>&gt;15</v>
      </c>
      <c r="V340" s="22">
        <v>4</v>
      </c>
      <c r="W340" s="22"/>
      <c r="X340" s="25"/>
      <c r="Y340" s="25"/>
      <c r="Z340" s="27"/>
      <c r="AA340" s="25"/>
      <c r="AB340" s="25"/>
      <c r="AC340" s="27"/>
      <c r="AD340" s="25"/>
      <c r="AE340" s="25"/>
      <c r="AF340" s="27"/>
      <c r="AG340" s="22" t="str">
        <f t="shared" ref="AG340:AG396" si="118">IF(AH340&gt;40,"&gt;40",IF(AH340&gt;30,"30–40",IF(AH340&gt;20,"20–30","&lt;20")))</f>
        <v>&lt;20</v>
      </c>
      <c r="AH340" s="28">
        <v>9.8000000000000007</v>
      </c>
      <c r="AI340" s="28">
        <v>22.8</v>
      </c>
      <c r="AJ340" s="27">
        <f t="shared" ref="AJ340:AJ396" si="119">LN(AI340/AH340)</f>
        <v>0.84437815028386887</v>
      </c>
      <c r="AK340" s="28"/>
      <c r="AL340" s="28"/>
      <c r="AM340" s="27"/>
      <c r="AN340" s="28"/>
      <c r="AO340" s="28"/>
      <c r="AP340" s="27"/>
      <c r="AQ340" s="25"/>
      <c r="AR340" s="25"/>
      <c r="AS340" s="27"/>
      <c r="AT340" s="25"/>
      <c r="AU340" s="25"/>
      <c r="AV340" s="27"/>
      <c r="AW340" s="25"/>
      <c r="AX340" s="25"/>
      <c r="AY340" s="27"/>
      <c r="AZ340" s="26">
        <v>0.56701705412832037</v>
      </c>
    </row>
    <row r="341" spans="1:52" x14ac:dyDescent="0.25">
      <c r="A341" s="22">
        <v>338</v>
      </c>
      <c r="B341" s="22">
        <v>50</v>
      </c>
      <c r="C341" s="22" t="s">
        <v>464</v>
      </c>
      <c r="D341" s="22" t="s">
        <v>6</v>
      </c>
      <c r="E341" s="23">
        <v>0.1</v>
      </c>
      <c r="F341" s="23" t="str">
        <f t="shared" si="99"/>
        <v>≤0.5</v>
      </c>
      <c r="G341" s="24"/>
      <c r="H341" s="23"/>
      <c r="I341" s="23"/>
      <c r="J341" s="23"/>
      <c r="K341" s="24"/>
      <c r="L341" s="23"/>
      <c r="M341" s="25"/>
      <c r="N341" s="18"/>
      <c r="O341" s="25"/>
      <c r="P341" s="18"/>
      <c r="Q341" s="25"/>
      <c r="R341" s="18"/>
      <c r="S341" s="26"/>
      <c r="T341" s="18">
        <v>22.927</v>
      </c>
      <c r="U341" s="26" t="str">
        <f t="shared" si="117"/>
        <v>&gt;15</v>
      </c>
      <c r="V341" s="22">
        <v>4</v>
      </c>
      <c r="W341" s="22"/>
      <c r="X341" s="25"/>
      <c r="Y341" s="25"/>
      <c r="Z341" s="27"/>
      <c r="AA341" s="25"/>
      <c r="AB341" s="25"/>
      <c r="AC341" s="27"/>
      <c r="AD341" s="25"/>
      <c r="AE341" s="25"/>
      <c r="AF341" s="27"/>
      <c r="AG341" s="22" t="str">
        <f t="shared" si="118"/>
        <v>&lt;20</v>
      </c>
      <c r="AH341" s="28">
        <v>7.3</v>
      </c>
      <c r="AI341" s="28">
        <v>13.8</v>
      </c>
      <c r="AJ341" s="27">
        <f t="shared" si="119"/>
        <v>0.63679424400881368</v>
      </c>
      <c r="AK341" s="28"/>
      <c r="AL341" s="28"/>
      <c r="AM341" s="27"/>
      <c r="AN341" s="28"/>
      <c r="AO341" s="28"/>
      <c r="AP341" s="27"/>
      <c r="AQ341" s="25"/>
      <c r="AR341" s="25"/>
      <c r="AS341" s="27"/>
      <c r="AT341" s="25"/>
      <c r="AU341" s="25"/>
      <c r="AV341" s="27"/>
      <c r="AW341" s="25"/>
      <c r="AX341" s="25"/>
      <c r="AY341" s="27"/>
      <c r="AZ341" s="26">
        <v>0.28350852706416019</v>
      </c>
    </row>
    <row r="342" spans="1:52" x14ac:dyDescent="0.25">
      <c r="A342" s="22">
        <v>339</v>
      </c>
      <c r="B342" s="22">
        <v>50</v>
      </c>
      <c r="C342" s="22" t="s">
        <v>464</v>
      </c>
      <c r="D342" s="22" t="s">
        <v>6</v>
      </c>
      <c r="E342" s="23">
        <v>0.1</v>
      </c>
      <c r="F342" s="23" t="str">
        <f t="shared" si="99"/>
        <v>≤0.5</v>
      </c>
      <c r="G342" s="24"/>
      <c r="H342" s="23"/>
      <c r="I342" s="23"/>
      <c r="J342" s="23"/>
      <c r="K342" s="24"/>
      <c r="L342" s="23"/>
      <c r="M342" s="25"/>
      <c r="N342" s="18"/>
      <c r="O342" s="25"/>
      <c r="P342" s="18"/>
      <c r="Q342" s="25"/>
      <c r="R342" s="18"/>
      <c r="S342" s="26"/>
      <c r="T342" s="18">
        <v>22.927</v>
      </c>
      <c r="U342" s="26" t="str">
        <f t="shared" si="117"/>
        <v>&gt;15</v>
      </c>
      <c r="V342" s="22">
        <v>4</v>
      </c>
      <c r="W342" s="22"/>
      <c r="X342" s="25"/>
      <c r="Y342" s="25"/>
      <c r="Z342" s="27"/>
      <c r="AA342" s="25"/>
      <c r="AB342" s="25"/>
      <c r="AC342" s="27"/>
      <c r="AD342" s="25"/>
      <c r="AE342" s="25"/>
      <c r="AF342" s="27"/>
      <c r="AG342" s="22" t="str">
        <f t="shared" si="118"/>
        <v>&lt;20</v>
      </c>
      <c r="AH342" s="28">
        <v>7.3</v>
      </c>
      <c r="AI342" s="28">
        <v>15.3</v>
      </c>
      <c r="AJ342" s="27">
        <f t="shared" si="119"/>
        <v>0.73997848024404433</v>
      </c>
      <c r="AK342" s="28"/>
      <c r="AL342" s="28"/>
      <c r="AM342" s="27"/>
      <c r="AN342" s="28"/>
      <c r="AO342" s="28"/>
      <c r="AP342" s="27"/>
      <c r="AQ342" s="25"/>
      <c r="AR342" s="25"/>
      <c r="AS342" s="27"/>
      <c r="AT342" s="25"/>
      <c r="AU342" s="25"/>
      <c r="AV342" s="27"/>
      <c r="AW342" s="25"/>
      <c r="AX342" s="25"/>
      <c r="AY342" s="27"/>
      <c r="AZ342" s="26">
        <v>0.34893357177127404</v>
      </c>
    </row>
    <row r="343" spans="1:52" x14ac:dyDescent="0.25">
      <c r="A343" s="22">
        <v>340</v>
      </c>
      <c r="B343" s="22">
        <v>50</v>
      </c>
      <c r="C343" s="22" t="s">
        <v>464</v>
      </c>
      <c r="D343" s="22" t="s">
        <v>6</v>
      </c>
      <c r="E343" s="23">
        <v>0.1</v>
      </c>
      <c r="F343" s="23" t="str">
        <f t="shared" si="99"/>
        <v>≤0.5</v>
      </c>
      <c r="G343" s="24"/>
      <c r="H343" s="23"/>
      <c r="I343" s="23"/>
      <c r="J343" s="23"/>
      <c r="K343" s="24"/>
      <c r="L343" s="23"/>
      <c r="M343" s="25"/>
      <c r="N343" s="18"/>
      <c r="O343" s="25"/>
      <c r="P343" s="18"/>
      <c r="Q343" s="25"/>
      <c r="R343" s="18"/>
      <c r="S343" s="26"/>
      <c r="T343" s="18">
        <v>22.927</v>
      </c>
      <c r="U343" s="26" t="str">
        <f t="shared" si="117"/>
        <v>&gt;15</v>
      </c>
      <c r="V343" s="22">
        <v>4</v>
      </c>
      <c r="W343" s="22"/>
      <c r="X343" s="25"/>
      <c r="Y343" s="25"/>
      <c r="Z343" s="27"/>
      <c r="AA343" s="25"/>
      <c r="AB343" s="25"/>
      <c r="AC343" s="27"/>
      <c r="AD343" s="25"/>
      <c r="AE343" s="25"/>
      <c r="AF343" s="27"/>
      <c r="AG343" s="22" t="str">
        <f t="shared" si="118"/>
        <v>&lt;20</v>
      </c>
      <c r="AH343" s="28">
        <v>10.3</v>
      </c>
      <c r="AI343" s="28">
        <v>17</v>
      </c>
      <c r="AJ343" s="27">
        <f t="shared" si="119"/>
        <v>0.50106944882062598</v>
      </c>
      <c r="AK343" s="28"/>
      <c r="AL343" s="28"/>
      <c r="AM343" s="27"/>
      <c r="AN343" s="28"/>
      <c r="AO343" s="28"/>
      <c r="AP343" s="27"/>
      <c r="AQ343" s="25"/>
      <c r="AR343" s="25"/>
      <c r="AS343" s="27"/>
      <c r="AT343" s="25"/>
      <c r="AU343" s="25"/>
      <c r="AV343" s="27"/>
      <c r="AW343" s="25"/>
      <c r="AX343" s="25"/>
      <c r="AY343" s="27"/>
      <c r="AZ343" s="26">
        <v>0.29223186635844201</v>
      </c>
    </row>
    <row r="344" spans="1:52" x14ac:dyDescent="0.25">
      <c r="A344" s="22">
        <v>341</v>
      </c>
      <c r="B344" s="22">
        <v>50</v>
      </c>
      <c r="C344" s="22" t="s">
        <v>464</v>
      </c>
      <c r="D344" s="22" t="s">
        <v>6</v>
      </c>
      <c r="E344" s="23">
        <v>0.1</v>
      </c>
      <c r="F344" s="23" t="str">
        <f t="shared" si="99"/>
        <v>≤0.5</v>
      </c>
      <c r="G344" s="24"/>
      <c r="H344" s="23"/>
      <c r="I344" s="23"/>
      <c r="J344" s="23"/>
      <c r="K344" s="24"/>
      <c r="L344" s="23"/>
      <c r="M344" s="25"/>
      <c r="N344" s="18"/>
      <c r="O344" s="25"/>
      <c r="P344" s="18"/>
      <c r="Q344" s="25"/>
      <c r="R344" s="18"/>
      <c r="S344" s="26"/>
      <c r="T344" s="18">
        <v>22.927</v>
      </c>
      <c r="U344" s="26" t="str">
        <f t="shared" si="117"/>
        <v>&gt;15</v>
      </c>
      <c r="V344" s="22">
        <v>4</v>
      </c>
      <c r="W344" s="22"/>
      <c r="X344" s="25"/>
      <c r="Y344" s="25"/>
      <c r="Z344" s="27"/>
      <c r="AA344" s="25"/>
      <c r="AB344" s="25"/>
      <c r="AC344" s="27"/>
      <c r="AD344" s="25"/>
      <c r="AE344" s="25"/>
      <c r="AF344" s="27"/>
      <c r="AG344" s="22" t="str">
        <f t="shared" si="118"/>
        <v>&lt;20</v>
      </c>
      <c r="AH344" s="28">
        <v>9</v>
      </c>
      <c r="AI344" s="28">
        <v>18</v>
      </c>
      <c r="AJ344" s="27">
        <f t="shared" si="119"/>
        <v>0.69314718055994529</v>
      </c>
      <c r="AK344" s="28"/>
      <c r="AL344" s="28"/>
      <c r="AM344" s="27"/>
      <c r="AN344" s="28"/>
      <c r="AO344" s="28"/>
      <c r="AP344" s="27"/>
      <c r="AQ344" s="25"/>
      <c r="AR344" s="25"/>
      <c r="AS344" s="27"/>
      <c r="AT344" s="25"/>
      <c r="AU344" s="25"/>
      <c r="AV344" s="27"/>
      <c r="AW344" s="25"/>
      <c r="AX344" s="25"/>
      <c r="AY344" s="27"/>
      <c r="AZ344" s="26">
        <v>0.3925502682426833</v>
      </c>
    </row>
    <row r="345" spans="1:52" x14ac:dyDescent="0.25">
      <c r="A345" s="22">
        <v>342</v>
      </c>
      <c r="B345" s="22">
        <v>50</v>
      </c>
      <c r="C345" s="22" t="s">
        <v>464</v>
      </c>
      <c r="D345" s="22" t="s">
        <v>6</v>
      </c>
      <c r="E345" s="23">
        <v>0.1</v>
      </c>
      <c r="F345" s="23" t="str">
        <f t="shared" si="99"/>
        <v>≤0.5</v>
      </c>
      <c r="G345" s="24"/>
      <c r="H345" s="23"/>
      <c r="I345" s="23"/>
      <c r="J345" s="23"/>
      <c r="K345" s="24"/>
      <c r="L345" s="23"/>
      <c r="M345" s="25"/>
      <c r="N345" s="18"/>
      <c r="O345" s="25"/>
      <c r="P345" s="18"/>
      <c r="Q345" s="25"/>
      <c r="R345" s="18"/>
      <c r="S345" s="26"/>
      <c r="T345" s="18">
        <v>22.927</v>
      </c>
      <c r="U345" s="26" t="str">
        <f t="shared" si="117"/>
        <v>&gt;15</v>
      </c>
      <c r="V345" s="22">
        <v>4</v>
      </c>
      <c r="W345" s="22"/>
      <c r="X345" s="25"/>
      <c r="Y345" s="25"/>
      <c r="Z345" s="27"/>
      <c r="AA345" s="25"/>
      <c r="AB345" s="25"/>
      <c r="AC345" s="27"/>
      <c r="AD345" s="25"/>
      <c r="AE345" s="25"/>
      <c r="AF345" s="27"/>
      <c r="AG345" s="22" t="str">
        <f t="shared" si="118"/>
        <v>&lt;20</v>
      </c>
      <c r="AH345" s="28">
        <v>9.8000000000000007</v>
      </c>
      <c r="AI345" s="28">
        <v>17.8</v>
      </c>
      <c r="AJ345" s="27">
        <f t="shared" si="119"/>
        <v>0.59681607162151329</v>
      </c>
      <c r="AK345" s="28"/>
      <c r="AL345" s="28"/>
      <c r="AM345" s="27"/>
      <c r="AN345" s="28"/>
      <c r="AO345" s="28"/>
      <c r="AP345" s="27"/>
      <c r="AQ345" s="25"/>
      <c r="AR345" s="25"/>
      <c r="AS345" s="27"/>
      <c r="AT345" s="25"/>
      <c r="AU345" s="25"/>
      <c r="AV345" s="27"/>
      <c r="AW345" s="25"/>
      <c r="AX345" s="25"/>
      <c r="AY345" s="27"/>
      <c r="AZ345" s="26">
        <v>0.34893357177127404</v>
      </c>
    </row>
    <row r="346" spans="1:52" x14ac:dyDescent="0.25">
      <c r="A346" s="22">
        <v>343</v>
      </c>
      <c r="B346" s="22">
        <v>50</v>
      </c>
      <c r="C346" s="22" t="s">
        <v>464</v>
      </c>
      <c r="D346" s="22" t="s">
        <v>6</v>
      </c>
      <c r="E346" s="23">
        <v>0.1</v>
      </c>
      <c r="F346" s="23" t="str">
        <f t="shared" si="99"/>
        <v>≤0.5</v>
      </c>
      <c r="G346" s="24"/>
      <c r="H346" s="23"/>
      <c r="I346" s="23"/>
      <c r="J346" s="23"/>
      <c r="K346" s="24"/>
      <c r="L346" s="23"/>
      <c r="M346" s="25"/>
      <c r="N346" s="18"/>
      <c r="O346" s="25"/>
      <c r="P346" s="18"/>
      <c r="Q346" s="25"/>
      <c r="R346" s="18"/>
      <c r="S346" s="26"/>
      <c r="T346" s="18">
        <v>22.927</v>
      </c>
      <c r="U346" s="26" t="str">
        <f t="shared" si="117"/>
        <v>&gt;15</v>
      </c>
      <c r="V346" s="22">
        <v>4</v>
      </c>
      <c r="W346" s="22"/>
      <c r="X346" s="25"/>
      <c r="Y346" s="25"/>
      <c r="Z346" s="27"/>
      <c r="AA346" s="25"/>
      <c r="AB346" s="25"/>
      <c r="AC346" s="27"/>
      <c r="AD346" s="25"/>
      <c r="AE346" s="25"/>
      <c r="AF346" s="27"/>
      <c r="AG346" s="22" t="str">
        <f t="shared" si="118"/>
        <v>&lt;20</v>
      </c>
      <c r="AH346" s="28">
        <v>10.3</v>
      </c>
      <c r="AI346" s="28">
        <v>18.5</v>
      </c>
      <c r="AJ346" s="27">
        <f t="shared" si="119"/>
        <v>0.58562683684868899</v>
      </c>
      <c r="AK346" s="28"/>
      <c r="AL346" s="28"/>
      <c r="AM346" s="27"/>
      <c r="AN346" s="28"/>
      <c r="AO346" s="28"/>
      <c r="AP346" s="27"/>
      <c r="AQ346" s="25"/>
      <c r="AR346" s="25"/>
      <c r="AS346" s="27"/>
      <c r="AT346" s="25"/>
      <c r="AU346" s="25"/>
      <c r="AV346" s="27"/>
      <c r="AW346" s="25"/>
      <c r="AX346" s="25"/>
      <c r="AY346" s="27"/>
      <c r="AZ346" s="26">
        <v>0.35765691106555586</v>
      </c>
    </row>
    <row r="347" spans="1:52" x14ac:dyDescent="0.25">
      <c r="A347" s="22">
        <v>344</v>
      </c>
      <c r="B347" s="22">
        <v>50</v>
      </c>
      <c r="C347" s="22" t="s">
        <v>464</v>
      </c>
      <c r="D347" s="22" t="s">
        <v>6</v>
      </c>
      <c r="E347" s="23">
        <v>0.1</v>
      </c>
      <c r="F347" s="23" t="str">
        <f t="shared" si="99"/>
        <v>≤0.5</v>
      </c>
      <c r="G347" s="24"/>
      <c r="H347" s="23"/>
      <c r="I347" s="23"/>
      <c r="J347" s="23"/>
      <c r="K347" s="24"/>
      <c r="L347" s="23"/>
      <c r="M347" s="25"/>
      <c r="N347" s="18"/>
      <c r="O347" s="25"/>
      <c r="P347" s="18"/>
      <c r="Q347" s="25"/>
      <c r="R347" s="18"/>
      <c r="S347" s="26"/>
      <c r="T347" s="18">
        <v>22.927</v>
      </c>
      <c r="U347" s="26" t="str">
        <f t="shared" si="117"/>
        <v>&gt;15</v>
      </c>
      <c r="V347" s="22">
        <v>4</v>
      </c>
      <c r="W347" s="22"/>
      <c r="X347" s="25"/>
      <c r="Y347" s="25"/>
      <c r="Z347" s="27"/>
      <c r="AA347" s="25"/>
      <c r="AB347" s="25"/>
      <c r="AC347" s="27"/>
      <c r="AD347" s="25"/>
      <c r="AE347" s="25"/>
      <c r="AF347" s="27"/>
      <c r="AG347" s="22" t="str">
        <f t="shared" si="118"/>
        <v>&lt;20</v>
      </c>
      <c r="AH347" s="28">
        <v>9.8000000000000007</v>
      </c>
      <c r="AI347" s="28">
        <v>14.5</v>
      </c>
      <c r="AJ347" s="27">
        <f t="shared" si="119"/>
        <v>0.39176626375000245</v>
      </c>
      <c r="AK347" s="28"/>
      <c r="AL347" s="28"/>
      <c r="AM347" s="27"/>
      <c r="AN347" s="28"/>
      <c r="AO347" s="28"/>
      <c r="AP347" s="27"/>
      <c r="AQ347" s="25"/>
      <c r="AR347" s="25"/>
      <c r="AS347" s="27"/>
      <c r="AT347" s="25"/>
      <c r="AU347" s="25"/>
      <c r="AV347" s="27"/>
      <c r="AW347" s="25"/>
      <c r="AX347" s="25"/>
      <c r="AY347" s="27"/>
      <c r="AZ347" s="26">
        <v>0.20499847341562347</v>
      </c>
    </row>
    <row r="348" spans="1:52" x14ac:dyDescent="0.25">
      <c r="A348" s="22">
        <v>345</v>
      </c>
      <c r="B348" s="22">
        <v>50</v>
      </c>
      <c r="C348" s="22" t="s">
        <v>464</v>
      </c>
      <c r="D348" s="22" t="s">
        <v>6</v>
      </c>
      <c r="E348" s="23">
        <v>0.1</v>
      </c>
      <c r="F348" s="23" t="str">
        <f t="shared" si="99"/>
        <v>≤0.5</v>
      </c>
      <c r="G348" s="24"/>
      <c r="H348" s="23"/>
      <c r="I348" s="23"/>
      <c r="J348" s="23"/>
      <c r="K348" s="24"/>
      <c r="L348" s="23"/>
      <c r="M348" s="25"/>
      <c r="N348" s="18"/>
      <c r="O348" s="25"/>
      <c r="P348" s="18"/>
      <c r="Q348" s="25"/>
      <c r="R348" s="18"/>
      <c r="S348" s="26"/>
      <c r="T348" s="18">
        <v>22.927</v>
      </c>
      <c r="U348" s="26" t="str">
        <f t="shared" si="117"/>
        <v>&gt;15</v>
      </c>
      <c r="V348" s="22">
        <v>4</v>
      </c>
      <c r="W348" s="22"/>
      <c r="X348" s="25"/>
      <c r="Y348" s="25"/>
      <c r="Z348" s="27"/>
      <c r="AA348" s="25"/>
      <c r="AB348" s="25"/>
      <c r="AC348" s="27"/>
      <c r="AD348" s="25"/>
      <c r="AE348" s="25"/>
      <c r="AF348" s="27"/>
      <c r="AG348" s="22" t="str">
        <f t="shared" si="118"/>
        <v>&lt;20</v>
      </c>
      <c r="AH348" s="28">
        <v>10</v>
      </c>
      <c r="AI348" s="28">
        <v>20</v>
      </c>
      <c r="AJ348" s="27">
        <f t="shared" si="119"/>
        <v>0.69314718055994529</v>
      </c>
      <c r="AK348" s="28"/>
      <c r="AL348" s="28"/>
      <c r="AM348" s="27"/>
      <c r="AN348" s="28"/>
      <c r="AO348" s="28"/>
      <c r="AP348" s="27"/>
      <c r="AQ348" s="25"/>
      <c r="AR348" s="25"/>
      <c r="AS348" s="27"/>
      <c r="AT348" s="25"/>
      <c r="AU348" s="25"/>
      <c r="AV348" s="27"/>
      <c r="AW348" s="25"/>
      <c r="AX348" s="25"/>
      <c r="AY348" s="27"/>
      <c r="AZ348" s="26">
        <v>0.43616696471409255</v>
      </c>
    </row>
    <row r="349" spans="1:52" x14ac:dyDescent="0.25">
      <c r="A349" s="22">
        <v>346</v>
      </c>
      <c r="B349" s="22">
        <v>50</v>
      </c>
      <c r="C349" s="22" t="s">
        <v>464</v>
      </c>
      <c r="D349" s="22" t="s">
        <v>6</v>
      </c>
      <c r="E349" s="23">
        <v>0.1</v>
      </c>
      <c r="F349" s="23" t="str">
        <f t="shared" si="99"/>
        <v>≤0.5</v>
      </c>
      <c r="G349" s="24"/>
      <c r="H349" s="23"/>
      <c r="I349" s="23"/>
      <c r="J349" s="23"/>
      <c r="K349" s="24"/>
      <c r="L349" s="23"/>
      <c r="M349" s="25"/>
      <c r="N349" s="18"/>
      <c r="O349" s="25"/>
      <c r="P349" s="18"/>
      <c r="Q349" s="25"/>
      <c r="R349" s="18"/>
      <c r="S349" s="26"/>
      <c r="T349" s="18">
        <v>22.927</v>
      </c>
      <c r="U349" s="26" t="str">
        <f t="shared" si="117"/>
        <v>&gt;15</v>
      </c>
      <c r="V349" s="22">
        <v>4</v>
      </c>
      <c r="W349" s="22"/>
      <c r="X349" s="25"/>
      <c r="Y349" s="25"/>
      <c r="Z349" s="27"/>
      <c r="AA349" s="25"/>
      <c r="AB349" s="25"/>
      <c r="AC349" s="27"/>
      <c r="AD349" s="25"/>
      <c r="AE349" s="25"/>
      <c r="AF349" s="27"/>
      <c r="AG349" s="22" t="str">
        <f t="shared" si="118"/>
        <v>&lt;20</v>
      </c>
      <c r="AH349" s="28">
        <v>7.5</v>
      </c>
      <c r="AI349" s="28">
        <v>16.8</v>
      </c>
      <c r="AJ349" s="27">
        <f t="shared" si="119"/>
        <v>0.80647586586694853</v>
      </c>
      <c r="AK349" s="28"/>
      <c r="AL349" s="28"/>
      <c r="AM349" s="27"/>
      <c r="AN349" s="28"/>
      <c r="AO349" s="28"/>
      <c r="AP349" s="27"/>
      <c r="AQ349" s="25"/>
      <c r="AR349" s="25"/>
      <c r="AS349" s="27"/>
      <c r="AT349" s="25"/>
      <c r="AU349" s="25"/>
      <c r="AV349" s="27"/>
      <c r="AW349" s="25"/>
      <c r="AX349" s="25"/>
      <c r="AY349" s="27"/>
      <c r="AZ349" s="26">
        <v>0.40563527718410614</v>
      </c>
    </row>
    <row r="350" spans="1:52" x14ac:dyDescent="0.25">
      <c r="A350" s="22">
        <v>347</v>
      </c>
      <c r="B350" s="22">
        <v>50</v>
      </c>
      <c r="C350" s="22" t="s">
        <v>464</v>
      </c>
      <c r="D350" s="22" t="s">
        <v>6</v>
      </c>
      <c r="E350" s="23">
        <v>0.1</v>
      </c>
      <c r="F350" s="23" t="str">
        <f t="shared" si="99"/>
        <v>≤0.5</v>
      </c>
      <c r="G350" s="24"/>
      <c r="H350" s="23"/>
      <c r="I350" s="23"/>
      <c r="J350" s="23"/>
      <c r="K350" s="24"/>
      <c r="L350" s="23"/>
      <c r="M350" s="25"/>
      <c r="N350" s="18"/>
      <c r="O350" s="25"/>
      <c r="P350" s="18"/>
      <c r="Q350" s="25"/>
      <c r="R350" s="18"/>
      <c r="S350" s="26"/>
      <c r="T350" s="18">
        <v>22.927</v>
      </c>
      <c r="U350" s="26" t="str">
        <f t="shared" si="117"/>
        <v>&gt;15</v>
      </c>
      <c r="V350" s="22">
        <v>4</v>
      </c>
      <c r="W350" s="22"/>
      <c r="X350" s="25"/>
      <c r="Y350" s="25"/>
      <c r="Z350" s="27"/>
      <c r="AA350" s="25"/>
      <c r="AB350" s="25"/>
      <c r="AC350" s="27"/>
      <c r="AD350" s="25"/>
      <c r="AE350" s="25"/>
      <c r="AF350" s="27"/>
      <c r="AG350" s="22" t="str">
        <f t="shared" si="118"/>
        <v>&lt;20</v>
      </c>
      <c r="AH350" s="28">
        <v>9</v>
      </c>
      <c r="AI350" s="28">
        <v>16</v>
      </c>
      <c r="AJ350" s="27">
        <f t="shared" si="119"/>
        <v>0.5753641449035618</v>
      </c>
      <c r="AK350" s="28"/>
      <c r="AL350" s="28"/>
      <c r="AM350" s="27"/>
      <c r="AN350" s="28"/>
      <c r="AO350" s="28"/>
      <c r="AP350" s="27"/>
      <c r="AQ350" s="25"/>
      <c r="AR350" s="25"/>
      <c r="AS350" s="27"/>
      <c r="AT350" s="25"/>
      <c r="AU350" s="25"/>
      <c r="AV350" s="27"/>
      <c r="AW350" s="25"/>
      <c r="AX350" s="25"/>
      <c r="AY350" s="27"/>
      <c r="AZ350" s="26">
        <v>0.30531687529986479</v>
      </c>
    </row>
    <row r="351" spans="1:52" x14ac:dyDescent="0.25">
      <c r="A351" s="22">
        <v>348</v>
      </c>
      <c r="B351" s="22">
        <v>50</v>
      </c>
      <c r="C351" s="22" t="s">
        <v>464</v>
      </c>
      <c r="D351" s="22" t="s">
        <v>6</v>
      </c>
      <c r="E351" s="23">
        <v>0.1</v>
      </c>
      <c r="F351" s="23" t="str">
        <f t="shared" si="99"/>
        <v>≤0.5</v>
      </c>
      <c r="G351" s="24"/>
      <c r="H351" s="23"/>
      <c r="I351" s="23"/>
      <c r="J351" s="23"/>
      <c r="K351" s="24"/>
      <c r="L351" s="23"/>
      <c r="M351" s="25"/>
      <c r="N351" s="18"/>
      <c r="O351" s="25"/>
      <c r="P351" s="18"/>
      <c r="Q351" s="25"/>
      <c r="R351" s="18"/>
      <c r="S351" s="26"/>
      <c r="T351" s="18">
        <v>22.927</v>
      </c>
      <c r="U351" s="26" t="str">
        <f t="shared" si="117"/>
        <v>&gt;15</v>
      </c>
      <c r="V351" s="22">
        <v>4</v>
      </c>
      <c r="W351" s="22"/>
      <c r="X351" s="25"/>
      <c r="Y351" s="25"/>
      <c r="Z351" s="27"/>
      <c r="AA351" s="25"/>
      <c r="AB351" s="25"/>
      <c r="AC351" s="27"/>
      <c r="AD351" s="25"/>
      <c r="AE351" s="25"/>
      <c r="AF351" s="27"/>
      <c r="AG351" s="22" t="str">
        <f t="shared" si="118"/>
        <v>&lt;20</v>
      </c>
      <c r="AH351" s="28">
        <v>8</v>
      </c>
      <c r="AI351" s="28">
        <v>17.8</v>
      </c>
      <c r="AJ351" s="27">
        <f t="shared" si="119"/>
        <v>0.79975691561820361</v>
      </c>
      <c r="AK351" s="28"/>
      <c r="AL351" s="28"/>
      <c r="AM351" s="27"/>
      <c r="AN351" s="28"/>
      <c r="AO351" s="28"/>
      <c r="AP351" s="27"/>
      <c r="AQ351" s="25"/>
      <c r="AR351" s="25"/>
      <c r="AS351" s="27"/>
      <c r="AT351" s="25"/>
      <c r="AU351" s="25"/>
      <c r="AV351" s="27"/>
      <c r="AW351" s="25"/>
      <c r="AX351" s="25"/>
      <c r="AY351" s="27"/>
      <c r="AZ351" s="26">
        <v>0.42744362541981074</v>
      </c>
    </row>
    <row r="352" spans="1:52" x14ac:dyDescent="0.25">
      <c r="A352" s="22">
        <v>349</v>
      </c>
      <c r="B352" s="22">
        <v>50</v>
      </c>
      <c r="C352" s="22" t="s">
        <v>464</v>
      </c>
      <c r="D352" s="22" t="s">
        <v>6</v>
      </c>
      <c r="E352" s="23">
        <v>0.1</v>
      </c>
      <c r="F352" s="23" t="str">
        <f t="shared" si="99"/>
        <v>≤0.5</v>
      </c>
      <c r="G352" s="24"/>
      <c r="H352" s="23"/>
      <c r="I352" s="23"/>
      <c r="J352" s="23"/>
      <c r="K352" s="24"/>
      <c r="L352" s="23"/>
      <c r="M352" s="25"/>
      <c r="N352" s="18"/>
      <c r="O352" s="25"/>
      <c r="P352" s="18"/>
      <c r="Q352" s="25"/>
      <c r="R352" s="18"/>
      <c r="S352" s="26"/>
      <c r="T352" s="18">
        <v>22.927</v>
      </c>
      <c r="U352" s="26" t="str">
        <f t="shared" si="117"/>
        <v>&gt;15</v>
      </c>
      <c r="V352" s="22">
        <v>4</v>
      </c>
      <c r="W352" s="22"/>
      <c r="X352" s="25"/>
      <c r="Y352" s="25"/>
      <c r="Z352" s="27"/>
      <c r="AA352" s="25"/>
      <c r="AB352" s="25"/>
      <c r="AC352" s="27"/>
      <c r="AD352" s="25"/>
      <c r="AE352" s="25"/>
      <c r="AF352" s="27"/>
      <c r="AG352" s="22" t="str">
        <f t="shared" si="118"/>
        <v>&lt;20</v>
      </c>
      <c r="AH352" s="28">
        <v>7</v>
      </c>
      <c r="AI352" s="28">
        <v>14.3</v>
      </c>
      <c r="AJ352" s="27">
        <f t="shared" si="119"/>
        <v>0.71434938821054839</v>
      </c>
      <c r="AK352" s="28"/>
      <c r="AL352" s="28"/>
      <c r="AM352" s="27"/>
      <c r="AN352" s="28"/>
      <c r="AO352" s="28"/>
      <c r="AP352" s="27"/>
      <c r="AQ352" s="25"/>
      <c r="AR352" s="25"/>
      <c r="AS352" s="27"/>
      <c r="AT352" s="25"/>
      <c r="AU352" s="25"/>
      <c r="AV352" s="27"/>
      <c r="AW352" s="25"/>
      <c r="AX352" s="25"/>
      <c r="AY352" s="27"/>
      <c r="AZ352" s="26">
        <v>0.31840188424128762</v>
      </c>
    </row>
    <row r="353" spans="1:52" x14ac:dyDescent="0.25">
      <c r="A353" s="22">
        <v>350</v>
      </c>
      <c r="B353" s="22">
        <v>50</v>
      </c>
      <c r="C353" s="22" t="s">
        <v>464</v>
      </c>
      <c r="D353" s="22" t="s">
        <v>6</v>
      </c>
      <c r="E353" s="23">
        <v>0.1</v>
      </c>
      <c r="F353" s="23" t="str">
        <f t="shared" si="99"/>
        <v>≤0.5</v>
      </c>
      <c r="G353" s="24"/>
      <c r="H353" s="23"/>
      <c r="I353" s="23"/>
      <c r="J353" s="23"/>
      <c r="K353" s="24"/>
      <c r="L353" s="23"/>
      <c r="M353" s="25"/>
      <c r="N353" s="18"/>
      <c r="O353" s="25"/>
      <c r="P353" s="18"/>
      <c r="Q353" s="25"/>
      <c r="R353" s="18"/>
      <c r="S353" s="26"/>
      <c r="T353" s="18">
        <v>22.927</v>
      </c>
      <c r="U353" s="26" t="str">
        <f t="shared" si="117"/>
        <v>&gt;15</v>
      </c>
      <c r="V353" s="22">
        <v>4</v>
      </c>
      <c r="W353" s="22"/>
      <c r="X353" s="25"/>
      <c r="Y353" s="25"/>
      <c r="Z353" s="27"/>
      <c r="AA353" s="25"/>
      <c r="AB353" s="25"/>
      <c r="AC353" s="27"/>
      <c r="AD353" s="25"/>
      <c r="AE353" s="25"/>
      <c r="AF353" s="27"/>
      <c r="AG353" s="22" t="str">
        <f t="shared" si="118"/>
        <v>&lt;20</v>
      </c>
      <c r="AH353" s="28">
        <v>9.8000000000000007</v>
      </c>
      <c r="AI353" s="28">
        <v>16.5</v>
      </c>
      <c r="AJ353" s="27">
        <f t="shared" si="119"/>
        <v>0.52097799523000865</v>
      </c>
      <c r="AK353" s="28"/>
      <c r="AL353" s="28"/>
      <c r="AM353" s="27"/>
      <c r="AN353" s="28"/>
      <c r="AO353" s="28"/>
      <c r="AP353" s="27"/>
      <c r="AQ353" s="25"/>
      <c r="AR353" s="25"/>
      <c r="AS353" s="27"/>
      <c r="AT353" s="25"/>
      <c r="AU353" s="25"/>
      <c r="AV353" s="27"/>
      <c r="AW353" s="25"/>
      <c r="AX353" s="25"/>
      <c r="AY353" s="27"/>
      <c r="AZ353" s="26">
        <v>0.29223186635844201</v>
      </c>
    </row>
    <row r="354" spans="1:52" x14ac:dyDescent="0.25">
      <c r="A354" s="22">
        <v>351</v>
      </c>
      <c r="B354" s="22">
        <v>50</v>
      </c>
      <c r="C354" s="22" t="s">
        <v>464</v>
      </c>
      <c r="D354" s="22" t="s">
        <v>6</v>
      </c>
      <c r="E354" s="23">
        <v>0.1</v>
      </c>
      <c r="F354" s="23" t="str">
        <f t="shared" si="99"/>
        <v>≤0.5</v>
      </c>
      <c r="G354" s="24"/>
      <c r="H354" s="23"/>
      <c r="I354" s="23"/>
      <c r="J354" s="23"/>
      <c r="K354" s="24"/>
      <c r="L354" s="23"/>
      <c r="M354" s="25"/>
      <c r="N354" s="18"/>
      <c r="O354" s="25"/>
      <c r="P354" s="18"/>
      <c r="Q354" s="25"/>
      <c r="R354" s="18"/>
      <c r="S354" s="26"/>
      <c r="T354" s="18">
        <v>22.927</v>
      </c>
      <c r="U354" s="26" t="str">
        <f t="shared" si="117"/>
        <v>&gt;15</v>
      </c>
      <c r="V354" s="22">
        <v>4</v>
      </c>
      <c r="W354" s="22"/>
      <c r="X354" s="25"/>
      <c r="Y354" s="25"/>
      <c r="Z354" s="27"/>
      <c r="AA354" s="25"/>
      <c r="AB354" s="25"/>
      <c r="AC354" s="27"/>
      <c r="AD354" s="25"/>
      <c r="AE354" s="25"/>
      <c r="AF354" s="27"/>
      <c r="AG354" s="22" t="str">
        <f t="shared" si="118"/>
        <v>&lt;20</v>
      </c>
      <c r="AH354" s="28">
        <v>7.8</v>
      </c>
      <c r="AI354" s="28">
        <v>13.8</v>
      </c>
      <c r="AJ354" s="27">
        <f t="shared" si="119"/>
        <v>0.57054485846761305</v>
      </c>
      <c r="AK354" s="28"/>
      <c r="AL354" s="28"/>
      <c r="AM354" s="27"/>
      <c r="AN354" s="28"/>
      <c r="AO354" s="28"/>
      <c r="AP354" s="27"/>
      <c r="AQ354" s="25"/>
      <c r="AR354" s="25"/>
      <c r="AS354" s="27"/>
      <c r="AT354" s="25"/>
      <c r="AU354" s="25"/>
      <c r="AV354" s="27"/>
      <c r="AW354" s="25"/>
      <c r="AX354" s="25"/>
      <c r="AY354" s="27"/>
      <c r="AZ354" s="26">
        <v>0.26170017882845559</v>
      </c>
    </row>
    <row r="355" spans="1:52" x14ac:dyDescent="0.25">
      <c r="A355" s="22">
        <v>352</v>
      </c>
      <c r="B355" s="22">
        <v>50</v>
      </c>
      <c r="C355" s="22" t="s">
        <v>464</v>
      </c>
      <c r="D355" s="22" t="s">
        <v>6</v>
      </c>
      <c r="E355" s="23">
        <v>0.1</v>
      </c>
      <c r="F355" s="23" t="str">
        <f t="shared" si="99"/>
        <v>≤0.5</v>
      </c>
      <c r="G355" s="24"/>
      <c r="H355" s="23"/>
      <c r="I355" s="23"/>
      <c r="J355" s="23"/>
      <c r="K355" s="24"/>
      <c r="L355" s="23"/>
      <c r="M355" s="25"/>
      <c r="N355" s="18"/>
      <c r="O355" s="25"/>
      <c r="P355" s="18"/>
      <c r="Q355" s="25"/>
      <c r="R355" s="18"/>
      <c r="S355" s="26"/>
      <c r="T355" s="18">
        <v>22.927</v>
      </c>
      <c r="U355" s="26" t="str">
        <f t="shared" si="117"/>
        <v>&gt;15</v>
      </c>
      <c r="V355" s="22">
        <v>4</v>
      </c>
      <c r="W355" s="22"/>
      <c r="X355" s="25"/>
      <c r="Y355" s="25"/>
      <c r="Z355" s="27"/>
      <c r="AA355" s="25"/>
      <c r="AB355" s="25"/>
      <c r="AC355" s="27"/>
      <c r="AD355" s="25"/>
      <c r="AE355" s="25"/>
      <c r="AF355" s="27"/>
      <c r="AG355" s="22" t="str">
        <f t="shared" si="118"/>
        <v>&lt;20</v>
      </c>
      <c r="AH355" s="28">
        <v>7.5</v>
      </c>
      <c r="AI355" s="28">
        <v>16.5</v>
      </c>
      <c r="AJ355" s="27">
        <f t="shared" si="119"/>
        <v>0.78845736036427028</v>
      </c>
      <c r="AK355" s="28"/>
      <c r="AL355" s="28"/>
      <c r="AM355" s="27"/>
      <c r="AN355" s="28"/>
      <c r="AO355" s="28"/>
      <c r="AP355" s="27"/>
      <c r="AQ355" s="25"/>
      <c r="AR355" s="25"/>
      <c r="AS355" s="27"/>
      <c r="AT355" s="25"/>
      <c r="AU355" s="25"/>
      <c r="AV355" s="27"/>
      <c r="AW355" s="25"/>
      <c r="AX355" s="25"/>
      <c r="AY355" s="27"/>
      <c r="AZ355" s="26">
        <v>0.3925502682426833</v>
      </c>
    </row>
    <row r="356" spans="1:52" x14ac:dyDescent="0.25">
      <c r="A356" s="22">
        <v>353</v>
      </c>
      <c r="B356" s="22">
        <v>50</v>
      </c>
      <c r="C356" s="22" t="s">
        <v>464</v>
      </c>
      <c r="D356" s="22" t="s">
        <v>6</v>
      </c>
      <c r="E356" s="23">
        <v>0.1</v>
      </c>
      <c r="F356" s="23" t="str">
        <f t="shared" si="99"/>
        <v>≤0.5</v>
      </c>
      <c r="G356" s="24"/>
      <c r="H356" s="23"/>
      <c r="I356" s="23"/>
      <c r="J356" s="23"/>
      <c r="K356" s="24"/>
      <c r="L356" s="23"/>
      <c r="M356" s="25"/>
      <c r="N356" s="18"/>
      <c r="O356" s="25"/>
      <c r="P356" s="18"/>
      <c r="Q356" s="25"/>
      <c r="R356" s="18"/>
      <c r="S356" s="26"/>
      <c r="T356" s="18">
        <v>22.927</v>
      </c>
      <c r="U356" s="26" t="str">
        <f t="shared" si="117"/>
        <v>&gt;15</v>
      </c>
      <c r="V356" s="22">
        <v>4</v>
      </c>
      <c r="W356" s="22"/>
      <c r="X356" s="25"/>
      <c r="Y356" s="25"/>
      <c r="Z356" s="27"/>
      <c r="AA356" s="25"/>
      <c r="AB356" s="25"/>
      <c r="AC356" s="27"/>
      <c r="AD356" s="25"/>
      <c r="AE356" s="25"/>
      <c r="AF356" s="27"/>
      <c r="AG356" s="22" t="str">
        <f t="shared" si="118"/>
        <v>&lt;20</v>
      </c>
      <c r="AH356" s="28">
        <v>8.5</v>
      </c>
      <c r="AI356" s="28">
        <v>15.8</v>
      </c>
      <c r="AJ356" s="27">
        <f t="shared" si="119"/>
        <v>0.61994377653665034</v>
      </c>
      <c r="AK356" s="28"/>
      <c r="AL356" s="28"/>
      <c r="AM356" s="27"/>
      <c r="AN356" s="28"/>
      <c r="AO356" s="28"/>
      <c r="AP356" s="27"/>
      <c r="AQ356" s="25"/>
      <c r="AR356" s="25"/>
      <c r="AS356" s="27"/>
      <c r="AT356" s="25"/>
      <c r="AU356" s="25"/>
      <c r="AV356" s="27"/>
      <c r="AW356" s="25"/>
      <c r="AX356" s="25"/>
      <c r="AY356" s="27"/>
      <c r="AZ356" s="26">
        <v>0.31840188424128762</v>
      </c>
    </row>
    <row r="357" spans="1:52" x14ac:dyDescent="0.25">
      <c r="A357" s="22">
        <v>354</v>
      </c>
      <c r="B357" s="22">
        <v>50</v>
      </c>
      <c r="C357" s="22" t="s">
        <v>464</v>
      </c>
      <c r="D357" s="22" t="s">
        <v>6</v>
      </c>
      <c r="E357" s="23">
        <v>0.1</v>
      </c>
      <c r="F357" s="23" t="str">
        <f t="shared" si="99"/>
        <v>≤0.5</v>
      </c>
      <c r="G357" s="24"/>
      <c r="H357" s="23"/>
      <c r="I357" s="23"/>
      <c r="J357" s="23"/>
      <c r="K357" s="24"/>
      <c r="L357" s="23"/>
      <c r="M357" s="25"/>
      <c r="N357" s="18"/>
      <c r="O357" s="25"/>
      <c r="P357" s="18"/>
      <c r="Q357" s="25"/>
      <c r="R357" s="18"/>
      <c r="S357" s="26"/>
      <c r="T357" s="18">
        <v>22.927</v>
      </c>
      <c r="U357" s="26" t="str">
        <f t="shared" si="117"/>
        <v>&gt;15</v>
      </c>
      <c r="V357" s="22">
        <v>4</v>
      </c>
      <c r="W357" s="22"/>
      <c r="X357" s="25"/>
      <c r="Y357" s="25"/>
      <c r="Z357" s="27"/>
      <c r="AA357" s="25"/>
      <c r="AB357" s="25"/>
      <c r="AC357" s="27"/>
      <c r="AD357" s="25"/>
      <c r="AE357" s="25"/>
      <c r="AF357" s="27"/>
      <c r="AG357" s="22" t="str">
        <f t="shared" si="118"/>
        <v>&lt;20</v>
      </c>
      <c r="AH357" s="28">
        <v>7</v>
      </c>
      <c r="AI357" s="28">
        <v>13.8</v>
      </c>
      <c r="AJ357" s="27">
        <f t="shared" si="119"/>
        <v>0.67875844310784572</v>
      </c>
      <c r="AK357" s="28"/>
      <c r="AL357" s="28"/>
      <c r="AM357" s="27"/>
      <c r="AN357" s="28"/>
      <c r="AO357" s="28"/>
      <c r="AP357" s="27"/>
      <c r="AQ357" s="25"/>
      <c r="AR357" s="25"/>
      <c r="AS357" s="27"/>
      <c r="AT357" s="25"/>
      <c r="AU357" s="25"/>
      <c r="AV357" s="27"/>
      <c r="AW357" s="25"/>
      <c r="AX357" s="25"/>
      <c r="AY357" s="27"/>
      <c r="AZ357" s="26">
        <v>0.29659353600558297</v>
      </c>
    </row>
    <row r="358" spans="1:52" x14ac:dyDescent="0.25">
      <c r="A358" s="22">
        <v>355</v>
      </c>
      <c r="B358" s="22">
        <v>50</v>
      </c>
      <c r="C358" s="22" t="s">
        <v>464</v>
      </c>
      <c r="D358" s="22" t="s">
        <v>6</v>
      </c>
      <c r="E358" s="23">
        <v>0.1</v>
      </c>
      <c r="F358" s="23" t="str">
        <f t="shared" si="99"/>
        <v>≤0.5</v>
      </c>
      <c r="G358" s="24"/>
      <c r="H358" s="23"/>
      <c r="I358" s="23"/>
      <c r="J358" s="23"/>
      <c r="K358" s="24"/>
      <c r="L358" s="23"/>
      <c r="M358" s="25"/>
      <c r="N358" s="18"/>
      <c r="O358" s="25"/>
      <c r="P358" s="18"/>
      <c r="Q358" s="25"/>
      <c r="R358" s="18"/>
      <c r="S358" s="26"/>
      <c r="T358" s="18">
        <v>22.927</v>
      </c>
      <c r="U358" s="26" t="str">
        <f t="shared" si="117"/>
        <v>&gt;15</v>
      </c>
      <c r="V358" s="22">
        <v>4</v>
      </c>
      <c r="W358" s="22"/>
      <c r="X358" s="25"/>
      <c r="Y358" s="25"/>
      <c r="Z358" s="27"/>
      <c r="AA358" s="25"/>
      <c r="AB358" s="25"/>
      <c r="AC358" s="27"/>
      <c r="AD358" s="25"/>
      <c r="AE358" s="25"/>
      <c r="AF358" s="27"/>
      <c r="AG358" s="22" t="str">
        <f t="shared" si="118"/>
        <v>&lt;20</v>
      </c>
      <c r="AH358" s="28">
        <v>10</v>
      </c>
      <c r="AI358" s="28">
        <v>17.3</v>
      </c>
      <c r="AJ358" s="27">
        <f t="shared" si="119"/>
        <v>0.5481214085096876</v>
      </c>
      <c r="AK358" s="28"/>
      <c r="AL358" s="28"/>
      <c r="AM358" s="27"/>
      <c r="AN358" s="28"/>
      <c r="AO358" s="28"/>
      <c r="AP358" s="27"/>
      <c r="AQ358" s="25"/>
      <c r="AR358" s="25"/>
      <c r="AS358" s="27"/>
      <c r="AT358" s="25"/>
      <c r="AU358" s="25"/>
      <c r="AV358" s="27"/>
      <c r="AW358" s="25"/>
      <c r="AX358" s="25"/>
      <c r="AY358" s="27"/>
      <c r="AZ358" s="26">
        <v>0.31840188424128762</v>
      </c>
    </row>
    <row r="359" spans="1:52" x14ac:dyDescent="0.25">
      <c r="A359" s="22">
        <v>356</v>
      </c>
      <c r="B359" s="22">
        <v>50</v>
      </c>
      <c r="C359" s="22" t="s">
        <v>464</v>
      </c>
      <c r="D359" s="22" t="s">
        <v>6</v>
      </c>
      <c r="E359" s="23">
        <v>0.1</v>
      </c>
      <c r="F359" s="23" t="str">
        <f t="shared" si="99"/>
        <v>≤0.5</v>
      </c>
      <c r="G359" s="24"/>
      <c r="H359" s="23"/>
      <c r="I359" s="23"/>
      <c r="J359" s="23"/>
      <c r="K359" s="24"/>
      <c r="L359" s="23"/>
      <c r="M359" s="25"/>
      <c r="N359" s="18"/>
      <c r="O359" s="25"/>
      <c r="P359" s="18"/>
      <c r="Q359" s="25"/>
      <c r="R359" s="18"/>
      <c r="S359" s="26"/>
      <c r="T359" s="18">
        <v>22.927</v>
      </c>
      <c r="U359" s="26" t="str">
        <f t="shared" si="117"/>
        <v>&gt;15</v>
      </c>
      <c r="V359" s="22">
        <v>4</v>
      </c>
      <c r="W359" s="22"/>
      <c r="X359" s="25"/>
      <c r="Y359" s="25"/>
      <c r="Z359" s="27"/>
      <c r="AA359" s="25"/>
      <c r="AB359" s="25"/>
      <c r="AC359" s="27"/>
      <c r="AD359" s="25"/>
      <c r="AE359" s="25"/>
      <c r="AF359" s="27"/>
      <c r="AG359" s="22" t="str">
        <f t="shared" si="118"/>
        <v>&lt;20</v>
      </c>
      <c r="AH359" s="28">
        <v>10.5</v>
      </c>
      <c r="AI359" s="28">
        <v>19.8</v>
      </c>
      <c r="AJ359" s="27">
        <f t="shared" si="119"/>
        <v>0.63430668053701189</v>
      </c>
      <c r="AK359" s="28"/>
      <c r="AL359" s="28"/>
      <c r="AM359" s="27"/>
      <c r="AN359" s="28"/>
      <c r="AO359" s="28"/>
      <c r="AP359" s="27"/>
      <c r="AQ359" s="25"/>
      <c r="AR359" s="25"/>
      <c r="AS359" s="27"/>
      <c r="AT359" s="25"/>
      <c r="AU359" s="25"/>
      <c r="AV359" s="27"/>
      <c r="AW359" s="25"/>
      <c r="AX359" s="25"/>
      <c r="AY359" s="27"/>
      <c r="AZ359" s="26">
        <v>0.40563527718410614</v>
      </c>
    </row>
    <row r="360" spans="1:52" x14ac:dyDescent="0.25">
      <c r="A360" s="22">
        <v>357</v>
      </c>
      <c r="B360" s="22">
        <v>51</v>
      </c>
      <c r="C360" s="22" t="s">
        <v>465</v>
      </c>
      <c r="D360" s="22" t="s">
        <v>6</v>
      </c>
      <c r="E360" s="23">
        <v>0.1</v>
      </c>
      <c r="F360" s="23" t="str">
        <f t="shared" ref="F360:F395" si="120">IF(E360&gt;0.5, "&gt;0.5", "≤0.5")</f>
        <v>≤0.5</v>
      </c>
      <c r="G360" s="24">
        <v>7.8</v>
      </c>
      <c r="H360" s="23" t="str">
        <f t="shared" ref="H360:H395" si="121">IF(G360&gt;7,"&gt;7.0","≤7.0")</f>
        <v>&gt;7.0</v>
      </c>
      <c r="I360" s="23">
        <v>35</v>
      </c>
      <c r="J360" s="23" t="str">
        <f t="shared" ref="J360:J395" si="122">IF(I360&gt;15,"&gt;15","≤15")</f>
        <v>&gt;15</v>
      </c>
      <c r="K360" s="24">
        <v>1.5</v>
      </c>
      <c r="L360" s="23" t="str">
        <f t="shared" ref="L360:L396" si="123">IF(K360&gt;20,"&gt;20",IF(K360&gt;10,"10–20","&lt;10"))</f>
        <v>&lt;10</v>
      </c>
      <c r="M360" s="25">
        <v>70</v>
      </c>
      <c r="N360" s="18" t="str">
        <f t="shared" ref="N360:N395" si="124">IF(M360&gt;180,"&gt;180",IF(M360&gt;110,"110–180","&lt;110"))</f>
        <v>&lt;110</v>
      </c>
      <c r="O360" s="25">
        <v>30.228000000000002</v>
      </c>
      <c r="P360" s="18" t="str">
        <f t="shared" ref="P360:P395" si="125">IF(O360&gt;44,"&gt;44",IF(O360&gt;26.4,"26–44","&lt;26"))</f>
        <v>26–44</v>
      </c>
      <c r="Q360" s="25">
        <v>5.81</v>
      </c>
      <c r="R360" s="18" t="str">
        <f t="shared" ref="R360:R395" si="126">IF(Q360&gt;58,"&gt;58",IF(Q360&gt;25,"25–58","&lt;25"))</f>
        <v>&lt;25</v>
      </c>
      <c r="S360" s="26" t="s">
        <v>8</v>
      </c>
      <c r="T360" s="18">
        <v>7</v>
      </c>
      <c r="U360" s="26" t="str">
        <f t="shared" si="117"/>
        <v>&lt;8</v>
      </c>
      <c r="V360" s="22">
        <v>4</v>
      </c>
      <c r="W360" s="22"/>
      <c r="X360" s="25"/>
      <c r="Y360" s="25"/>
      <c r="Z360" s="27"/>
      <c r="AA360" s="25"/>
      <c r="AB360" s="25"/>
      <c r="AC360" s="27"/>
      <c r="AD360" s="25"/>
      <c r="AE360" s="25"/>
      <c r="AF360" s="27"/>
      <c r="AG360" s="22" t="str">
        <f t="shared" si="118"/>
        <v>&lt;20</v>
      </c>
      <c r="AH360" s="28">
        <v>8</v>
      </c>
      <c r="AI360" s="28">
        <v>11.8</v>
      </c>
      <c r="AJ360" s="27">
        <f t="shared" si="119"/>
        <v>0.38865798979178323</v>
      </c>
      <c r="AK360" s="28"/>
      <c r="AL360" s="28"/>
      <c r="AM360" s="27"/>
      <c r="AN360" s="28">
        <v>4.8</v>
      </c>
      <c r="AO360" s="28">
        <v>7.3</v>
      </c>
      <c r="AP360" s="27">
        <v>0.41925843024050014</v>
      </c>
      <c r="AQ360" s="25"/>
      <c r="AR360" s="25"/>
      <c r="AS360" s="27"/>
      <c r="AT360" s="25"/>
      <c r="AU360" s="25"/>
      <c r="AV360" s="27"/>
      <c r="AW360" s="25"/>
      <c r="AX360" s="25"/>
      <c r="AY360" s="27"/>
      <c r="AZ360" s="26">
        <v>0.54285714285714293</v>
      </c>
    </row>
    <row r="361" spans="1:52" x14ac:dyDescent="0.25">
      <c r="A361" s="22">
        <v>358</v>
      </c>
      <c r="B361" s="22">
        <v>51</v>
      </c>
      <c r="C361" s="22" t="s">
        <v>465</v>
      </c>
      <c r="D361" s="22" t="s">
        <v>6</v>
      </c>
      <c r="E361" s="23">
        <v>0.1</v>
      </c>
      <c r="F361" s="23" t="str">
        <f t="shared" si="120"/>
        <v>≤0.5</v>
      </c>
      <c r="G361" s="24">
        <v>7.8</v>
      </c>
      <c r="H361" s="23" t="str">
        <f t="shared" si="121"/>
        <v>&gt;7.0</v>
      </c>
      <c r="I361" s="23">
        <v>35</v>
      </c>
      <c r="J361" s="23" t="str">
        <f t="shared" si="122"/>
        <v>&gt;15</v>
      </c>
      <c r="K361" s="24">
        <v>1.5</v>
      </c>
      <c r="L361" s="23" t="str">
        <f t="shared" si="123"/>
        <v>&lt;10</v>
      </c>
      <c r="M361" s="25">
        <v>70</v>
      </c>
      <c r="N361" s="18" t="str">
        <f t="shared" si="124"/>
        <v>&lt;110</v>
      </c>
      <c r="O361" s="25">
        <v>30.228000000000002</v>
      </c>
      <c r="P361" s="18" t="str">
        <f t="shared" si="125"/>
        <v>26–44</v>
      </c>
      <c r="Q361" s="25">
        <v>11.62</v>
      </c>
      <c r="R361" s="18" t="str">
        <f t="shared" si="126"/>
        <v>&lt;25</v>
      </c>
      <c r="S361" s="26" t="s">
        <v>8</v>
      </c>
      <c r="T361" s="18">
        <v>14</v>
      </c>
      <c r="U361" s="26" t="str">
        <f t="shared" si="117"/>
        <v>8–15</v>
      </c>
      <c r="V361" s="22">
        <v>4</v>
      </c>
      <c r="W361" s="22"/>
      <c r="X361" s="25"/>
      <c r="Y361" s="25"/>
      <c r="Z361" s="27"/>
      <c r="AA361" s="25"/>
      <c r="AB361" s="25"/>
      <c r="AC361" s="27"/>
      <c r="AD361" s="25"/>
      <c r="AE361" s="25"/>
      <c r="AF361" s="27"/>
      <c r="AG361" s="22" t="str">
        <f t="shared" si="118"/>
        <v>&lt;20</v>
      </c>
      <c r="AH361" s="28">
        <v>8</v>
      </c>
      <c r="AI361" s="28">
        <v>14</v>
      </c>
      <c r="AJ361" s="27">
        <f t="shared" si="119"/>
        <v>0.55961578793542266</v>
      </c>
      <c r="AK361" s="28"/>
      <c r="AL361" s="28"/>
      <c r="AM361" s="27"/>
      <c r="AN361" s="28">
        <v>4.8</v>
      </c>
      <c r="AO361" s="28">
        <v>7</v>
      </c>
      <c r="AP361" s="27">
        <v>0.37729423114146815</v>
      </c>
      <c r="AQ361" s="25"/>
      <c r="AR361" s="25"/>
      <c r="AS361" s="27"/>
      <c r="AT361" s="25"/>
      <c r="AU361" s="25"/>
      <c r="AV361" s="27"/>
      <c r="AW361" s="25"/>
      <c r="AX361" s="25"/>
      <c r="AY361" s="27"/>
      <c r="AZ361" s="26">
        <v>0.42857142857142855</v>
      </c>
    </row>
    <row r="362" spans="1:52" x14ac:dyDescent="0.25">
      <c r="A362" s="22">
        <v>359</v>
      </c>
      <c r="B362" s="22">
        <v>51</v>
      </c>
      <c r="C362" s="22" t="s">
        <v>465</v>
      </c>
      <c r="D362" s="22" t="s">
        <v>6</v>
      </c>
      <c r="E362" s="23">
        <v>0.1</v>
      </c>
      <c r="F362" s="23" t="str">
        <f t="shared" si="120"/>
        <v>≤0.5</v>
      </c>
      <c r="G362" s="24">
        <v>7.8</v>
      </c>
      <c r="H362" s="23" t="str">
        <f t="shared" si="121"/>
        <v>&gt;7.0</v>
      </c>
      <c r="I362" s="23">
        <v>35</v>
      </c>
      <c r="J362" s="23" t="str">
        <f t="shared" si="122"/>
        <v>&gt;15</v>
      </c>
      <c r="K362" s="24">
        <v>1.5</v>
      </c>
      <c r="L362" s="23" t="str">
        <f t="shared" si="123"/>
        <v>&lt;10</v>
      </c>
      <c r="M362" s="25">
        <v>70</v>
      </c>
      <c r="N362" s="18" t="str">
        <f t="shared" si="124"/>
        <v>&lt;110</v>
      </c>
      <c r="O362" s="25">
        <v>30.228000000000002</v>
      </c>
      <c r="P362" s="18" t="str">
        <f t="shared" si="125"/>
        <v>26–44</v>
      </c>
      <c r="Q362" s="25">
        <v>17.43</v>
      </c>
      <c r="R362" s="18" t="str">
        <f t="shared" si="126"/>
        <v>&lt;25</v>
      </c>
      <c r="S362" s="26" t="s">
        <v>8</v>
      </c>
      <c r="T362" s="18">
        <v>21</v>
      </c>
      <c r="U362" s="26" t="str">
        <f t="shared" si="117"/>
        <v>&gt;15</v>
      </c>
      <c r="V362" s="22">
        <v>4</v>
      </c>
      <c r="W362" s="22"/>
      <c r="X362" s="25"/>
      <c r="Y362" s="25"/>
      <c r="Z362" s="27"/>
      <c r="AA362" s="25"/>
      <c r="AB362" s="25"/>
      <c r="AC362" s="27"/>
      <c r="AD362" s="25"/>
      <c r="AE362" s="25"/>
      <c r="AF362" s="27"/>
      <c r="AG362" s="22" t="str">
        <f t="shared" si="118"/>
        <v>&lt;20</v>
      </c>
      <c r="AH362" s="28">
        <v>8</v>
      </c>
      <c r="AI362" s="28">
        <v>14.8</v>
      </c>
      <c r="AJ362" s="27">
        <f t="shared" si="119"/>
        <v>0.61518563909023349</v>
      </c>
      <c r="AK362" s="28"/>
      <c r="AL362" s="28"/>
      <c r="AM362" s="27"/>
      <c r="AN362" s="28">
        <v>4.8</v>
      </c>
      <c r="AO362" s="28">
        <v>7.4</v>
      </c>
      <c r="AP362" s="27">
        <v>0.43286408229627887</v>
      </c>
      <c r="AQ362" s="25"/>
      <c r="AR362" s="25"/>
      <c r="AS362" s="27"/>
      <c r="AT362" s="25"/>
      <c r="AU362" s="25"/>
      <c r="AV362" s="27"/>
      <c r="AW362" s="25"/>
      <c r="AX362" s="25"/>
      <c r="AY362" s="27"/>
      <c r="AZ362" s="26">
        <v>0.32380952380952382</v>
      </c>
    </row>
    <row r="363" spans="1:52" x14ac:dyDescent="0.25">
      <c r="A363" s="22">
        <v>360</v>
      </c>
      <c r="B363" s="22">
        <v>51</v>
      </c>
      <c r="C363" s="22" t="s">
        <v>465</v>
      </c>
      <c r="D363" s="22" t="s">
        <v>6</v>
      </c>
      <c r="E363" s="23">
        <v>0.1</v>
      </c>
      <c r="F363" s="23" t="str">
        <f t="shared" si="120"/>
        <v>≤0.5</v>
      </c>
      <c r="G363" s="24">
        <v>7.8</v>
      </c>
      <c r="H363" s="23" t="str">
        <f t="shared" si="121"/>
        <v>&gt;7.0</v>
      </c>
      <c r="I363" s="23">
        <v>35</v>
      </c>
      <c r="J363" s="23" t="str">
        <f t="shared" si="122"/>
        <v>&gt;15</v>
      </c>
      <c r="K363" s="24">
        <v>1.5</v>
      </c>
      <c r="L363" s="23" t="str">
        <f t="shared" si="123"/>
        <v>&lt;10</v>
      </c>
      <c r="M363" s="25">
        <v>70</v>
      </c>
      <c r="N363" s="18" t="str">
        <f t="shared" si="124"/>
        <v>&lt;110</v>
      </c>
      <c r="O363" s="25">
        <v>30.228000000000002</v>
      </c>
      <c r="P363" s="18" t="str">
        <f t="shared" si="125"/>
        <v>26–44</v>
      </c>
      <c r="Q363" s="25">
        <v>5.81</v>
      </c>
      <c r="R363" s="18" t="str">
        <f t="shared" si="126"/>
        <v>&lt;25</v>
      </c>
      <c r="S363" s="26" t="s">
        <v>8</v>
      </c>
      <c r="T363" s="18">
        <v>7</v>
      </c>
      <c r="U363" s="26" t="str">
        <f t="shared" si="117"/>
        <v>&lt;8</v>
      </c>
      <c r="V363" s="22">
        <v>4</v>
      </c>
      <c r="W363" s="22"/>
      <c r="X363" s="25"/>
      <c r="Y363" s="25"/>
      <c r="Z363" s="27"/>
      <c r="AA363" s="25"/>
      <c r="AB363" s="25"/>
      <c r="AC363" s="27"/>
      <c r="AD363" s="25"/>
      <c r="AE363" s="25"/>
      <c r="AF363" s="27"/>
      <c r="AG363" s="22" t="str">
        <f t="shared" si="118"/>
        <v>&lt;20</v>
      </c>
      <c r="AH363" s="28">
        <v>8</v>
      </c>
      <c r="AI363" s="28">
        <v>10.8</v>
      </c>
      <c r="AJ363" s="27">
        <f t="shared" si="119"/>
        <v>0.30010459245033816</v>
      </c>
      <c r="AK363" s="28"/>
      <c r="AL363" s="28"/>
      <c r="AM363" s="27"/>
      <c r="AN363" s="28">
        <v>5.4</v>
      </c>
      <c r="AO363" s="28">
        <v>7.1</v>
      </c>
      <c r="AP363" s="27">
        <v>0.27369583047704094</v>
      </c>
      <c r="AQ363" s="25"/>
      <c r="AR363" s="25"/>
      <c r="AS363" s="27"/>
      <c r="AT363" s="25"/>
      <c r="AU363" s="25"/>
      <c r="AV363" s="27"/>
      <c r="AW363" s="25"/>
      <c r="AX363" s="25"/>
      <c r="AY363" s="27"/>
      <c r="AZ363" s="26">
        <v>0.40000000000000008</v>
      </c>
    </row>
    <row r="364" spans="1:52" x14ac:dyDescent="0.25">
      <c r="A364" s="22">
        <v>361</v>
      </c>
      <c r="B364" s="22">
        <v>51</v>
      </c>
      <c r="C364" s="22" t="s">
        <v>465</v>
      </c>
      <c r="D364" s="22" t="s">
        <v>6</v>
      </c>
      <c r="E364" s="23">
        <v>0.1</v>
      </c>
      <c r="F364" s="23" t="str">
        <f t="shared" si="120"/>
        <v>≤0.5</v>
      </c>
      <c r="G364" s="24">
        <v>7.8</v>
      </c>
      <c r="H364" s="23" t="str">
        <f t="shared" si="121"/>
        <v>&gt;7.0</v>
      </c>
      <c r="I364" s="23">
        <v>35</v>
      </c>
      <c r="J364" s="23" t="str">
        <f t="shared" si="122"/>
        <v>&gt;15</v>
      </c>
      <c r="K364" s="24">
        <v>1.5</v>
      </c>
      <c r="L364" s="23" t="str">
        <f t="shared" si="123"/>
        <v>&lt;10</v>
      </c>
      <c r="M364" s="25">
        <v>70</v>
      </c>
      <c r="N364" s="18" t="str">
        <f t="shared" si="124"/>
        <v>&lt;110</v>
      </c>
      <c r="O364" s="25">
        <v>30.228000000000002</v>
      </c>
      <c r="P364" s="18" t="str">
        <f t="shared" si="125"/>
        <v>26–44</v>
      </c>
      <c r="Q364" s="25">
        <v>11.62</v>
      </c>
      <c r="R364" s="18" t="str">
        <f t="shared" si="126"/>
        <v>&lt;25</v>
      </c>
      <c r="S364" s="26" t="s">
        <v>8</v>
      </c>
      <c r="T364" s="18">
        <v>14</v>
      </c>
      <c r="U364" s="26" t="str">
        <f t="shared" si="117"/>
        <v>8–15</v>
      </c>
      <c r="V364" s="22">
        <v>4</v>
      </c>
      <c r="W364" s="22"/>
      <c r="X364" s="25"/>
      <c r="Y364" s="25"/>
      <c r="Z364" s="27"/>
      <c r="AA364" s="25"/>
      <c r="AB364" s="25"/>
      <c r="AC364" s="27"/>
      <c r="AD364" s="25"/>
      <c r="AE364" s="25"/>
      <c r="AF364" s="27"/>
      <c r="AG364" s="22" t="str">
        <f t="shared" si="118"/>
        <v>&lt;20</v>
      </c>
      <c r="AH364" s="28">
        <v>8</v>
      </c>
      <c r="AI364" s="28">
        <v>14.3</v>
      </c>
      <c r="AJ364" s="27">
        <f t="shared" si="119"/>
        <v>0.58081799558602576</v>
      </c>
      <c r="AK364" s="28"/>
      <c r="AL364" s="28"/>
      <c r="AM364" s="27"/>
      <c r="AN364" s="28">
        <v>5.4</v>
      </c>
      <c r="AO364" s="28">
        <v>5.3</v>
      </c>
      <c r="AP364" s="27">
        <v>-1.8692133012152633E-2</v>
      </c>
      <c r="AQ364" s="25"/>
      <c r="AR364" s="25"/>
      <c r="AS364" s="27"/>
      <c r="AT364" s="25"/>
      <c r="AU364" s="25"/>
      <c r="AV364" s="27"/>
      <c r="AW364" s="25"/>
      <c r="AX364" s="25"/>
      <c r="AY364" s="27"/>
      <c r="AZ364" s="26">
        <v>0.45000000000000007</v>
      </c>
    </row>
    <row r="365" spans="1:52" x14ac:dyDescent="0.25">
      <c r="A365" s="22">
        <v>362</v>
      </c>
      <c r="B365" s="22">
        <v>51</v>
      </c>
      <c r="C365" s="22" t="s">
        <v>465</v>
      </c>
      <c r="D365" s="22" t="s">
        <v>6</v>
      </c>
      <c r="E365" s="23">
        <v>0.1</v>
      </c>
      <c r="F365" s="23" t="str">
        <f t="shared" si="120"/>
        <v>≤0.5</v>
      </c>
      <c r="G365" s="24">
        <v>7.8</v>
      </c>
      <c r="H365" s="23" t="str">
        <f t="shared" si="121"/>
        <v>&gt;7.0</v>
      </c>
      <c r="I365" s="23">
        <v>35</v>
      </c>
      <c r="J365" s="23" t="str">
        <f t="shared" si="122"/>
        <v>&gt;15</v>
      </c>
      <c r="K365" s="24">
        <v>1.5</v>
      </c>
      <c r="L365" s="23" t="str">
        <f t="shared" si="123"/>
        <v>&lt;10</v>
      </c>
      <c r="M365" s="25">
        <v>70</v>
      </c>
      <c r="N365" s="18" t="str">
        <f t="shared" si="124"/>
        <v>&lt;110</v>
      </c>
      <c r="O365" s="25">
        <v>30.228000000000002</v>
      </c>
      <c r="P365" s="18" t="str">
        <f t="shared" si="125"/>
        <v>26–44</v>
      </c>
      <c r="Q365" s="25">
        <v>17.43</v>
      </c>
      <c r="R365" s="18" t="str">
        <f t="shared" si="126"/>
        <v>&lt;25</v>
      </c>
      <c r="S365" s="26" t="s">
        <v>8</v>
      </c>
      <c r="T365" s="18">
        <v>21</v>
      </c>
      <c r="U365" s="26" t="str">
        <f t="shared" si="117"/>
        <v>&gt;15</v>
      </c>
      <c r="V365" s="22">
        <v>4</v>
      </c>
      <c r="W365" s="22"/>
      <c r="X365" s="25"/>
      <c r="Y365" s="25"/>
      <c r="Z365" s="27"/>
      <c r="AA365" s="25"/>
      <c r="AB365" s="25"/>
      <c r="AC365" s="27"/>
      <c r="AD365" s="25"/>
      <c r="AE365" s="25"/>
      <c r="AF365" s="27"/>
      <c r="AG365" s="22" t="str">
        <f t="shared" si="118"/>
        <v>&lt;20</v>
      </c>
      <c r="AH365" s="28">
        <v>8</v>
      </c>
      <c r="AI365" s="28">
        <v>12.3</v>
      </c>
      <c r="AJ365" s="27">
        <f t="shared" si="119"/>
        <v>0.43015772069853592</v>
      </c>
      <c r="AK365" s="28"/>
      <c r="AL365" s="28"/>
      <c r="AM365" s="27"/>
      <c r="AN365" s="28">
        <v>5.4</v>
      </c>
      <c r="AO365" s="28">
        <v>10.199999999999999</v>
      </c>
      <c r="AP365" s="27">
        <v>0.6359887667199966</v>
      </c>
      <c r="AQ365" s="25"/>
      <c r="AR365" s="25"/>
      <c r="AS365" s="27"/>
      <c r="AT365" s="25"/>
      <c r="AU365" s="25"/>
      <c r="AV365" s="27"/>
      <c r="AW365" s="25"/>
      <c r="AX365" s="25"/>
      <c r="AY365" s="27"/>
      <c r="AZ365" s="26">
        <v>0.20476190476190478</v>
      </c>
    </row>
    <row r="366" spans="1:52" x14ac:dyDescent="0.25">
      <c r="A366" s="22">
        <v>363</v>
      </c>
      <c r="B366" s="22">
        <v>51</v>
      </c>
      <c r="C366" s="22" t="s">
        <v>465</v>
      </c>
      <c r="D366" s="22" t="s">
        <v>6</v>
      </c>
      <c r="E366" s="23">
        <v>0.1</v>
      </c>
      <c r="F366" s="23" t="str">
        <f t="shared" si="120"/>
        <v>≤0.5</v>
      </c>
      <c r="G366" s="24">
        <v>7.8</v>
      </c>
      <c r="H366" s="23" t="str">
        <f t="shared" si="121"/>
        <v>&gt;7.0</v>
      </c>
      <c r="I366" s="23">
        <v>35</v>
      </c>
      <c r="J366" s="23" t="str">
        <f t="shared" si="122"/>
        <v>&gt;15</v>
      </c>
      <c r="K366" s="24">
        <v>1.5</v>
      </c>
      <c r="L366" s="23" t="str">
        <f t="shared" si="123"/>
        <v>&lt;10</v>
      </c>
      <c r="M366" s="25">
        <v>70</v>
      </c>
      <c r="N366" s="18" t="str">
        <f t="shared" si="124"/>
        <v>&lt;110</v>
      </c>
      <c r="O366" s="25">
        <v>30.228000000000002</v>
      </c>
      <c r="P366" s="18" t="str">
        <f t="shared" si="125"/>
        <v>26–44</v>
      </c>
      <c r="Q366" s="25">
        <v>5.81</v>
      </c>
      <c r="R366" s="18" t="str">
        <f t="shared" si="126"/>
        <v>&lt;25</v>
      </c>
      <c r="S366" s="26" t="s">
        <v>8</v>
      </c>
      <c r="T366" s="18">
        <v>7</v>
      </c>
      <c r="U366" s="26" t="str">
        <f t="shared" si="117"/>
        <v>&lt;8</v>
      </c>
      <c r="V366" s="22">
        <v>4</v>
      </c>
      <c r="W366" s="22"/>
      <c r="X366" s="25"/>
      <c r="Y366" s="25"/>
      <c r="Z366" s="27"/>
      <c r="AA366" s="25"/>
      <c r="AB366" s="25"/>
      <c r="AC366" s="27"/>
      <c r="AD366" s="25"/>
      <c r="AE366" s="25"/>
      <c r="AF366" s="27"/>
      <c r="AG366" s="22" t="str">
        <f t="shared" si="118"/>
        <v>&lt;20</v>
      </c>
      <c r="AH366" s="28">
        <v>10.3</v>
      </c>
      <c r="AI366" s="28">
        <v>11</v>
      </c>
      <c r="AJ366" s="27">
        <f t="shared" si="119"/>
        <v>6.5751377562780433E-2</v>
      </c>
      <c r="AK366" s="28"/>
      <c r="AL366" s="28"/>
      <c r="AM366" s="27"/>
      <c r="AN366" s="28">
        <v>5.6</v>
      </c>
      <c r="AO366" s="28">
        <v>5.6</v>
      </c>
      <c r="AP366" s="27">
        <v>0</v>
      </c>
      <c r="AQ366" s="25"/>
      <c r="AR366" s="25"/>
      <c r="AS366" s="27"/>
      <c r="AT366" s="25"/>
      <c r="AU366" s="25"/>
      <c r="AV366" s="27"/>
      <c r="AW366" s="25"/>
      <c r="AX366" s="25"/>
      <c r="AY366" s="27"/>
      <c r="AZ366" s="26">
        <v>9.9999999999999895E-2</v>
      </c>
    </row>
    <row r="367" spans="1:52" x14ac:dyDescent="0.25">
      <c r="A367" s="22">
        <v>364</v>
      </c>
      <c r="B367" s="22">
        <v>51</v>
      </c>
      <c r="C367" s="22" t="s">
        <v>465</v>
      </c>
      <c r="D367" s="22" t="s">
        <v>6</v>
      </c>
      <c r="E367" s="23">
        <v>0.1</v>
      </c>
      <c r="F367" s="23" t="str">
        <f t="shared" si="120"/>
        <v>≤0.5</v>
      </c>
      <c r="G367" s="24">
        <v>7.8</v>
      </c>
      <c r="H367" s="23" t="str">
        <f t="shared" si="121"/>
        <v>&gt;7.0</v>
      </c>
      <c r="I367" s="23">
        <v>35</v>
      </c>
      <c r="J367" s="23" t="str">
        <f t="shared" si="122"/>
        <v>&gt;15</v>
      </c>
      <c r="K367" s="24">
        <v>1.5</v>
      </c>
      <c r="L367" s="23" t="str">
        <f t="shared" si="123"/>
        <v>&lt;10</v>
      </c>
      <c r="M367" s="25">
        <v>70</v>
      </c>
      <c r="N367" s="18" t="str">
        <f t="shared" si="124"/>
        <v>&lt;110</v>
      </c>
      <c r="O367" s="25">
        <v>30.228000000000002</v>
      </c>
      <c r="P367" s="18" t="str">
        <f t="shared" si="125"/>
        <v>26–44</v>
      </c>
      <c r="Q367" s="25">
        <v>11.62</v>
      </c>
      <c r="R367" s="18" t="str">
        <f t="shared" si="126"/>
        <v>&lt;25</v>
      </c>
      <c r="S367" s="26" t="s">
        <v>8</v>
      </c>
      <c r="T367" s="18">
        <v>14</v>
      </c>
      <c r="U367" s="26" t="str">
        <f t="shared" si="117"/>
        <v>8–15</v>
      </c>
      <c r="V367" s="22">
        <v>4</v>
      </c>
      <c r="W367" s="22"/>
      <c r="X367" s="25"/>
      <c r="Y367" s="25"/>
      <c r="Z367" s="27"/>
      <c r="AA367" s="25"/>
      <c r="AB367" s="25"/>
      <c r="AC367" s="27"/>
      <c r="AD367" s="25"/>
      <c r="AE367" s="25"/>
      <c r="AF367" s="27"/>
      <c r="AG367" s="22" t="str">
        <f t="shared" si="118"/>
        <v>&lt;20</v>
      </c>
      <c r="AH367" s="28">
        <v>10.3</v>
      </c>
      <c r="AI367" s="28">
        <v>12.5</v>
      </c>
      <c r="AJ367" s="27">
        <f t="shared" si="119"/>
        <v>0.19358474907266526</v>
      </c>
      <c r="AK367" s="28"/>
      <c r="AL367" s="28"/>
      <c r="AM367" s="27"/>
      <c r="AN367" s="28">
        <v>5.6</v>
      </c>
      <c r="AO367" s="28">
        <v>6</v>
      </c>
      <c r="AP367" s="27">
        <v>6.8992871486951421E-2</v>
      </c>
      <c r="AQ367" s="25"/>
      <c r="AR367" s="25"/>
      <c r="AS367" s="27"/>
      <c r="AT367" s="25"/>
      <c r="AU367" s="25"/>
      <c r="AV367" s="27"/>
      <c r="AW367" s="25"/>
      <c r="AX367" s="25"/>
      <c r="AY367" s="27"/>
      <c r="AZ367" s="26">
        <v>0.15714285714285708</v>
      </c>
    </row>
    <row r="368" spans="1:52" x14ac:dyDescent="0.25">
      <c r="A368" s="22">
        <v>365</v>
      </c>
      <c r="B368" s="22">
        <v>51</v>
      </c>
      <c r="C368" s="22" t="s">
        <v>465</v>
      </c>
      <c r="D368" s="22" t="s">
        <v>6</v>
      </c>
      <c r="E368" s="23">
        <v>0.1</v>
      </c>
      <c r="F368" s="23" t="str">
        <f t="shared" si="120"/>
        <v>≤0.5</v>
      </c>
      <c r="G368" s="24">
        <v>7.8</v>
      </c>
      <c r="H368" s="23" t="str">
        <f t="shared" si="121"/>
        <v>&gt;7.0</v>
      </c>
      <c r="I368" s="23">
        <v>35</v>
      </c>
      <c r="J368" s="23" t="str">
        <f t="shared" si="122"/>
        <v>&gt;15</v>
      </c>
      <c r="K368" s="24">
        <v>1.5</v>
      </c>
      <c r="L368" s="23" t="str">
        <f t="shared" si="123"/>
        <v>&lt;10</v>
      </c>
      <c r="M368" s="25">
        <v>70</v>
      </c>
      <c r="N368" s="18" t="str">
        <f t="shared" si="124"/>
        <v>&lt;110</v>
      </c>
      <c r="O368" s="25">
        <v>30.228000000000002</v>
      </c>
      <c r="P368" s="18" t="str">
        <f t="shared" si="125"/>
        <v>26–44</v>
      </c>
      <c r="Q368" s="25">
        <v>17.43</v>
      </c>
      <c r="R368" s="18" t="str">
        <f t="shared" si="126"/>
        <v>&lt;25</v>
      </c>
      <c r="S368" s="26" t="s">
        <v>8</v>
      </c>
      <c r="T368" s="18">
        <v>21</v>
      </c>
      <c r="U368" s="26" t="str">
        <f t="shared" si="117"/>
        <v>&gt;15</v>
      </c>
      <c r="V368" s="22">
        <v>4</v>
      </c>
      <c r="W368" s="22"/>
      <c r="X368" s="25"/>
      <c r="Y368" s="25"/>
      <c r="Z368" s="27"/>
      <c r="AA368" s="25"/>
      <c r="AB368" s="25"/>
      <c r="AC368" s="27"/>
      <c r="AD368" s="25"/>
      <c r="AE368" s="25"/>
      <c r="AF368" s="27"/>
      <c r="AG368" s="22" t="str">
        <f t="shared" si="118"/>
        <v>&lt;20</v>
      </c>
      <c r="AH368" s="28">
        <v>10.3</v>
      </c>
      <c r="AI368" s="28">
        <v>12.3</v>
      </c>
      <c r="AJ368" s="27">
        <f t="shared" si="119"/>
        <v>0.17745536714278165</v>
      </c>
      <c r="AK368" s="28"/>
      <c r="AL368" s="28"/>
      <c r="AM368" s="27"/>
      <c r="AN368" s="28">
        <v>5.6</v>
      </c>
      <c r="AO368" s="28">
        <v>5.3</v>
      </c>
      <c r="AP368" s="27">
        <v>-5.5059777183027313E-2</v>
      </c>
      <c r="AQ368" s="25"/>
      <c r="AR368" s="25"/>
      <c r="AS368" s="27"/>
      <c r="AT368" s="25"/>
      <c r="AU368" s="25"/>
      <c r="AV368" s="27"/>
      <c r="AW368" s="25"/>
      <c r="AX368" s="25"/>
      <c r="AY368" s="27"/>
      <c r="AZ368" s="26">
        <v>9.5238095238095233E-2</v>
      </c>
    </row>
    <row r="369" spans="1:52" x14ac:dyDescent="0.25">
      <c r="A369" s="22">
        <v>366</v>
      </c>
      <c r="B369" s="22">
        <v>51</v>
      </c>
      <c r="C369" s="22" t="s">
        <v>465</v>
      </c>
      <c r="D369" s="22" t="s">
        <v>6</v>
      </c>
      <c r="E369" s="23">
        <v>0.1</v>
      </c>
      <c r="F369" s="23" t="str">
        <f t="shared" si="120"/>
        <v>≤0.5</v>
      </c>
      <c r="G369" s="24">
        <v>7.8</v>
      </c>
      <c r="H369" s="23" t="str">
        <f t="shared" si="121"/>
        <v>&gt;7.0</v>
      </c>
      <c r="I369" s="23">
        <v>35</v>
      </c>
      <c r="J369" s="23" t="str">
        <f t="shared" si="122"/>
        <v>&gt;15</v>
      </c>
      <c r="K369" s="24">
        <v>1.5</v>
      </c>
      <c r="L369" s="23" t="str">
        <f t="shared" si="123"/>
        <v>&lt;10</v>
      </c>
      <c r="M369" s="25">
        <v>70</v>
      </c>
      <c r="N369" s="18" t="str">
        <f t="shared" si="124"/>
        <v>&lt;110</v>
      </c>
      <c r="O369" s="25">
        <v>30.228000000000002</v>
      </c>
      <c r="P369" s="18" t="str">
        <f t="shared" si="125"/>
        <v>26–44</v>
      </c>
      <c r="Q369" s="25">
        <v>5.81</v>
      </c>
      <c r="R369" s="18" t="str">
        <f t="shared" si="126"/>
        <v>&lt;25</v>
      </c>
      <c r="S369" s="26" t="s">
        <v>8</v>
      </c>
      <c r="T369" s="18">
        <v>7</v>
      </c>
      <c r="U369" s="26" t="str">
        <f t="shared" si="117"/>
        <v>&lt;8</v>
      </c>
      <c r="V369" s="22">
        <v>4</v>
      </c>
      <c r="W369" s="22"/>
      <c r="X369" s="25"/>
      <c r="Y369" s="25"/>
      <c r="Z369" s="27"/>
      <c r="AA369" s="25"/>
      <c r="AB369" s="25"/>
      <c r="AC369" s="27"/>
      <c r="AD369" s="25"/>
      <c r="AE369" s="25"/>
      <c r="AF369" s="27"/>
      <c r="AG369" s="22" t="str">
        <f t="shared" si="118"/>
        <v>&lt;20</v>
      </c>
      <c r="AH369" s="28">
        <v>7.5</v>
      </c>
      <c r="AI369" s="28">
        <v>19.3</v>
      </c>
      <c r="AJ369" s="27">
        <f t="shared" si="119"/>
        <v>0.94520207536857503</v>
      </c>
      <c r="AK369" s="28"/>
      <c r="AL369" s="28"/>
      <c r="AM369" s="27"/>
      <c r="AN369" s="28">
        <v>6.4</v>
      </c>
      <c r="AO369" s="28">
        <v>6.5</v>
      </c>
      <c r="AP369" s="27">
        <v>1.5504186535965254E-2</v>
      </c>
      <c r="AQ369" s="25"/>
      <c r="AR369" s="25"/>
      <c r="AS369" s="27"/>
      <c r="AT369" s="25"/>
      <c r="AU369" s="25"/>
      <c r="AV369" s="27"/>
      <c r="AW369" s="25"/>
      <c r="AX369" s="25"/>
      <c r="AY369" s="27"/>
      <c r="AZ369" s="26">
        <v>1.6857142857142857</v>
      </c>
    </row>
    <row r="370" spans="1:52" x14ac:dyDescent="0.25">
      <c r="A370" s="22">
        <v>367</v>
      </c>
      <c r="B370" s="22">
        <v>51</v>
      </c>
      <c r="C370" s="22" t="s">
        <v>465</v>
      </c>
      <c r="D370" s="22" t="s">
        <v>6</v>
      </c>
      <c r="E370" s="23">
        <v>0.1</v>
      </c>
      <c r="F370" s="23" t="str">
        <f t="shared" si="120"/>
        <v>≤0.5</v>
      </c>
      <c r="G370" s="24">
        <v>7.8</v>
      </c>
      <c r="H370" s="23" t="str">
        <f t="shared" si="121"/>
        <v>&gt;7.0</v>
      </c>
      <c r="I370" s="23">
        <v>35</v>
      </c>
      <c r="J370" s="23" t="str">
        <f t="shared" si="122"/>
        <v>&gt;15</v>
      </c>
      <c r="K370" s="24">
        <v>1.5</v>
      </c>
      <c r="L370" s="23" t="str">
        <f t="shared" si="123"/>
        <v>&lt;10</v>
      </c>
      <c r="M370" s="25">
        <v>70</v>
      </c>
      <c r="N370" s="18" t="str">
        <f t="shared" si="124"/>
        <v>&lt;110</v>
      </c>
      <c r="O370" s="25">
        <v>30.228000000000002</v>
      </c>
      <c r="P370" s="18" t="str">
        <f t="shared" si="125"/>
        <v>26–44</v>
      </c>
      <c r="Q370" s="25">
        <v>11.62</v>
      </c>
      <c r="R370" s="18" t="str">
        <f t="shared" si="126"/>
        <v>&lt;25</v>
      </c>
      <c r="S370" s="26" t="s">
        <v>8</v>
      </c>
      <c r="T370" s="18">
        <v>14</v>
      </c>
      <c r="U370" s="26" t="str">
        <f t="shared" si="117"/>
        <v>8–15</v>
      </c>
      <c r="V370" s="22">
        <v>4</v>
      </c>
      <c r="W370" s="22"/>
      <c r="X370" s="25"/>
      <c r="Y370" s="25"/>
      <c r="Z370" s="27"/>
      <c r="AA370" s="25"/>
      <c r="AB370" s="25"/>
      <c r="AC370" s="27"/>
      <c r="AD370" s="25"/>
      <c r="AE370" s="25"/>
      <c r="AF370" s="27"/>
      <c r="AG370" s="22" t="str">
        <f t="shared" si="118"/>
        <v>&lt;20</v>
      </c>
      <c r="AH370" s="28">
        <v>7.5</v>
      </c>
      <c r="AI370" s="28">
        <v>19.3</v>
      </c>
      <c r="AJ370" s="27">
        <f t="shared" si="119"/>
        <v>0.94520207536857503</v>
      </c>
      <c r="AK370" s="28"/>
      <c r="AL370" s="28"/>
      <c r="AM370" s="27"/>
      <c r="AN370" s="28">
        <v>6.4</v>
      </c>
      <c r="AO370" s="28">
        <v>8.9</v>
      </c>
      <c r="AP370" s="27">
        <v>0.32975328637246798</v>
      </c>
      <c r="AQ370" s="25"/>
      <c r="AR370" s="25"/>
      <c r="AS370" s="27"/>
      <c r="AT370" s="25"/>
      <c r="AU370" s="25"/>
      <c r="AV370" s="27"/>
      <c r="AW370" s="25"/>
      <c r="AX370" s="25"/>
      <c r="AY370" s="27"/>
      <c r="AZ370" s="26">
        <v>0.84285714285714286</v>
      </c>
    </row>
    <row r="371" spans="1:52" x14ac:dyDescent="0.25">
      <c r="A371" s="22">
        <v>368</v>
      </c>
      <c r="B371" s="22">
        <v>51</v>
      </c>
      <c r="C371" s="22" t="s">
        <v>465</v>
      </c>
      <c r="D371" s="22" t="s">
        <v>6</v>
      </c>
      <c r="E371" s="23">
        <v>0.1</v>
      </c>
      <c r="F371" s="23" t="str">
        <f t="shared" si="120"/>
        <v>≤0.5</v>
      </c>
      <c r="G371" s="24">
        <v>7.8</v>
      </c>
      <c r="H371" s="23" t="str">
        <f t="shared" si="121"/>
        <v>&gt;7.0</v>
      </c>
      <c r="I371" s="23">
        <v>35</v>
      </c>
      <c r="J371" s="23" t="str">
        <f t="shared" si="122"/>
        <v>&gt;15</v>
      </c>
      <c r="K371" s="24">
        <v>1.5</v>
      </c>
      <c r="L371" s="23" t="str">
        <f t="shared" si="123"/>
        <v>&lt;10</v>
      </c>
      <c r="M371" s="25">
        <v>70</v>
      </c>
      <c r="N371" s="18" t="str">
        <f t="shared" si="124"/>
        <v>&lt;110</v>
      </c>
      <c r="O371" s="25">
        <v>30.228000000000002</v>
      </c>
      <c r="P371" s="18" t="str">
        <f t="shared" si="125"/>
        <v>26–44</v>
      </c>
      <c r="Q371" s="25">
        <v>17.43</v>
      </c>
      <c r="R371" s="18" t="str">
        <f t="shared" si="126"/>
        <v>&lt;25</v>
      </c>
      <c r="S371" s="26" t="s">
        <v>8</v>
      </c>
      <c r="T371" s="18">
        <v>21</v>
      </c>
      <c r="U371" s="26" t="str">
        <f t="shared" si="117"/>
        <v>&gt;15</v>
      </c>
      <c r="V371" s="22">
        <v>4</v>
      </c>
      <c r="W371" s="22"/>
      <c r="X371" s="25"/>
      <c r="Y371" s="25"/>
      <c r="Z371" s="27"/>
      <c r="AA371" s="25"/>
      <c r="AB371" s="25"/>
      <c r="AC371" s="27"/>
      <c r="AD371" s="25"/>
      <c r="AE371" s="25"/>
      <c r="AF371" s="27"/>
      <c r="AG371" s="22" t="str">
        <f t="shared" si="118"/>
        <v>&lt;20</v>
      </c>
      <c r="AH371" s="28">
        <v>7.5</v>
      </c>
      <c r="AI371" s="28">
        <v>28</v>
      </c>
      <c r="AJ371" s="27">
        <f t="shared" si="119"/>
        <v>1.3173014896329391</v>
      </c>
      <c r="AK371" s="28"/>
      <c r="AL371" s="28"/>
      <c r="AM371" s="27"/>
      <c r="AN371" s="28">
        <v>6.4</v>
      </c>
      <c r="AO371" s="28">
        <v>9</v>
      </c>
      <c r="AP371" s="27">
        <v>0.34092658697059319</v>
      </c>
      <c r="AQ371" s="25"/>
      <c r="AR371" s="25"/>
      <c r="AS371" s="27"/>
      <c r="AT371" s="25"/>
      <c r="AU371" s="25"/>
      <c r="AV371" s="27"/>
      <c r="AW371" s="25"/>
      <c r="AX371" s="25"/>
      <c r="AY371" s="27"/>
      <c r="AZ371" s="26">
        <v>0.97619047619047616</v>
      </c>
    </row>
    <row r="372" spans="1:52" x14ac:dyDescent="0.25">
      <c r="A372" s="22">
        <v>369</v>
      </c>
      <c r="B372" s="22">
        <v>51</v>
      </c>
      <c r="C372" s="22" t="s">
        <v>465</v>
      </c>
      <c r="D372" s="22" t="s">
        <v>6</v>
      </c>
      <c r="E372" s="23">
        <v>0.1</v>
      </c>
      <c r="F372" s="23" t="str">
        <f t="shared" si="120"/>
        <v>≤0.5</v>
      </c>
      <c r="G372" s="24">
        <v>7.8</v>
      </c>
      <c r="H372" s="23" t="str">
        <f t="shared" si="121"/>
        <v>&gt;7.0</v>
      </c>
      <c r="I372" s="23">
        <v>35</v>
      </c>
      <c r="J372" s="23" t="str">
        <f t="shared" si="122"/>
        <v>&gt;15</v>
      </c>
      <c r="K372" s="24">
        <v>1.5</v>
      </c>
      <c r="L372" s="23" t="str">
        <f t="shared" si="123"/>
        <v>&lt;10</v>
      </c>
      <c r="M372" s="25">
        <v>70</v>
      </c>
      <c r="N372" s="18" t="str">
        <f t="shared" si="124"/>
        <v>&lt;110</v>
      </c>
      <c r="O372" s="25">
        <v>30.228000000000002</v>
      </c>
      <c r="P372" s="18" t="str">
        <f t="shared" si="125"/>
        <v>26–44</v>
      </c>
      <c r="Q372" s="25">
        <v>5.81</v>
      </c>
      <c r="R372" s="18" t="str">
        <f t="shared" si="126"/>
        <v>&lt;25</v>
      </c>
      <c r="S372" s="26" t="s">
        <v>8</v>
      </c>
      <c r="T372" s="18">
        <v>7</v>
      </c>
      <c r="U372" s="26" t="str">
        <f t="shared" si="117"/>
        <v>&lt;8</v>
      </c>
      <c r="V372" s="22">
        <v>4</v>
      </c>
      <c r="W372" s="22"/>
      <c r="X372" s="25"/>
      <c r="Y372" s="25"/>
      <c r="Z372" s="27"/>
      <c r="AA372" s="25"/>
      <c r="AB372" s="25"/>
      <c r="AC372" s="27"/>
      <c r="AD372" s="25"/>
      <c r="AE372" s="25"/>
      <c r="AF372" s="27"/>
      <c r="AG372" s="22" t="str">
        <f t="shared" si="118"/>
        <v>&lt;20</v>
      </c>
      <c r="AH372" s="28">
        <v>7.8</v>
      </c>
      <c r="AI372" s="28">
        <v>17</v>
      </c>
      <c r="AJ372" s="27">
        <f t="shared" si="119"/>
        <v>0.77908961036067015</v>
      </c>
      <c r="AK372" s="28"/>
      <c r="AL372" s="28"/>
      <c r="AM372" s="27"/>
      <c r="AN372" s="28">
        <v>6.3</v>
      </c>
      <c r="AO372" s="28">
        <v>6.3</v>
      </c>
      <c r="AP372" s="27">
        <v>0</v>
      </c>
      <c r="AQ372" s="25"/>
      <c r="AR372" s="25"/>
      <c r="AS372" s="27"/>
      <c r="AT372" s="25"/>
      <c r="AU372" s="25"/>
      <c r="AV372" s="27"/>
      <c r="AW372" s="25"/>
      <c r="AX372" s="25"/>
      <c r="AY372" s="27"/>
      <c r="AZ372" s="26">
        <v>1.3142857142857143</v>
      </c>
    </row>
    <row r="373" spans="1:52" x14ac:dyDescent="0.25">
      <c r="A373" s="22">
        <v>370</v>
      </c>
      <c r="B373" s="22">
        <v>51</v>
      </c>
      <c r="C373" s="22" t="s">
        <v>465</v>
      </c>
      <c r="D373" s="22" t="s">
        <v>6</v>
      </c>
      <c r="E373" s="23">
        <v>0.1</v>
      </c>
      <c r="F373" s="23" t="str">
        <f t="shared" si="120"/>
        <v>≤0.5</v>
      </c>
      <c r="G373" s="24">
        <v>7.8</v>
      </c>
      <c r="H373" s="23" t="str">
        <f t="shared" si="121"/>
        <v>&gt;7.0</v>
      </c>
      <c r="I373" s="23">
        <v>35</v>
      </c>
      <c r="J373" s="23" t="str">
        <f t="shared" si="122"/>
        <v>&gt;15</v>
      </c>
      <c r="K373" s="24">
        <v>1.5</v>
      </c>
      <c r="L373" s="23" t="str">
        <f t="shared" si="123"/>
        <v>&lt;10</v>
      </c>
      <c r="M373" s="25">
        <v>70</v>
      </c>
      <c r="N373" s="18" t="str">
        <f t="shared" si="124"/>
        <v>&lt;110</v>
      </c>
      <c r="O373" s="25">
        <v>30.228000000000002</v>
      </c>
      <c r="P373" s="18" t="str">
        <f t="shared" si="125"/>
        <v>26–44</v>
      </c>
      <c r="Q373" s="25">
        <v>11.62</v>
      </c>
      <c r="R373" s="18" t="str">
        <f t="shared" si="126"/>
        <v>&lt;25</v>
      </c>
      <c r="S373" s="26" t="s">
        <v>8</v>
      </c>
      <c r="T373" s="18">
        <v>14</v>
      </c>
      <c r="U373" s="26" t="str">
        <f t="shared" si="117"/>
        <v>8–15</v>
      </c>
      <c r="V373" s="22">
        <v>4</v>
      </c>
      <c r="W373" s="22"/>
      <c r="X373" s="25"/>
      <c r="Y373" s="25"/>
      <c r="Z373" s="27"/>
      <c r="AA373" s="25"/>
      <c r="AB373" s="25"/>
      <c r="AC373" s="27"/>
      <c r="AD373" s="25"/>
      <c r="AE373" s="25"/>
      <c r="AF373" s="27"/>
      <c r="AG373" s="22" t="str">
        <f t="shared" si="118"/>
        <v>&lt;20</v>
      </c>
      <c r="AH373" s="28">
        <v>7.8</v>
      </c>
      <c r="AI373" s="28">
        <v>17.5</v>
      </c>
      <c r="AJ373" s="27">
        <f t="shared" si="119"/>
        <v>0.80807714723392232</v>
      </c>
      <c r="AK373" s="28"/>
      <c r="AL373" s="28"/>
      <c r="AM373" s="27"/>
      <c r="AN373" s="28">
        <v>6.3</v>
      </c>
      <c r="AO373" s="28">
        <v>12.2</v>
      </c>
      <c r="AP373" s="27">
        <v>0.66088631834172384</v>
      </c>
      <c r="AQ373" s="25"/>
      <c r="AR373" s="25"/>
      <c r="AS373" s="27"/>
      <c r="AT373" s="25"/>
      <c r="AU373" s="25"/>
      <c r="AV373" s="27"/>
      <c r="AW373" s="25"/>
      <c r="AX373" s="25"/>
      <c r="AY373" s="27"/>
      <c r="AZ373" s="26">
        <v>0.69285714285714284</v>
      </c>
    </row>
    <row r="374" spans="1:52" x14ac:dyDescent="0.25">
      <c r="A374" s="22">
        <v>371</v>
      </c>
      <c r="B374" s="22">
        <v>51</v>
      </c>
      <c r="C374" s="22" t="s">
        <v>465</v>
      </c>
      <c r="D374" s="22" t="s">
        <v>6</v>
      </c>
      <c r="E374" s="23">
        <v>0.1</v>
      </c>
      <c r="F374" s="23" t="str">
        <f t="shared" si="120"/>
        <v>≤0.5</v>
      </c>
      <c r="G374" s="24">
        <v>7.8</v>
      </c>
      <c r="H374" s="23" t="str">
        <f t="shared" si="121"/>
        <v>&gt;7.0</v>
      </c>
      <c r="I374" s="23">
        <v>35</v>
      </c>
      <c r="J374" s="23" t="str">
        <f t="shared" si="122"/>
        <v>&gt;15</v>
      </c>
      <c r="K374" s="24">
        <v>1.5</v>
      </c>
      <c r="L374" s="23" t="str">
        <f t="shared" si="123"/>
        <v>&lt;10</v>
      </c>
      <c r="M374" s="25">
        <v>70</v>
      </c>
      <c r="N374" s="18" t="str">
        <f t="shared" si="124"/>
        <v>&lt;110</v>
      </c>
      <c r="O374" s="25">
        <v>30.228000000000002</v>
      </c>
      <c r="P374" s="18" t="str">
        <f t="shared" si="125"/>
        <v>26–44</v>
      </c>
      <c r="Q374" s="25">
        <v>17.43</v>
      </c>
      <c r="R374" s="18" t="str">
        <f t="shared" si="126"/>
        <v>&lt;25</v>
      </c>
      <c r="S374" s="26" t="s">
        <v>8</v>
      </c>
      <c r="T374" s="18">
        <v>21</v>
      </c>
      <c r="U374" s="26" t="str">
        <f t="shared" si="117"/>
        <v>&gt;15</v>
      </c>
      <c r="V374" s="22">
        <v>4</v>
      </c>
      <c r="W374" s="22"/>
      <c r="X374" s="25"/>
      <c r="Y374" s="25"/>
      <c r="Z374" s="27"/>
      <c r="AA374" s="25"/>
      <c r="AB374" s="25"/>
      <c r="AC374" s="27"/>
      <c r="AD374" s="25"/>
      <c r="AE374" s="25"/>
      <c r="AF374" s="27"/>
      <c r="AG374" s="22" t="str">
        <f t="shared" si="118"/>
        <v>&lt;20</v>
      </c>
      <c r="AH374" s="28">
        <v>7.8</v>
      </c>
      <c r="AI374" s="28">
        <v>22.5</v>
      </c>
      <c r="AJ374" s="27">
        <f t="shared" si="119"/>
        <v>1.0593915755148284</v>
      </c>
      <c r="AK374" s="28"/>
      <c r="AL374" s="28"/>
      <c r="AM374" s="27"/>
      <c r="AN374" s="28">
        <v>6.3</v>
      </c>
      <c r="AO374" s="28">
        <v>10.9</v>
      </c>
      <c r="AP374" s="27">
        <v>0.5482131558376111</v>
      </c>
      <c r="AQ374" s="25"/>
      <c r="AR374" s="25"/>
      <c r="AS374" s="27"/>
      <c r="AT374" s="25"/>
      <c r="AU374" s="25"/>
      <c r="AV374" s="27"/>
      <c r="AW374" s="25"/>
      <c r="AX374" s="25"/>
      <c r="AY374" s="27"/>
      <c r="AZ374" s="26">
        <v>0.7</v>
      </c>
    </row>
    <row r="375" spans="1:52" x14ac:dyDescent="0.25">
      <c r="A375" s="22">
        <v>372</v>
      </c>
      <c r="B375" s="22">
        <v>51</v>
      </c>
      <c r="C375" s="22" t="s">
        <v>465</v>
      </c>
      <c r="D375" s="22" t="s">
        <v>6</v>
      </c>
      <c r="E375" s="23">
        <v>0.1</v>
      </c>
      <c r="F375" s="23" t="str">
        <f t="shared" si="120"/>
        <v>≤0.5</v>
      </c>
      <c r="G375" s="24">
        <v>7.8</v>
      </c>
      <c r="H375" s="23" t="str">
        <f t="shared" si="121"/>
        <v>&gt;7.0</v>
      </c>
      <c r="I375" s="23">
        <v>35</v>
      </c>
      <c r="J375" s="23" t="str">
        <f t="shared" si="122"/>
        <v>&gt;15</v>
      </c>
      <c r="K375" s="24">
        <v>1.5</v>
      </c>
      <c r="L375" s="23" t="str">
        <f t="shared" si="123"/>
        <v>&lt;10</v>
      </c>
      <c r="M375" s="25">
        <v>70</v>
      </c>
      <c r="N375" s="18" t="str">
        <f t="shared" si="124"/>
        <v>&lt;110</v>
      </c>
      <c r="O375" s="25">
        <v>30.228000000000002</v>
      </c>
      <c r="P375" s="18" t="str">
        <f t="shared" si="125"/>
        <v>26–44</v>
      </c>
      <c r="Q375" s="25">
        <v>5.81</v>
      </c>
      <c r="R375" s="18" t="str">
        <f t="shared" si="126"/>
        <v>&lt;25</v>
      </c>
      <c r="S375" s="26" t="s">
        <v>8</v>
      </c>
      <c r="T375" s="18">
        <v>7</v>
      </c>
      <c r="U375" s="26" t="str">
        <f t="shared" si="117"/>
        <v>&lt;8</v>
      </c>
      <c r="V375" s="22">
        <v>4</v>
      </c>
      <c r="W375" s="22"/>
      <c r="X375" s="25"/>
      <c r="Y375" s="25"/>
      <c r="Z375" s="27"/>
      <c r="AA375" s="25"/>
      <c r="AB375" s="25"/>
      <c r="AC375" s="27"/>
      <c r="AD375" s="25"/>
      <c r="AE375" s="25"/>
      <c r="AF375" s="27"/>
      <c r="AG375" s="22" t="str">
        <f t="shared" si="118"/>
        <v>&lt;20</v>
      </c>
      <c r="AH375" s="28">
        <v>8.8000000000000007</v>
      </c>
      <c r="AI375" s="28">
        <v>16.5</v>
      </c>
      <c r="AJ375" s="27">
        <f t="shared" si="119"/>
        <v>0.62860865942237398</v>
      </c>
      <c r="AK375" s="28"/>
      <c r="AL375" s="28"/>
      <c r="AM375" s="27"/>
      <c r="AN375" s="28">
        <v>5.4</v>
      </c>
      <c r="AO375" s="28">
        <v>7.9</v>
      </c>
      <c r="AP375" s="27">
        <v>0.38046380590274714</v>
      </c>
      <c r="AQ375" s="25"/>
      <c r="AR375" s="25"/>
      <c r="AS375" s="27"/>
      <c r="AT375" s="25"/>
      <c r="AU375" s="25"/>
      <c r="AV375" s="27"/>
      <c r="AW375" s="25"/>
      <c r="AX375" s="25"/>
      <c r="AY375" s="27"/>
      <c r="AZ375" s="26">
        <v>1.0999999999999999</v>
      </c>
    </row>
    <row r="376" spans="1:52" x14ac:dyDescent="0.25">
      <c r="A376" s="22">
        <v>373</v>
      </c>
      <c r="B376" s="22">
        <v>51</v>
      </c>
      <c r="C376" s="22" t="s">
        <v>465</v>
      </c>
      <c r="D376" s="22" t="s">
        <v>6</v>
      </c>
      <c r="E376" s="23">
        <v>0.1</v>
      </c>
      <c r="F376" s="23" t="str">
        <f t="shared" si="120"/>
        <v>≤0.5</v>
      </c>
      <c r="G376" s="24">
        <v>7.8</v>
      </c>
      <c r="H376" s="23" t="str">
        <f t="shared" si="121"/>
        <v>&gt;7.0</v>
      </c>
      <c r="I376" s="23">
        <v>35</v>
      </c>
      <c r="J376" s="23" t="str">
        <f t="shared" si="122"/>
        <v>&gt;15</v>
      </c>
      <c r="K376" s="24">
        <v>1.5</v>
      </c>
      <c r="L376" s="23" t="str">
        <f t="shared" si="123"/>
        <v>&lt;10</v>
      </c>
      <c r="M376" s="25">
        <v>70</v>
      </c>
      <c r="N376" s="18" t="str">
        <f t="shared" si="124"/>
        <v>&lt;110</v>
      </c>
      <c r="O376" s="25">
        <v>30.228000000000002</v>
      </c>
      <c r="P376" s="18" t="str">
        <f t="shared" si="125"/>
        <v>26–44</v>
      </c>
      <c r="Q376" s="25">
        <v>11.62</v>
      </c>
      <c r="R376" s="18" t="str">
        <f t="shared" si="126"/>
        <v>&lt;25</v>
      </c>
      <c r="S376" s="26" t="s">
        <v>8</v>
      </c>
      <c r="T376" s="18">
        <v>14</v>
      </c>
      <c r="U376" s="26" t="str">
        <f t="shared" si="117"/>
        <v>8–15</v>
      </c>
      <c r="V376" s="22">
        <v>4</v>
      </c>
      <c r="W376" s="22"/>
      <c r="X376" s="25"/>
      <c r="Y376" s="25"/>
      <c r="Z376" s="27"/>
      <c r="AA376" s="25"/>
      <c r="AB376" s="25"/>
      <c r="AC376" s="27"/>
      <c r="AD376" s="25"/>
      <c r="AE376" s="25"/>
      <c r="AF376" s="27"/>
      <c r="AG376" s="22" t="str">
        <f t="shared" si="118"/>
        <v>&lt;20</v>
      </c>
      <c r="AH376" s="28">
        <v>8.8000000000000007</v>
      </c>
      <c r="AI376" s="28">
        <v>19.5</v>
      </c>
      <c r="AJ376" s="27">
        <f t="shared" si="119"/>
        <v>0.79566274408554027</v>
      </c>
      <c r="AK376" s="28"/>
      <c r="AL376" s="28"/>
      <c r="AM376" s="27"/>
      <c r="AN376" s="28">
        <v>5.4</v>
      </c>
      <c r="AO376" s="28">
        <v>9.8000000000000007</v>
      </c>
      <c r="AP376" s="27">
        <v>0.59598343210629756</v>
      </c>
      <c r="AQ376" s="25"/>
      <c r="AR376" s="25"/>
      <c r="AS376" s="27"/>
      <c r="AT376" s="25"/>
      <c r="AU376" s="25"/>
      <c r="AV376" s="27"/>
      <c r="AW376" s="25"/>
      <c r="AX376" s="25"/>
      <c r="AY376" s="27"/>
      <c r="AZ376" s="26">
        <v>0.76428571428571423</v>
      </c>
    </row>
    <row r="377" spans="1:52" x14ac:dyDescent="0.25">
      <c r="A377" s="22">
        <v>374</v>
      </c>
      <c r="B377" s="22">
        <v>51</v>
      </c>
      <c r="C377" s="22" t="s">
        <v>465</v>
      </c>
      <c r="D377" s="22" t="s">
        <v>6</v>
      </c>
      <c r="E377" s="23">
        <v>0.1</v>
      </c>
      <c r="F377" s="23" t="str">
        <f t="shared" si="120"/>
        <v>≤0.5</v>
      </c>
      <c r="G377" s="24">
        <v>7.8</v>
      </c>
      <c r="H377" s="23" t="str">
        <f t="shared" si="121"/>
        <v>&gt;7.0</v>
      </c>
      <c r="I377" s="23">
        <v>35</v>
      </c>
      <c r="J377" s="23" t="str">
        <f t="shared" si="122"/>
        <v>&gt;15</v>
      </c>
      <c r="K377" s="24">
        <v>1.5</v>
      </c>
      <c r="L377" s="23" t="str">
        <f t="shared" si="123"/>
        <v>&lt;10</v>
      </c>
      <c r="M377" s="25">
        <v>70</v>
      </c>
      <c r="N377" s="18" t="str">
        <f t="shared" si="124"/>
        <v>&lt;110</v>
      </c>
      <c r="O377" s="25">
        <v>30.228000000000002</v>
      </c>
      <c r="P377" s="18" t="str">
        <f t="shared" si="125"/>
        <v>26–44</v>
      </c>
      <c r="Q377" s="25">
        <v>17.43</v>
      </c>
      <c r="R377" s="18" t="str">
        <f t="shared" si="126"/>
        <v>&lt;25</v>
      </c>
      <c r="S377" s="26" t="s">
        <v>8</v>
      </c>
      <c r="T377" s="18">
        <v>21</v>
      </c>
      <c r="U377" s="26" t="str">
        <f t="shared" si="117"/>
        <v>&gt;15</v>
      </c>
      <c r="V377" s="22">
        <v>4</v>
      </c>
      <c r="W377" s="22"/>
      <c r="X377" s="25"/>
      <c r="Y377" s="25"/>
      <c r="Z377" s="27"/>
      <c r="AA377" s="25"/>
      <c r="AB377" s="25"/>
      <c r="AC377" s="27"/>
      <c r="AD377" s="25"/>
      <c r="AE377" s="25"/>
      <c r="AF377" s="27"/>
      <c r="AG377" s="22" t="str">
        <f t="shared" si="118"/>
        <v>&lt;20</v>
      </c>
      <c r="AH377" s="28">
        <v>8.8000000000000007</v>
      </c>
      <c r="AI377" s="28">
        <v>22</v>
      </c>
      <c r="AJ377" s="27">
        <f t="shared" si="119"/>
        <v>0.91629073187415511</v>
      </c>
      <c r="AK377" s="28"/>
      <c r="AL377" s="28"/>
      <c r="AM377" s="27"/>
      <c r="AN377" s="28">
        <v>5.4</v>
      </c>
      <c r="AO377" s="28">
        <v>13.5</v>
      </c>
      <c r="AP377" s="27">
        <v>0.91629073187415511</v>
      </c>
      <c r="AQ377" s="25"/>
      <c r="AR377" s="25"/>
      <c r="AS377" s="27"/>
      <c r="AT377" s="25"/>
      <c r="AU377" s="25"/>
      <c r="AV377" s="27"/>
      <c r="AW377" s="25"/>
      <c r="AX377" s="25"/>
      <c r="AY377" s="27"/>
      <c r="AZ377" s="26">
        <v>0.62857142857142856</v>
      </c>
    </row>
    <row r="378" spans="1:52" x14ac:dyDescent="0.25">
      <c r="A378" s="22">
        <v>375</v>
      </c>
      <c r="B378" s="22">
        <v>51</v>
      </c>
      <c r="C378" s="22" t="s">
        <v>465</v>
      </c>
      <c r="D378" s="22" t="s">
        <v>6</v>
      </c>
      <c r="E378" s="23">
        <v>0.1</v>
      </c>
      <c r="F378" s="23" t="str">
        <f t="shared" si="120"/>
        <v>≤0.5</v>
      </c>
      <c r="G378" s="24">
        <v>7.8</v>
      </c>
      <c r="H378" s="23" t="str">
        <f t="shared" si="121"/>
        <v>&gt;7.0</v>
      </c>
      <c r="I378" s="23">
        <v>35</v>
      </c>
      <c r="J378" s="23" t="str">
        <f t="shared" si="122"/>
        <v>&gt;15</v>
      </c>
      <c r="K378" s="24">
        <v>1.5</v>
      </c>
      <c r="L378" s="23" t="str">
        <f t="shared" si="123"/>
        <v>&lt;10</v>
      </c>
      <c r="M378" s="25">
        <v>120</v>
      </c>
      <c r="N378" s="18" t="str">
        <f t="shared" si="124"/>
        <v>110–180</v>
      </c>
      <c r="O378" s="25">
        <v>39.296399999999998</v>
      </c>
      <c r="P378" s="18" t="str">
        <f t="shared" si="125"/>
        <v>26–44</v>
      </c>
      <c r="Q378" s="25">
        <v>5.81</v>
      </c>
      <c r="R378" s="18" t="str">
        <f t="shared" si="126"/>
        <v>&lt;25</v>
      </c>
      <c r="S378" s="26" t="s">
        <v>8</v>
      </c>
      <c r="T378" s="18">
        <v>7</v>
      </c>
      <c r="U378" s="26" t="str">
        <f t="shared" si="117"/>
        <v>&lt;8</v>
      </c>
      <c r="V378" s="22">
        <v>4</v>
      </c>
      <c r="W378" s="22"/>
      <c r="X378" s="25"/>
      <c r="Y378" s="25"/>
      <c r="Z378" s="27"/>
      <c r="AA378" s="25"/>
      <c r="AB378" s="25"/>
      <c r="AC378" s="27"/>
      <c r="AD378" s="25"/>
      <c r="AE378" s="25"/>
      <c r="AF378" s="27"/>
      <c r="AG378" s="22" t="str">
        <f t="shared" si="118"/>
        <v>&lt;20</v>
      </c>
      <c r="AH378" s="28">
        <v>6.1</v>
      </c>
      <c r="AI378" s="28">
        <v>11.9</v>
      </c>
      <c r="AJ378" s="27">
        <f t="shared" si="119"/>
        <v>0.66824962893821827</v>
      </c>
      <c r="AK378" s="28"/>
      <c r="AL378" s="28"/>
      <c r="AM378" s="27"/>
      <c r="AN378" s="28">
        <v>4.8</v>
      </c>
      <c r="AO378" s="28">
        <v>7.1</v>
      </c>
      <c r="AP378" s="27">
        <v>0.39147886613342453</v>
      </c>
      <c r="AQ378" s="25"/>
      <c r="AR378" s="25"/>
      <c r="AS378" s="27"/>
      <c r="AT378" s="25"/>
      <c r="AU378" s="25"/>
      <c r="AV378" s="27"/>
      <c r="AW378" s="25"/>
      <c r="AX378" s="25"/>
      <c r="AY378" s="27"/>
      <c r="AZ378" s="26">
        <v>0.82857142857142863</v>
      </c>
    </row>
    <row r="379" spans="1:52" x14ac:dyDescent="0.25">
      <c r="A379" s="22">
        <v>376</v>
      </c>
      <c r="B379" s="22">
        <v>51</v>
      </c>
      <c r="C379" s="22" t="s">
        <v>465</v>
      </c>
      <c r="D379" s="22" t="s">
        <v>6</v>
      </c>
      <c r="E379" s="23">
        <v>0.1</v>
      </c>
      <c r="F379" s="23" t="str">
        <f t="shared" si="120"/>
        <v>≤0.5</v>
      </c>
      <c r="G379" s="24">
        <v>7.8</v>
      </c>
      <c r="H379" s="23" t="str">
        <f t="shared" si="121"/>
        <v>&gt;7.0</v>
      </c>
      <c r="I379" s="23">
        <v>35</v>
      </c>
      <c r="J379" s="23" t="str">
        <f t="shared" si="122"/>
        <v>&gt;15</v>
      </c>
      <c r="K379" s="24">
        <v>1.5</v>
      </c>
      <c r="L379" s="23" t="str">
        <f t="shared" si="123"/>
        <v>&lt;10</v>
      </c>
      <c r="M379" s="25">
        <v>120</v>
      </c>
      <c r="N379" s="18" t="str">
        <f t="shared" si="124"/>
        <v>110–180</v>
      </c>
      <c r="O379" s="25">
        <v>39.296399999999998</v>
      </c>
      <c r="P379" s="18" t="str">
        <f t="shared" si="125"/>
        <v>26–44</v>
      </c>
      <c r="Q379" s="25">
        <v>11.62</v>
      </c>
      <c r="R379" s="18" t="str">
        <f t="shared" si="126"/>
        <v>&lt;25</v>
      </c>
      <c r="S379" s="26" t="s">
        <v>8</v>
      </c>
      <c r="T379" s="18">
        <v>14</v>
      </c>
      <c r="U379" s="26" t="str">
        <f t="shared" si="117"/>
        <v>8–15</v>
      </c>
      <c r="V379" s="22">
        <v>4</v>
      </c>
      <c r="W379" s="22"/>
      <c r="X379" s="25"/>
      <c r="Y379" s="25"/>
      <c r="Z379" s="27"/>
      <c r="AA379" s="25"/>
      <c r="AB379" s="25"/>
      <c r="AC379" s="27"/>
      <c r="AD379" s="25"/>
      <c r="AE379" s="25"/>
      <c r="AF379" s="27"/>
      <c r="AG379" s="22" t="str">
        <f t="shared" si="118"/>
        <v>&lt;20</v>
      </c>
      <c r="AH379" s="28">
        <v>6.1</v>
      </c>
      <c r="AI379" s="28">
        <v>12.5</v>
      </c>
      <c r="AJ379" s="27">
        <f t="shared" si="119"/>
        <v>0.71743987312899005</v>
      </c>
      <c r="AK379" s="28"/>
      <c r="AL379" s="28"/>
      <c r="AM379" s="27"/>
      <c r="AN379" s="28">
        <v>4.8</v>
      </c>
      <c r="AO379" s="28">
        <v>8.3000000000000007</v>
      </c>
      <c r="AP379" s="27">
        <v>0.54763959688870711</v>
      </c>
      <c r="AQ379" s="25"/>
      <c r="AR379" s="25"/>
      <c r="AS379" s="27"/>
      <c r="AT379" s="25"/>
      <c r="AU379" s="25"/>
      <c r="AV379" s="27"/>
      <c r="AW379" s="25"/>
      <c r="AX379" s="25"/>
      <c r="AY379" s="27"/>
      <c r="AZ379" s="26">
        <v>0.45714285714285718</v>
      </c>
    </row>
    <row r="380" spans="1:52" x14ac:dyDescent="0.25">
      <c r="A380" s="22">
        <v>377</v>
      </c>
      <c r="B380" s="22">
        <v>51</v>
      </c>
      <c r="C380" s="22" t="s">
        <v>465</v>
      </c>
      <c r="D380" s="22" t="s">
        <v>6</v>
      </c>
      <c r="E380" s="23">
        <v>0.1</v>
      </c>
      <c r="F380" s="23" t="str">
        <f t="shared" si="120"/>
        <v>≤0.5</v>
      </c>
      <c r="G380" s="24">
        <v>7.8</v>
      </c>
      <c r="H380" s="23" t="str">
        <f t="shared" si="121"/>
        <v>&gt;7.0</v>
      </c>
      <c r="I380" s="23">
        <v>35</v>
      </c>
      <c r="J380" s="23" t="str">
        <f t="shared" si="122"/>
        <v>&gt;15</v>
      </c>
      <c r="K380" s="24">
        <v>1.5</v>
      </c>
      <c r="L380" s="23" t="str">
        <f t="shared" si="123"/>
        <v>&lt;10</v>
      </c>
      <c r="M380" s="25">
        <v>120</v>
      </c>
      <c r="N380" s="18" t="str">
        <f t="shared" si="124"/>
        <v>110–180</v>
      </c>
      <c r="O380" s="25">
        <v>39.296399999999998</v>
      </c>
      <c r="P380" s="18" t="str">
        <f t="shared" si="125"/>
        <v>26–44</v>
      </c>
      <c r="Q380" s="25">
        <v>17.43</v>
      </c>
      <c r="R380" s="18" t="str">
        <f t="shared" si="126"/>
        <v>&lt;25</v>
      </c>
      <c r="S380" s="26" t="s">
        <v>8</v>
      </c>
      <c r="T380" s="18">
        <v>21</v>
      </c>
      <c r="U380" s="26" t="str">
        <f t="shared" si="117"/>
        <v>&gt;15</v>
      </c>
      <c r="V380" s="22">
        <v>4</v>
      </c>
      <c r="W380" s="22"/>
      <c r="X380" s="25"/>
      <c r="Y380" s="25"/>
      <c r="Z380" s="27"/>
      <c r="AA380" s="25"/>
      <c r="AB380" s="25"/>
      <c r="AC380" s="27"/>
      <c r="AD380" s="25"/>
      <c r="AE380" s="25"/>
      <c r="AF380" s="27"/>
      <c r="AG380" s="22" t="str">
        <f t="shared" si="118"/>
        <v>&lt;20</v>
      </c>
      <c r="AH380" s="28">
        <v>6.1</v>
      </c>
      <c r="AI380" s="28">
        <v>16.8</v>
      </c>
      <c r="AJ380" s="27">
        <f t="shared" si="119"/>
        <v>1.0130901152299479</v>
      </c>
      <c r="AK380" s="28"/>
      <c r="AL380" s="28"/>
      <c r="AM380" s="27"/>
      <c r="AN380" s="28">
        <v>4.8</v>
      </c>
      <c r="AO380" s="28">
        <v>8.4</v>
      </c>
      <c r="AP380" s="27">
        <v>0.55961578793542277</v>
      </c>
      <c r="AQ380" s="25"/>
      <c r="AR380" s="25"/>
      <c r="AS380" s="27"/>
      <c r="AT380" s="25"/>
      <c r="AU380" s="25"/>
      <c r="AV380" s="27"/>
      <c r="AW380" s="25"/>
      <c r="AX380" s="25"/>
      <c r="AY380" s="27"/>
      <c r="AZ380" s="26">
        <v>0.5095238095238096</v>
      </c>
    </row>
    <row r="381" spans="1:52" x14ac:dyDescent="0.25">
      <c r="A381" s="22">
        <v>378</v>
      </c>
      <c r="B381" s="22">
        <v>51</v>
      </c>
      <c r="C381" s="22" t="s">
        <v>465</v>
      </c>
      <c r="D381" s="22" t="s">
        <v>6</v>
      </c>
      <c r="E381" s="23">
        <v>0.1</v>
      </c>
      <c r="F381" s="23" t="str">
        <f t="shared" si="120"/>
        <v>≤0.5</v>
      </c>
      <c r="G381" s="24">
        <v>7.8</v>
      </c>
      <c r="H381" s="23" t="str">
        <f t="shared" si="121"/>
        <v>&gt;7.0</v>
      </c>
      <c r="I381" s="23">
        <v>35</v>
      </c>
      <c r="J381" s="23" t="str">
        <f t="shared" si="122"/>
        <v>&gt;15</v>
      </c>
      <c r="K381" s="24">
        <v>1.5</v>
      </c>
      <c r="L381" s="23" t="str">
        <f t="shared" si="123"/>
        <v>&lt;10</v>
      </c>
      <c r="M381" s="25">
        <v>120</v>
      </c>
      <c r="N381" s="18" t="str">
        <f t="shared" si="124"/>
        <v>110–180</v>
      </c>
      <c r="O381" s="25">
        <v>39.296399999999998</v>
      </c>
      <c r="P381" s="18" t="str">
        <f t="shared" si="125"/>
        <v>26–44</v>
      </c>
      <c r="Q381" s="25">
        <v>5.81</v>
      </c>
      <c r="R381" s="18" t="str">
        <f t="shared" si="126"/>
        <v>&lt;25</v>
      </c>
      <c r="S381" s="26" t="s">
        <v>8</v>
      </c>
      <c r="T381" s="18">
        <v>7</v>
      </c>
      <c r="U381" s="26" t="str">
        <f t="shared" si="117"/>
        <v>&lt;8</v>
      </c>
      <c r="V381" s="22">
        <v>4</v>
      </c>
      <c r="W381" s="22"/>
      <c r="X381" s="25"/>
      <c r="Y381" s="25"/>
      <c r="Z381" s="27"/>
      <c r="AA381" s="25"/>
      <c r="AB381" s="25"/>
      <c r="AC381" s="27"/>
      <c r="AD381" s="25"/>
      <c r="AE381" s="25"/>
      <c r="AF381" s="27"/>
      <c r="AG381" s="22" t="str">
        <f t="shared" si="118"/>
        <v>&lt;20</v>
      </c>
      <c r="AH381" s="28">
        <v>8.4</v>
      </c>
      <c r="AI381" s="28">
        <v>12.5</v>
      </c>
      <c r="AJ381" s="27">
        <f t="shared" si="119"/>
        <v>0.39749693845898754</v>
      </c>
      <c r="AK381" s="28"/>
      <c r="AL381" s="28"/>
      <c r="AM381" s="27"/>
      <c r="AN381" s="28">
        <v>6.1</v>
      </c>
      <c r="AO381" s="28">
        <v>7.2</v>
      </c>
      <c r="AP381" s="27">
        <v>0.16579225484274424</v>
      </c>
      <c r="AQ381" s="25"/>
      <c r="AR381" s="25"/>
      <c r="AS381" s="27"/>
      <c r="AT381" s="25"/>
      <c r="AU381" s="25"/>
      <c r="AV381" s="27"/>
      <c r="AW381" s="25"/>
      <c r="AX381" s="25"/>
      <c r="AY381" s="27"/>
      <c r="AZ381" s="26">
        <v>0.58571428571428563</v>
      </c>
    </row>
    <row r="382" spans="1:52" x14ac:dyDescent="0.25">
      <c r="A382" s="22">
        <v>379</v>
      </c>
      <c r="B382" s="22">
        <v>51</v>
      </c>
      <c r="C382" s="22" t="s">
        <v>465</v>
      </c>
      <c r="D382" s="22" t="s">
        <v>6</v>
      </c>
      <c r="E382" s="23">
        <v>0.1</v>
      </c>
      <c r="F382" s="23" t="str">
        <f t="shared" si="120"/>
        <v>≤0.5</v>
      </c>
      <c r="G382" s="24">
        <v>7.8</v>
      </c>
      <c r="H382" s="23" t="str">
        <f t="shared" si="121"/>
        <v>&gt;7.0</v>
      </c>
      <c r="I382" s="23">
        <v>35</v>
      </c>
      <c r="J382" s="23" t="str">
        <f t="shared" si="122"/>
        <v>&gt;15</v>
      </c>
      <c r="K382" s="24">
        <v>1.5</v>
      </c>
      <c r="L382" s="23" t="str">
        <f t="shared" si="123"/>
        <v>&lt;10</v>
      </c>
      <c r="M382" s="25">
        <v>120</v>
      </c>
      <c r="N382" s="18" t="str">
        <f t="shared" si="124"/>
        <v>110–180</v>
      </c>
      <c r="O382" s="25">
        <v>39.296399999999998</v>
      </c>
      <c r="P382" s="18" t="str">
        <f t="shared" si="125"/>
        <v>26–44</v>
      </c>
      <c r="Q382" s="25">
        <v>11.62</v>
      </c>
      <c r="R382" s="18" t="str">
        <f t="shared" si="126"/>
        <v>&lt;25</v>
      </c>
      <c r="S382" s="26" t="s">
        <v>8</v>
      </c>
      <c r="T382" s="18">
        <v>14</v>
      </c>
      <c r="U382" s="26" t="str">
        <f t="shared" si="117"/>
        <v>8–15</v>
      </c>
      <c r="V382" s="22">
        <v>4</v>
      </c>
      <c r="W382" s="22"/>
      <c r="X382" s="25"/>
      <c r="Y382" s="25"/>
      <c r="Z382" s="27"/>
      <c r="AA382" s="25"/>
      <c r="AB382" s="25"/>
      <c r="AC382" s="27"/>
      <c r="AD382" s="25"/>
      <c r="AE382" s="25"/>
      <c r="AF382" s="27"/>
      <c r="AG382" s="22" t="str">
        <f t="shared" si="118"/>
        <v>&lt;20</v>
      </c>
      <c r="AH382" s="28">
        <v>8.4</v>
      </c>
      <c r="AI382" s="28">
        <v>14.8</v>
      </c>
      <c r="AJ382" s="27">
        <f t="shared" si="119"/>
        <v>0.56639547492080144</v>
      </c>
      <c r="AK382" s="28"/>
      <c r="AL382" s="28"/>
      <c r="AM382" s="27"/>
      <c r="AN382" s="28">
        <v>6.1</v>
      </c>
      <c r="AO382" s="28">
        <v>8.6</v>
      </c>
      <c r="AP382" s="27">
        <v>0.34347343208019648</v>
      </c>
      <c r="AQ382" s="25"/>
      <c r="AR382" s="25"/>
      <c r="AS382" s="27"/>
      <c r="AT382" s="25"/>
      <c r="AU382" s="25"/>
      <c r="AV382" s="27"/>
      <c r="AW382" s="25"/>
      <c r="AX382" s="25"/>
      <c r="AY382" s="27"/>
      <c r="AZ382" s="26">
        <v>0.45714285714285718</v>
      </c>
    </row>
    <row r="383" spans="1:52" x14ac:dyDescent="0.25">
      <c r="A383" s="22">
        <v>380</v>
      </c>
      <c r="B383" s="22">
        <v>51</v>
      </c>
      <c r="C383" s="22" t="s">
        <v>465</v>
      </c>
      <c r="D383" s="22" t="s">
        <v>6</v>
      </c>
      <c r="E383" s="23">
        <v>0.1</v>
      </c>
      <c r="F383" s="23" t="str">
        <f t="shared" si="120"/>
        <v>≤0.5</v>
      </c>
      <c r="G383" s="24">
        <v>7.8</v>
      </c>
      <c r="H383" s="23" t="str">
        <f t="shared" si="121"/>
        <v>&gt;7.0</v>
      </c>
      <c r="I383" s="23">
        <v>35</v>
      </c>
      <c r="J383" s="23" t="str">
        <f t="shared" si="122"/>
        <v>&gt;15</v>
      </c>
      <c r="K383" s="24">
        <v>1.5</v>
      </c>
      <c r="L383" s="23" t="str">
        <f t="shared" si="123"/>
        <v>&lt;10</v>
      </c>
      <c r="M383" s="25">
        <v>120</v>
      </c>
      <c r="N383" s="18" t="str">
        <f t="shared" si="124"/>
        <v>110–180</v>
      </c>
      <c r="O383" s="25">
        <v>39.296399999999998</v>
      </c>
      <c r="P383" s="18" t="str">
        <f t="shared" si="125"/>
        <v>26–44</v>
      </c>
      <c r="Q383" s="25">
        <v>17.43</v>
      </c>
      <c r="R383" s="18" t="str">
        <f t="shared" si="126"/>
        <v>&lt;25</v>
      </c>
      <c r="S383" s="26" t="s">
        <v>8</v>
      </c>
      <c r="T383" s="18">
        <v>21</v>
      </c>
      <c r="U383" s="26" t="str">
        <f t="shared" si="117"/>
        <v>&gt;15</v>
      </c>
      <c r="V383" s="22">
        <v>4</v>
      </c>
      <c r="W383" s="22"/>
      <c r="X383" s="25"/>
      <c r="Y383" s="25"/>
      <c r="Z383" s="27"/>
      <c r="AA383" s="25"/>
      <c r="AB383" s="25"/>
      <c r="AC383" s="27"/>
      <c r="AD383" s="25"/>
      <c r="AE383" s="25"/>
      <c r="AF383" s="27"/>
      <c r="AG383" s="22" t="str">
        <f t="shared" si="118"/>
        <v>&lt;20</v>
      </c>
      <c r="AH383" s="28">
        <v>8.4</v>
      </c>
      <c r="AI383" s="28">
        <v>15.3</v>
      </c>
      <c r="AJ383" s="27">
        <f t="shared" si="119"/>
        <v>0.59962112254912181</v>
      </c>
      <c r="AK383" s="28"/>
      <c r="AL383" s="28"/>
      <c r="AM383" s="27"/>
      <c r="AN383" s="28">
        <v>6.1</v>
      </c>
      <c r="AO383" s="28">
        <v>11.6</v>
      </c>
      <c r="AP383" s="27">
        <v>0.64271632693305347</v>
      </c>
      <c r="AQ383" s="25"/>
      <c r="AR383" s="25"/>
      <c r="AS383" s="27"/>
      <c r="AT383" s="25"/>
      <c r="AU383" s="25"/>
      <c r="AV383" s="27"/>
      <c r="AW383" s="25"/>
      <c r="AX383" s="25"/>
      <c r="AY383" s="27"/>
      <c r="AZ383" s="26">
        <v>0.32857142857142857</v>
      </c>
    </row>
    <row r="384" spans="1:52" x14ac:dyDescent="0.25">
      <c r="A384" s="22">
        <v>381</v>
      </c>
      <c r="B384" s="22">
        <v>51</v>
      </c>
      <c r="C384" s="22" t="s">
        <v>465</v>
      </c>
      <c r="D384" s="22" t="s">
        <v>6</v>
      </c>
      <c r="E384" s="23">
        <v>0.1</v>
      </c>
      <c r="F384" s="23" t="str">
        <f t="shared" si="120"/>
        <v>≤0.5</v>
      </c>
      <c r="G384" s="24">
        <v>7.8</v>
      </c>
      <c r="H384" s="23" t="str">
        <f t="shared" si="121"/>
        <v>&gt;7.0</v>
      </c>
      <c r="I384" s="23">
        <v>35</v>
      </c>
      <c r="J384" s="23" t="str">
        <f t="shared" si="122"/>
        <v>&gt;15</v>
      </c>
      <c r="K384" s="24">
        <v>1.5</v>
      </c>
      <c r="L384" s="23" t="str">
        <f t="shared" si="123"/>
        <v>&lt;10</v>
      </c>
      <c r="M384" s="25">
        <v>120</v>
      </c>
      <c r="N384" s="18" t="str">
        <f t="shared" si="124"/>
        <v>110–180</v>
      </c>
      <c r="O384" s="25">
        <v>39.296399999999998</v>
      </c>
      <c r="P384" s="18" t="str">
        <f t="shared" si="125"/>
        <v>26–44</v>
      </c>
      <c r="Q384" s="25">
        <v>5.81</v>
      </c>
      <c r="R384" s="18" t="str">
        <f t="shared" si="126"/>
        <v>&lt;25</v>
      </c>
      <c r="S384" s="26" t="s">
        <v>8</v>
      </c>
      <c r="T384" s="18">
        <v>7</v>
      </c>
      <c r="U384" s="26" t="str">
        <f t="shared" si="117"/>
        <v>&lt;8</v>
      </c>
      <c r="V384" s="22">
        <v>4</v>
      </c>
      <c r="W384" s="22"/>
      <c r="X384" s="25"/>
      <c r="Y384" s="25"/>
      <c r="Z384" s="27"/>
      <c r="AA384" s="25"/>
      <c r="AB384" s="25"/>
      <c r="AC384" s="27"/>
      <c r="AD384" s="25"/>
      <c r="AE384" s="25"/>
      <c r="AF384" s="27"/>
      <c r="AG384" s="22" t="str">
        <f t="shared" si="118"/>
        <v>&lt;20</v>
      </c>
      <c r="AH384" s="28">
        <v>7.9</v>
      </c>
      <c r="AI384" s="28">
        <v>13.1</v>
      </c>
      <c r="AJ384" s="27">
        <f t="shared" si="119"/>
        <v>0.50574947073413001</v>
      </c>
      <c r="AK384" s="28"/>
      <c r="AL384" s="28"/>
      <c r="AM384" s="27"/>
      <c r="AN384" s="28">
        <v>6.4</v>
      </c>
      <c r="AO384" s="28">
        <v>6</v>
      </c>
      <c r="AP384" s="27">
        <v>-6.4538521137571178E-2</v>
      </c>
      <c r="AQ384" s="25"/>
      <c r="AR384" s="25"/>
      <c r="AS384" s="27"/>
      <c r="AT384" s="25"/>
      <c r="AU384" s="25"/>
      <c r="AV384" s="27"/>
      <c r="AW384" s="25"/>
      <c r="AX384" s="25"/>
      <c r="AY384" s="27"/>
      <c r="AZ384" s="26">
        <v>0.74285714285714277</v>
      </c>
    </row>
    <row r="385" spans="1:52" x14ac:dyDescent="0.25">
      <c r="A385" s="22">
        <v>382</v>
      </c>
      <c r="B385" s="22">
        <v>51</v>
      </c>
      <c r="C385" s="22" t="s">
        <v>465</v>
      </c>
      <c r="D385" s="22" t="s">
        <v>6</v>
      </c>
      <c r="E385" s="23">
        <v>0.1</v>
      </c>
      <c r="F385" s="23" t="str">
        <f t="shared" si="120"/>
        <v>≤0.5</v>
      </c>
      <c r="G385" s="24">
        <v>7.8</v>
      </c>
      <c r="H385" s="23" t="str">
        <f t="shared" si="121"/>
        <v>&gt;7.0</v>
      </c>
      <c r="I385" s="23">
        <v>35</v>
      </c>
      <c r="J385" s="23" t="str">
        <f t="shared" si="122"/>
        <v>&gt;15</v>
      </c>
      <c r="K385" s="24">
        <v>1.5</v>
      </c>
      <c r="L385" s="23" t="str">
        <f t="shared" si="123"/>
        <v>&lt;10</v>
      </c>
      <c r="M385" s="25">
        <v>120</v>
      </c>
      <c r="N385" s="18" t="str">
        <f t="shared" si="124"/>
        <v>110–180</v>
      </c>
      <c r="O385" s="25">
        <v>39.296399999999998</v>
      </c>
      <c r="P385" s="18" t="str">
        <f t="shared" si="125"/>
        <v>26–44</v>
      </c>
      <c r="Q385" s="25">
        <v>11.62</v>
      </c>
      <c r="R385" s="18" t="str">
        <f t="shared" si="126"/>
        <v>&lt;25</v>
      </c>
      <c r="S385" s="26" t="s">
        <v>8</v>
      </c>
      <c r="T385" s="18">
        <v>14</v>
      </c>
      <c r="U385" s="26" t="str">
        <f t="shared" si="117"/>
        <v>8–15</v>
      </c>
      <c r="V385" s="22">
        <v>4</v>
      </c>
      <c r="W385" s="22"/>
      <c r="X385" s="25"/>
      <c r="Y385" s="25"/>
      <c r="Z385" s="27"/>
      <c r="AA385" s="25"/>
      <c r="AB385" s="25"/>
      <c r="AC385" s="27"/>
      <c r="AD385" s="25"/>
      <c r="AE385" s="25"/>
      <c r="AF385" s="27"/>
      <c r="AG385" s="22" t="str">
        <f t="shared" si="118"/>
        <v>&lt;20</v>
      </c>
      <c r="AH385" s="28">
        <v>7.9</v>
      </c>
      <c r="AI385" s="28">
        <v>15.3</v>
      </c>
      <c r="AJ385" s="27">
        <f t="shared" si="119"/>
        <v>0.66099006892541401</v>
      </c>
      <c r="AK385" s="28"/>
      <c r="AL385" s="28"/>
      <c r="AM385" s="27"/>
      <c r="AN385" s="28">
        <v>6.4</v>
      </c>
      <c r="AO385" s="28">
        <v>6.6</v>
      </c>
      <c r="AP385" s="27">
        <v>3.0771658666753472E-2</v>
      </c>
      <c r="AQ385" s="25"/>
      <c r="AR385" s="25"/>
      <c r="AS385" s="27"/>
      <c r="AT385" s="25"/>
      <c r="AU385" s="25"/>
      <c r="AV385" s="27"/>
      <c r="AW385" s="25"/>
      <c r="AX385" s="25"/>
      <c r="AY385" s="27"/>
      <c r="AZ385" s="26">
        <v>0.52857142857142858</v>
      </c>
    </row>
    <row r="386" spans="1:52" x14ac:dyDescent="0.25">
      <c r="A386" s="22">
        <v>383</v>
      </c>
      <c r="B386" s="22">
        <v>51</v>
      </c>
      <c r="C386" s="22" t="s">
        <v>465</v>
      </c>
      <c r="D386" s="22" t="s">
        <v>6</v>
      </c>
      <c r="E386" s="23">
        <v>0.1</v>
      </c>
      <c r="F386" s="23" t="str">
        <f t="shared" si="120"/>
        <v>≤0.5</v>
      </c>
      <c r="G386" s="24">
        <v>7.8</v>
      </c>
      <c r="H386" s="23" t="str">
        <f t="shared" si="121"/>
        <v>&gt;7.0</v>
      </c>
      <c r="I386" s="23">
        <v>35</v>
      </c>
      <c r="J386" s="23" t="str">
        <f t="shared" si="122"/>
        <v>&gt;15</v>
      </c>
      <c r="K386" s="24">
        <v>1.5</v>
      </c>
      <c r="L386" s="23" t="str">
        <f t="shared" si="123"/>
        <v>&lt;10</v>
      </c>
      <c r="M386" s="25">
        <v>120</v>
      </c>
      <c r="N386" s="18" t="str">
        <f t="shared" si="124"/>
        <v>110–180</v>
      </c>
      <c r="O386" s="25">
        <v>39.296399999999998</v>
      </c>
      <c r="P386" s="18" t="str">
        <f t="shared" si="125"/>
        <v>26–44</v>
      </c>
      <c r="Q386" s="25">
        <v>17.43</v>
      </c>
      <c r="R386" s="18" t="str">
        <f t="shared" si="126"/>
        <v>&lt;25</v>
      </c>
      <c r="S386" s="26" t="s">
        <v>8</v>
      </c>
      <c r="T386" s="18">
        <v>21</v>
      </c>
      <c r="U386" s="26" t="str">
        <f t="shared" si="117"/>
        <v>&gt;15</v>
      </c>
      <c r="V386" s="22">
        <v>4</v>
      </c>
      <c r="W386" s="22"/>
      <c r="X386" s="25"/>
      <c r="Y386" s="25"/>
      <c r="Z386" s="27"/>
      <c r="AA386" s="25"/>
      <c r="AB386" s="25"/>
      <c r="AC386" s="27"/>
      <c r="AD386" s="25"/>
      <c r="AE386" s="25"/>
      <c r="AF386" s="27"/>
      <c r="AG386" s="22" t="str">
        <f t="shared" si="118"/>
        <v>&lt;20</v>
      </c>
      <c r="AH386" s="28">
        <v>7.9</v>
      </c>
      <c r="AI386" s="28">
        <v>20.399999999999999</v>
      </c>
      <c r="AJ386" s="27">
        <f t="shared" si="119"/>
        <v>0.94867214137719469</v>
      </c>
      <c r="AK386" s="28"/>
      <c r="AL386" s="28"/>
      <c r="AM386" s="27"/>
      <c r="AN386" s="28">
        <v>6.4</v>
      </c>
      <c r="AO386" s="28">
        <v>7.8</v>
      </c>
      <c r="AP386" s="27">
        <v>0.19782574332991987</v>
      </c>
      <c r="AQ386" s="25"/>
      <c r="AR386" s="25"/>
      <c r="AS386" s="27"/>
      <c r="AT386" s="25"/>
      <c r="AU386" s="25"/>
      <c r="AV386" s="27"/>
      <c r="AW386" s="25"/>
      <c r="AX386" s="25"/>
      <c r="AY386" s="27"/>
      <c r="AZ386" s="26">
        <v>0.59523809523809512</v>
      </c>
    </row>
    <row r="387" spans="1:52" x14ac:dyDescent="0.25">
      <c r="A387" s="22">
        <v>384</v>
      </c>
      <c r="B387" s="22">
        <v>51</v>
      </c>
      <c r="C387" s="22" t="s">
        <v>465</v>
      </c>
      <c r="D387" s="22" t="s">
        <v>6</v>
      </c>
      <c r="E387" s="23">
        <v>0.1</v>
      </c>
      <c r="F387" s="23" t="str">
        <f t="shared" si="120"/>
        <v>≤0.5</v>
      </c>
      <c r="G387" s="24">
        <v>7.8</v>
      </c>
      <c r="H387" s="23" t="str">
        <f t="shared" si="121"/>
        <v>&gt;7.0</v>
      </c>
      <c r="I387" s="23">
        <v>35</v>
      </c>
      <c r="J387" s="23" t="str">
        <f t="shared" si="122"/>
        <v>&gt;15</v>
      </c>
      <c r="K387" s="24">
        <v>1.5</v>
      </c>
      <c r="L387" s="23" t="str">
        <f t="shared" si="123"/>
        <v>&lt;10</v>
      </c>
      <c r="M387" s="25">
        <v>120</v>
      </c>
      <c r="N387" s="18" t="str">
        <f t="shared" si="124"/>
        <v>110–180</v>
      </c>
      <c r="O387" s="25">
        <v>39.296399999999998</v>
      </c>
      <c r="P387" s="18" t="str">
        <f t="shared" si="125"/>
        <v>26–44</v>
      </c>
      <c r="Q387" s="25">
        <v>5.81</v>
      </c>
      <c r="R387" s="18" t="str">
        <f t="shared" si="126"/>
        <v>&lt;25</v>
      </c>
      <c r="S387" s="26" t="s">
        <v>8</v>
      </c>
      <c r="T387" s="18">
        <v>7</v>
      </c>
      <c r="U387" s="26" t="str">
        <f t="shared" si="117"/>
        <v>&lt;8</v>
      </c>
      <c r="V387" s="22">
        <v>4</v>
      </c>
      <c r="W387" s="22"/>
      <c r="X387" s="25"/>
      <c r="Y387" s="25"/>
      <c r="Z387" s="27"/>
      <c r="AA387" s="25"/>
      <c r="AB387" s="25"/>
      <c r="AC387" s="27"/>
      <c r="AD387" s="25"/>
      <c r="AE387" s="25"/>
      <c r="AF387" s="27"/>
      <c r="AG387" s="22" t="str">
        <f t="shared" si="118"/>
        <v>&lt;20</v>
      </c>
      <c r="AH387" s="28">
        <v>13.2</v>
      </c>
      <c r="AI387" s="28">
        <v>13.7</v>
      </c>
      <c r="AJ387" s="27">
        <f t="shared" si="119"/>
        <v>3.7179003241754029E-2</v>
      </c>
      <c r="AK387" s="28"/>
      <c r="AL387" s="28"/>
      <c r="AM387" s="27"/>
      <c r="AN387" s="28">
        <v>7.1</v>
      </c>
      <c r="AO387" s="28">
        <v>8.1</v>
      </c>
      <c r="AP387" s="27">
        <v>0.13176927763112337</v>
      </c>
      <c r="AQ387" s="25"/>
      <c r="AR387" s="25"/>
      <c r="AS387" s="27"/>
      <c r="AT387" s="25"/>
      <c r="AU387" s="25"/>
      <c r="AV387" s="27"/>
      <c r="AW387" s="25"/>
      <c r="AX387" s="25"/>
      <c r="AY387" s="27"/>
      <c r="AZ387" s="26">
        <v>7.1428571428571425E-2</v>
      </c>
    </row>
    <row r="388" spans="1:52" x14ac:dyDescent="0.25">
      <c r="A388" s="22">
        <v>385</v>
      </c>
      <c r="B388" s="22">
        <v>51</v>
      </c>
      <c r="C388" s="22" t="s">
        <v>465</v>
      </c>
      <c r="D388" s="22" t="s">
        <v>6</v>
      </c>
      <c r="E388" s="23">
        <v>0.1</v>
      </c>
      <c r="F388" s="23" t="str">
        <f t="shared" si="120"/>
        <v>≤0.5</v>
      </c>
      <c r="G388" s="24">
        <v>7.8</v>
      </c>
      <c r="H388" s="23" t="str">
        <f t="shared" si="121"/>
        <v>&gt;7.0</v>
      </c>
      <c r="I388" s="23">
        <v>35</v>
      </c>
      <c r="J388" s="23" t="str">
        <f t="shared" si="122"/>
        <v>&gt;15</v>
      </c>
      <c r="K388" s="24">
        <v>1.5</v>
      </c>
      <c r="L388" s="23" t="str">
        <f t="shared" si="123"/>
        <v>&lt;10</v>
      </c>
      <c r="M388" s="25">
        <v>120</v>
      </c>
      <c r="N388" s="18" t="str">
        <f t="shared" si="124"/>
        <v>110–180</v>
      </c>
      <c r="O388" s="25">
        <v>39.296399999999998</v>
      </c>
      <c r="P388" s="18" t="str">
        <f t="shared" si="125"/>
        <v>26–44</v>
      </c>
      <c r="Q388" s="25">
        <v>11.62</v>
      </c>
      <c r="R388" s="18" t="str">
        <f t="shared" si="126"/>
        <v>&lt;25</v>
      </c>
      <c r="S388" s="26" t="s">
        <v>8</v>
      </c>
      <c r="T388" s="18">
        <v>14</v>
      </c>
      <c r="U388" s="26" t="str">
        <f t="shared" si="117"/>
        <v>8–15</v>
      </c>
      <c r="V388" s="22">
        <v>4</v>
      </c>
      <c r="W388" s="22"/>
      <c r="X388" s="25"/>
      <c r="Y388" s="25"/>
      <c r="Z388" s="27"/>
      <c r="AA388" s="25"/>
      <c r="AB388" s="25"/>
      <c r="AC388" s="27"/>
      <c r="AD388" s="25"/>
      <c r="AE388" s="25"/>
      <c r="AF388" s="27"/>
      <c r="AG388" s="22" t="str">
        <f t="shared" si="118"/>
        <v>&lt;20</v>
      </c>
      <c r="AH388" s="28">
        <v>13.2</v>
      </c>
      <c r="AI388" s="28">
        <v>16.600000000000001</v>
      </c>
      <c r="AJ388" s="27">
        <f t="shared" si="119"/>
        <v>0.22918586577017255</v>
      </c>
      <c r="AK388" s="28"/>
      <c r="AL388" s="28"/>
      <c r="AM388" s="27"/>
      <c r="AN388" s="28">
        <v>7.1</v>
      </c>
      <c r="AO388" s="28">
        <v>10.6</v>
      </c>
      <c r="AP388" s="27">
        <v>0.40075921707075174</v>
      </c>
      <c r="AQ388" s="25"/>
      <c r="AR388" s="25"/>
      <c r="AS388" s="27"/>
      <c r="AT388" s="25"/>
      <c r="AU388" s="25"/>
      <c r="AV388" s="27"/>
      <c r="AW388" s="25"/>
      <c r="AX388" s="25"/>
      <c r="AY388" s="27"/>
      <c r="AZ388" s="26">
        <v>0.24285714285714302</v>
      </c>
    </row>
    <row r="389" spans="1:52" x14ac:dyDescent="0.25">
      <c r="A389" s="22">
        <v>386</v>
      </c>
      <c r="B389" s="22">
        <v>51</v>
      </c>
      <c r="C389" s="22" t="s">
        <v>465</v>
      </c>
      <c r="D389" s="22" t="s">
        <v>6</v>
      </c>
      <c r="E389" s="23">
        <v>0.1</v>
      </c>
      <c r="F389" s="23" t="str">
        <f t="shared" si="120"/>
        <v>≤0.5</v>
      </c>
      <c r="G389" s="24">
        <v>7.8</v>
      </c>
      <c r="H389" s="23" t="str">
        <f t="shared" si="121"/>
        <v>&gt;7.0</v>
      </c>
      <c r="I389" s="23">
        <v>35</v>
      </c>
      <c r="J389" s="23" t="str">
        <f t="shared" si="122"/>
        <v>&gt;15</v>
      </c>
      <c r="K389" s="24">
        <v>1.5</v>
      </c>
      <c r="L389" s="23" t="str">
        <f t="shared" si="123"/>
        <v>&lt;10</v>
      </c>
      <c r="M389" s="25">
        <v>120</v>
      </c>
      <c r="N389" s="18" t="str">
        <f t="shared" si="124"/>
        <v>110–180</v>
      </c>
      <c r="O389" s="25">
        <v>39.296399999999998</v>
      </c>
      <c r="P389" s="18" t="str">
        <f t="shared" si="125"/>
        <v>26–44</v>
      </c>
      <c r="Q389" s="25">
        <v>17.43</v>
      </c>
      <c r="R389" s="18" t="str">
        <f t="shared" si="126"/>
        <v>&lt;25</v>
      </c>
      <c r="S389" s="26" t="s">
        <v>8</v>
      </c>
      <c r="T389" s="18">
        <v>21</v>
      </c>
      <c r="U389" s="26" t="str">
        <f t="shared" si="117"/>
        <v>&gt;15</v>
      </c>
      <c r="V389" s="22">
        <v>4</v>
      </c>
      <c r="W389" s="22"/>
      <c r="X389" s="25"/>
      <c r="Y389" s="25"/>
      <c r="Z389" s="27"/>
      <c r="AA389" s="25"/>
      <c r="AB389" s="25"/>
      <c r="AC389" s="27"/>
      <c r="AD389" s="25"/>
      <c r="AE389" s="25"/>
      <c r="AF389" s="27"/>
      <c r="AG389" s="22" t="str">
        <f t="shared" si="118"/>
        <v>&lt;20</v>
      </c>
      <c r="AH389" s="28">
        <v>13.2</v>
      </c>
      <c r="AI389" s="28">
        <v>17.100000000000001</v>
      </c>
      <c r="AJ389" s="27">
        <f t="shared" si="119"/>
        <v>0.25886163391628914</v>
      </c>
      <c r="AK389" s="28"/>
      <c r="AL389" s="28"/>
      <c r="AM389" s="27"/>
      <c r="AN389" s="28">
        <v>7.1</v>
      </c>
      <c r="AO389" s="28">
        <v>10.4</v>
      </c>
      <c r="AP389" s="27">
        <v>0.38171102210005725</v>
      </c>
      <c r="AQ389" s="25"/>
      <c r="AR389" s="25"/>
      <c r="AS389" s="27"/>
      <c r="AT389" s="25"/>
      <c r="AU389" s="25"/>
      <c r="AV389" s="27"/>
      <c r="AW389" s="25"/>
      <c r="AX389" s="25"/>
      <c r="AY389" s="27"/>
      <c r="AZ389" s="26">
        <v>0.1857142857142858</v>
      </c>
    </row>
    <row r="390" spans="1:52" x14ac:dyDescent="0.25">
      <c r="A390" s="22">
        <v>387</v>
      </c>
      <c r="B390" s="22">
        <v>51</v>
      </c>
      <c r="C390" s="22" t="s">
        <v>465</v>
      </c>
      <c r="D390" s="22" t="s">
        <v>6</v>
      </c>
      <c r="E390" s="23">
        <v>0.1</v>
      </c>
      <c r="F390" s="23" t="str">
        <f t="shared" si="120"/>
        <v>≤0.5</v>
      </c>
      <c r="G390" s="24">
        <v>7.8</v>
      </c>
      <c r="H390" s="23" t="str">
        <f t="shared" si="121"/>
        <v>&gt;7.0</v>
      </c>
      <c r="I390" s="23">
        <v>35</v>
      </c>
      <c r="J390" s="23" t="str">
        <f t="shared" si="122"/>
        <v>&gt;15</v>
      </c>
      <c r="K390" s="24">
        <v>1.5</v>
      </c>
      <c r="L390" s="23" t="str">
        <f t="shared" si="123"/>
        <v>&lt;10</v>
      </c>
      <c r="M390" s="25">
        <v>120</v>
      </c>
      <c r="N390" s="18" t="str">
        <f t="shared" si="124"/>
        <v>110–180</v>
      </c>
      <c r="O390" s="25">
        <v>39.296399999999998</v>
      </c>
      <c r="P390" s="18" t="str">
        <f t="shared" si="125"/>
        <v>26–44</v>
      </c>
      <c r="Q390" s="25">
        <v>5.81</v>
      </c>
      <c r="R390" s="18" t="str">
        <f t="shared" si="126"/>
        <v>&lt;25</v>
      </c>
      <c r="S390" s="26" t="s">
        <v>8</v>
      </c>
      <c r="T390" s="18">
        <v>7</v>
      </c>
      <c r="U390" s="26" t="str">
        <f t="shared" si="117"/>
        <v>&lt;8</v>
      </c>
      <c r="V390" s="22">
        <v>4</v>
      </c>
      <c r="W390" s="22"/>
      <c r="X390" s="25"/>
      <c r="Y390" s="25"/>
      <c r="Z390" s="27"/>
      <c r="AA390" s="25"/>
      <c r="AB390" s="25"/>
      <c r="AC390" s="27"/>
      <c r="AD390" s="25"/>
      <c r="AE390" s="25"/>
      <c r="AF390" s="27"/>
      <c r="AG390" s="22" t="str">
        <f t="shared" si="118"/>
        <v>&lt;20</v>
      </c>
      <c r="AH390" s="28">
        <v>8.6999999999999993</v>
      </c>
      <c r="AI390" s="28">
        <v>13.6</v>
      </c>
      <c r="AJ390" s="27">
        <f t="shared" si="119"/>
        <v>0.44674676708146832</v>
      </c>
      <c r="AK390" s="28"/>
      <c r="AL390" s="28"/>
      <c r="AM390" s="27"/>
      <c r="AN390" s="28">
        <v>6.5</v>
      </c>
      <c r="AO390" s="28">
        <v>8.8000000000000007</v>
      </c>
      <c r="AP390" s="27">
        <v>0.3029495445825694</v>
      </c>
      <c r="AQ390" s="25"/>
      <c r="AR390" s="25"/>
      <c r="AS390" s="27"/>
      <c r="AT390" s="25"/>
      <c r="AU390" s="25"/>
      <c r="AV390" s="27"/>
      <c r="AW390" s="25"/>
      <c r="AX390" s="25"/>
      <c r="AY390" s="27"/>
      <c r="AZ390" s="26">
        <v>0.70000000000000007</v>
      </c>
    </row>
    <row r="391" spans="1:52" x14ac:dyDescent="0.25">
      <c r="A391" s="22">
        <v>388</v>
      </c>
      <c r="B391" s="22">
        <v>51</v>
      </c>
      <c r="C391" s="22" t="s">
        <v>465</v>
      </c>
      <c r="D391" s="22" t="s">
        <v>6</v>
      </c>
      <c r="E391" s="23">
        <v>0.1</v>
      </c>
      <c r="F391" s="23" t="str">
        <f t="shared" si="120"/>
        <v>≤0.5</v>
      </c>
      <c r="G391" s="24">
        <v>7.8</v>
      </c>
      <c r="H391" s="23" t="str">
        <f t="shared" si="121"/>
        <v>&gt;7.0</v>
      </c>
      <c r="I391" s="23">
        <v>35</v>
      </c>
      <c r="J391" s="23" t="str">
        <f t="shared" si="122"/>
        <v>&gt;15</v>
      </c>
      <c r="K391" s="24">
        <v>1.5</v>
      </c>
      <c r="L391" s="23" t="str">
        <f t="shared" si="123"/>
        <v>&lt;10</v>
      </c>
      <c r="M391" s="25">
        <v>120</v>
      </c>
      <c r="N391" s="18" t="str">
        <f t="shared" si="124"/>
        <v>110–180</v>
      </c>
      <c r="O391" s="25">
        <v>39.296399999999998</v>
      </c>
      <c r="P391" s="18" t="str">
        <f t="shared" si="125"/>
        <v>26–44</v>
      </c>
      <c r="Q391" s="25">
        <v>11.62</v>
      </c>
      <c r="R391" s="18" t="str">
        <f t="shared" si="126"/>
        <v>&lt;25</v>
      </c>
      <c r="S391" s="26" t="s">
        <v>8</v>
      </c>
      <c r="T391" s="18">
        <v>14</v>
      </c>
      <c r="U391" s="26" t="str">
        <f t="shared" si="117"/>
        <v>8–15</v>
      </c>
      <c r="V391" s="22">
        <v>4</v>
      </c>
      <c r="W391" s="22"/>
      <c r="X391" s="25"/>
      <c r="Y391" s="25"/>
      <c r="Z391" s="27"/>
      <c r="AA391" s="25"/>
      <c r="AB391" s="25"/>
      <c r="AC391" s="27"/>
      <c r="AD391" s="25"/>
      <c r="AE391" s="25"/>
      <c r="AF391" s="27"/>
      <c r="AG391" s="22" t="str">
        <f t="shared" si="118"/>
        <v>&lt;20</v>
      </c>
      <c r="AH391" s="28">
        <v>8.6999999999999993</v>
      </c>
      <c r="AI391" s="28">
        <v>14.6</v>
      </c>
      <c r="AJ391" s="27">
        <f t="shared" si="119"/>
        <v>0.51769850305375287</v>
      </c>
      <c r="AK391" s="28"/>
      <c r="AL391" s="28"/>
      <c r="AM391" s="27"/>
      <c r="AN391" s="28">
        <v>6.5</v>
      </c>
      <c r="AO391" s="28">
        <v>9.5</v>
      </c>
      <c r="AP391" s="27">
        <v>0.37948962170490369</v>
      </c>
      <c r="AQ391" s="25"/>
      <c r="AR391" s="25"/>
      <c r="AS391" s="27"/>
      <c r="AT391" s="25"/>
      <c r="AU391" s="25"/>
      <c r="AV391" s="27"/>
      <c r="AW391" s="25"/>
      <c r="AX391" s="25"/>
      <c r="AY391" s="27"/>
      <c r="AZ391" s="26">
        <v>0.42142857142857143</v>
      </c>
    </row>
    <row r="392" spans="1:52" x14ac:dyDescent="0.25">
      <c r="A392" s="22">
        <v>389</v>
      </c>
      <c r="B392" s="22">
        <v>51</v>
      </c>
      <c r="C392" s="22" t="s">
        <v>465</v>
      </c>
      <c r="D392" s="22" t="s">
        <v>6</v>
      </c>
      <c r="E392" s="23">
        <v>0.1</v>
      </c>
      <c r="F392" s="23" t="str">
        <f t="shared" si="120"/>
        <v>≤0.5</v>
      </c>
      <c r="G392" s="24">
        <v>7.8</v>
      </c>
      <c r="H392" s="23" t="str">
        <f t="shared" si="121"/>
        <v>&gt;7.0</v>
      </c>
      <c r="I392" s="23">
        <v>35</v>
      </c>
      <c r="J392" s="23" t="str">
        <f t="shared" si="122"/>
        <v>&gt;15</v>
      </c>
      <c r="K392" s="24">
        <v>1.5</v>
      </c>
      <c r="L392" s="23" t="str">
        <f t="shared" si="123"/>
        <v>&lt;10</v>
      </c>
      <c r="M392" s="25">
        <v>120</v>
      </c>
      <c r="N392" s="18" t="str">
        <f t="shared" si="124"/>
        <v>110–180</v>
      </c>
      <c r="O392" s="25">
        <v>39.296399999999998</v>
      </c>
      <c r="P392" s="18" t="str">
        <f t="shared" si="125"/>
        <v>26–44</v>
      </c>
      <c r="Q392" s="25">
        <v>17.43</v>
      </c>
      <c r="R392" s="18" t="str">
        <f t="shared" si="126"/>
        <v>&lt;25</v>
      </c>
      <c r="S392" s="26" t="s">
        <v>8</v>
      </c>
      <c r="T392" s="18">
        <v>21</v>
      </c>
      <c r="U392" s="26" t="str">
        <f t="shared" si="117"/>
        <v>&gt;15</v>
      </c>
      <c r="V392" s="22">
        <v>4</v>
      </c>
      <c r="W392" s="22"/>
      <c r="X392" s="25"/>
      <c r="Y392" s="25"/>
      <c r="Z392" s="27"/>
      <c r="AA392" s="25"/>
      <c r="AB392" s="25"/>
      <c r="AC392" s="27"/>
      <c r="AD392" s="25"/>
      <c r="AE392" s="25"/>
      <c r="AF392" s="27"/>
      <c r="AG392" s="22" t="str">
        <f t="shared" si="118"/>
        <v>&lt;20</v>
      </c>
      <c r="AH392" s="28">
        <v>8.6999999999999993</v>
      </c>
      <c r="AI392" s="28">
        <v>19.399999999999999</v>
      </c>
      <c r="AJ392" s="27">
        <f t="shared" si="119"/>
        <v>0.80195004040874451</v>
      </c>
      <c r="AK392" s="28"/>
      <c r="AL392" s="28"/>
      <c r="AM392" s="27"/>
      <c r="AN392" s="28">
        <v>6.5</v>
      </c>
      <c r="AO392" s="28">
        <v>11.7</v>
      </c>
      <c r="AP392" s="27">
        <v>0.58778666490211895</v>
      </c>
      <c r="AQ392" s="25"/>
      <c r="AR392" s="25"/>
      <c r="AS392" s="27"/>
      <c r="AT392" s="25"/>
      <c r="AU392" s="25"/>
      <c r="AV392" s="27"/>
      <c r="AW392" s="25"/>
      <c r="AX392" s="25"/>
      <c r="AY392" s="27"/>
      <c r="AZ392" s="26">
        <v>0.50952380952380949</v>
      </c>
    </row>
    <row r="393" spans="1:52" x14ac:dyDescent="0.25">
      <c r="A393" s="22">
        <v>390</v>
      </c>
      <c r="B393" s="22">
        <v>51</v>
      </c>
      <c r="C393" s="22" t="s">
        <v>465</v>
      </c>
      <c r="D393" s="22" t="s">
        <v>6</v>
      </c>
      <c r="E393" s="23">
        <v>0.1</v>
      </c>
      <c r="F393" s="23" t="str">
        <f t="shared" si="120"/>
        <v>≤0.5</v>
      </c>
      <c r="G393" s="24">
        <v>7.8</v>
      </c>
      <c r="H393" s="23" t="str">
        <f t="shared" si="121"/>
        <v>&gt;7.0</v>
      </c>
      <c r="I393" s="23">
        <v>35</v>
      </c>
      <c r="J393" s="23" t="str">
        <f t="shared" si="122"/>
        <v>&gt;15</v>
      </c>
      <c r="K393" s="24">
        <v>1.5</v>
      </c>
      <c r="L393" s="23" t="str">
        <f t="shared" si="123"/>
        <v>&lt;10</v>
      </c>
      <c r="M393" s="25">
        <v>120</v>
      </c>
      <c r="N393" s="18" t="str">
        <f t="shared" si="124"/>
        <v>110–180</v>
      </c>
      <c r="O393" s="25">
        <v>39.296399999999998</v>
      </c>
      <c r="P393" s="18" t="str">
        <f t="shared" si="125"/>
        <v>26–44</v>
      </c>
      <c r="Q393" s="25">
        <v>5.81</v>
      </c>
      <c r="R393" s="18" t="str">
        <f t="shared" si="126"/>
        <v>&lt;25</v>
      </c>
      <c r="S393" s="26" t="s">
        <v>8</v>
      </c>
      <c r="T393" s="18">
        <v>7</v>
      </c>
      <c r="U393" s="26" t="str">
        <f t="shared" si="117"/>
        <v>&lt;8</v>
      </c>
      <c r="V393" s="22">
        <v>4</v>
      </c>
      <c r="W393" s="22"/>
      <c r="X393" s="25"/>
      <c r="Y393" s="25"/>
      <c r="Z393" s="27"/>
      <c r="AA393" s="25"/>
      <c r="AB393" s="25"/>
      <c r="AC393" s="27"/>
      <c r="AD393" s="25"/>
      <c r="AE393" s="25"/>
      <c r="AF393" s="27"/>
      <c r="AG393" s="22" t="str">
        <f t="shared" si="118"/>
        <v>&lt;20</v>
      </c>
      <c r="AH393" s="28">
        <v>8.1</v>
      </c>
      <c r="AI393" s="28">
        <v>15.8</v>
      </c>
      <c r="AJ393" s="27">
        <f t="shared" si="119"/>
        <v>0.6681458783545281</v>
      </c>
      <c r="AK393" s="28"/>
      <c r="AL393" s="28"/>
      <c r="AM393" s="27"/>
      <c r="AN393" s="28">
        <v>5.3</v>
      </c>
      <c r="AO393" s="28">
        <v>10.5</v>
      </c>
      <c r="AP393" s="27">
        <v>0.68366843660540155</v>
      </c>
      <c r="AQ393" s="25"/>
      <c r="AR393" s="25"/>
      <c r="AS393" s="27"/>
      <c r="AT393" s="25"/>
      <c r="AU393" s="25"/>
      <c r="AV393" s="27"/>
      <c r="AW393" s="25"/>
      <c r="AX393" s="25"/>
      <c r="AY393" s="27"/>
      <c r="AZ393" s="26">
        <v>1.1000000000000001</v>
      </c>
    </row>
    <row r="394" spans="1:52" x14ac:dyDescent="0.25">
      <c r="A394" s="22">
        <v>391</v>
      </c>
      <c r="B394" s="22">
        <v>51</v>
      </c>
      <c r="C394" s="22" t="s">
        <v>465</v>
      </c>
      <c r="D394" s="22" t="s">
        <v>6</v>
      </c>
      <c r="E394" s="23">
        <v>0.1</v>
      </c>
      <c r="F394" s="23" t="str">
        <f t="shared" si="120"/>
        <v>≤0.5</v>
      </c>
      <c r="G394" s="24">
        <v>7.8</v>
      </c>
      <c r="H394" s="23" t="str">
        <f t="shared" si="121"/>
        <v>&gt;7.0</v>
      </c>
      <c r="I394" s="23">
        <v>35</v>
      </c>
      <c r="J394" s="23" t="str">
        <f t="shared" si="122"/>
        <v>&gt;15</v>
      </c>
      <c r="K394" s="24">
        <v>1.5</v>
      </c>
      <c r="L394" s="23" t="str">
        <f t="shared" si="123"/>
        <v>&lt;10</v>
      </c>
      <c r="M394" s="25">
        <v>120</v>
      </c>
      <c r="N394" s="18" t="str">
        <f t="shared" si="124"/>
        <v>110–180</v>
      </c>
      <c r="O394" s="25">
        <v>39.296399999999998</v>
      </c>
      <c r="P394" s="18" t="str">
        <f t="shared" si="125"/>
        <v>26–44</v>
      </c>
      <c r="Q394" s="25">
        <v>11.62</v>
      </c>
      <c r="R394" s="18" t="str">
        <f t="shared" si="126"/>
        <v>&lt;25</v>
      </c>
      <c r="S394" s="26" t="s">
        <v>8</v>
      </c>
      <c r="T394" s="18">
        <v>14</v>
      </c>
      <c r="U394" s="26" t="str">
        <f t="shared" si="117"/>
        <v>8–15</v>
      </c>
      <c r="V394" s="22">
        <v>4</v>
      </c>
      <c r="W394" s="22"/>
      <c r="X394" s="25"/>
      <c r="Y394" s="25"/>
      <c r="Z394" s="27"/>
      <c r="AA394" s="25"/>
      <c r="AB394" s="25"/>
      <c r="AC394" s="27"/>
      <c r="AD394" s="25"/>
      <c r="AE394" s="25"/>
      <c r="AF394" s="27"/>
      <c r="AG394" s="22" t="str">
        <f t="shared" si="118"/>
        <v>&lt;20</v>
      </c>
      <c r="AH394" s="28">
        <v>8.1</v>
      </c>
      <c r="AI394" s="28">
        <v>19.5</v>
      </c>
      <c r="AJ394" s="27">
        <f t="shared" si="119"/>
        <v>0.87855040389130801</v>
      </c>
      <c r="AK394" s="28"/>
      <c r="AL394" s="28"/>
      <c r="AM394" s="27"/>
      <c r="AN394" s="28">
        <v>5.3</v>
      </c>
      <c r="AO394" s="28">
        <v>11.9</v>
      </c>
      <c r="AP394" s="27">
        <v>0.80883157955940765</v>
      </c>
      <c r="AQ394" s="25"/>
      <c r="AR394" s="25"/>
      <c r="AS394" s="27"/>
      <c r="AT394" s="25"/>
      <c r="AU394" s="25"/>
      <c r="AV394" s="27"/>
      <c r="AW394" s="25"/>
      <c r="AX394" s="25"/>
      <c r="AY394" s="27"/>
      <c r="AZ394" s="26">
        <v>0.81428571428571428</v>
      </c>
    </row>
    <row r="395" spans="1:52" x14ac:dyDescent="0.25">
      <c r="A395" s="22">
        <v>392</v>
      </c>
      <c r="B395" s="22">
        <v>51</v>
      </c>
      <c r="C395" s="22" t="s">
        <v>465</v>
      </c>
      <c r="D395" s="22" t="s">
        <v>6</v>
      </c>
      <c r="E395" s="23">
        <v>0.1</v>
      </c>
      <c r="F395" s="23" t="str">
        <f t="shared" si="120"/>
        <v>≤0.5</v>
      </c>
      <c r="G395" s="24">
        <v>7.8</v>
      </c>
      <c r="H395" s="23" t="str">
        <f t="shared" si="121"/>
        <v>&gt;7.0</v>
      </c>
      <c r="I395" s="23">
        <v>35</v>
      </c>
      <c r="J395" s="23" t="str">
        <f t="shared" si="122"/>
        <v>&gt;15</v>
      </c>
      <c r="K395" s="24">
        <v>1.5</v>
      </c>
      <c r="L395" s="23" t="str">
        <f t="shared" si="123"/>
        <v>&lt;10</v>
      </c>
      <c r="M395" s="25">
        <v>120</v>
      </c>
      <c r="N395" s="18" t="str">
        <f t="shared" si="124"/>
        <v>110–180</v>
      </c>
      <c r="O395" s="25">
        <v>39.296399999999998</v>
      </c>
      <c r="P395" s="18" t="str">
        <f t="shared" si="125"/>
        <v>26–44</v>
      </c>
      <c r="Q395" s="25">
        <v>17.43</v>
      </c>
      <c r="R395" s="18" t="str">
        <f t="shared" si="126"/>
        <v>&lt;25</v>
      </c>
      <c r="S395" s="26" t="s">
        <v>8</v>
      </c>
      <c r="T395" s="18">
        <v>21</v>
      </c>
      <c r="U395" s="26" t="str">
        <f t="shared" si="117"/>
        <v>&gt;15</v>
      </c>
      <c r="V395" s="22">
        <v>4</v>
      </c>
      <c r="W395" s="22"/>
      <c r="X395" s="25"/>
      <c r="Y395" s="25"/>
      <c r="Z395" s="27"/>
      <c r="AA395" s="25"/>
      <c r="AB395" s="25"/>
      <c r="AC395" s="27"/>
      <c r="AD395" s="25"/>
      <c r="AE395" s="25"/>
      <c r="AF395" s="27"/>
      <c r="AG395" s="22" t="str">
        <f t="shared" si="118"/>
        <v>&lt;20</v>
      </c>
      <c r="AH395" s="28">
        <v>8.1</v>
      </c>
      <c r="AI395" s="28">
        <v>21</v>
      </c>
      <c r="AJ395" s="27">
        <f t="shared" si="119"/>
        <v>0.9526583760450299</v>
      </c>
      <c r="AK395" s="28"/>
      <c r="AL395" s="28"/>
      <c r="AM395" s="27"/>
      <c r="AN395" s="28">
        <v>5.3</v>
      </c>
      <c r="AO395" s="28">
        <v>13</v>
      </c>
      <c r="AP395" s="27">
        <v>0.89724253690346056</v>
      </c>
      <c r="AQ395" s="25"/>
      <c r="AR395" s="25"/>
      <c r="AS395" s="27"/>
      <c r="AT395" s="25"/>
      <c r="AU395" s="25"/>
      <c r="AV395" s="27"/>
      <c r="AW395" s="25"/>
      <c r="AX395" s="25"/>
      <c r="AY395" s="27"/>
      <c r="AZ395" s="26">
        <v>0.61428571428571432</v>
      </c>
    </row>
    <row r="396" spans="1:52" x14ac:dyDescent="0.25">
      <c r="A396" s="22">
        <v>393</v>
      </c>
      <c r="B396" s="22">
        <v>52</v>
      </c>
      <c r="C396" s="22" t="s">
        <v>466</v>
      </c>
      <c r="D396" s="22" t="s">
        <v>12</v>
      </c>
      <c r="E396" s="23"/>
      <c r="F396" s="23"/>
      <c r="G396" s="24"/>
      <c r="H396" s="23"/>
      <c r="I396" s="23"/>
      <c r="J396" s="23"/>
      <c r="K396" s="24">
        <v>37.333333333333336</v>
      </c>
      <c r="L396" s="23" t="str">
        <f t="shared" si="123"/>
        <v>&gt;20</v>
      </c>
      <c r="M396" s="25"/>
      <c r="N396" s="18"/>
      <c r="O396" s="25"/>
      <c r="P396" s="18"/>
      <c r="Q396" s="25"/>
      <c r="R396" s="18"/>
      <c r="S396" s="26" t="s">
        <v>13</v>
      </c>
      <c r="T396" s="18">
        <v>12</v>
      </c>
      <c r="U396" s="26" t="str">
        <f t="shared" si="117"/>
        <v>8–15</v>
      </c>
      <c r="V396" s="22">
        <v>4</v>
      </c>
      <c r="W396" s="22" t="str">
        <f t="shared" ref="W396:W459" si="127">IF(X396&gt;6000,"&gt;6000",IF(X396&gt;4000,"4000–6000",IF(X396&gt;2000,"2000–4000","&lt;2000")))</f>
        <v>2000–4000</v>
      </c>
      <c r="X396" s="25">
        <v>3810</v>
      </c>
      <c r="Y396" s="25">
        <v>3823</v>
      </c>
      <c r="Z396" s="27">
        <f t="shared" ref="Z396:Z459" si="128">LN(Y396/X396)</f>
        <v>3.4062655756661232E-3</v>
      </c>
      <c r="AA396" s="25"/>
      <c r="AB396" s="25"/>
      <c r="AC396" s="27"/>
      <c r="AD396" s="25"/>
      <c r="AE396" s="25"/>
      <c r="AF396" s="27"/>
      <c r="AG396" s="22" t="str">
        <f t="shared" si="118"/>
        <v>20–30</v>
      </c>
      <c r="AH396" s="28">
        <v>25.4</v>
      </c>
      <c r="AI396" s="28">
        <v>27.8</v>
      </c>
      <c r="AJ396" s="27">
        <f t="shared" si="119"/>
        <v>9.0286846672100532E-2</v>
      </c>
      <c r="AK396" s="28"/>
      <c r="AL396" s="28"/>
      <c r="AM396" s="27"/>
      <c r="AN396" s="28"/>
      <c r="AO396" s="28"/>
      <c r="AP396" s="27"/>
      <c r="AQ396" s="25"/>
      <c r="AR396" s="25"/>
      <c r="AS396" s="27"/>
      <c r="AT396" s="25"/>
      <c r="AU396" s="25"/>
      <c r="AV396" s="27"/>
      <c r="AW396" s="25"/>
      <c r="AX396" s="25"/>
      <c r="AY396" s="27"/>
      <c r="AZ396" s="26">
        <v>0.20000000000000018</v>
      </c>
    </row>
    <row r="397" spans="1:52" x14ac:dyDescent="0.25">
      <c r="A397" s="22">
        <v>394</v>
      </c>
      <c r="B397" s="22">
        <v>53</v>
      </c>
      <c r="C397" s="22" t="s">
        <v>467</v>
      </c>
      <c r="D397" s="22" t="s">
        <v>55</v>
      </c>
      <c r="E397" s="23">
        <v>0.75</v>
      </c>
      <c r="F397" s="23" t="str">
        <f t="shared" ref="F397:F426" si="129">IF(E397&gt;0.5, "&gt;0.5", "≤0.5")</f>
        <v>&gt;0.5</v>
      </c>
      <c r="G397" s="24">
        <v>7.8</v>
      </c>
      <c r="H397" s="23" t="str">
        <f t="shared" ref="H397:H426" si="130">IF(G397&gt;7,"&gt;7.0","≤7.0")</f>
        <v>&gt;7.0</v>
      </c>
      <c r="I397" s="23"/>
      <c r="J397" s="23"/>
      <c r="K397" s="24"/>
      <c r="L397" s="23"/>
      <c r="M397" s="25">
        <v>0</v>
      </c>
      <c r="N397" s="18" t="str">
        <f t="shared" ref="N397:N460" si="131">IF(M397&gt;180,"&gt;180",IF(M397&gt;110,"110–180","&lt;110"))</f>
        <v>&lt;110</v>
      </c>
      <c r="O397" s="25">
        <v>0</v>
      </c>
      <c r="P397" s="18" t="str">
        <f t="shared" ref="P397:P460" si="132">IF(O397&gt;44,"&gt;44",IF(O397&gt;26.4,"26–44","&lt;26"))</f>
        <v>&lt;26</v>
      </c>
      <c r="Q397" s="25">
        <v>0</v>
      </c>
      <c r="R397" s="18" t="str">
        <f t="shared" ref="R397:R460" si="133">IF(Q397&gt;58,"&gt;58",IF(Q397&gt;25,"25–58","&lt;25"))</f>
        <v>&lt;25</v>
      </c>
      <c r="S397" s="26" t="s">
        <v>8</v>
      </c>
      <c r="T397" s="18">
        <v>10</v>
      </c>
      <c r="U397" s="26" t="str">
        <f t="shared" si="117"/>
        <v>8–15</v>
      </c>
      <c r="V397" s="22">
        <v>4</v>
      </c>
      <c r="W397" s="22" t="str">
        <f t="shared" si="127"/>
        <v>&lt;2000</v>
      </c>
      <c r="X397" s="25">
        <v>1074</v>
      </c>
      <c r="Y397" s="25">
        <v>1024</v>
      </c>
      <c r="Z397" s="27">
        <f t="shared" si="128"/>
        <v>-4.7673469469356911E-2</v>
      </c>
      <c r="AA397" s="25"/>
      <c r="AB397" s="25"/>
      <c r="AC397" s="27"/>
      <c r="AD397" s="25"/>
      <c r="AE397" s="25"/>
      <c r="AF397" s="27"/>
      <c r="AG397" s="22"/>
      <c r="AH397" s="28"/>
      <c r="AI397" s="28"/>
      <c r="AJ397" s="27"/>
      <c r="AK397" s="28"/>
      <c r="AL397" s="28"/>
      <c r="AM397" s="27"/>
      <c r="AN397" s="28"/>
      <c r="AO397" s="28"/>
      <c r="AP397" s="27"/>
      <c r="AQ397" s="25"/>
      <c r="AR397" s="25"/>
      <c r="AS397" s="27"/>
      <c r="AT397" s="25"/>
      <c r="AU397" s="25"/>
      <c r="AV397" s="27"/>
      <c r="AW397" s="25"/>
      <c r="AX397" s="25"/>
      <c r="AY397" s="27"/>
      <c r="AZ397" s="26"/>
    </row>
    <row r="398" spans="1:52" x14ac:dyDescent="0.25">
      <c r="A398" s="22">
        <v>395</v>
      </c>
      <c r="B398" s="22">
        <v>53</v>
      </c>
      <c r="C398" s="22" t="s">
        <v>467</v>
      </c>
      <c r="D398" s="22" t="s">
        <v>55</v>
      </c>
      <c r="E398" s="23">
        <v>0.98</v>
      </c>
      <c r="F398" s="23" t="str">
        <f t="shared" si="129"/>
        <v>&gt;0.5</v>
      </c>
      <c r="G398" s="24">
        <v>7.7</v>
      </c>
      <c r="H398" s="23" t="str">
        <f t="shared" si="130"/>
        <v>&gt;7.0</v>
      </c>
      <c r="I398" s="23"/>
      <c r="J398" s="23"/>
      <c r="K398" s="24"/>
      <c r="L398" s="23"/>
      <c r="M398" s="25">
        <v>100</v>
      </c>
      <c r="N398" s="18" t="str">
        <f t="shared" si="131"/>
        <v>&lt;110</v>
      </c>
      <c r="O398" s="25">
        <v>22.167200000000001</v>
      </c>
      <c r="P398" s="18" t="str">
        <f t="shared" si="132"/>
        <v>&lt;26</v>
      </c>
      <c r="Q398" s="25">
        <v>0</v>
      </c>
      <c r="R398" s="18" t="str">
        <f t="shared" si="133"/>
        <v>&lt;25</v>
      </c>
      <c r="S398" s="26" t="s">
        <v>8</v>
      </c>
      <c r="T398" s="18">
        <v>10</v>
      </c>
      <c r="U398" s="26" t="str">
        <f t="shared" si="117"/>
        <v>8–15</v>
      </c>
      <c r="V398" s="22">
        <v>4</v>
      </c>
      <c r="W398" s="22" t="str">
        <f t="shared" si="127"/>
        <v>2000–4000</v>
      </c>
      <c r="X398" s="25">
        <v>2381</v>
      </c>
      <c r="Y398" s="25">
        <v>2234</v>
      </c>
      <c r="Z398" s="27">
        <f t="shared" si="128"/>
        <v>-6.372686685771671E-2</v>
      </c>
      <c r="AA398" s="25"/>
      <c r="AB398" s="25"/>
      <c r="AC398" s="27"/>
      <c r="AD398" s="25"/>
      <c r="AE398" s="25"/>
      <c r="AF398" s="27"/>
      <c r="AG398" s="22"/>
      <c r="AH398" s="28"/>
      <c r="AI398" s="28"/>
      <c r="AJ398" s="27"/>
      <c r="AK398" s="28"/>
      <c r="AL398" s="28"/>
      <c r="AM398" s="27"/>
      <c r="AN398" s="28"/>
      <c r="AO398" s="28"/>
      <c r="AP398" s="27"/>
      <c r="AQ398" s="25"/>
      <c r="AR398" s="25"/>
      <c r="AS398" s="27"/>
      <c r="AT398" s="25"/>
      <c r="AU398" s="25"/>
      <c r="AV398" s="27"/>
      <c r="AW398" s="25"/>
      <c r="AX398" s="25"/>
      <c r="AY398" s="27"/>
      <c r="AZ398" s="26"/>
    </row>
    <row r="399" spans="1:52" x14ac:dyDescent="0.25">
      <c r="A399" s="22">
        <v>396</v>
      </c>
      <c r="B399" s="22">
        <v>53</v>
      </c>
      <c r="C399" s="22" t="s">
        <v>467</v>
      </c>
      <c r="D399" s="22" t="s">
        <v>55</v>
      </c>
      <c r="E399" s="23">
        <v>0.62</v>
      </c>
      <c r="F399" s="23" t="str">
        <f t="shared" si="129"/>
        <v>&gt;0.5</v>
      </c>
      <c r="G399" s="24">
        <v>7.9</v>
      </c>
      <c r="H399" s="23" t="str">
        <f t="shared" si="130"/>
        <v>&gt;7.0</v>
      </c>
      <c r="I399" s="23"/>
      <c r="J399" s="23"/>
      <c r="K399" s="24"/>
      <c r="L399" s="23"/>
      <c r="M399" s="25">
        <v>100</v>
      </c>
      <c r="N399" s="18" t="str">
        <f t="shared" si="131"/>
        <v>&lt;110</v>
      </c>
      <c r="O399" s="25">
        <v>22.167200000000001</v>
      </c>
      <c r="P399" s="18" t="str">
        <f t="shared" si="132"/>
        <v>&lt;26</v>
      </c>
      <c r="Q399" s="25">
        <v>0</v>
      </c>
      <c r="R399" s="18" t="str">
        <f t="shared" si="133"/>
        <v>&lt;25</v>
      </c>
      <c r="S399" s="26" t="s">
        <v>8</v>
      </c>
      <c r="T399" s="18">
        <v>10</v>
      </c>
      <c r="U399" s="26" t="str">
        <f t="shared" si="117"/>
        <v>8–15</v>
      </c>
      <c r="V399" s="22">
        <v>4</v>
      </c>
      <c r="W399" s="22" t="str">
        <f t="shared" si="127"/>
        <v>&lt;2000</v>
      </c>
      <c r="X399" s="25">
        <v>1673</v>
      </c>
      <c r="Y399" s="25">
        <v>1843</v>
      </c>
      <c r="Z399" s="27">
        <f t="shared" si="128"/>
        <v>9.677625668299937E-2</v>
      </c>
      <c r="AA399" s="25"/>
      <c r="AB399" s="25"/>
      <c r="AC399" s="27"/>
      <c r="AD399" s="25"/>
      <c r="AE399" s="25"/>
      <c r="AF399" s="27"/>
      <c r="AG399" s="22"/>
      <c r="AH399" s="28"/>
      <c r="AI399" s="28"/>
      <c r="AJ399" s="27"/>
      <c r="AK399" s="28"/>
      <c r="AL399" s="28"/>
      <c r="AM399" s="27"/>
      <c r="AN399" s="28"/>
      <c r="AO399" s="28"/>
      <c r="AP399" s="27"/>
      <c r="AQ399" s="25"/>
      <c r="AR399" s="25"/>
      <c r="AS399" s="27"/>
      <c r="AT399" s="25"/>
      <c r="AU399" s="25"/>
      <c r="AV399" s="27"/>
      <c r="AW399" s="25"/>
      <c r="AX399" s="25"/>
      <c r="AY399" s="27"/>
      <c r="AZ399" s="26"/>
    </row>
    <row r="400" spans="1:52" x14ac:dyDescent="0.25">
      <c r="A400" s="22">
        <v>397</v>
      </c>
      <c r="B400" s="22">
        <v>53</v>
      </c>
      <c r="C400" s="22" t="s">
        <v>467</v>
      </c>
      <c r="D400" s="22" t="s">
        <v>55</v>
      </c>
      <c r="E400" s="23">
        <v>0.75</v>
      </c>
      <c r="F400" s="23" t="str">
        <f t="shared" si="129"/>
        <v>&gt;0.5</v>
      </c>
      <c r="G400" s="24">
        <v>7.8</v>
      </c>
      <c r="H400" s="23" t="str">
        <f t="shared" si="130"/>
        <v>&gt;7.0</v>
      </c>
      <c r="I400" s="23"/>
      <c r="J400" s="23"/>
      <c r="K400" s="24"/>
      <c r="L400" s="23"/>
      <c r="M400" s="25">
        <v>0</v>
      </c>
      <c r="N400" s="18" t="str">
        <f t="shared" si="131"/>
        <v>&lt;110</v>
      </c>
      <c r="O400" s="25">
        <v>0</v>
      </c>
      <c r="P400" s="18" t="str">
        <f t="shared" si="132"/>
        <v>&lt;26</v>
      </c>
      <c r="Q400" s="25">
        <v>0</v>
      </c>
      <c r="R400" s="18" t="str">
        <f t="shared" si="133"/>
        <v>&lt;25</v>
      </c>
      <c r="S400" s="26" t="s">
        <v>8</v>
      </c>
      <c r="T400" s="18">
        <v>10</v>
      </c>
      <c r="U400" s="26" t="str">
        <f t="shared" si="117"/>
        <v>8–15</v>
      </c>
      <c r="V400" s="22">
        <v>4</v>
      </c>
      <c r="W400" s="22" t="str">
        <f t="shared" si="127"/>
        <v>&lt;2000</v>
      </c>
      <c r="X400" s="25">
        <v>1678</v>
      </c>
      <c r="Y400" s="25">
        <v>1322</v>
      </c>
      <c r="Z400" s="27">
        <f t="shared" si="128"/>
        <v>-0.23845686661551982</v>
      </c>
      <c r="AA400" s="25"/>
      <c r="AB400" s="25"/>
      <c r="AC400" s="27"/>
      <c r="AD400" s="25"/>
      <c r="AE400" s="25"/>
      <c r="AF400" s="27"/>
      <c r="AG400" s="22"/>
      <c r="AH400" s="28"/>
      <c r="AI400" s="28"/>
      <c r="AJ400" s="27"/>
      <c r="AK400" s="28"/>
      <c r="AL400" s="28"/>
      <c r="AM400" s="27"/>
      <c r="AN400" s="28"/>
      <c r="AO400" s="28"/>
      <c r="AP400" s="27"/>
      <c r="AQ400" s="25"/>
      <c r="AR400" s="25"/>
      <c r="AS400" s="27"/>
      <c r="AT400" s="25"/>
      <c r="AU400" s="25"/>
      <c r="AV400" s="27"/>
      <c r="AW400" s="25"/>
      <c r="AX400" s="25"/>
      <c r="AY400" s="27"/>
      <c r="AZ400" s="26"/>
    </row>
    <row r="401" spans="1:52" x14ac:dyDescent="0.25">
      <c r="A401" s="22">
        <v>398</v>
      </c>
      <c r="B401" s="22">
        <v>53</v>
      </c>
      <c r="C401" s="22" t="s">
        <v>467</v>
      </c>
      <c r="D401" s="22" t="s">
        <v>55</v>
      </c>
      <c r="E401" s="23">
        <v>0.98</v>
      </c>
      <c r="F401" s="23" t="str">
        <f t="shared" si="129"/>
        <v>&gt;0.5</v>
      </c>
      <c r="G401" s="24">
        <v>7.7</v>
      </c>
      <c r="H401" s="23" t="str">
        <f t="shared" si="130"/>
        <v>&gt;7.0</v>
      </c>
      <c r="I401" s="23"/>
      <c r="J401" s="23"/>
      <c r="K401" s="24"/>
      <c r="L401" s="23"/>
      <c r="M401" s="25">
        <v>100</v>
      </c>
      <c r="N401" s="18" t="str">
        <f t="shared" si="131"/>
        <v>&lt;110</v>
      </c>
      <c r="O401" s="25">
        <v>22.167200000000001</v>
      </c>
      <c r="P401" s="18" t="str">
        <f t="shared" si="132"/>
        <v>&lt;26</v>
      </c>
      <c r="Q401" s="25">
        <v>0</v>
      </c>
      <c r="R401" s="18" t="str">
        <f t="shared" si="133"/>
        <v>&lt;25</v>
      </c>
      <c r="S401" s="26" t="s">
        <v>8</v>
      </c>
      <c r="T401" s="18">
        <v>10</v>
      </c>
      <c r="U401" s="26" t="str">
        <f t="shared" si="117"/>
        <v>8–15</v>
      </c>
      <c r="V401" s="22">
        <v>4</v>
      </c>
      <c r="W401" s="22" t="str">
        <f t="shared" si="127"/>
        <v>2000–4000</v>
      </c>
      <c r="X401" s="25">
        <v>2074</v>
      </c>
      <c r="Y401" s="25">
        <v>1872</v>
      </c>
      <c r="Z401" s="27">
        <f t="shared" si="128"/>
        <v>-0.10247173175193523</v>
      </c>
      <c r="AA401" s="25"/>
      <c r="AB401" s="25"/>
      <c r="AC401" s="27"/>
      <c r="AD401" s="25"/>
      <c r="AE401" s="25"/>
      <c r="AF401" s="27"/>
      <c r="AG401" s="22"/>
      <c r="AH401" s="28"/>
      <c r="AI401" s="28"/>
      <c r="AJ401" s="27"/>
      <c r="AK401" s="28"/>
      <c r="AL401" s="28"/>
      <c r="AM401" s="27"/>
      <c r="AN401" s="28"/>
      <c r="AO401" s="28"/>
      <c r="AP401" s="27"/>
      <c r="AQ401" s="25"/>
      <c r="AR401" s="25"/>
      <c r="AS401" s="27"/>
      <c r="AT401" s="25"/>
      <c r="AU401" s="25"/>
      <c r="AV401" s="27"/>
      <c r="AW401" s="25"/>
      <c r="AX401" s="25"/>
      <c r="AY401" s="27"/>
      <c r="AZ401" s="26"/>
    </row>
    <row r="402" spans="1:52" x14ac:dyDescent="0.25">
      <c r="A402" s="22">
        <v>399</v>
      </c>
      <c r="B402" s="22">
        <v>53</v>
      </c>
      <c r="C402" s="22" t="s">
        <v>467</v>
      </c>
      <c r="D402" s="22" t="s">
        <v>55</v>
      </c>
      <c r="E402" s="23">
        <v>0.62</v>
      </c>
      <c r="F402" s="23" t="str">
        <f t="shared" si="129"/>
        <v>&gt;0.5</v>
      </c>
      <c r="G402" s="24">
        <v>7.9</v>
      </c>
      <c r="H402" s="23" t="str">
        <f t="shared" si="130"/>
        <v>&gt;7.0</v>
      </c>
      <c r="I402" s="23"/>
      <c r="J402" s="23"/>
      <c r="K402" s="24"/>
      <c r="L402" s="23"/>
      <c r="M402" s="25">
        <v>100</v>
      </c>
      <c r="N402" s="18" t="str">
        <f t="shared" si="131"/>
        <v>&lt;110</v>
      </c>
      <c r="O402" s="25">
        <v>22.167200000000001</v>
      </c>
      <c r="P402" s="18" t="str">
        <f t="shared" si="132"/>
        <v>&lt;26</v>
      </c>
      <c r="Q402" s="25">
        <v>0</v>
      </c>
      <c r="R402" s="18" t="str">
        <f t="shared" si="133"/>
        <v>&lt;25</v>
      </c>
      <c r="S402" s="26" t="s">
        <v>8</v>
      </c>
      <c r="T402" s="18">
        <v>10</v>
      </c>
      <c r="U402" s="26" t="str">
        <f t="shared" si="117"/>
        <v>8–15</v>
      </c>
      <c r="V402" s="22">
        <v>4</v>
      </c>
      <c r="W402" s="22" t="str">
        <f t="shared" si="127"/>
        <v>2000–4000</v>
      </c>
      <c r="X402" s="25">
        <v>2067</v>
      </c>
      <c r="Y402" s="25">
        <v>1998</v>
      </c>
      <c r="Z402" s="27">
        <f t="shared" si="128"/>
        <v>-3.3951600473269415E-2</v>
      </c>
      <c r="AA402" s="25"/>
      <c r="AB402" s="25"/>
      <c r="AC402" s="27"/>
      <c r="AD402" s="25"/>
      <c r="AE402" s="25"/>
      <c r="AF402" s="27"/>
      <c r="AG402" s="22"/>
      <c r="AH402" s="28"/>
      <c r="AI402" s="28"/>
      <c r="AJ402" s="27"/>
      <c r="AK402" s="28"/>
      <c r="AL402" s="28"/>
      <c r="AM402" s="27"/>
      <c r="AN402" s="28"/>
      <c r="AO402" s="28"/>
      <c r="AP402" s="27"/>
      <c r="AQ402" s="25"/>
      <c r="AR402" s="25"/>
      <c r="AS402" s="27"/>
      <c r="AT402" s="25"/>
      <c r="AU402" s="25"/>
      <c r="AV402" s="27"/>
      <c r="AW402" s="25"/>
      <c r="AX402" s="25"/>
      <c r="AY402" s="27"/>
      <c r="AZ402" s="26"/>
    </row>
    <row r="403" spans="1:52" x14ac:dyDescent="0.25">
      <c r="A403" s="22">
        <v>400</v>
      </c>
      <c r="B403" s="22">
        <v>53</v>
      </c>
      <c r="C403" s="22" t="s">
        <v>467</v>
      </c>
      <c r="D403" s="22" t="s">
        <v>55</v>
      </c>
      <c r="E403" s="23">
        <v>0.75</v>
      </c>
      <c r="F403" s="23" t="str">
        <f t="shared" si="129"/>
        <v>&gt;0.5</v>
      </c>
      <c r="G403" s="24">
        <v>7.8</v>
      </c>
      <c r="H403" s="23" t="str">
        <f t="shared" si="130"/>
        <v>&gt;7.0</v>
      </c>
      <c r="I403" s="23"/>
      <c r="J403" s="23"/>
      <c r="K403" s="24"/>
      <c r="L403" s="23"/>
      <c r="M403" s="25">
        <v>0</v>
      </c>
      <c r="N403" s="18" t="str">
        <f t="shared" si="131"/>
        <v>&lt;110</v>
      </c>
      <c r="O403" s="25">
        <v>0</v>
      </c>
      <c r="P403" s="18" t="str">
        <f t="shared" si="132"/>
        <v>&lt;26</v>
      </c>
      <c r="Q403" s="25">
        <v>0</v>
      </c>
      <c r="R403" s="18" t="str">
        <f t="shared" si="133"/>
        <v>&lt;25</v>
      </c>
      <c r="S403" s="26" t="s">
        <v>8</v>
      </c>
      <c r="T403" s="18">
        <v>10</v>
      </c>
      <c r="U403" s="26" t="str">
        <f t="shared" si="117"/>
        <v>8–15</v>
      </c>
      <c r="V403" s="22">
        <v>4</v>
      </c>
      <c r="W403" s="22" t="str">
        <f t="shared" si="127"/>
        <v>&lt;2000</v>
      </c>
      <c r="X403" s="25">
        <v>515</v>
      </c>
      <c r="Y403" s="25">
        <v>475</v>
      </c>
      <c r="Z403" s="27">
        <f t="shared" si="128"/>
        <v>-8.0852096629094899E-2</v>
      </c>
      <c r="AA403" s="25"/>
      <c r="AB403" s="25"/>
      <c r="AC403" s="27"/>
      <c r="AD403" s="25"/>
      <c r="AE403" s="25"/>
      <c r="AF403" s="27"/>
      <c r="AG403" s="22"/>
      <c r="AH403" s="28"/>
      <c r="AI403" s="28"/>
      <c r="AJ403" s="27"/>
      <c r="AK403" s="28"/>
      <c r="AL403" s="28"/>
      <c r="AM403" s="27"/>
      <c r="AN403" s="28"/>
      <c r="AO403" s="28"/>
      <c r="AP403" s="27"/>
      <c r="AQ403" s="25"/>
      <c r="AR403" s="25"/>
      <c r="AS403" s="27"/>
      <c r="AT403" s="25"/>
      <c r="AU403" s="25"/>
      <c r="AV403" s="27"/>
      <c r="AW403" s="25"/>
      <c r="AX403" s="25"/>
      <c r="AY403" s="27"/>
      <c r="AZ403" s="26"/>
    </row>
    <row r="404" spans="1:52" x14ac:dyDescent="0.25">
      <c r="A404" s="22">
        <v>401</v>
      </c>
      <c r="B404" s="22">
        <v>53</v>
      </c>
      <c r="C404" s="22" t="s">
        <v>467</v>
      </c>
      <c r="D404" s="22" t="s">
        <v>55</v>
      </c>
      <c r="E404" s="23">
        <v>0.98</v>
      </c>
      <c r="F404" s="23" t="str">
        <f t="shared" si="129"/>
        <v>&gt;0.5</v>
      </c>
      <c r="G404" s="24">
        <v>7.7</v>
      </c>
      <c r="H404" s="23" t="str">
        <f t="shared" si="130"/>
        <v>&gt;7.0</v>
      </c>
      <c r="I404" s="23"/>
      <c r="J404" s="23"/>
      <c r="K404" s="24"/>
      <c r="L404" s="23"/>
      <c r="M404" s="25">
        <v>100</v>
      </c>
      <c r="N404" s="18" t="str">
        <f t="shared" si="131"/>
        <v>&lt;110</v>
      </c>
      <c r="O404" s="25">
        <v>22.167200000000001</v>
      </c>
      <c r="P404" s="18" t="str">
        <f t="shared" si="132"/>
        <v>&lt;26</v>
      </c>
      <c r="Q404" s="25">
        <v>0</v>
      </c>
      <c r="R404" s="18" t="str">
        <f t="shared" si="133"/>
        <v>&lt;25</v>
      </c>
      <c r="S404" s="26" t="s">
        <v>8</v>
      </c>
      <c r="T404" s="18">
        <v>10</v>
      </c>
      <c r="U404" s="26" t="str">
        <f t="shared" ref="U404:U467" si="134">IF(T404&gt;15,"&gt;15",IF(T404&gt;8,"8–15","&lt;8"))</f>
        <v>8–15</v>
      </c>
      <c r="V404" s="22">
        <v>4</v>
      </c>
      <c r="W404" s="22" t="str">
        <f t="shared" si="127"/>
        <v>&lt;2000</v>
      </c>
      <c r="X404" s="25">
        <v>1938</v>
      </c>
      <c r="Y404" s="25">
        <v>1818</v>
      </c>
      <c r="Z404" s="27">
        <f t="shared" si="128"/>
        <v>-6.3919517713287452E-2</v>
      </c>
      <c r="AA404" s="25"/>
      <c r="AB404" s="25"/>
      <c r="AC404" s="27"/>
      <c r="AD404" s="25"/>
      <c r="AE404" s="25"/>
      <c r="AF404" s="27"/>
      <c r="AG404" s="22"/>
      <c r="AH404" s="28"/>
      <c r="AI404" s="28"/>
      <c r="AJ404" s="27"/>
      <c r="AK404" s="28"/>
      <c r="AL404" s="28"/>
      <c r="AM404" s="27"/>
      <c r="AN404" s="28"/>
      <c r="AO404" s="28"/>
      <c r="AP404" s="27"/>
      <c r="AQ404" s="25"/>
      <c r="AR404" s="25"/>
      <c r="AS404" s="27"/>
      <c r="AT404" s="25"/>
      <c r="AU404" s="25"/>
      <c r="AV404" s="27"/>
      <c r="AW404" s="25"/>
      <c r="AX404" s="25"/>
      <c r="AY404" s="27"/>
      <c r="AZ404" s="26"/>
    </row>
    <row r="405" spans="1:52" x14ac:dyDescent="0.25">
      <c r="A405" s="22">
        <v>402</v>
      </c>
      <c r="B405" s="22">
        <v>53</v>
      </c>
      <c r="C405" s="22" t="s">
        <v>467</v>
      </c>
      <c r="D405" s="22" t="s">
        <v>55</v>
      </c>
      <c r="E405" s="23">
        <v>0.62</v>
      </c>
      <c r="F405" s="23" t="str">
        <f t="shared" si="129"/>
        <v>&gt;0.5</v>
      </c>
      <c r="G405" s="24">
        <v>7.9</v>
      </c>
      <c r="H405" s="23" t="str">
        <f t="shared" si="130"/>
        <v>&gt;7.0</v>
      </c>
      <c r="I405" s="23"/>
      <c r="J405" s="23"/>
      <c r="K405" s="24"/>
      <c r="L405" s="23"/>
      <c r="M405" s="25">
        <v>100</v>
      </c>
      <c r="N405" s="18" t="str">
        <f t="shared" si="131"/>
        <v>&lt;110</v>
      </c>
      <c r="O405" s="25">
        <v>22.167200000000001</v>
      </c>
      <c r="P405" s="18" t="str">
        <f t="shared" si="132"/>
        <v>&lt;26</v>
      </c>
      <c r="Q405" s="25">
        <v>0</v>
      </c>
      <c r="R405" s="18" t="str">
        <f t="shared" si="133"/>
        <v>&lt;25</v>
      </c>
      <c r="S405" s="26" t="s">
        <v>8</v>
      </c>
      <c r="T405" s="18">
        <v>10</v>
      </c>
      <c r="U405" s="26" t="str">
        <f t="shared" si="134"/>
        <v>8–15</v>
      </c>
      <c r="V405" s="22">
        <v>4</v>
      </c>
      <c r="W405" s="22" t="str">
        <f t="shared" si="127"/>
        <v>&lt;2000</v>
      </c>
      <c r="X405" s="25">
        <v>1731</v>
      </c>
      <c r="Y405" s="25">
        <v>1830</v>
      </c>
      <c r="Z405" s="27">
        <f t="shared" si="128"/>
        <v>5.5616690659257333E-2</v>
      </c>
      <c r="AA405" s="25"/>
      <c r="AB405" s="25"/>
      <c r="AC405" s="27"/>
      <c r="AD405" s="25"/>
      <c r="AE405" s="25"/>
      <c r="AF405" s="27"/>
      <c r="AG405" s="22"/>
      <c r="AH405" s="28"/>
      <c r="AI405" s="28"/>
      <c r="AJ405" s="27"/>
      <c r="AK405" s="28"/>
      <c r="AL405" s="28"/>
      <c r="AM405" s="27"/>
      <c r="AN405" s="28"/>
      <c r="AO405" s="28"/>
      <c r="AP405" s="27"/>
      <c r="AQ405" s="25"/>
      <c r="AR405" s="25"/>
      <c r="AS405" s="27"/>
      <c r="AT405" s="25"/>
      <c r="AU405" s="25"/>
      <c r="AV405" s="27"/>
      <c r="AW405" s="25"/>
      <c r="AX405" s="25"/>
      <c r="AY405" s="27"/>
      <c r="AZ405" s="26"/>
    </row>
    <row r="406" spans="1:52" x14ac:dyDescent="0.25">
      <c r="A406" s="22">
        <v>403</v>
      </c>
      <c r="B406" s="22">
        <v>53</v>
      </c>
      <c r="C406" s="22" t="s">
        <v>467</v>
      </c>
      <c r="D406" s="22" t="s">
        <v>55</v>
      </c>
      <c r="E406" s="23">
        <v>0.75</v>
      </c>
      <c r="F406" s="23" t="str">
        <f t="shared" si="129"/>
        <v>&gt;0.5</v>
      </c>
      <c r="G406" s="24">
        <v>7.8</v>
      </c>
      <c r="H406" s="23" t="str">
        <f t="shared" si="130"/>
        <v>&gt;7.0</v>
      </c>
      <c r="I406" s="23"/>
      <c r="J406" s="23"/>
      <c r="K406" s="24"/>
      <c r="L406" s="23"/>
      <c r="M406" s="25">
        <v>0</v>
      </c>
      <c r="N406" s="18" t="str">
        <f t="shared" si="131"/>
        <v>&lt;110</v>
      </c>
      <c r="O406" s="25">
        <v>0</v>
      </c>
      <c r="P406" s="18" t="str">
        <f t="shared" si="132"/>
        <v>&lt;26</v>
      </c>
      <c r="Q406" s="25">
        <v>0</v>
      </c>
      <c r="R406" s="18" t="str">
        <f t="shared" si="133"/>
        <v>&lt;25</v>
      </c>
      <c r="S406" s="26" t="s">
        <v>8</v>
      </c>
      <c r="T406" s="18">
        <v>10</v>
      </c>
      <c r="U406" s="26" t="str">
        <f t="shared" si="134"/>
        <v>8–15</v>
      </c>
      <c r="V406" s="22">
        <v>4</v>
      </c>
      <c r="W406" s="22" t="str">
        <f t="shared" si="127"/>
        <v>&lt;2000</v>
      </c>
      <c r="X406" s="25">
        <v>1992</v>
      </c>
      <c r="Y406" s="25">
        <v>2312</v>
      </c>
      <c r="Z406" s="27">
        <f t="shared" si="128"/>
        <v>0.14897379164772453</v>
      </c>
      <c r="AA406" s="25"/>
      <c r="AB406" s="25"/>
      <c r="AC406" s="27"/>
      <c r="AD406" s="25"/>
      <c r="AE406" s="25"/>
      <c r="AF406" s="27"/>
      <c r="AG406" s="22"/>
      <c r="AH406" s="28"/>
      <c r="AI406" s="28"/>
      <c r="AJ406" s="27"/>
      <c r="AK406" s="28"/>
      <c r="AL406" s="28"/>
      <c r="AM406" s="27"/>
      <c r="AN406" s="28"/>
      <c r="AO406" s="28"/>
      <c r="AP406" s="27"/>
      <c r="AQ406" s="25"/>
      <c r="AR406" s="25"/>
      <c r="AS406" s="27"/>
      <c r="AT406" s="25"/>
      <c r="AU406" s="25"/>
      <c r="AV406" s="27"/>
      <c r="AW406" s="25"/>
      <c r="AX406" s="25"/>
      <c r="AY406" s="27"/>
      <c r="AZ406" s="26"/>
    </row>
    <row r="407" spans="1:52" x14ac:dyDescent="0.25">
      <c r="A407" s="22">
        <v>404</v>
      </c>
      <c r="B407" s="22">
        <v>53</v>
      </c>
      <c r="C407" s="22" t="s">
        <v>467</v>
      </c>
      <c r="D407" s="22" t="s">
        <v>55</v>
      </c>
      <c r="E407" s="23">
        <v>0.98</v>
      </c>
      <c r="F407" s="23" t="str">
        <f t="shared" si="129"/>
        <v>&gt;0.5</v>
      </c>
      <c r="G407" s="24">
        <v>7.7</v>
      </c>
      <c r="H407" s="23" t="str">
        <f t="shared" si="130"/>
        <v>&gt;7.0</v>
      </c>
      <c r="I407" s="23"/>
      <c r="J407" s="23"/>
      <c r="K407" s="24"/>
      <c r="L407" s="23"/>
      <c r="M407" s="25">
        <v>100</v>
      </c>
      <c r="N407" s="18" t="str">
        <f t="shared" si="131"/>
        <v>&lt;110</v>
      </c>
      <c r="O407" s="25">
        <v>22.167200000000001</v>
      </c>
      <c r="P407" s="18" t="str">
        <f t="shared" si="132"/>
        <v>&lt;26</v>
      </c>
      <c r="Q407" s="25">
        <v>0</v>
      </c>
      <c r="R407" s="18" t="str">
        <f t="shared" si="133"/>
        <v>&lt;25</v>
      </c>
      <c r="S407" s="26" t="s">
        <v>8</v>
      </c>
      <c r="T407" s="18">
        <v>10</v>
      </c>
      <c r="U407" s="26" t="str">
        <f t="shared" si="134"/>
        <v>8–15</v>
      </c>
      <c r="V407" s="22">
        <v>4</v>
      </c>
      <c r="W407" s="22" t="str">
        <f t="shared" si="127"/>
        <v>2000–4000</v>
      </c>
      <c r="X407" s="25">
        <v>3190</v>
      </c>
      <c r="Y407" s="25">
        <v>3703</v>
      </c>
      <c r="Z407" s="27">
        <f t="shared" si="128"/>
        <v>0.14912238513472245</v>
      </c>
      <c r="AA407" s="25"/>
      <c r="AB407" s="25"/>
      <c r="AC407" s="27"/>
      <c r="AD407" s="25"/>
      <c r="AE407" s="25"/>
      <c r="AF407" s="27"/>
      <c r="AG407" s="22"/>
      <c r="AH407" s="28"/>
      <c r="AI407" s="28"/>
      <c r="AJ407" s="27"/>
      <c r="AK407" s="28"/>
      <c r="AL407" s="28"/>
      <c r="AM407" s="27"/>
      <c r="AN407" s="28"/>
      <c r="AO407" s="28"/>
      <c r="AP407" s="27"/>
      <c r="AQ407" s="25"/>
      <c r="AR407" s="25"/>
      <c r="AS407" s="27"/>
      <c r="AT407" s="25"/>
      <c r="AU407" s="25"/>
      <c r="AV407" s="27"/>
      <c r="AW407" s="25"/>
      <c r="AX407" s="25"/>
      <c r="AY407" s="27"/>
      <c r="AZ407" s="26"/>
    </row>
    <row r="408" spans="1:52" x14ac:dyDescent="0.25">
      <c r="A408" s="22">
        <v>405</v>
      </c>
      <c r="B408" s="22">
        <v>53</v>
      </c>
      <c r="C408" s="22" t="s">
        <v>467</v>
      </c>
      <c r="D408" s="22" t="s">
        <v>55</v>
      </c>
      <c r="E408" s="23">
        <v>0.62</v>
      </c>
      <c r="F408" s="23" t="str">
        <f t="shared" si="129"/>
        <v>&gt;0.5</v>
      </c>
      <c r="G408" s="24">
        <v>7.9</v>
      </c>
      <c r="H408" s="23" t="str">
        <f t="shared" si="130"/>
        <v>&gt;7.0</v>
      </c>
      <c r="I408" s="23"/>
      <c r="J408" s="23"/>
      <c r="K408" s="24"/>
      <c r="L408" s="23"/>
      <c r="M408" s="25">
        <v>100</v>
      </c>
      <c r="N408" s="18" t="str">
        <f t="shared" si="131"/>
        <v>&lt;110</v>
      </c>
      <c r="O408" s="25">
        <v>22.167200000000001</v>
      </c>
      <c r="P408" s="18" t="str">
        <f t="shared" si="132"/>
        <v>&lt;26</v>
      </c>
      <c r="Q408" s="25">
        <v>0</v>
      </c>
      <c r="R408" s="18" t="str">
        <f t="shared" si="133"/>
        <v>&lt;25</v>
      </c>
      <c r="S408" s="26" t="s">
        <v>8</v>
      </c>
      <c r="T408" s="18">
        <v>10</v>
      </c>
      <c r="U408" s="26" t="str">
        <f t="shared" si="134"/>
        <v>8–15</v>
      </c>
      <c r="V408" s="22">
        <v>4</v>
      </c>
      <c r="W408" s="22" t="str">
        <f t="shared" si="127"/>
        <v>2000–4000</v>
      </c>
      <c r="X408" s="25">
        <v>3854</v>
      </c>
      <c r="Y408" s="25">
        <v>3009</v>
      </c>
      <c r="Z408" s="27">
        <f t="shared" si="128"/>
        <v>-0.24750377234426651</v>
      </c>
      <c r="AA408" s="25"/>
      <c r="AB408" s="25"/>
      <c r="AC408" s="27"/>
      <c r="AD408" s="25"/>
      <c r="AE408" s="25"/>
      <c r="AF408" s="27"/>
      <c r="AG408" s="22"/>
      <c r="AH408" s="28"/>
      <c r="AI408" s="28"/>
      <c r="AJ408" s="27"/>
      <c r="AK408" s="28"/>
      <c r="AL408" s="28"/>
      <c r="AM408" s="27"/>
      <c r="AN408" s="28"/>
      <c r="AO408" s="28"/>
      <c r="AP408" s="27"/>
      <c r="AQ408" s="25"/>
      <c r="AR408" s="25"/>
      <c r="AS408" s="27"/>
      <c r="AT408" s="25"/>
      <c r="AU408" s="25"/>
      <c r="AV408" s="27"/>
      <c r="AW408" s="25"/>
      <c r="AX408" s="25"/>
      <c r="AY408" s="27"/>
      <c r="AZ408" s="26"/>
    </row>
    <row r="409" spans="1:52" x14ac:dyDescent="0.25">
      <c r="A409" s="22">
        <v>406</v>
      </c>
      <c r="B409" s="22">
        <v>53</v>
      </c>
      <c r="C409" s="22" t="s">
        <v>467</v>
      </c>
      <c r="D409" s="22" t="s">
        <v>55</v>
      </c>
      <c r="E409" s="23">
        <v>1.32</v>
      </c>
      <c r="F409" s="23" t="str">
        <f t="shared" si="129"/>
        <v>&gt;0.5</v>
      </c>
      <c r="G409" s="24">
        <v>7.9</v>
      </c>
      <c r="H409" s="23" t="str">
        <f t="shared" si="130"/>
        <v>&gt;7.0</v>
      </c>
      <c r="I409" s="23"/>
      <c r="J409" s="23"/>
      <c r="K409" s="24"/>
      <c r="L409" s="23"/>
      <c r="M409" s="25">
        <v>0</v>
      </c>
      <c r="N409" s="18" t="str">
        <f t="shared" si="131"/>
        <v>&lt;110</v>
      </c>
      <c r="O409" s="25">
        <v>0</v>
      </c>
      <c r="P409" s="18" t="str">
        <f t="shared" si="132"/>
        <v>&lt;26</v>
      </c>
      <c r="Q409" s="25">
        <v>0</v>
      </c>
      <c r="R409" s="18" t="str">
        <f t="shared" si="133"/>
        <v>&lt;25</v>
      </c>
      <c r="S409" s="26" t="s">
        <v>8</v>
      </c>
      <c r="T409" s="18">
        <v>10</v>
      </c>
      <c r="U409" s="26" t="str">
        <f t="shared" si="134"/>
        <v>8–15</v>
      </c>
      <c r="V409" s="22">
        <v>4</v>
      </c>
      <c r="W409" s="22" t="str">
        <f t="shared" si="127"/>
        <v>2000–4000</v>
      </c>
      <c r="X409" s="25">
        <v>2689</v>
      </c>
      <c r="Y409" s="25">
        <v>3033</v>
      </c>
      <c r="Z409" s="27">
        <f t="shared" si="128"/>
        <v>0.12038285141971647</v>
      </c>
      <c r="AA409" s="25"/>
      <c r="AB409" s="25"/>
      <c r="AC409" s="27"/>
      <c r="AD409" s="25"/>
      <c r="AE409" s="25"/>
      <c r="AF409" s="27"/>
      <c r="AG409" s="22"/>
      <c r="AH409" s="28"/>
      <c r="AI409" s="28"/>
      <c r="AJ409" s="27"/>
      <c r="AK409" s="28"/>
      <c r="AL409" s="28"/>
      <c r="AM409" s="27"/>
      <c r="AN409" s="28"/>
      <c r="AO409" s="28"/>
      <c r="AP409" s="27"/>
      <c r="AQ409" s="25"/>
      <c r="AR409" s="25"/>
      <c r="AS409" s="27"/>
      <c r="AT409" s="25"/>
      <c r="AU409" s="25"/>
      <c r="AV409" s="27"/>
      <c r="AW409" s="25"/>
      <c r="AX409" s="25"/>
      <c r="AY409" s="27"/>
      <c r="AZ409" s="26"/>
    </row>
    <row r="410" spans="1:52" x14ac:dyDescent="0.25">
      <c r="A410" s="22">
        <v>407</v>
      </c>
      <c r="B410" s="22">
        <v>53</v>
      </c>
      <c r="C410" s="22" t="s">
        <v>467</v>
      </c>
      <c r="D410" s="22" t="s">
        <v>55</v>
      </c>
      <c r="E410" s="23">
        <v>1.25</v>
      </c>
      <c r="F410" s="23" t="str">
        <f t="shared" si="129"/>
        <v>&gt;0.5</v>
      </c>
      <c r="G410" s="24">
        <v>7.7</v>
      </c>
      <c r="H410" s="23" t="str">
        <f t="shared" si="130"/>
        <v>&gt;7.0</v>
      </c>
      <c r="I410" s="23"/>
      <c r="J410" s="23"/>
      <c r="K410" s="24"/>
      <c r="L410" s="23"/>
      <c r="M410" s="25">
        <v>100</v>
      </c>
      <c r="N410" s="18" t="str">
        <f t="shared" si="131"/>
        <v>&lt;110</v>
      </c>
      <c r="O410" s="25">
        <v>22.167200000000001</v>
      </c>
      <c r="P410" s="18" t="str">
        <f t="shared" si="132"/>
        <v>&lt;26</v>
      </c>
      <c r="Q410" s="25">
        <v>0</v>
      </c>
      <c r="R410" s="18" t="str">
        <f t="shared" si="133"/>
        <v>&lt;25</v>
      </c>
      <c r="S410" s="26" t="s">
        <v>8</v>
      </c>
      <c r="T410" s="18">
        <v>10</v>
      </c>
      <c r="U410" s="26" t="str">
        <f t="shared" si="134"/>
        <v>8–15</v>
      </c>
      <c r="V410" s="22">
        <v>4</v>
      </c>
      <c r="W410" s="22" t="str">
        <f t="shared" si="127"/>
        <v>2000–4000</v>
      </c>
      <c r="X410" s="25">
        <v>3696</v>
      </c>
      <c r="Y410" s="25">
        <v>3852</v>
      </c>
      <c r="Z410" s="27">
        <f t="shared" si="128"/>
        <v>4.1341340156441329E-2</v>
      </c>
      <c r="AA410" s="25"/>
      <c r="AB410" s="25"/>
      <c r="AC410" s="27"/>
      <c r="AD410" s="25"/>
      <c r="AE410" s="25"/>
      <c r="AF410" s="27"/>
      <c r="AG410" s="22"/>
      <c r="AH410" s="28"/>
      <c r="AI410" s="28"/>
      <c r="AJ410" s="27"/>
      <c r="AK410" s="28"/>
      <c r="AL410" s="28"/>
      <c r="AM410" s="27"/>
      <c r="AN410" s="28"/>
      <c r="AO410" s="28"/>
      <c r="AP410" s="27"/>
      <c r="AQ410" s="25"/>
      <c r="AR410" s="25"/>
      <c r="AS410" s="27"/>
      <c r="AT410" s="25"/>
      <c r="AU410" s="25"/>
      <c r="AV410" s="27"/>
      <c r="AW410" s="25"/>
      <c r="AX410" s="25"/>
      <c r="AY410" s="27"/>
      <c r="AZ410" s="26"/>
    </row>
    <row r="411" spans="1:52" x14ac:dyDescent="0.25">
      <c r="A411" s="22">
        <v>408</v>
      </c>
      <c r="B411" s="22">
        <v>53</v>
      </c>
      <c r="C411" s="22" t="s">
        <v>467</v>
      </c>
      <c r="D411" s="22" t="s">
        <v>55</v>
      </c>
      <c r="E411" s="23">
        <v>1.1599999999999999</v>
      </c>
      <c r="F411" s="23" t="str">
        <f t="shared" si="129"/>
        <v>&gt;0.5</v>
      </c>
      <c r="G411" s="24">
        <v>7.7</v>
      </c>
      <c r="H411" s="23" t="str">
        <f t="shared" si="130"/>
        <v>&gt;7.0</v>
      </c>
      <c r="I411" s="23"/>
      <c r="J411" s="23"/>
      <c r="K411" s="24"/>
      <c r="L411" s="23"/>
      <c r="M411" s="25">
        <v>100</v>
      </c>
      <c r="N411" s="18" t="str">
        <f t="shared" si="131"/>
        <v>&lt;110</v>
      </c>
      <c r="O411" s="25">
        <v>22.167200000000001</v>
      </c>
      <c r="P411" s="18" t="str">
        <f t="shared" si="132"/>
        <v>&lt;26</v>
      </c>
      <c r="Q411" s="25">
        <v>0</v>
      </c>
      <c r="R411" s="18" t="str">
        <f t="shared" si="133"/>
        <v>&lt;25</v>
      </c>
      <c r="S411" s="26" t="s">
        <v>8</v>
      </c>
      <c r="T411" s="18">
        <v>10</v>
      </c>
      <c r="U411" s="26" t="str">
        <f t="shared" si="134"/>
        <v>8–15</v>
      </c>
      <c r="V411" s="22">
        <v>4</v>
      </c>
      <c r="W411" s="22" t="str">
        <f t="shared" si="127"/>
        <v>2000–4000</v>
      </c>
      <c r="X411" s="25">
        <v>3757</v>
      </c>
      <c r="Y411" s="25">
        <v>3827</v>
      </c>
      <c r="Z411" s="27">
        <f t="shared" si="128"/>
        <v>1.8460439851733377E-2</v>
      </c>
      <c r="AA411" s="25"/>
      <c r="AB411" s="25"/>
      <c r="AC411" s="27"/>
      <c r="AD411" s="25"/>
      <c r="AE411" s="25"/>
      <c r="AF411" s="27"/>
      <c r="AG411" s="22"/>
      <c r="AH411" s="28"/>
      <c r="AI411" s="28"/>
      <c r="AJ411" s="27"/>
      <c r="AK411" s="28"/>
      <c r="AL411" s="28"/>
      <c r="AM411" s="27"/>
      <c r="AN411" s="28"/>
      <c r="AO411" s="28"/>
      <c r="AP411" s="27"/>
      <c r="AQ411" s="25"/>
      <c r="AR411" s="25"/>
      <c r="AS411" s="27"/>
      <c r="AT411" s="25"/>
      <c r="AU411" s="25"/>
      <c r="AV411" s="27"/>
      <c r="AW411" s="25"/>
      <c r="AX411" s="25"/>
      <c r="AY411" s="27"/>
      <c r="AZ411" s="26"/>
    </row>
    <row r="412" spans="1:52" x14ac:dyDescent="0.25">
      <c r="A412" s="22">
        <v>409</v>
      </c>
      <c r="B412" s="22">
        <v>53</v>
      </c>
      <c r="C412" s="22" t="s">
        <v>467</v>
      </c>
      <c r="D412" s="22" t="s">
        <v>55</v>
      </c>
      <c r="E412" s="23">
        <v>1.32</v>
      </c>
      <c r="F412" s="23" t="str">
        <f t="shared" si="129"/>
        <v>&gt;0.5</v>
      </c>
      <c r="G412" s="24">
        <v>7.9</v>
      </c>
      <c r="H412" s="23" t="str">
        <f t="shared" si="130"/>
        <v>&gt;7.0</v>
      </c>
      <c r="I412" s="23"/>
      <c r="J412" s="23"/>
      <c r="K412" s="24"/>
      <c r="L412" s="23"/>
      <c r="M412" s="25">
        <v>0</v>
      </c>
      <c r="N412" s="18" t="str">
        <f t="shared" si="131"/>
        <v>&lt;110</v>
      </c>
      <c r="O412" s="25">
        <v>0</v>
      </c>
      <c r="P412" s="18" t="str">
        <f t="shared" si="132"/>
        <v>&lt;26</v>
      </c>
      <c r="Q412" s="25">
        <v>0</v>
      </c>
      <c r="R412" s="18" t="str">
        <f t="shared" si="133"/>
        <v>&lt;25</v>
      </c>
      <c r="S412" s="26" t="s">
        <v>8</v>
      </c>
      <c r="T412" s="18">
        <v>10</v>
      </c>
      <c r="U412" s="26" t="str">
        <f t="shared" si="134"/>
        <v>8–15</v>
      </c>
      <c r="V412" s="22">
        <v>4</v>
      </c>
      <c r="W412" s="22" t="str">
        <f t="shared" si="127"/>
        <v>4000–6000</v>
      </c>
      <c r="X412" s="25">
        <v>4141</v>
      </c>
      <c r="Y412" s="25">
        <v>4502</v>
      </c>
      <c r="Z412" s="27">
        <f t="shared" si="128"/>
        <v>8.3584437921110366E-2</v>
      </c>
      <c r="AA412" s="25"/>
      <c r="AB412" s="25"/>
      <c r="AC412" s="27"/>
      <c r="AD412" s="25"/>
      <c r="AE412" s="25"/>
      <c r="AF412" s="27"/>
      <c r="AG412" s="22"/>
      <c r="AH412" s="28"/>
      <c r="AI412" s="28"/>
      <c r="AJ412" s="27"/>
      <c r="AK412" s="28"/>
      <c r="AL412" s="28"/>
      <c r="AM412" s="27"/>
      <c r="AN412" s="28"/>
      <c r="AO412" s="28"/>
      <c r="AP412" s="27"/>
      <c r="AQ412" s="25"/>
      <c r="AR412" s="25"/>
      <c r="AS412" s="27"/>
      <c r="AT412" s="25"/>
      <c r="AU412" s="25"/>
      <c r="AV412" s="27"/>
      <c r="AW412" s="25"/>
      <c r="AX412" s="25"/>
      <c r="AY412" s="27"/>
      <c r="AZ412" s="26"/>
    </row>
    <row r="413" spans="1:52" x14ac:dyDescent="0.25">
      <c r="A413" s="22">
        <v>410</v>
      </c>
      <c r="B413" s="22">
        <v>53</v>
      </c>
      <c r="C413" s="22" t="s">
        <v>467</v>
      </c>
      <c r="D413" s="22" t="s">
        <v>55</v>
      </c>
      <c r="E413" s="23">
        <v>1.25</v>
      </c>
      <c r="F413" s="23" t="str">
        <f t="shared" si="129"/>
        <v>&gt;0.5</v>
      </c>
      <c r="G413" s="24">
        <v>7.7</v>
      </c>
      <c r="H413" s="23" t="str">
        <f t="shared" si="130"/>
        <v>&gt;7.0</v>
      </c>
      <c r="I413" s="23"/>
      <c r="J413" s="23"/>
      <c r="K413" s="24"/>
      <c r="L413" s="23"/>
      <c r="M413" s="25">
        <v>100</v>
      </c>
      <c r="N413" s="18" t="str">
        <f t="shared" si="131"/>
        <v>&lt;110</v>
      </c>
      <c r="O413" s="25">
        <v>22.167200000000001</v>
      </c>
      <c r="P413" s="18" t="str">
        <f t="shared" si="132"/>
        <v>&lt;26</v>
      </c>
      <c r="Q413" s="25">
        <v>0</v>
      </c>
      <c r="R413" s="18" t="str">
        <f t="shared" si="133"/>
        <v>&lt;25</v>
      </c>
      <c r="S413" s="26" t="s">
        <v>8</v>
      </c>
      <c r="T413" s="18">
        <v>10</v>
      </c>
      <c r="U413" s="26" t="str">
        <f t="shared" si="134"/>
        <v>8–15</v>
      </c>
      <c r="V413" s="22">
        <v>4</v>
      </c>
      <c r="W413" s="22" t="str">
        <f t="shared" si="127"/>
        <v>4000–6000</v>
      </c>
      <c r="X413" s="25">
        <v>5055</v>
      </c>
      <c r="Y413" s="25">
        <v>5082</v>
      </c>
      <c r="Z413" s="27">
        <f t="shared" si="128"/>
        <v>5.3270324255375442E-3</v>
      </c>
      <c r="AA413" s="25"/>
      <c r="AB413" s="25"/>
      <c r="AC413" s="27"/>
      <c r="AD413" s="25"/>
      <c r="AE413" s="25"/>
      <c r="AF413" s="27"/>
      <c r="AG413" s="22"/>
      <c r="AH413" s="28"/>
      <c r="AI413" s="28"/>
      <c r="AJ413" s="27"/>
      <c r="AK413" s="28"/>
      <c r="AL413" s="28"/>
      <c r="AM413" s="27"/>
      <c r="AN413" s="28"/>
      <c r="AO413" s="28"/>
      <c r="AP413" s="27"/>
      <c r="AQ413" s="25"/>
      <c r="AR413" s="25"/>
      <c r="AS413" s="27"/>
      <c r="AT413" s="25"/>
      <c r="AU413" s="25"/>
      <c r="AV413" s="27"/>
      <c r="AW413" s="25"/>
      <c r="AX413" s="25"/>
      <c r="AY413" s="27"/>
      <c r="AZ413" s="26"/>
    </row>
    <row r="414" spans="1:52" x14ac:dyDescent="0.25">
      <c r="A414" s="22">
        <v>411</v>
      </c>
      <c r="B414" s="22">
        <v>53</v>
      </c>
      <c r="C414" s="22" t="s">
        <v>467</v>
      </c>
      <c r="D414" s="22" t="s">
        <v>55</v>
      </c>
      <c r="E414" s="23">
        <v>1.1599999999999999</v>
      </c>
      <c r="F414" s="23" t="str">
        <f t="shared" si="129"/>
        <v>&gt;0.5</v>
      </c>
      <c r="G414" s="24">
        <v>7.7</v>
      </c>
      <c r="H414" s="23" t="str">
        <f t="shared" si="130"/>
        <v>&gt;7.0</v>
      </c>
      <c r="I414" s="23"/>
      <c r="J414" s="23"/>
      <c r="K414" s="24"/>
      <c r="L414" s="23"/>
      <c r="M414" s="25">
        <v>100</v>
      </c>
      <c r="N414" s="18" t="str">
        <f t="shared" si="131"/>
        <v>&lt;110</v>
      </c>
      <c r="O414" s="25">
        <v>22.167200000000001</v>
      </c>
      <c r="P414" s="18" t="str">
        <f t="shared" si="132"/>
        <v>&lt;26</v>
      </c>
      <c r="Q414" s="25">
        <v>0</v>
      </c>
      <c r="R414" s="18" t="str">
        <f t="shared" si="133"/>
        <v>&lt;25</v>
      </c>
      <c r="S414" s="26" t="s">
        <v>8</v>
      </c>
      <c r="T414" s="18">
        <v>10</v>
      </c>
      <c r="U414" s="26" t="str">
        <f t="shared" si="134"/>
        <v>8–15</v>
      </c>
      <c r="V414" s="22">
        <v>4</v>
      </c>
      <c r="W414" s="22" t="str">
        <f t="shared" si="127"/>
        <v>4000–6000</v>
      </c>
      <c r="X414" s="25">
        <v>4665</v>
      </c>
      <c r="Y414" s="25">
        <v>4561</v>
      </c>
      <c r="Z414" s="27">
        <f t="shared" si="128"/>
        <v>-2.2545936569743821E-2</v>
      </c>
      <c r="AA414" s="25"/>
      <c r="AB414" s="25"/>
      <c r="AC414" s="27"/>
      <c r="AD414" s="25"/>
      <c r="AE414" s="25"/>
      <c r="AF414" s="27"/>
      <c r="AG414" s="22"/>
      <c r="AH414" s="28"/>
      <c r="AI414" s="28"/>
      <c r="AJ414" s="27"/>
      <c r="AK414" s="28"/>
      <c r="AL414" s="28"/>
      <c r="AM414" s="27"/>
      <c r="AN414" s="28"/>
      <c r="AO414" s="28"/>
      <c r="AP414" s="27"/>
      <c r="AQ414" s="25"/>
      <c r="AR414" s="25"/>
      <c r="AS414" s="27"/>
      <c r="AT414" s="25"/>
      <c r="AU414" s="25"/>
      <c r="AV414" s="27"/>
      <c r="AW414" s="25"/>
      <c r="AX414" s="25"/>
      <c r="AY414" s="27"/>
      <c r="AZ414" s="26"/>
    </row>
    <row r="415" spans="1:52" x14ac:dyDescent="0.25">
      <c r="A415" s="22">
        <v>412</v>
      </c>
      <c r="B415" s="22">
        <v>53</v>
      </c>
      <c r="C415" s="22" t="s">
        <v>467</v>
      </c>
      <c r="D415" s="22" t="s">
        <v>55</v>
      </c>
      <c r="E415" s="23">
        <v>1.32</v>
      </c>
      <c r="F415" s="23" t="str">
        <f t="shared" si="129"/>
        <v>&gt;0.5</v>
      </c>
      <c r="G415" s="24">
        <v>7.9</v>
      </c>
      <c r="H415" s="23" t="str">
        <f t="shared" si="130"/>
        <v>&gt;7.0</v>
      </c>
      <c r="I415" s="23"/>
      <c r="J415" s="23"/>
      <c r="K415" s="24"/>
      <c r="L415" s="23"/>
      <c r="M415" s="25">
        <v>0</v>
      </c>
      <c r="N415" s="18" t="str">
        <f t="shared" si="131"/>
        <v>&lt;110</v>
      </c>
      <c r="O415" s="25">
        <v>0</v>
      </c>
      <c r="P415" s="18" t="str">
        <f t="shared" si="132"/>
        <v>&lt;26</v>
      </c>
      <c r="Q415" s="25">
        <v>0</v>
      </c>
      <c r="R415" s="18" t="str">
        <f t="shared" si="133"/>
        <v>&lt;25</v>
      </c>
      <c r="S415" s="26" t="s">
        <v>8</v>
      </c>
      <c r="T415" s="18">
        <v>10</v>
      </c>
      <c r="U415" s="26" t="str">
        <f t="shared" si="134"/>
        <v>8–15</v>
      </c>
      <c r="V415" s="22">
        <v>4</v>
      </c>
      <c r="W415" s="22" t="str">
        <f t="shared" si="127"/>
        <v>2000–4000</v>
      </c>
      <c r="X415" s="25">
        <v>3144</v>
      </c>
      <c r="Y415" s="25">
        <v>2951</v>
      </c>
      <c r="Z415" s="27">
        <f t="shared" si="128"/>
        <v>-6.3351778606157802E-2</v>
      </c>
      <c r="AA415" s="25"/>
      <c r="AB415" s="25"/>
      <c r="AC415" s="27"/>
      <c r="AD415" s="25"/>
      <c r="AE415" s="25"/>
      <c r="AF415" s="27"/>
      <c r="AG415" s="22"/>
      <c r="AH415" s="28"/>
      <c r="AI415" s="28"/>
      <c r="AJ415" s="27"/>
      <c r="AK415" s="28"/>
      <c r="AL415" s="28"/>
      <c r="AM415" s="27"/>
      <c r="AN415" s="28"/>
      <c r="AO415" s="28"/>
      <c r="AP415" s="27"/>
      <c r="AQ415" s="25"/>
      <c r="AR415" s="25"/>
      <c r="AS415" s="27"/>
      <c r="AT415" s="25"/>
      <c r="AU415" s="25"/>
      <c r="AV415" s="27"/>
      <c r="AW415" s="25"/>
      <c r="AX415" s="25"/>
      <c r="AY415" s="27"/>
      <c r="AZ415" s="26"/>
    </row>
    <row r="416" spans="1:52" x14ac:dyDescent="0.25">
      <c r="A416" s="22">
        <v>413</v>
      </c>
      <c r="B416" s="22">
        <v>53</v>
      </c>
      <c r="C416" s="22" t="s">
        <v>467</v>
      </c>
      <c r="D416" s="22" t="s">
        <v>55</v>
      </c>
      <c r="E416" s="23">
        <v>1.25</v>
      </c>
      <c r="F416" s="23" t="str">
        <f t="shared" si="129"/>
        <v>&gt;0.5</v>
      </c>
      <c r="G416" s="24">
        <v>7.7</v>
      </c>
      <c r="H416" s="23" t="str">
        <f t="shared" si="130"/>
        <v>&gt;7.0</v>
      </c>
      <c r="I416" s="23"/>
      <c r="J416" s="23"/>
      <c r="K416" s="24"/>
      <c r="L416" s="23"/>
      <c r="M416" s="25">
        <v>100</v>
      </c>
      <c r="N416" s="18" t="str">
        <f t="shared" si="131"/>
        <v>&lt;110</v>
      </c>
      <c r="O416" s="25">
        <v>22.167200000000001</v>
      </c>
      <c r="P416" s="18" t="str">
        <f t="shared" si="132"/>
        <v>&lt;26</v>
      </c>
      <c r="Q416" s="25">
        <v>0</v>
      </c>
      <c r="R416" s="18" t="str">
        <f t="shared" si="133"/>
        <v>&lt;25</v>
      </c>
      <c r="S416" s="26" t="s">
        <v>8</v>
      </c>
      <c r="T416" s="18">
        <v>10</v>
      </c>
      <c r="U416" s="26" t="str">
        <f t="shared" si="134"/>
        <v>8–15</v>
      </c>
      <c r="V416" s="22">
        <v>4</v>
      </c>
      <c r="W416" s="22" t="str">
        <f t="shared" si="127"/>
        <v>2000–4000</v>
      </c>
      <c r="X416" s="25">
        <v>3297</v>
      </c>
      <c r="Y416" s="25">
        <v>3274</v>
      </c>
      <c r="Z416" s="27">
        <f t="shared" si="128"/>
        <v>-7.0004851406508077E-3</v>
      </c>
      <c r="AA416" s="25"/>
      <c r="AB416" s="25"/>
      <c r="AC416" s="27"/>
      <c r="AD416" s="25"/>
      <c r="AE416" s="25"/>
      <c r="AF416" s="27"/>
      <c r="AG416" s="22"/>
      <c r="AH416" s="28"/>
      <c r="AI416" s="28"/>
      <c r="AJ416" s="27"/>
      <c r="AK416" s="28"/>
      <c r="AL416" s="28"/>
      <c r="AM416" s="27"/>
      <c r="AN416" s="28"/>
      <c r="AO416" s="28"/>
      <c r="AP416" s="27"/>
      <c r="AQ416" s="25"/>
      <c r="AR416" s="25"/>
      <c r="AS416" s="27"/>
      <c r="AT416" s="25"/>
      <c r="AU416" s="25"/>
      <c r="AV416" s="27"/>
      <c r="AW416" s="25"/>
      <c r="AX416" s="25"/>
      <c r="AY416" s="27"/>
      <c r="AZ416" s="26"/>
    </row>
    <row r="417" spans="1:52" x14ac:dyDescent="0.25">
      <c r="A417" s="22">
        <v>414</v>
      </c>
      <c r="B417" s="22">
        <v>53</v>
      </c>
      <c r="C417" s="22" t="s">
        <v>467</v>
      </c>
      <c r="D417" s="22" t="s">
        <v>55</v>
      </c>
      <c r="E417" s="23">
        <v>1.1599999999999999</v>
      </c>
      <c r="F417" s="23" t="str">
        <f t="shared" si="129"/>
        <v>&gt;0.5</v>
      </c>
      <c r="G417" s="24">
        <v>7.7</v>
      </c>
      <c r="H417" s="23" t="str">
        <f t="shared" si="130"/>
        <v>&gt;7.0</v>
      </c>
      <c r="I417" s="23"/>
      <c r="J417" s="23"/>
      <c r="K417" s="24"/>
      <c r="L417" s="23"/>
      <c r="M417" s="25">
        <v>100</v>
      </c>
      <c r="N417" s="18" t="str">
        <f t="shared" si="131"/>
        <v>&lt;110</v>
      </c>
      <c r="O417" s="25">
        <v>22.167200000000001</v>
      </c>
      <c r="P417" s="18" t="str">
        <f t="shared" si="132"/>
        <v>&lt;26</v>
      </c>
      <c r="Q417" s="25">
        <v>0</v>
      </c>
      <c r="R417" s="18" t="str">
        <f t="shared" si="133"/>
        <v>&lt;25</v>
      </c>
      <c r="S417" s="26" t="s">
        <v>8</v>
      </c>
      <c r="T417" s="18">
        <v>10</v>
      </c>
      <c r="U417" s="26" t="str">
        <f t="shared" si="134"/>
        <v>8–15</v>
      </c>
      <c r="V417" s="22">
        <v>4</v>
      </c>
      <c r="W417" s="22" t="str">
        <f t="shared" si="127"/>
        <v>2000–4000</v>
      </c>
      <c r="X417" s="25">
        <v>3424</v>
      </c>
      <c r="Y417" s="25">
        <v>3373</v>
      </c>
      <c r="Z417" s="27">
        <f t="shared" si="128"/>
        <v>-1.5006902199982504E-2</v>
      </c>
      <c r="AA417" s="25"/>
      <c r="AB417" s="25"/>
      <c r="AC417" s="27"/>
      <c r="AD417" s="25"/>
      <c r="AE417" s="25"/>
      <c r="AF417" s="27"/>
      <c r="AG417" s="22"/>
      <c r="AH417" s="28"/>
      <c r="AI417" s="28"/>
      <c r="AJ417" s="27"/>
      <c r="AK417" s="28"/>
      <c r="AL417" s="28"/>
      <c r="AM417" s="27"/>
      <c r="AN417" s="28"/>
      <c r="AO417" s="28"/>
      <c r="AP417" s="27"/>
      <c r="AQ417" s="25"/>
      <c r="AR417" s="25"/>
      <c r="AS417" s="27"/>
      <c r="AT417" s="25"/>
      <c r="AU417" s="25"/>
      <c r="AV417" s="27"/>
      <c r="AW417" s="25"/>
      <c r="AX417" s="25"/>
      <c r="AY417" s="27"/>
      <c r="AZ417" s="26"/>
    </row>
    <row r="418" spans="1:52" x14ac:dyDescent="0.25">
      <c r="A418" s="22">
        <v>415</v>
      </c>
      <c r="B418" s="22">
        <v>53</v>
      </c>
      <c r="C418" s="22" t="s">
        <v>467</v>
      </c>
      <c r="D418" s="22" t="s">
        <v>55</v>
      </c>
      <c r="E418" s="23">
        <v>1.32</v>
      </c>
      <c r="F418" s="23" t="str">
        <f t="shared" si="129"/>
        <v>&gt;0.5</v>
      </c>
      <c r="G418" s="24">
        <v>7.9</v>
      </c>
      <c r="H418" s="23" t="str">
        <f t="shared" si="130"/>
        <v>&gt;7.0</v>
      </c>
      <c r="I418" s="23"/>
      <c r="J418" s="23"/>
      <c r="K418" s="24"/>
      <c r="L418" s="23"/>
      <c r="M418" s="25">
        <v>0</v>
      </c>
      <c r="N418" s="18" t="str">
        <f t="shared" si="131"/>
        <v>&lt;110</v>
      </c>
      <c r="O418" s="25">
        <v>0</v>
      </c>
      <c r="P418" s="18" t="str">
        <f t="shared" si="132"/>
        <v>&lt;26</v>
      </c>
      <c r="Q418" s="25">
        <v>0</v>
      </c>
      <c r="R418" s="18" t="str">
        <f t="shared" si="133"/>
        <v>&lt;25</v>
      </c>
      <c r="S418" s="26" t="s">
        <v>8</v>
      </c>
      <c r="T418" s="18">
        <v>10</v>
      </c>
      <c r="U418" s="26" t="str">
        <f t="shared" si="134"/>
        <v>8–15</v>
      </c>
      <c r="V418" s="22">
        <v>4</v>
      </c>
      <c r="W418" s="22" t="str">
        <f t="shared" si="127"/>
        <v>2000–4000</v>
      </c>
      <c r="X418" s="25">
        <v>3598</v>
      </c>
      <c r="Y418" s="25">
        <v>3514</v>
      </c>
      <c r="Z418" s="27">
        <f t="shared" si="128"/>
        <v>-2.3623145763435941E-2</v>
      </c>
      <c r="AA418" s="25"/>
      <c r="AB418" s="25"/>
      <c r="AC418" s="27"/>
      <c r="AD418" s="25"/>
      <c r="AE418" s="25"/>
      <c r="AF418" s="27"/>
      <c r="AG418" s="22"/>
      <c r="AH418" s="28"/>
      <c r="AI418" s="28"/>
      <c r="AJ418" s="27"/>
      <c r="AK418" s="28"/>
      <c r="AL418" s="28"/>
      <c r="AM418" s="27"/>
      <c r="AN418" s="28"/>
      <c r="AO418" s="28"/>
      <c r="AP418" s="27"/>
      <c r="AQ418" s="25"/>
      <c r="AR418" s="25"/>
      <c r="AS418" s="27"/>
      <c r="AT418" s="25"/>
      <c r="AU418" s="25"/>
      <c r="AV418" s="27"/>
      <c r="AW418" s="25"/>
      <c r="AX418" s="25"/>
      <c r="AY418" s="27"/>
      <c r="AZ418" s="26"/>
    </row>
    <row r="419" spans="1:52" x14ac:dyDescent="0.25">
      <c r="A419" s="22">
        <v>416</v>
      </c>
      <c r="B419" s="22">
        <v>53</v>
      </c>
      <c r="C419" s="22" t="s">
        <v>467</v>
      </c>
      <c r="D419" s="22" t="s">
        <v>55</v>
      </c>
      <c r="E419" s="23">
        <v>1.25</v>
      </c>
      <c r="F419" s="23" t="str">
        <f t="shared" si="129"/>
        <v>&gt;0.5</v>
      </c>
      <c r="G419" s="24">
        <v>7.7</v>
      </c>
      <c r="H419" s="23" t="str">
        <f t="shared" si="130"/>
        <v>&gt;7.0</v>
      </c>
      <c r="I419" s="23"/>
      <c r="J419" s="23"/>
      <c r="K419" s="24"/>
      <c r="L419" s="23"/>
      <c r="M419" s="25">
        <v>100</v>
      </c>
      <c r="N419" s="18" t="str">
        <f t="shared" si="131"/>
        <v>&lt;110</v>
      </c>
      <c r="O419" s="25">
        <v>22.167200000000001</v>
      </c>
      <c r="P419" s="18" t="str">
        <f t="shared" si="132"/>
        <v>&lt;26</v>
      </c>
      <c r="Q419" s="25">
        <v>0</v>
      </c>
      <c r="R419" s="18" t="str">
        <f t="shared" si="133"/>
        <v>&lt;25</v>
      </c>
      <c r="S419" s="26" t="s">
        <v>8</v>
      </c>
      <c r="T419" s="18">
        <v>10</v>
      </c>
      <c r="U419" s="26" t="str">
        <f t="shared" si="134"/>
        <v>8–15</v>
      </c>
      <c r="V419" s="22">
        <v>4</v>
      </c>
      <c r="W419" s="22" t="str">
        <f t="shared" si="127"/>
        <v>2000–4000</v>
      </c>
      <c r="X419" s="25">
        <v>3938</v>
      </c>
      <c r="Y419" s="25">
        <v>4279</v>
      </c>
      <c r="Z419" s="27">
        <f t="shared" si="128"/>
        <v>8.3046357217746086E-2</v>
      </c>
      <c r="AA419" s="25"/>
      <c r="AB419" s="25"/>
      <c r="AC419" s="27"/>
      <c r="AD419" s="25"/>
      <c r="AE419" s="25"/>
      <c r="AF419" s="27"/>
      <c r="AG419" s="22"/>
      <c r="AH419" s="28"/>
      <c r="AI419" s="28"/>
      <c r="AJ419" s="27"/>
      <c r="AK419" s="28"/>
      <c r="AL419" s="28"/>
      <c r="AM419" s="27"/>
      <c r="AN419" s="28"/>
      <c r="AO419" s="28"/>
      <c r="AP419" s="27"/>
      <c r="AQ419" s="25"/>
      <c r="AR419" s="25"/>
      <c r="AS419" s="27"/>
      <c r="AT419" s="25"/>
      <c r="AU419" s="25"/>
      <c r="AV419" s="27"/>
      <c r="AW419" s="25"/>
      <c r="AX419" s="25"/>
      <c r="AY419" s="27"/>
      <c r="AZ419" s="26"/>
    </row>
    <row r="420" spans="1:52" x14ac:dyDescent="0.25">
      <c r="A420" s="22">
        <v>417</v>
      </c>
      <c r="B420" s="22">
        <v>53</v>
      </c>
      <c r="C420" s="22" t="s">
        <v>467</v>
      </c>
      <c r="D420" s="22" t="s">
        <v>55</v>
      </c>
      <c r="E420" s="23">
        <v>1.1599999999999999</v>
      </c>
      <c r="F420" s="23" t="str">
        <f t="shared" si="129"/>
        <v>&gt;0.5</v>
      </c>
      <c r="G420" s="24">
        <v>7.7</v>
      </c>
      <c r="H420" s="23" t="str">
        <f t="shared" si="130"/>
        <v>&gt;7.0</v>
      </c>
      <c r="I420" s="23"/>
      <c r="J420" s="23"/>
      <c r="K420" s="24"/>
      <c r="L420" s="23"/>
      <c r="M420" s="25">
        <v>100</v>
      </c>
      <c r="N420" s="18" t="str">
        <f t="shared" si="131"/>
        <v>&lt;110</v>
      </c>
      <c r="O420" s="25">
        <v>22.167200000000001</v>
      </c>
      <c r="P420" s="18" t="str">
        <f t="shared" si="132"/>
        <v>&lt;26</v>
      </c>
      <c r="Q420" s="25">
        <v>0</v>
      </c>
      <c r="R420" s="18" t="str">
        <f t="shared" si="133"/>
        <v>&lt;25</v>
      </c>
      <c r="S420" s="26" t="s">
        <v>8</v>
      </c>
      <c r="T420" s="18">
        <v>10</v>
      </c>
      <c r="U420" s="26" t="str">
        <f t="shared" si="134"/>
        <v>8–15</v>
      </c>
      <c r="V420" s="22">
        <v>4</v>
      </c>
      <c r="W420" s="22" t="str">
        <f t="shared" si="127"/>
        <v>4000–6000</v>
      </c>
      <c r="X420" s="25">
        <v>4022</v>
      </c>
      <c r="Y420" s="25">
        <v>4271</v>
      </c>
      <c r="Z420" s="27">
        <f t="shared" si="128"/>
        <v>6.0068700508869192E-2</v>
      </c>
      <c r="AA420" s="25"/>
      <c r="AB420" s="25"/>
      <c r="AC420" s="27"/>
      <c r="AD420" s="25"/>
      <c r="AE420" s="25"/>
      <c r="AF420" s="27"/>
      <c r="AG420" s="22"/>
      <c r="AH420" s="28"/>
      <c r="AI420" s="28"/>
      <c r="AJ420" s="27"/>
      <c r="AK420" s="28"/>
      <c r="AL420" s="28"/>
      <c r="AM420" s="27"/>
      <c r="AN420" s="28"/>
      <c r="AO420" s="28"/>
      <c r="AP420" s="27"/>
      <c r="AQ420" s="25"/>
      <c r="AR420" s="25"/>
      <c r="AS420" s="27"/>
      <c r="AT420" s="25"/>
      <c r="AU420" s="25"/>
      <c r="AV420" s="27"/>
      <c r="AW420" s="25"/>
      <c r="AX420" s="25"/>
      <c r="AY420" s="27"/>
      <c r="AZ420" s="26"/>
    </row>
    <row r="421" spans="1:52" x14ac:dyDescent="0.25">
      <c r="A421" s="22">
        <v>418</v>
      </c>
      <c r="B421" s="22">
        <v>53</v>
      </c>
      <c r="C421" s="22" t="s">
        <v>467</v>
      </c>
      <c r="D421" s="22" t="s">
        <v>55</v>
      </c>
      <c r="E421" s="23">
        <v>1.32</v>
      </c>
      <c r="F421" s="23" t="str">
        <f t="shared" si="129"/>
        <v>&gt;0.5</v>
      </c>
      <c r="G421" s="24">
        <v>7.9</v>
      </c>
      <c r="H421" s="23" t="str">
        <f t="shared" si="130"/>
        <v>&gt;7.0</v>
      </c>
      <c r="I421" s="23"/>
      <c r="J421" s="23"/>
      <c r="K421" s="24"/>
      <c r="L421" s="23"/>
      <c r="M421" s="25">
        <v>0</v>
      </c>
      <c r="N421" s="18" t="str">
        <f t="shared" si="131"/>
        <v>&lt;110</v>
      </c>
      <c r="O421" s="25">
        <v>0</v>
      </c>
      <c r="P421" s="18" t="str">
        <f t="shared" si="132"/>
        <v>&lt;26</v>
      </c>
      <c r="Q421" s="25">
        <v>0</v>
      </c>
      <c r="R421" s="18" t="str">
        <f t="shared" si="133"/>
        <v>&lt;25</v>
      </c>
      <c r="S421" s="26" t="s">
        <v>8</v>
      </c>
      <c r="T421" s="18">
        <v>10</v>
      </c>
      <c r="U421" s="26" t="str">
        <f t="shared" si="134"/>
        <v>8–15</v>
      </c>
      <c r="V421" s="22">
        <v>4</v>
      </c>
      <c r="W421" s="22" t="str">
        <f t="shared" si="127"/>
        <v>4000–6000</v>
      </c>
      <c r="X421" s="25">
        <v>4540</v>
      </c>
      <c r="Y421" s="25">
        <v>4746</v>
      </c>
      <c r="Z421" s="27">
        <f t="shared" si="128"/>
        <v>4.4375145960315138E-2</v>
      </c>
      <c r="AA421" s="25"/>
      <c r="AB421" s="25"/>
      <c r="AC421" s="27"/>
      <c r="AD421" s="25"/>
      <c r="AE421" s="25"/>
      <c r="AF421" s="27"/>
      <c r="AG421" s="22"/>
      <c r="AH421" s="28"/>
      <c r="AI421" s="28"/>
      <c r="AJ421" s="27"/>
      <c r="AK421" s="28"/>
      <c r="AL421" s="28"/>
      <c r="AM421" s="27"/>
      <c r="AN421" s="28"/>
      <c r="AO421" s="28"/>
      <c r="AP421" s="27"/>
      <c r="AQ421" s="25"/>
      <c r="AR421" s="25"/>
      <c r="AS421" s="27"/>
      <c r="AT421" s="25"/>
      <c r="AU421" s="25"/>
      <c r="AV421" s="27"/>
      <c r="AW421" s="25"/>
      <c r="AX421" s="25"/>
      <c r="AY421" s="27"/>
      <c r="AZ421" s="26"/>
    </row>
    <row r="422" spans="1:52" x14ac:dyDescent="0.25">
      <c r="A422" s="22">
        <v>419</v>
      </c>
      <c r="B422" s="22">
        <v>53</v>
      </c>
      <c r="C422" s="22" t="s">
        <v>467</v>
      </c>
      <c r="D422" s="22" t="s">
        <v>55</v>
      </c>
      <c r="E422" s="23">
        <v>1.25</v>
      </c>
      <c r="F422" s="23" t="str">
        <f t="shared" si="129"/>
        <v>&gt;0.5</v>
      </c>
      <c r="G422" s="24">
        <v>7.7</v>
      </c>
      <c r="H422" s="23" t="str">
        <f t="shared" si="130"/>
        <v>&gt;7.0</v>
      </c>
      <c r="I422" s="23"/>
      <c r="J422" s="23"/>
      <c r="K422" s="24"/>
      <c r="L422" s="23"/>
      <c r="M422" s="25">
        <v>100</v>
      </c>
      <c r="N422" s="18" t="str">
        <f t="shared" si="131"/>
        <v>&lt;110</v>
      </c>
      <c r="O422" s="25">
        <v>22.167200000000001</v>
      </c>
      <c r="P422" s="18" t="str">
        <f t="shared" si="132"/>
        <v>&lt;26</v>
      </c>
      <c r="Q422" s="25">
        <v>0</v>
      </c>
      <c r="R422" s="18" t="str">
        <f t="shared" si="133"/>
        <v>&lt;25</v>
      </c>
      <c r="S422" s="26" t="s">
        <v>8</v>
      </c>
      <c r="T422" s="18">
        <v>10</v>
      </c>
      <c r="U422" s="26" t="str">
        <f t="shared" si="134"/>
        <v>8–15</v>
      </c>
      <c r="V422" s="22">
        <v>4</v>
      </c>
      <c r="W422" s="22" t="str">
        <f t="shared" si="127"/>
        <v>4000–6000</v>
      </c>
      <c r="X422" s="25">
        <v>5881</v>
      </c>
      <c r="Y422" s="25">
        <v>5907</v>
      </c>
      <c r="Z422" s="27">
        <f t="shared" si="128"/>
        <v>4.4112728472793274E-3</v>
      </c>
      <c r="AA422" s="25"/>
      <c r="AB422" s="25"/>
      <c r="AC422" s="27"/>
      <c r="AD422" s="25"/>
      <c r="AE422" s="25"/>
      <c r="AF422" s="27"/>
      <c r="AG422" s="22"/>
      <c r="AH422" s="28"/>
      <c r="AI422" s="28"/>
      <c r="AJ422" s="27"/>
      <c r="AK422" s="28"/>
      <c r="AL422" s="28"/>
      <c r="AM422" s="27"/>
      <c r="AN422" s="28"/>
      <c r="AO422" s="28"/>
      <c r="AP422" s="27"/>
      <c r="AQ422" s="25"/>
      <c r="AR422" s="25"/>
      <c r="AS422" s="27"/>
      <c r="AT422" s="25"/>
      <c r="AU422" s="25"/>
      <c r="AV422" s="27"/>
      <c r="AW422" s="25"/>
      <c r="AX422" s="25"/>
      <c r="AY422" s="27"/>
      <c r="AZ422" s="26"/>
    </row>
    <row r="423" spans="1:52" x14ac:dyDescent="0.25">
      <c r="A423" s="22">
        <v>420</v>
      </c>
      <c r="B423" s="22">
        <v>53</v>
      </c>
      <c r="C423" s="22" t="s">
        <v>467</v>
      </c>
      <c r="D423" s="22" t="s">
        <v>55</v>
      </c>
      <c r="E423" s="23">
        <v>1.1599999999999999</v>
      </c>
      <c r="F423" s="23" t="str">
        <f t="shared" si="129"/>
        <v>&gt;0.5</v>
      </c>
      <c r="G423" s="24">
        <v>7.7</v>
      </c>
      <c r="H423" s="23" t="str">
        <f t="shared" si="130"/>
        <v>&gt;7.0</v>
      </c>
      <c r="I423" s="23"/>
      <c r="J423" s="23"/>
      <c r="K423" s="24"/>
      <c r="L423" s="23"/>
      <c r="M423" s="25">
        <v>100</v>
      </c>
      <c r="N423" s="18" t="str">
        <f t="shared" si="131"/>
        <v>&lt;110</v>
      </c>
      <c r="O423" s="25">
        <v>22.167200000000001</v>
      </c>
      <c r="P423" s="18" t="str">
        <f t="shared" si="132"/>
        <v>&lt;26</v>
      </c>
      <c r="Q423" s="25">
        <v>0</v>
      </c>
      <c r="R423" s="18" t="str">
        <f t="shared" si="133"/>
        <v>&lt;25</v>
      </c>
      <c r="S423" s="26" t="s">
        <v>8</v>
      </c>
      <c r="T423" s="18">
        <v>10</v>
      </c>
      <c r="U423" s="26" t="str">
        <f t="shared" si="134"/>
        <v>8–15</v>
      </c>
      <c r="V423" s="22">
        <v>4</v>
      </c>
      <c r="W423" s="22" t="str">
        <f t="shared" si="127"/>
        <v>4000–6000</v>
      </c>
      <c r="X423" s="25">
        <v>5819</v>
      </c>
      <c r="Y423" s="25">
        <v>5690</v>
      </c>
      <c r="Z423" s="27">
        <f t="shared" si="128"/>
        <v>-2.2418177536293268E-2</v>
      </c>
      <c r="AA423" s="25"/>
      <c r="AB423" s="25"/>
      <c r="AC423" s="27"/>
      <c r="AD423" s="25"/>
      <c r="AE423" s="25"/>
      <c r="AF423" s="27"/>
      <c r="AG423" s="22"/>
      <c r="AH423" s="28"/>
      <c r="AI423" s="28"/>
      <c r="AJ423" s="27"/>
      <c r="AK423" s="28"/>
      <c r="AL423" s="28"/>
      <c r="AM423" s="27"/>
      <c r="AN423" s="28"/>
      <c r="AO423" s="28"/>
      <c r="AP423" s="27"/>
      <c r="AQ423" s="25"/>
      <c r="AR423" s="25"/>
      <c r="AS423" s="27"/>
      <c r="AT423" s="25"/>
      <c r="AU423" s="25"/>
      <c r="AV423" s="27"/>
      <c r="AW423" s="25"/>
      <c r="AX423" s="25"/>
      <c r="AY423" s="27"/>
      <c r="AZ423" s="26"/>
    </row>
    <row r="424" spans="1:52" x14ac:dyDescent="0.25">
      <c r="A424" s="22">
        <v>421</v>
      </c>
      <c r="B424" s="22">
        <v>53</v>
      </c>
      <c r="C424" s="22" t="s">
        <v>467</v>
      </c>
      <c r="D424" s="22" t="s">
        <v>55</v>
      </c>
      <c r="E424" s="23">
        <v>1.32</v>
      </c>
      <c r="F424" s="23" t="str">
        <f t="shared" si="129"/>
        <v>&gt;0.5</v>
      </c>
      <c r="G424" s="24">
        <v>7.9</v>
      </c>
      <c r="H424" s="23" t="str">
        <f t="shared" si="130"/>
        <v>&gt;7.0</v>
      </c>
      <c r="I424" s="23"/>
      <c r="J424" s="23"/>
      <c r="K424" s="24"/>
      <c r="L424" s="23"/>
      <c r="M424" s="25">
        <v>0</v>
      </c>
      <c r="N424" s="18" t="str">
        <f t="shared" si="131"/>
        <v>&lt;110</v>
      </c>
      <c r="O424" s="25">
        <v>0</v>
      </c>
      <c r="P424" s="18" t="str">
        <f t="shared" si="132"/>
        <v>&lt;26</v>
      </c>
      <c r="Q424" s="25">
        <v>0</v>
      </c>
      <c r="R424" s="18" t="str">
        <f t="shared" si="133"/>
        <v>&lt;25</v>
      </c>
      <c r="S424" s="26" t="s">
        <v>8</v>
      </c>
      <c r="T424" s="18">
        <v>10</v>
      </c>
      <c r="U424" s="26" t="str">
        <f t="shared" si="134"/>
        <v>8–15</v>
      </c>
      <c r="V424" s="22">
        <v>4</v>
      </c>
      <c r="W424" s="22" t="str">
        <f t="shared" si="127"/>
        <v>2000–4000</v>
      </c>
      <c r="X424" s="25">
        <v>3403</v>
      </c>
      <c r="Y424" s="25">
        <v>3321</v>
      </c>
      <c r="Z424" s="27">
        <f t="shared" si="128"/>
        <v>-2.4391453124159124E-2</v>
      </c>
      <c r="AA424" s="25"/>
      <c r="AB424" s="25"/>
      <c r="AC424" s="27"/>
      <c r="AD424" s="25"/>
      <c r="AE424" s="25"/>
      <c r="AF424" s="27"/>
      <c r="AG424" s="22"/>
      <c r="AH424" s="28"/>
      <c r="AI424" s="28"/>
      <c r="AJ424" s="27"/>
      <c r="AK424" s="28"/>
      <c r="AL424" s="28"/>
      <c r="AM424" s="27"/>
      <c r="AN424" s="28"/>
      <c r="AO424" s="28"/>
      <c r="AP424" s="27"/>
      <c r="AQ424" s="25"/>
      <c r="AR424" s="25"/>
      <c r="AS424" s="27"/>
      <c r="AT424" s="25"/>
      <c r="AU424" s="25"/>
      <c r="AV424" s="27"/>
      <c r="AW424" s="25"/>
      <c r="AX424" s="25"/>
      <c r="AY424" s="27"/>
      <c r="AZ424" s="26"/>
    </row>
    <row r="425" spans="1:52" x14ac:dyDescent="0.25">
      <c r="A425" s="22">
        <v>422</v>
      </c>
      <c r="B425" s="22">
        <v>53</v>
      </c>
      <c r="C425" s="22" t="s">
        <v>467</v>
      </c>
      <c r="D425" s="22" t="s">
        <v>55</v>
      </c>
      <c r="E425" s="23">
        <v>1.25</v>
      </c>
      <c r="F425" s="23" t="str">
        <f t="shared" si="129"/>
        <v>&gt;0.5</v>
      </c>
      <c r="G425" s="24">
        <v>7.7</v>
      </c>
      <c r="H425" s="23" t="str">
        <f t="shared" si="130"/>
        <v>&gt;7.0</v>
      </c>
      <c r="I425" s="23"/>
      <c r="J425" s="23"/>
      <c r="K425" s="24"/>
      <c r="L425" s="23"/>
      <c r="M425" s="25">
        <v>100</v>
      </c>
      <c r="N425" s="18" t="str">
        <f t="shared" si="131"/>
        <v>&lt;110</v>
      </c>
      <c r="O425" s="25">
        <v>22.167200000000001</v>
      </c>
      <c r="P425" s="18" t="str">
        <f t="shared" si="132"/>
        <v>&lt;26</v>
      </c>
      <c r="Q425" s="25">
        <v>0</v>
      </c>
      <c r="R425" s="18" t="str">
        <f t="shared" si="133"/>
        <v>&lt;25</v>
      </c>
      <c r="S425" s="26" t="s">
        <v>8</v>
      </c>
      <c r="T425" s="18">
        <v>10</v>
      </c>
      <c r="U425" s="26" t="str">
        <f t="shared" si="134"/>
        <v>8–15</v>
      </c>
      <c r="V425" s="22">
        <v>4</v>
      </c>
      <c r="W425" s="22" t="str">
        <f t="shared" si="127"/>
        <v>2000–4000</v>
      </c>
      <c r="X425" s="25">
        <v>3521</v>
      </c>
      <c r="Y425" s="25">
        <v>3534</v>
      </c>
      <c r="Z425" s="27">
        <f t="shared" si="128"/>
        <v>3.6853337245891316E-3</v>
      </c>
      <c r="AA425" s="25"/>
      <c r="AB425" s="25"/>
      <c r="AC425" s="27"/>
      <c r="AD425" s="25"/>
      <c r="AE425" s="25"/>
      <c r="AF425" s="27"/>
      <c r="AG425" s="22"/>
      <c r="AH425" s="28"/>
      <c r="AI425" s="28"/>
      <c r="AJ425" s="27"/>
      <c r="AK425" s="28"/>
      <c r="AL425" s="28"/>
      <c r="AM425" s="27"/>
      <c r="AN425" s="28"/>
      <c r="AO425" s="28"/>
      <c r="AP425" s="27"/>
      <c r="AQ425" s="25"/>
      <c r="AR425" s="25"/>
      <c r="AS425" s="27"/>
      <c r="AT425" s="25"/>
      <c r="AU425" s="25"/>
      <c r="AV425" s="27"/>
      <c r="AW425" s="25"/>
      <c r="AX425" s="25"/>
      <c r="AY425" s="27"/>
      <c r="AZ425" s="26"/>
    </row>
    <row r="426" spans="1:52" x14ac:dyDescent="0.25">
      <c r="A426" s="22">
        <v>423</v>
      </c>
      <c r="B426" s="22">
        <v>53</v>
      </c>
      <c r="C426" s="22" t="s">
        <v>467</v>
      </c>
      <c r="D426" s="22" t="s">
        <v>55</v>
      </c>
      <c r="E426" s="23">
        <v>1.1599999999999999</v>
      </c>
      <c r="F426" s="23" t="str">
        <f t="shared" si="129"/>
        <v>&gt;0.5</v>
      </c>
      <c r="G426" s="24">
        <v>7.7</v>
      </c>
      <c r="H426" s="23" t="str">
        <f t="shared" si="130"/>
        <v>&gt;7.0</v>
      </c>
      <c r="I426" s="23"/>
      <c r="J426" s="23"/>
      <c r="K426" s="24"/>
      <c r="L426" s="23"/>
      <c r="M426" s="25">
        <v>100</v>
      </c>
      <c r="N426" s="18" t="str">
        <f t="shared" si="131"/>
        <v>&lt;110</v>
      </c>
      <c r="O426" s="25">
        <v>22.167200000000001</v>
      </c>
      <c r="P426" s="18" t="str">
        <f t="shared" si="132"/>
        <v>&lt;26</v>
      </c>
      <c r="Q426" s="25">
        <v>0</v>
      </c>
      <c r="R426" s="18" t="str">
        <f t="shared" si="133"/>
        <v>&lt;25</v>
      </c>
      <c r="S426" s="26" t="s">
        <v>8</v>
      </c>
      <c r="T426" s="18">
        <v>10</v>
      </c>
      <c r="U426" s="26" t="str">
        <f t="shared" si="134"/>
        <v>8–15</v>
      </c>
      <c r="V426" s="22">
        <v>4</v>
      </c>
      <c r="W426" s="22" t="str">
        <f t="shared" si="127"/>
        <v>2000–4000</v>
      </c>
      <c r="X426" s="25">
        <v>3558</v>
      </c>
      <c r="Y426" s="25">
        <v>3495</v>
      </c>
      <c r="Z426" s="27">
        <f t="shared" si="128"/>
        <v>-1.7865213557869845E-2</v>
      </c>
      <c r="AA426" s="25"/>
      <c r="AB426" s="25"/>
      <c r="AC426" s="27"/>
      <c r="AD426" s="25"/>
      <c r="AE426" s="25"/>
      <c r="AF426" s="27"/>
      <c r="AG426" s="22"/>
      <c r="AH426" s="28"/>
      <c r="AI426" s="28"/>
      <c r="AJ426" s="27"/>
      <c r="AK426" s="28"/>
      <c r="AL426" s="28"/>
      <c r="AM426" s="27"/>
      <c r="AN426" s="28"/>
      <c r="AO426" s="28"/>
      <c r="AP426" s="27"/>
      <c r="AQ426" s="25"/>
      <c r="AR426" s="25"/>
      <c r="AS426" s="27"/>
      <c r="AT426" s="25"/>
      <c r="AU426" s="25"/>
      <c r="AV426" s="27"/>
      <c r="AW426" s="25"/>
      <c r="AX426" s="25"/>
      <c r="AY426" s="27"/>
      <c r="AZ426" s="26"/>
    </row>
    <row r="427" spans="1:52" x14ac:dyDescent="0.25">
      <c r="A427" s="22">
        <v>424</v>
      </c>
      <c r="B427" s="22">
        <v>54</v>
      </c>
      <c r="C427" s="22" t="s">
        <v>468</v>
      </c>
      <c r="D427" s="32" t="s">
        <v>14</v>
      </c>
      <c r="E427" s="23" t="s">
        <v>15</v>
      </c>
      <c r="F427" s="23" t="s">
        <v>207</v>
      </c>
      <c r="G427" s="24"/>
      <c r="H427" s="23"/>
      <c r="I427" s="23"/>
      <c r="J427" s="23"/>
      <c r="K427" s="24"/>
      <c r="L427" s="23"/>
      <c r="M427" s="25">
        <v>130</v>
      </c>
      <c r="N427" s="18" t="str">
        <f t="shared" si="131"/>
        <v>110–180</v>
      </c>
      <c r="O427" s="25">
        <v>30.228000000000002</v>
      </c>
      <c r="P427" s="18" t="str">
        <f t="shared" si="132"/>
        <v>26–44</v>
      </c>
      <c r="Q427" s="25">
        <v>29.88</v>
      </c>
      <c r="R427" s="18" t="str">
        <f t="shared" si="133"/>
        <v>25–58</v>
      </c>
      <c r="S427" s="26" t="s">
        <v>8</v>
      </c>
      <c r="T427" s="18">
        <v>11.35</v>
      </c>
      <c r="U427" s="26" t="str">
        <f t="shared" si="134"/>
        <v>8–15</v>
      </c>
      <c r="V427" s="22">
        <v>3</v>
      </c>
      <c r="W427" s="22" t="str">
        <f t="shared" si="127"/>
        <v>2000–4000</v>
      </c>
      <c r="X427" s="30">
        <v>2341</v>
      </c>
      <c r="Y427" s="30">
        <v>3370</v>
      </c>
      <c r="Z427" s="27">
        <f t="shared" si="128"/>
        <v>0.36433455585549662</v>
      </c>
      <c r="AA427" s="30"/>
      <c r="AB427" s="30"/>
      <c r="AC427" s="33"/>
      <c r="AD427" s="25"/>
      <c r="AE427" s="25"/>
      <c r="AF427" s="27"/>
      <c r="AG427" s="22" t="str">
        <f t="shared" ref="AG427:AG452" si="135">IF(AH427&gt;40,"&gt;40",IF(AH427&gt;30,"30–40",IF(AH427&gt;20,"20–30","&lt;20")))</f>
        <v>&gt;40</v>
      </c>
      <c r="AH427" s="31">
        <v>46</v>
      </c>
      <c r="AI427" s="31">
        <v>33</v>
      </c>
      <c r="AJ427" s="27">
        <f t="shared" ref="AJ427:AJ452" si="136">LN(AI427/AH427)</f>
        <v>-0.33213383502261479</v>
      </c>
      <c r="AK427" s="28"/>
      <c r="AL427" s="28"/>
      <c r="AM427" s="27"/>
      <c r="AN427" s="28"/>
      <c r="AO427" s="28"/>
      <c r="AP427" s="27"/>
      <c r="AQ427" s="25">
        <v>106</v>
      </c>
      <c r="AR427" s="25">
        <v>110</v>
      </c>
      <c r="AS427" s="27">
        <f t="shared" ref="AS427:AS452" si="137">LN(AR427/AQ427)</f>
        <v>3.7041271680349076E-2</v>
      </c>
      <c r="AT427" s="25"/>
      <c r="AU427" s="25"/>
      <c r="AV427" s="27"/>
      <c r="AW427" s="25"/>
      <c r="AX427" s="25"/>
      <c r="AY427" s="27"/>
      <c r="AZ427" s="26">
        <v>-1.1453744493392071</v>
      </c>
    </row>
    <row r="428" spans="1:52" x14ac:dyDescent="0.25">
      <c r="A428" s="22">
        <v>425</v>
      </c>
      <c r="B428" s="22">
        <v>54</v>
      </c>
      <c r="C428" s="22" t="s">
        <v>468</v>
      </c>
      <c r="D428" s="22" t="s">
        <v>14</v>
      </c>
      <c r="E428" s="23" t="s">
        <v>15</v>
      </c>
      <c r="F428" s="23" t="s">
        <v>207</v>
      </c>
      <c r="G428" s="24"/>
      <c r="H428" s="23"/>
      <c r="I428" s="23"/>
      <c r="J428" s="23"/>
      <c r="K428" s="24"/>
      <c r="L428" s="23"/>
      <c r="M428" s="25">
        <v>130</v>
      </c>
      <c r="N428" s="18" t="str">
        <f t="shared" si="131"/>
        <v>110–180</v>
      </c>
      <c r="O428" s="25">
        <v>30.228000000000002</v>
      </c>
      <c r="P428" s="18" t="str">
        <f t="shared" si="132"/>
        <v>26–44</v>
      </c>
      <c r="Q428" s="25">
        <v>29.88</v>
      </c>
      <c r="R428" s="18" t="str">
        <f t="shared" si="133"/>
        <v>25–58</v>
      </c>
      <c r="S428" s="26" t="s">
        <v>8</v>
      </c>
      <c r="T428" s="18">
        <v>11.35</v>
      </c>
      <c r="U428" s="26" t="str">
        <f t="shared" si="134"/>
        <v>8–15</v>
      </c>
      <c r="V428" s="22">
        <v>3</v>
      </c>
      <c r="W428" s="22" t="str">
        <f t="shared" si="127"/>
        <v>&lt;2000</v>
      </c>
      <c r="X428" s="30">
        <v>1705</v>
      </c>
      <c r="Y428" s="30">
        <v>2526</v>
      </c>
      <c r="Z428" s="27">
        <f t="shared" si="128"/>
        <v>0.3930719131928192</v>
      </c>
      <c r="AA428" s="30"/>
      <c r="AB428" s="30"/>
      <c r="AC428" s="33"/>
      <c r="AD428" s="25"/>
      <c r="AE428" s="25"/>
      <c r="AF428" s="27"/>
      <c r="AG428" s="22" t="str">
        <f t="shared" si="135"/>
        <v>30–40</v>
      </c>
      <c r="AH428" s="31">
        <v>33</v>
      </c>
      <c r="AI428" s="31">
        <v>31</v>
      </c>
      <c r="AJ428" s="27">
        <f t="shared" si="136"/>
        <v>-6.252035698133393E-2</v>
      </c>
      <c r="AK428" s="28"/>
      <c r="AL428" s="28"/>
      <c r="AM428" s="27"/>
      <c r="AN428" s="28"/>
      <c r="AO428" s="28"/>
      <c r="AP428" s="27"/>
      <c r="AQ428" s="25">
        <v>55</v>
      </c>
      <c r="AR428" s="25">
        <v>78</v>
      </c>
      <c r="AS428" s="27">
        <f t="shared" si="137"/>
        <v>0.34937564145712086</v>
      </c>
      <c r="AT428" s="25"/>
      <c r="AU428" s="25"/>
      <c r="AV428" s="27"/>
      <c r="AW428" s="25"/>
      <c r="AX428" s="25"/>
      <c r="AY428" s="27"/>
      <c r="AZ428" s="26">
        <v>-0.1762114537444934</v>
      </c>
    </row>
    <row r="429" spans="1:52" x14ac:dyDescent="0.25">
      <c r="A429" s="22">
        <v>426</v>
      </c>
      <c r="B429" s="22">
        <v>54</v>
      </c>
      <c r="C429" s="22" t="s">
        <v>468</v>
      </c>
      <c r="D429" s="22" t="s">
        <v>14</v>
      </c>
      <c r="E429" s="23" t="s">
        <v>15</v>
      </c>
      <c r="F429" s="23" t="s">
        <v>207</v>
      </c>
      <c r="G429" s="24"/>
      <c r="H429" s="23"/>
      <c r="I429" s="23"/>
      <c r="J429" s="23"/>
      <c r="K429" s="24"/>
      <c r="L429" s="23"/>
      <c r="M429" s="25">
        <v>130</v>
      </c>
      <c r="N429" s="18" t="str">
        <f t="shared" si="131"/>
        <v>110–180</v>
      </c>
      <c r="O429" s="25">
        <v>30.228000000000002</v>
      </c>
      <c r="P429" s="18" t="str">
        <f t="shared" si="132"/>
        <v>26–44</v>
      </c>
      <c r="Q429" s="25">
        <v>29.88</v>
      </c>
      <c r="R429" s="18" t="str">
        <f t="shared" si="133"/>
        <v>25–58</v>
      </c>
      <c r="S429" s="26" t="s">
        <v>8</v>
      </c>
      <c r="T429" s="18">
        <v>11.35</v>
      </c>
      <c r="U429" s="26" t="str">
        <f t="shared" si="134"/>
        <v>8–15</v>
      </c>
      <c r="V429" s="22">
        <v>3</v>
      </c>
      <c r="W429" s="22" t="str">
        <f t="shared" si="127"/>
        <v>&lt;2000</v>
      </c>
      <c r="X429" s="30">
        <v>1810</v>
      </c>
      <c r="Y429" s="30">
        <v>2078</v>
      </c>
      <c r="Z429" s="27">
        <f t="shared" si="128"/>
        <v>0.13807904739930121</v>
      </c>
      <c r="AA429" s="30"/>
      <c r="AB429" s="30"/>
      <c r="AC429" s="33"/>
      <c r="AD429" s="25"/>
      <c r="AE429" s="25"/>
      <c r="AF429" s="27"/>
      <c r="AG429" s="22" t="str">
        <f t="shared" si="135"/>
        <v>30–40</v>
      </c>
      <c r="AH429" s="31">
        <v>36</v>
      </c>
      <c r="AI429" s="31">
        <v>41</v>
      </c>
      <c r="AJ429" s="27">
        <f t="shared" si="136"/>
        <v>0.13005312824819776</v>
      </c>
      <c r="AK429" s="28"/>
      <c r="AL429" s="28"/>
      <c r="AM429" s="27"/>
      <c r="AN429" s="28"/>
      <c r="AO429" s="28"/>
      <c r="AP429" s="27"/>
      <c r="AQ429" s="25">
        <v>63</v>
      </c>
      <c r="AR429" s="25">
        <v>84</v>
      </c>
      <c r="AS429" s="27">
        <f t="shared" si="137"/>
        <v>0.28768207245178085</v>
      </c>
      <c r="AT429" s="25"/>
      <c r="AU429" s="25"/>
      <c r="AV429" s="27"/>
      <c r="AW429" s="25"/>
      <c r="AX429" s="25"/>
      <c r="AY429" s="27"/>
      <c r="AZ429" s="26">
        <v>0.44052863436123352</v>
      </c>
    </row>
    <row r="430" spans="1:52" x14ac:dyDescent="0.25">
      <c r="A430" s="22">
        <v>427</v>
      </c>
      <c r="B430" s="22">
        <v>54</v>
      </c>
      <c r="C430" s="22" t="s">
        <v>468</v>
      </c>
      <c r="D430" s="22" t="s">
        <v>14</v>
      </c>
      <c r="E430" s="23" t="s">
        <v>15</v>
      </c>
      <c r="F430" s="23" t="s">
        <v>207</v>
      </c>
      <c r="G430" s="24"/>
      <c r="H430" s="23"/>
      <c r="I430" s="23"/>
      <c r="J430" s="23"/>
      <c r="K430" s="24"/>
      <c r="L430" s="23"/>
      <c r="M430" s="25">
        <v>130</v>
      </c>
      <c r="N430" s="18" t="str">
        <f t="shared" si="131"/>
        <v>110–180</v>
      </c>
      <c r="O430" s="25">
        <v>30.228000000000002</v>
      </c>
      <c r="P430" s="18" t="str">
        <f t="shared" si="132"/>
        <v>26–44</v>
      </c>
      <c r="Q430" s="25">
        <v>29.88</v>
      </c>
      <c r="R430" s="18" t="str">
        <f t="shared" si="133"/>
        <v>25–58</v>
      </c>
      <c r="S430" s="26" t="s">
        <v>8</v>
      </c>
      <c r="T430" s="18">
        <v>11.35</v>
      </c>
      <c r="U430" s="26" t="str">
        <f t="shared" si="134"/>
        <v>8–15</v>
      </c>
      <c r="V430" s="22">
        <v>3</v>
      </c>
      <c r="W430" s="22" t="str">
        <f t="shared" si="127"/>
        <v>&lt;2000</v>
      </c>
      <c r="X430" s="30">
        <v>1491</v>
      </c>
      <c r="Y430" s="30">
        <v>1816</v>
      </c>
      <c r="Z430" s="27">
        <f t="shared" si="128"/>
        <v>0.19718924439650012</v>
      </c>
      <c r="AA430" s="30"/>
      <c r="AB430" s="30"/>
      <c r="AC430" s="33"/>
      <c r="AD430" s="25"/>
      <c r="AE430" s="25"/>
      <c r="AF430" s="27"/>
      <c r="AG430" s="22" t="str">
        <f t="shared" si="135"/>
        <v>30–40</v>
      </c>
      <c r="AH430" s="31">
        <v>35</v>
      </c>
      <c r="AI430" s="31">
        <v>34</v>
      </c>
      <c r="AJ430" s="27">
        <f t="shared" si="136"/>
        <v>-2.8987536873252298E-2</v>
      </c>
      <c r="AK430" s="28"/>
      <c r="AL430" s="28"/>
      <c r="AM430" s="27"/>
      <c r="AN430" s="28"/>
      <c r="AO430" s="28"/>
      <c r="AP430" s="27"/>
      <c r="AQ430" s="25">
        <v>52</v>
      </c>
      <c r="AR430" s="25">
        <v>61</v>
      </c>
      <c r="AS430" s="27">
        <f t="shared" si="137"/>
        <v>0.15963014559188393</v>
      </c>
      <c r="AT430" s="25"/>
      <c r="AU430" s="25"/>
      <c r="AV430" s="27"/>
      <c r="AW430" s="25"/>
      <c r="AX430" s="25"/>
      <c r="AY430" s="27"/>
      <c r="AZ430" s="26">
        <v>-8.8105726872246701E-2</v>
      </c>
    </row>
    <row r="431" spans="1:52" x14ac:dyDescent="0.25">
      <c r="A431" s="22">
        <v>428</v>
      </c>
      <c r="B431" s="22">
        <v>54</v>
      </c>
      <c r="C431" s="22" t="s">
        <v>468</v>
      </c>
      <c r="D431" s="22" t="s">
        <v>14</v>
      </c>
      <c r="E431" s="23" t="s">
        <v>15</v>
      </c>
      <c r="F431" s="23" t="s">
        <v>207</v>
      </c>
      <c r="G431" s="24"/>
      <c r="H431" s="23"/>
      <c r="I431" s="23"/>
      <c r="J431" s="23"/>
      <c r="K431" s="24"/>
      <c r="L431" s="23"/>
      <c r="M431" s="25">
        <v>130</v>
      </c>
      <c r="N431" s="18" t="str">
        <f t="shared" si="131"/>
        <v>110–180</v>
      </c>
      <c r="O431" s="25">
        <v>30.228000000000002</v>
      </c>
      <c r="P431" s="18" t="str">
        <f t="shared" si="132"/>
        <v>26–44</v>
      </c>
      <c r="Q431" s="25">
        <v>29.88</v>
      </c>
      <c r="R431" s="18" t="str">
        <f t="shared" si="133"/>
        <v>25–58</v>
      </c>
      <c r="S431" s="26" t="s">
        <v>8</v>
      </c>
      <c r="T431" s="18">
        <v>11.35</v>
      </c>
      <c r="U431" s="26" t="str">
        <f t="shared" si="134"/>
        <v>8–15</v>
      </c>
      <c r="V431" s="22">
        <v>3</v>
      </c>
      <c r="W431" s="22" t="str">
        <f t="shared" si="127"/>
        <v>2000–4000</v>
      </c>
      <c r="X431" s="30">
        <v>2207</v>
      </c>
      <c r="Y431" s="30">
        <v>2464</v>
      </c>
      <c r="Z431" s="27">
        <f t="shared" si="128"/>
        <v>0.11015191839667392</v>
      </c>
      <c r="AA431" s="30"/>
      <c r="AB431" s="30"/>
      <c r="AC431" s="33"/>
      <c r="AD431" s="25"/>
      <c r="AE431" s="25"/>
      <c r="AF431" s="27"/>
      <c r="AG431" s="22" t="str">
        <f t="shared" si="135"/>
        <v>30–40</v>
      </c>
      <c r="AH431" s="31">
        <v>33</v>
      </c>
      <c r="AI431" s="31">
        <v>33</v>
      </c>
      <c r="AJ431" s="27">
        <f t="shared" si="136"/>
        <v>0</v>
      </c>
      <c r="AK431" s="28"/>
      <c r="AL431" s="28"/>
      <c r="AM431" s="27"/>
      <c r="AN431" s="28"/>
      <c r="AO431" s="28"/>
      <c r="AP431" s="27"/>
      <c r="AQ431" s="25">
        <v>72</v>
      </c>
      <c r="AR431" s="25">
        <v>81</v>
      </c>
      <c r="AS431" s="27">
        <f t="shared" si="137"/>
        <v>0.11778303565638346</v>
      </c>
      <c r="AT431" s="25"/>
      <c r="AU431" s="25"/>
      <c r="AV431" s="27"/>
      <c r="AW431" s="25"/>
      <c r="AX431" s="25"/>
      <c r="AY431" s="27"/>
      <c r="AZ431" s="26">
        <v>0</v>
      </c>
    </row>
    <row r="432" spans="1:52" x14ac:dyDescent="0.25">
      <c r="A432" s="22">
        <v>429</v>
      </c>
      <c r="B432" s="22">
        <v>54</v>
      </c>
      <c r="C432" s="22" t="s">
        <v>468</v>
      </c>
      <c r="D432" s="22" t="s">
        <v>14</v>
      </c>
      <c r="E432" s="23" t="s">
        <v>15</v>
      </c>
      <c r="F432" s="23" t="s">
        <v>207</v>
      </c>
      <c r="G432" s="24"/>
      <c r="H432" s="23"/>
      <c r="I432" s="23"/>
      <c r="J432" s="23"/>
      <c r="K432" s="24"/>
      <c r="L432" s="23"/>
      <c r="M432" s="25">
        <v>130</v>
      </c>
      <c r="N432" s="18" t="str">
        <f t="shared" si="131"/>
        <v>110–180</v>
      </c>
      <c r="O432" s="25">
        <v>30.228000000000002</v>
      </c>
      <c r="P432" s="18" t="str">
        <f t="shared" si="132"/>
        <v>26–44</v>
      </c>
      <c r="Q432" s="25">
        <v>29.88</v>
      </c>
      <c r="R432" s="18" t="str">
        <f t="shared" si="133"/>
        <v>25–58</v>
      </c>
      <c r="S432" s="26" t="s">
        <v>8</v>
      </c>
      <c r="T432" s="18">
        <v>11.35</v>
      </c>
      <c r="U432" s="26" t="str">
        <f t="shared" si="134"/>
        <v>8–15</v>
      </c>
      <c r="V432" s="22">
        <v>3</v>
      </c>
      <c r="W432" s="22" t="str">
        <f t="shared" si="127"/>
        <v>2000–4000</v>
      </c>
      <c r="X432" s="30">
        <v>2461</v>
      </c>
      <c r="Y432" s="25">
        <v>2601</v>
      </c>
      <c r="Z432" s="27">
        <f t="shared" si="128"/>
        <v>5.5328215057595664E-2</v>
      </c>
      <c r="AA432" s="30"/>
      <c r="AB432" s="30"/>
      <c r="AC432" s="33"/>
      <c r="AD432" s="25"/>
      <c r="AE432" s="25"/>
      <c r="AF432" s="27"/>
      <c r="AG432" s="22" t="str">
        <f t="shared" si="135"/>
        <v>30–40</v>
      </c>
      <c r="AH432" s="31">
        <v>37</v>
      </c>
      <c r="AI432" s="31">
        <v>32</v>
      </c>
      <c r="AJ432" s="27">
        <f t="shared" si="136"/>
        <v>-0.14518200984449783</v>
      </c>
      <c r="AK432" s="28"/>
      <c r="AL432" s="28"/>
      <c r="AM432" s="27"/>
      <c r="AN432" s="28"/>
      <c r="AO432" s="28"/>
      <c r="AP432" s="27"/>
      <c r="AQ432" s="25">
        <v>89</v>
      </c>
      <c r="AR432" s="25">
        <v>83</v>
      </c>
      <c r="AS432" s="27">
        <f t="shared" si="137"/>
        <v>-6.9795761935541975E-2</v>
      </c>
      <c r="AT432" s="25"/>
      <c r="AU432" s="25"/>
      <c r="AV432" s="27"/>
      <c r="AW432" s="25"/>
      <c r="AX432" s="25"/>
      <c r="AY432" s="27"/>
      <c r="AZ432" s="26">
        <v>-0.44052863436123352</v>
      </c>
    </row>
    <row r="433" spans="1:52" x14ac:dyDescent="0.25">
      <c r="A433" s="22">
        <v>430</v>
      </c>
      <c r="B433" s="22">
        <v>54</v>
      </c>
      <c r="C433" s="22" t="s">
        <v>468</v>
      </c>
      <c r="D433" s="22" t="s">
        <v>14</v>
      </c>
      <c r="E433" s="23" t="s">
        <v>15</v>
      </c>
      <c r="F433" s="23" t="s">
        <v>207</v>
      </c>
      <c r="G433" s="24"/>
      <c r="H433" s="23"/>
      <c r="I433" s="23"/>
      <c r="J433" s="23"/>
      <c r="K433" s="24"/>
      <c r="L433" s="23"/>
      <c r="M433" s="25">
        <v>130</v>
      </c>
      <c r="N433" s="18" t="str">
        <f t="shared" si="131"/>
        <v>110–180</v>
      </c>
      <c r="O433" s="25">
        <v>30.228000000000002</v>
      </c>
      <c r="P433" s="18" t="str">
        <f t="shared" si="132"/>
        <v>26–44</v>
      </c>
      <c r="Q433" s="25">
        <v>29.88</v>
      </c>
      <c r="R433" s="18" t="str">
        <f t="shared" si="133"/>
        <v>25–58</v>
      </c>
      <c r="S433" s="26" t="s">
        <v>8</v>
      </c>
      <c r="T433" s="18">
        <v>11.35</v>
      </c>
      <c r="U433" s="26" t="str">
        <f t="shared" si="134"/>
        <v>8–15</v>
      </c>
      <c r="V433" s="22">
        <v>3</v>
      </c>
      <c r="W433" s="22" t="str">
        <f t="shared" si="127"/>
        <v>&lt;2000</v>
      </c>
      <c r="X433" s="30">
        <v>1875</v>
      </c>
      <c r="Y433" s="30">
        <v>1847</v>
      </c>
      <c r="Z433" s="27">
        <f t="shared" si="128"/>
        <v>-1.504595820527125E-2</v>
      </c>
      <c r="AA433" s="30"/>
      <c r="AB433" s="30"/>
      <c r="AC433" s="33"/>
      <c r="AD433" s="25"/>
      <c r="AE433" s="25"/>
      <c r="AF433" s="27"/>
      <c r="AG433" s="22" t="str">
        <f t="shared" si="135"/>
        <v>30–40</v>
      </c>
      <c r="AH433" s="31">
        <v>32</v>
      </c>
      <c r="AI433" s="31">
        <v>30</v>
      </c>
      <c r="AJ433" s="27">
        <f t="shared" si="136"/>
        <v>-6.4538521137571178E-2</v>
      </c>
      <c r="AK433" s="28"/>
      <c r="AL433" s="28"/>
      <c r="AM433" s="27"/>
      <c r="AN433" s="28"/>
      <c r="AO433" s="28"/>
      <c r="AP433" s="27"/>
      <c r="AQ433" s="25">
        <v>59</v>
      </c>
      <c r="AR433" s="25">
        <v>56</v>
      </c>
      <c r="AS433" s="27">
        <f t="shared" si="137"/>
        <v>-5.2185753170570191E-2</v>
      </c>
      <c r="AT433" s="25"/>
      <c r="AU433" s="25"/>
      <c r="AV433" s="27"/>
      <c r="AW433" s="25"/>
      <c r="AX433" s="25"/>
      <c r="AY433" s="27"/>
      <c r="AZ433" s="26">
        <v>-0.1762114537444934</v>
      </c>
    </row>
    <row r="434" spans="1:52" x14ac:dyDescent="0.25">
      <c r="A434" s="22">
        <v>431</v>
      </c>
      <c r="B434" s="22">
        <v>54</v>
      </c>
      <c r="C434" s="22" t="s">
        <v>468</v>
      </c>
      <c r="D434" s="22" t="s">
        <v>14</v>
      </c>
      <c r="E434" s="23" t="s">
        <v>15</v>
      </c>
      <c r="F434" s="23" t="s">
        <v>207</v>
      </c>
      <c r="G434" s="24"/>
      <c r="H434" s="23"/>
      <c r="I434" s="23"/>
      <c r="J434" s="23"/>
      <c r="K434" s="24"/>
      <c r="L434" s="23"/>
      <c r="M434" s="25">
        <v>130</v>
      </c>
      <c r="N434" s="18" t="str">
        <f t="shared" si="131"/>
        <v>110–180</v>
      </c>
      <c r="O434" s="25">
        <v>30.228000000000002</v>
      </c>
      <c r="P434" s="18" t="str">
        <f t="shared" si="132"/>
        <v>26–44</v>
      </c>
      <c r="Q434" s="25">
        <v>29.88</v>
      </c>
      <c r="R434" s="18" t="str">
        <f t="shared" si="133"/>
        <v>25–58</v>
      </c>
      <c r="S434" s="26" t="s">
        <v>8</v>
      </c>
      <c r="T434" s="18">
        <v>11.35</v>
      </c>
      <c r="U434" s="26" t="str">
        <f t="shared" si="134"/>
        <v>8–15</v>
      </c>
      <c r="V434" s="22">
        <v>3</v>
      </c>
      <c r="W434" s="22" t="str">
        <f t="shared" si="127"/>
        <v>&lt;2000</v>
      </c>
      <c r="X434" s="30">
        <v>1663</v>
      </c>
      <c r="Y434" s="25">
        <v>2168</v>
      </c>
      <c r="Z434" s="27">
        <f t="shared" si="128"/>
        <v>0.26518188336660908</v>
      </c>
      <c r="AA434" s="30"/>
      <c r="AB434" s="30"/>
      <c r="AC434" s="33"/>
      <c r="AD434" s="25"/>
      <c r="AE434" s="25"/>
      <c r="AF434" s="27"/>
      <c r="AG434" s="22" t="str">
        <f t="shared" si="135"/>
        <v>30–40</v>
      </c>
      <c r="AH434" s="31">
        <v>31</v>
      </c>
      <c r="AI434" s="31">
        <v>33</v>
      </c>
      <c r="AJ434" s="27">
        <f t="shared" si="136"/>
        <v>6.252035698133393E-2</v>
      </c>
      <c r="AK434" s="28"/>
      <c r="AL434" s="28"/>
      <c r="AM434" s="27"/>
      <c r="AN434" s="28"/>
      <c r="AO434" s="28"/>
      <c r="AP434" s="27"/>
      <c r="AQ434" s="25">
        <v>50</v>
      </c>
      <c r="AR434" s="25">
        <v>70</v>
      </c>
      <c r="AS434" s="27">
        <f t="shared" si="137"/>
        <v>0.33647223662121289</v>
      </c>
      <c r="AT434" s="25"/>
      <c r="AU434" s="25"/>
      <c r="AV434" s="27"/>
      <c r="AW434" s="25"/>
      <c r="AX434" s="25"/>
      <c r="AY434" s="27"/>
      <c r="AZ434" s="26">
        <v>0.1762114537444934</v>
      </c>
    </row>
    <row r="435" spans="1:52" x14ac:dyDescent="0.25">
      <c r="A435" s="22">
        <v>432</v>
      </c>
      <c r="B435" s="22">
        <v>54</v>
      </c>
      <c r="C435" s="22" t="s">
        <v>468</v>
      </c>
      <c r="D435" s="22" t="s">
        <v>14</v>
      </c>
      <c r="E435" s="23" t="s">
        <v>15</v>
      </c>
      <c r="F435" s="23" t="s">
        <v>207</v>
      </c>
      <c r="G435" s="24"/>
      <c r="H435" s="23"/>
      <c r="I435" s="23"/>
      <c r="J435" s="23"/>
      <c r="K435" s="24"/>
      <c r="L435" s="23"/>
      <c r="M435" s="25">
        <v>130</v>
      </c>
      <c r="N435" s="18" t="str">
        <f t="shared" si="131"/>
        <v>110–180</v>
      </c>
      <c r="O435" s="25">
        <v>30.228000000000002</v>
      </c>
      <c r="P435" s="18" t="str">
        <f t="shared" si="132"/>
        <v>26–44</v>
      </c>
      <c r="Q435" s="25">
        <v>29.88</v>
      </c>
      <c r="R435" s="18" t="str">
        <f t="shared" si="133"/>
        <v>25–58</v>
      </c>
      <c r="S435" s="26" t="s">
        <v>8</v>
      </c>
      <c r="T435" s="18">
        <v>11.35</v>
      </c>
      <c r="U435" s="26" t="str">
        <f t="shared" si="134"/>
        <v>8–15</v>
      </c>
      <c r="V435" s="22">
        <v>3</v>
      </c>
      <c r="W435" s="22" t="str">
        <f t="shared" si="127"/>
        <v>2000–4000</v>
      </c>
      <c r="X435" s="30">
        <v>2556</v>
      </c>
      <c r="Y435" s="25">
        <v>2789</v>
      </c>
      <c r="Z435" s="27">
        <f t="shared" si="128"/>
        <v>8.7239572130063572E-2</v>
      </c>
      <c r="AA435" s="30"/>
      <c r="AB435" s="30"/>
      <c r="AC435" s="33"/>
      <c r="AD435" s="25"/>
      <c r="AE435" s="25"/>
      <c r="AF435" s="27"/>
      <c r="AG435" s="22" t="str">
        <f t="shared" si="135"/>
        <v>&gt;40</v>
      </c>
      <c r="AH435" s="31">
        <v>43</v>
      </c>
      <c r="AI435" s="31">
        <v>37</v>
      </c>
      <c r="AJ435" s="27">
        <f t="shared" si="136"/>
        <v>-0.15028220304933801</v>
      </c>
      <c r="AK435" s="28"/>
      <c r="AL435" s="28"/>
      <c r="AM435" s="27"/>
      <c r="AN435" s="28"/>
      <c r="AO435" s="28"/>
      <c r="AP435" s="27"/>
      <c r="AQ435" s="25">
        <v>109</v>
      </c>
      <c r="AR435" s="25">
        <v>103</v>
      </c>
      <c r="AS435" s="27">
        <f t="shared" si="137"/>
        <v>-5.6618893999507931E-2</v>
      </c>
      <c r="AT435" s="25"/>
      <c r="AU435" s="25"/>
      <c r="AV435" s="27"/>
      <c r="AW435" s="25"/>
      <c r="AX435" s="25"/>
      <c r="AY435" s="27"/>
      <c r="AZ435" s="26">
        <v>-0.52863436123348018</v>
      </c>
    </row>
    <row r="436" spans="1:52" x14ac:dyDescent="0.25">
      <c r="A436" s="22">
        <v>433</v>
      </c>
      <c r="B436" s="22">
        <v>54</v>
      </c>
      <c r="C436" s="22" t="s">
        <v>468</v>
      </c>
      <c r="D436" s="22" t="s">
        <v>14</v>
      </c>
      <c r="E436" s="23" t="s">
        <v>15</v>
      </c>
      <c r="F436" s="23" t="s">
        <v>207</v>
      </c>
      <c r="G436" s="24"/>
      <c r="H436" s="23"/>
      <c r="I436" s="23"/>
      <c r="J436" s="23"/>
      <c r="K436" s="24"/>
      <c r="L436" s="23"/>
      <c r="M436" s="25">
        <v>130</v>
      </c>
      <c r="N436" s="18" t="str">
        <f t="shared" si="131"/>
        <v>110–180</v>
      </c>
      <c r="O436" s="25">
        <v>30.228000000000002</v>
      </c>
      <c r="P436" s="18" t="str">
        <f t="shared" si="132"/>
        <v>26–44</v>
      </c>
      <c r="Q436" s="25">
        <v>29.88</v>
      </c>
      <c r="R436" s="18" t="str">
        <f t="shared" si="133"/>
        <v>25–58</v>
      </c>
      <c r="S436" s="26" t="s">
        <v>8</v>
      </c>
      <c r="T436" s="18">
        <v>11.35</v>
      </c>
      <c r="U436" s="26" t="str">
        <f t="shared" si="134"/>
        <v>8–15</v>
      </c>
      <c r="V436" s="22">
        <v>3</v>
      </c>
      <c r="W436" s="22" t="str">
        <f t="shared" si="127"/>
        <v>&lt;2000</v>
      </c>
      <c r="X436" s="30">
        <v>1748</v>
      </c>
      <c r="Y436" s="30">
        <v>2146</v>
      </c>
      <c r="Z436" s="27">
        <f t="shared" si="128"/>
        <v>0.2051333669751631</v>
      </c>
      <c r="AA436" s="30"/>
      <c r="AB436" s="30"/>
      <c r="AC436" s="33"/>
      <c r="AD436" s="25"/>
      <c r="AE436" s="25"/>
      <c r="AF436" s="27"/>
      <c r="AG436" s="22" t="str">
        <f t="shared" si="135"/>
        <v>30–40</v>
      </c>
      <c r="AH436" s="31">
        <v>32</v>
      </c>
      <c r="AI436" s="31">
        <v>33</v>
      </c>
      <c r="AJ436" s="27">
        <f t="shared" si="136"/>
        <v>3.0771658666753687E-2</v>
      </c>
      <c r="AK436" s="28"/>
      <c r="AL436" s="28"/>
      <c r="AM436" s="27"/>
      <c r="AN436" s="28"/>
      <c r="AO436" s="28"/>
      <c r="AP436" s="27"/>
      <c r="AQ436" s="25">
        <v>53</v>
      </c>
      <c r="AR436" s="25">
        <v>71</v>
      </c>
      <c r="AS436" s="27">
        <f t="shared" si="137"/>
        <v>0.29238796348919355</v>
      </c>
      <c r="AT436" s="25"/>
      <c r="AU436" s="25"/>
      <c r="AV436" s="27"/>
      <c r="AW436" s="25"/>
      <c r="AX436" s="25"/>
      <c r="AY436" s="27"/>
      <c r="AZ436" s="26">
        <v>8.8105726872246701E-2</v>
      </c>
    </row>
    <row r="437" spans="1:52" x14ac:dyDescent="0.25">
      <c r="A437" s="22">
        <v>434</v>
      </c>
      <c r="B437" s="22">
        <v>54</v>
      </c>
      <c r="C437" s="22" t="s">
        <v>468</v>
      </c>
      <c r="D437" s="22" t="s">
        <v>14</v>
      </c>
      <c r="E437" s="23" t="s">
        <v>15</v>
      </c>
      <c r="F437" s="23" t="s">
        <v>207</v>
      </c>
      <c r="G437" s="24"/>
      <c r="H437" s="23"/>
      <c r="I437" s="23"/>
      <c r="J437" s="23"/>
      <c r="K437" s="24"/>
      <c r="L437" s="23"/>
      <c r="M437" s="25">
        <v>130</v>
      </c>
      <c r="N437" s="18" t="str">
        <f t="shared" si="131"/>
        <v>110–180</v>
      </c>
      <c r="O437" s="25">
        <v>30.228000000000002</v>
      </c>
      <c r="P437" s="18" t="str">
        <f t="shared" si="132"/>
        <v>26–44</v>
      </c>
      <c r="Q437" s="25">
        <v>29.88</v>
      </c>
      <c r="R437" s="18" t="str">
        <f t="shared" si="133"/>
        <v>25–58</v>
      </c>
      <c r="S437" s="26" t="s">
        <v>8</v>
      </c>
      <c r="T437" s="18">
        <v>11.35</v>
      </c>
      <c r="U437" s="26" t="str">
        <f t="shared" si="134"/>
        <v>8–15</v>
      </c>
      <c r="V437" s="22">
        <v>3</v>
      </c>
      <c r="W437" s="22" t="str">
        <f t="shared" si="127"/>
        <v>2000–4000</v>
      </c>
      <c r="X437" s="30">
        <v>2030</v>
      </c>
      <c r="Y437" s="30">
        <v>2900</v>
      </c>
      <c r="Z437" s="27">
        <f t="shared" si="128"/>
        <v>0.35667494393873239</v>
      </c>
      <c r="AA437" s="30"/>
      <c r="AB437" s="30"/>
      <c r="AC437" s="33"/>
      <c r="AD437" s="25"/>
      <c r="AE437" s="25"/>
      <c r="AF437" s="27"/>
      <c r="AG437" s="22" t="str">
        <f t="shared" si="135"/>
        <v>30–40</v>
      </c>
      <c r="AH437" s="31">
        <v>37</v>
      </c>
      <c r="AI437" s="31">
        <v>36</v>
      </c>
      <c r="AJ437" s="27">
        <f t="shared" si="136"/>
        <v>-2.7398974188114388E-2</v>
      </c>
      <c r="AK437" s="28"/>
      <c r="AL437" s="28"/>
      <c r="AM437" s="27"/>
      <c r="AN437" s="28"/>
      <c r="AO437" s="28"/>
      <c r="AP437" s="27"/>
      <c r="AQ437" s="25">
        <v>75</v>
      </c>
      <c r="AR437" s="25">
        <v>103</v>
      </c>
      <c r="AS437" s="27">
        <f t="shared" si="137"/>
        <v>0.31724087469332529</v>
      </c>
      <c r="AT437" s="25"/>
      <c r="AU437" s="25"/>
      <c r="AV437" s="27"/>
      <c r="AW437" s="25"/>
      <c r="AX437" s="25"/>
      <c r="AY437" s="27"/>
      <c r="AZ437" s="26">
        <v>-8.8105726872246701E-2</v>
      </c>
    </row>
    <row r="438" spans="1:52" x14ac:dyDescent="0.25">
      <c r="A438" s="22">
        <v>435</v>
      </c>
      <c r="B438" s="22">
        <v>54</v>
      </c>
      <c r="C438" s="22" t="s">
        <v>468</v>
      </c>
      <c r="D438" s="22" t="s">
        <v>14</v>
      </c>
      <c r="E438" s="23" t="s">
        <v>15</v>
      </c>
      <c r="F438" s="23" t="s">
        <v>207</v>
      </c>
      <c r="G438" s="24"/>
      <c r="H438" s="23"/>
      <c r="I438" s="23"/>
      <c r="J438" s="23"/>
      <c r="K438" s="24"/>
      <c r="L438" s="23"/>
      <c r="M438" s="25">
        <v>130</v>
      </c>
      <c r="N438" s="18" t="str">
        <f t="shared" si="131"/>
        <v>110–180</v>
      </c>
      <c r="O438" s="25">
        <v>30.228000000000002</v>
      </c>
      <c r="P438" s="18" t="str">
        <f t="shared" si="132"/>
        <v>26–44</v>
      </c>
      <c r="Q438" s="25">
        <v>29.88</v>
      </c>
      <c r="R438" s="18" t="str">
        <f t="shared" si="133"/>
        <v>25–58</v>
      </c>
      <c r="S438" s="26" t="s">
        <v>8</v>
      </c>
      <c r="T438" s="18">
        <v>11.35</v>
      </c>
      <c r="U438" s="26" t="str">
        <f t="shared" si="134"/>
        <v>8–15</v>
      </c>
      <c r="V438" s="22">
        <v>3</v>
      </c>
      <c r="W438" s="22" t="str">
        <f t="shared" si="127"/>
        <v>&lt;2000</v>
      </c>
      <c r="X438" s="30">
        <v>1804</v>
      </c>
      <c r="Y438" s="30">
        <v>2194</v>
      </c>
      <c r="Z438" s="27">
        <f t="shared" si="128"/>
        <v>0.1957199402126065</v>
      </c>
      <c r="AA438" s="30"/>
      <c r="AB438" s="30"/>
      <c r="AC438" s="33"/>
      <c r="AD438" s="25"/>
      <c r="AE438" s="25"/>
      <c r="AF438" s="27"/>
      <c r="AG438" s="22" t="str">
        <f t="shared" si="135"/>
        <v>30–40</v>
      </c>
      <c r="AH438" s="31">
        <v>36</v>
      </c>
      <c r="AI438" s="31">
        <v>37</v>
      </c>
      <c r="AJ438" s="27">
        <f t="shared" si="136"/>
        <v>2.7398974188114347E-2</v>
      </c>
      <c r="AK438" s="28"/>
      <c r="AL438" s="28"/>
      <c r="AM438" s="27"/>
      <c r="AN438" s="28"/>
      <c r="AO438" s="28"/>
      <c r="AP438" s="27"/>
      <c r="AQ438" s="25">
        <v>86</v>
      </c>
      <c r="AR438" s="25">
        <v>120</v>
      </c>
      <c r="AS438" s="27">
        <f t="shared" si="137"/>
        <v>0.33314444652853831</v>
      </c>
      <c r="AT438" s="25"/>
      <c r="AU438" s="25"/>
      <c r="AV438" s="27"/>
      <c r="AW438" s="25"/>
      <c r="AX438" s="25"/>
      <c r="AY438" s="27"/>
      <c r="AZ438" s="26">
        <v>8.8105726872246701E-2</v>
      </c>
    </row>
    <row r="439" spans="1:52" x14ac:dyDescent="0.25">
      <c r="A439" s="22">
        <v>436</v>
      </c>
      <c r="B439" s="22">
        <v>54</v>
      </c>
      <c r="C439" s="22" t="s">
        <v>468</v>
      </c>
      <c r="D439" s="22" t="s">
        <v>14</v>
      </c>
      <c r="E439" s="23" t="s">
        <v>15</v>
      </c>
      <c r="F439" s="23" t="s">
        <v>207</v>
      </c>
      <c r="G439" s="24"/>
      <c r="H439" s="23"/>
      <c r="I439" s="23"/>
      <c r="J439" s="23"/>
      <c r="K439" s="24"/>
      <c r="L439" s="23"/>
      <c r="M439" s="25">
        <v>130</v>
      </c>
      <c r="N439" s="18" t="str">
        <f t="shared" si="131"/>
        <v>110–180</v>
      </c>
      <c r="O439" s="25">
        <v>30.228000000000002</v>
      </c>
      <c r="P439" s="18" t="str">
        <f t="shared" si="132"/>
        <v>26–44</v>
      </c>
      <c r="Q439" s="25">
        <v>29.88</v>
      </c>
      <c r="R439" s="18" t="str">
        <f t="shared" si="133"/>
        <v>25–58</v>
      </c>
      <c r="S439" s="26" t="s">
        <v>8</v>
      </c>
      <c r="T439" s="18">
        <v>11.35</v>
      </c>
      <c r="U439" s="26" t="str">
        <f t="shared" si="134"/>
        <v>8–15</v>
      </c>
      <c r="V439" s="22">
        <v>3</v>
      </c>
      <c r="W439" s="22" t="str">
        <f t="shared" si="127"/>
        <v>2000–4000</v>
      </c>
      <c r="X439" s="30">
        <v>2441</v>
      </c>
      <c r="Y439" s="30">
        <v>3205</v>
      </c>
      <c r="Z439" s="27">
        <f t="shared" si="128"/>
        <v>0.27230429896181035</v>
      </c>
      <c r="AA439" s="30"/>
      <c r="AB439" s="30"/>
      <c r="AC439" s="33"/>
      <c r="AD439" s="25"/>
      <c r="AE439" s="25"/>
      <c r="AF439" s="27"/>
      <c r="AG439" s="22" t="str">
        <f t="shared" si="135"/>
        <v>30–40</v>
      </c>
      <c r="AH439" s="31">
        <v>37</v>
      </c>
      <c r="AI439" s="31">
        <v>40</v>
      </c>
      <c r="AJ439" s="27">
        <f t="shared" si="136"/>
        <v>7.7961541469711917E-2</v>
      </c>
      <c r="AK439" s="28"/>
      <c r="AL439" s="28"/>
      <c r="AM439" s="27"/>
      <c r="AN439" s="28"/>
      <c r="AO439" s="28"/>
      <c r="AP439" s="27"/>
      <c r="AQ439" s="25">
        <v>65</v>
      </c>
      <c r="AR439" s="25">
        <v>91</v>
      </c>
      <c r="AS439" s="27">
        <f t="shared" si="137"/>
        <v>0.33647223662121289</v>
      </c>
      <c r="AT439" s="25"/>
      <c r="AU439" s="25"/>
      <c r="AV439" s="27"/>
      <c r="AW439" s="25"/>
      <c r="AX439" s="25"/>
      <c r="AY439" s="27"/>
      <c r="AZ439" s="26">
        <v>0.26431718061674009</v>
      </c>
    </row>
    <row r="440" spans="1:52" x14ac:dyDescent="0.25">
      <c r="A440" s="22">
        <v>437</v>
      </c>
      <c r="B440" s="22">
        <v>54</v>
      </c>
      <c r="C440" s="22" t="s">
        <v>468</v>
      </c>
      <c r="D440" s="22" t="s">
        <v>14</v>
      </c>
      <c r="E440" s="23" t="s">
        <v>15</v>
      </c>
      <c r="F440" s="23" t="s">
        <v>207</v>
      </c>
      <c r="G440" s="24"/>
      <c r="H440" s="23"/>
      <c r="I440" s="23"/>
      <c r="J440" s="23"/>
      <c r="K440" s="24"/>
      <c r="L440" s="23"/>
      <c r="M440" s="25">
        <v>130</v>
      </c>
      <c r="N440" s="18" t="str">
        <f t="shared" si="131"/>
        <v>110–180</v>
      </c>
      <c r="O440" s="25">
        <v>30.228000000000002</v>
      </c>
      <c r="P440" s="18" t="str">
        <f t="shared" si="132"/>
        <v>26–44</v>
      </c>
      <c r="Q440" s="25">
        <v>29.88</v>
      </c>
      <c r="R440" s="18" t="str">
        <f t="shared" si="133"/>
        <v>25–58</v>
      </c>
      <c r="S440" s="26" t="s">
        <v>8</v>
      </c>
      <c r="T440" s="18">
        <v>11.35</v>
      </c>
      <c r="U440" s="26" t="str">
        <f t="shared" si="134"/>
        <v>8–15</v>
      </c>
      <c r="V440" s="22">
        <v>3</v>
      </c>
      <c r="W440" s="22" t="str">
        <f t="shared" si="127"/>
        <v>2000–4000</v>
      </c>
      <c r="X440" s="30">
        <v>3702</v>
      </c>
      <c r="Y440" s="30">
        <v>3494</v>
      </c>
      <c r="Z440" s="27">
        <f t="shared" si="128"/>
        <v>-5.782600243944095E-2</v>
      </c>
      <c r="AA440" s="30"/>
      <c r="AB440" s="30"/>
      <c r="AC440" s="33"/>
      <c r="AD440" s="25"/>
      <c r="AE440" s="25"/>
      <c r="AF440" s="27"/>
      <c r="AG440" s="22" t="str">
        <f t="shared" si="135"/>
        <v>&lt;20</v>
      </c>
      <c r="AH440" s="28">
        <v>14</v>
      </c>
      <c r="AI440" s="31">
        <v>24</v>
      </c>
      <c r="AJ440" s="27">
        <f t="shared" si="136"/>
        <v>0.5389965007326869</v>
      </c>
      <c r="AK440" s="28"/>
      <c r="AL440" s="28"/>
      <c r="AM440" s="27"/>
      <c r="AN440" s="28"/>
      <c r="AO440" s="28"/>
      <c r="AP440" s="27"/>
      <c r="AQ440" s="25">
        <v>82</v>
      </c>
      <c r="AR440" s="25">
        <v>82</v>
      </c>
      <c r="AS440" s="27">
        <f t="shared" si="137"/>
        <v>0</v>
      </c>
      <c r="AT440" s="25"/>
      <c r="AU440" s="25"/>
      <c r="AV440" s="27"/>
      <c r="AW440" s="25"/>
      <c r="AX440" s="25"/>
      <c r="AY440" s="27"/>
      <c r="AZ440" s="26">
        <v>0.88105726872246704</v>
      </c>
    </row>
    <row r="441" spans="1:52" x14ac:dyDescent="0.25">
      <c r="A441" s="22">
        <v>438</v>
      </c>
      <c r="B441" s="22">
        <v>54</v>
      </c>
      <c r="C441" s="22" t="s">
        <v>468</v>
      </c>
      <c r="D441" s="22" t="s">
        <v>14</v>
      </c>
      <c r="E441" s="23" t="s">
        <v>15</v>
      </c>
      <c r="F441" s="23" t="s">
        <v>207</v>
      </c>
      <c r="G441" s="24"/>
      <c r="H441" s="23"/>
      <c r="I441" s="23"/>
      <c r="J441" s="23"/>
      <c r="K441" s="24"/>
      <c r="L441" s="23"/>
      <c r="M441" s="25">
        <v>130</v>
      </c>
      <c r="N441" s="18" t="str">
        <f t="shared" si="131"/>
        <v>110–180</v>
      </c>
      <c r="O441" s="25">
        <v>30.228000000000002</v>
      </c>
      <c r="P441" s="18" t="str">
        <f t="shared" si="132"/>
        <v>26–44</v>
      </c>
      <c r="Q441" s="25">
        <v>29.88</v>
      </c>
      <c r="R441" s="18" t="str">
        <f t="shared" si="133"/>
        <v>25–58</v>
      </c>
      <c r="S441" s="26" t="s">
        <v>8</v>
      </c>
      <c r="T441" s="18">
        <v>11.35</v>
      </c>
      <c r="U441" s="26" t="str">
        <f t="shared" si="134"/>
        <v>8–15</v>
      </c>
      <c r="V441" s="22">
        <v>3</v>
      </c>
      <c r="W441" s="22" t="str">
        <f t="shared" si="127"/>
        <v>2000–4000</v>
      </c>
      <c r="X441" s="30">
        <v>3818</v>
      </c>
      <c r="Y441" s="30">
        <v>4018</v>
      </c>
      <c r="Z441" s="27">
        <f t="shared" si="128"/>
        <v>5.1057541089186871E-2</v>
      </c>
      <c r="AA441" s="30"/>
      <c r="AB441" s="30"/>
      <c r="AC441" s="33"/>
      <c r="AD441" s="25"/>
      <c r="AE441" s="25"/>
      <c r="AF441" s="27"/>
      <c r="AG441" s="22" t="str">
        <f t="shared" si="135"/>
        <v>&lt;20</v>
      </c>
      <c r="AH441" s="28">
        <v>15</v>
      </c>
      <c r="AI441" s="31">
        <v>20</v>
      </c>
      <c r="AJ441" s="27">
        <f t="shared" si="136"/>
        <v>0.28768207245178085</v>
      </c>
      <c r="AK441" s="28"/>
      <c r="AL441" s="28"/>
      <c r="AM441" s="27"/>
      <c r="AN441" s="28"/>
      <c r="AO441" s="28"/>
      <c r="AP441" s="27"/>
      <c r="AQ441" s="25">
        <v>77</v>
      </c>
      <c r="AR441" s="25">
        <v>77</v>
      </c>
      <c r="AS441" s="27">
        <f t="shared" si="137"/>
        <v>0</v>
      </c>
      <c r="AT441" s="25"/>
      <c r="AU441" s="25"/>
      <c r="AV441" s="27"/>
      <c r="AW441" s="25"/>
      <c r="AX441" s="25"/>
      <c r="AY441" s="27"/>
      <c r="AZ441" s="26">
        <v>0.44052863436123352</v>
      </c>
    </row>
    <row r="442" spans="1:52" x14ac:dyDescent="0.25">
      <c r="A442" s="22">
        <v>439</v>
      </c>
      <c r="B442" s="22">
        <v>54</v>
      </c>
      <c r="C442" s="22" t="s">
        <v>468</v>
      </c>
      <c r="D442" s="22" t="s">
        <v>14</v>
      </c>
      <c r="E442" s="23" t="s">
        <v>15</v>
      </c>
      <c r="F442" s="23" t="s">
        <v>207</v>
      </c>
      <c r="G442" s="24"/>
      <c r="H442" s="23"/>
      <c r="I442" s="23"/>
      <c r="J442" s="23"/>
      <c r="K442" s="24"/>
      <c r="L442" s="23"/>
      <c r="M442" s="25">
        <v>130</v>
      </c>
      <c r="N442" s="18" t="str">
        <f t="shared" si="131"/>
        <v>110–180</v>
      </c>
      <c r="O442" s="25">
        <v>30.228000000000002</v>
      </c>
      <c r="P442" s="18" t="str">
        <f t="shared" si="132"/>
        <v>26–44</v>
      </c>
      <c r="Q442" s="25">
        <v>29.88</v>
      </c>
      <c r="R442" s="18" t="str">
        <f t="shared" si="133"/>
        <v>25–58</v>
      </c>
      <c r="S442" s="26" t="s">
        <v>8</v>
      </c>
      <c r="T442" s="18">
        <v>11.35</v>
      </c>
      <c r="U442" s="26" t="str">
        <f t="shared" si="134"/>
        <v>8–15</v>
      </c>
      <c r="V442" s="22">
        <v>3</v>
      </c>
      <c r="W442" s="22" t="str">
        <f t="shared" si="127"/>
        <v>2000–4000</v>
      </c>
      <c r="X442" s="30">
        <v>3427</v>
      </c>
      <c r="Y442" s="30">
        <v>4196</v>
      </c>
      <c r="Z442" s="27">
        <f t="shared" si="128"/>
        <v>0.20244644764157896</v>
      </c>
      <c r="AA442" s="30"/>
      <c r="AB442" s="30"/>
      <c r="AC442" s="33"/>
      <c r="AD442" s="25"/>
      <c r="AE442" s="25"/>
      <c r="AF442" s="27"/>
      <c r="AG442" s="22" t="str">
        <f t="shared" si="135"/>
        <v>&lt;20</v>
      </c>
      <c r="AH442" s="28">
        <v>12</v>
      </c>
      <c r="AI442" s="31">
        <v>14</v>
      </c>
      <c r="AJ442" s="27">
        <f t="shared" si="136"/>
        <v>0.15415067982725836</v>
      </c>
      <c r="AK442" s="28"/>
      <c r="AL442" s="28"/>
      <c r="AM442" s="27"/>
      <c r="AN442" s="28"/>
      <c r="AO442" s="28"/>
      <c r="AP442" s="27"/>
      <c r="AQ442" s="25">
        <v>57</v>
      </c>
      <c r="AR442" s="25">
        <v>57</v>
      </c>
      <c r="AS442" s="27">
        <f t="shared" si="137"/>
        <v>0</v>
      </c>
      <c r="AT442" s="25"/>
      <c r="AU442" s="25"/>
      <c r="AV442" s="27"/>
      <c r="AW442" s="25"/>
      <c r="AX442" s="25"/>
      <c r="AY442" s="27"/>
      <c r="AZ442" s="26">
        <v>0.1762114537444934</v>
      </c>
    </row>
    <row r="443" spans="1:52" x14ac:dyDescent="0.25">
      <c r="A443" s="22">
        <v>440</v>
      </c>
      <c r="B443" s="22">
        <v>54</v>
      </c>
      <c r="C443" s="22" t="s">
        <v>468</v>
      </c>
      <c r="D443" s="22" t="s">
        <v>14</v>
      </c>
      <c r="E443" s="23" t="s">
        <v>15</v>
      </c>
      <c r="F443" s="23" t="s">
        <v>207</v>
      </c>
      <c r="G443" s="24"/>
      <c r="H443" s="23"/>
      <c r="I443" s="23"/>
      <c r="J443" s="23"/>
      <c r="K443" s="24"/>
      <c r="L443" s="23"/>
      <c r="M443" s="25">
        <v>130</v>
      </c>
      <c r="N443" s="18" t="str">
        <f t="shared" si="131"/>
        <v>110–180</v>
      </c>
      <c r="O443" s="25">
        <v>30.228000000000002</v>
      </c>
      <c r="P443" s="18" t="str">
        <f t="shared" si="132"/>
        <v>26–44</v>
      </c>
      <c r="Q443" s="25">
        <v>29.88</v>
      </c>
      <c r="R443" s="18" t="str">
        <f t="shared" si="133"/>
        <v>25–58</v>
      </c>
      <c r="S443" s="26" t="s">
        <v>8</v>
      </c>
      <c r="T443" s="18">
        <v>11.35</v>
      </c>
      <c r="U443" s="26" t="str">
        <f t="shared" si="134"/>
        <v>8–15</v>
      </c>
      <c r="V443" s="22">
        <v>3</v>
      </c>
      <c r="W443" s="22" t="str">
        <f t="shared" si="127"/>
        <v>2000–4000</v>
      </c>
      <c r="X443" s="30">
        <v>2563</v>
      </c>
      <c r="Y443" s="30">
        <v>3485</v>
      </c>
      <c r="Z443" s="27">
        <f t="shared" si="128"/>
        <v>0.30728959683055324</v>
      </c>
      <c r="AA443" s="30"/>
      <c r="AB443" s="30"/>
      <c r="AC443" s="33"/>
      <c r="AD443" s="25"/>
      <c r="AE443" s="25"/>
      <c r="AF443" s="27"/>
      <c r="AG443" s="22" t="str">
        <f t="shared" si="135"/>
        <v>&lt;20</v>
      </c>
      <c r="AH443" s="28">
        <v>17</v>
      </c>
      <c r="AI443" s="31">
        <v>18</v>
      </c>
      <c r="AJ443" s="27">
        <f t="shared" si="136"/>
        <v>5.7158413839948623E-2</v>
      </c>
      <c r="AK443" s="28"/>
      <c r="AL443" s="28"/>
      <c r="AM443" s="27"/>
      <c r="AN443" s="28"/>
      <c r="AO443" s="28"/>
      <c r="AP443" s="27"/>
      <c r="AQ443" s="25">
        <v>64</v>
      </c>
      <c r="AR443" s="25">
        <v>64</v>
      </c>
      <c r="AS443" s="27">
        <f t="shared" si="137"/>
        <v>0</v>
      </c>
      <c r="AT443" s="25"/>
      <c r="AU443" s="25"/>
      <c r="AV443" s="27"/>
      <c r="AW443" s="25"/>
      <c r="AX443" s="25"/>
      <c r="AY443" s="27"/>
      <c r="AZ443" s="26">
        <v>8.8105726872246701E-2</v>
      </c>
    </row>
    <row r="444" spans="1:52" x14ac:dyDescent="0.25">
      <c r="A444" s="22">
        <v>441</v>
      </c>
      <c r="B444" s="22">
        <v>54</v>
      </c>
      <c r="C444" s="22" t="s">
        <v>468</v>
      </c>
      <c r="D444" s="22" t="s">
        <v>14</v>
      </c>
      <c r="E444" s="23" t="s">
        <v>15</v>
      </c>
      <c r="F444" s="23" t="s">
        <v>207</v>
      </c>
      <c r="G444" s="24"/>
      <c r="H444" s="23"/>
      <c r="I444" s="23"/>
      <c r="J444" s="23"/>
      <c r="K444" s="24"/>
      <c r="L444" s="23"/>
      <c r="M444" s="25">
        <v>130</v>
      </c>
      <c r="N444" s="18" t="str">
        <f t="shared" si="131"/>
        <v>110–180</v>
      </c>
      <c r="O444" s="25">
        <v>30.228000000000002</v>
      </c>
      <c r="P444" s="18" t="str">
        <f t="shared" si="132"/>
        <v>26–44</v>
      </c>
      <c r="Q444" s="25">
        <v>29.88</v>
      </c>
      <c r="R444" s="18" t="str">
        <f t="shared" si="133"/>
        <v>25–58</v>
      </c>
      <c r="S444" s="26" t="s">
        <v>8</v>
      </c>
      <c r="T444" s="18">
        <v>11.35</v>
      </c>
      <c r="U444" s="26" t="str">
        <f t="shared" si="134"/>
        <v>8–15</v>
      </c>
      <c r="V444" s="22">
        <v>3</v>
      </c>
      <c r="W444" s="22" t="str">
        <f t="shared" si="127"/>
        <v>2000–4000</v>
      </c>
      <c r="X444" s="30">
        <v>3483</v>
      </c>
      <c r="Y444" s="30">
        <v>3938</v>
      </c>
      <c r="Z444" s="27">
        <f t="shared" si="128"/>
        <v>0.12277898883306966</v>
      </c>
      <c r="AA444" s="30"/>
      <c r="AB444" s="30"/>
      <c r="AC444" s="33"/>
      <c r="AD444" s="25"/>
      <c r="AE444" s="25"/>
      <c r="AF444" s="27"/>
      <c r="AG444" s="22" t="str">
        <f t="shared" si="135"/>
        <v>&lt;20</v>
      </c>
      <c r="AH444" s="28">
        <v>14</v>
      </c>
      <c r="AI444" s="31">
        <v>19</v>
      </c>
      <c r="AJ444" s="27">
        <f t="shared" si="136"/>
        <v>0.30538164955118191</v>
      </c>
      <c r="AK444" s="28"/>
      <c r="AL444" s="28"/>
      <c r="AM444" s="27"/>
      <c r="AN444" s="28"/>
      <c r="AO444" s="28"/>
      <c r="AP444" s="27"/>
      <c r="AQ444" s="25">
        <v>74</v>
      </c>
      <c r="AR444" s="25">
        <v>74</v>
      </c>
      <c r="AS444" s="27">
        <f t="shared" si="137"/>
        <v>0</v>
      </c>
      <c r="AT444" s="25"/>
      <c r="AU444" s="25"/>
      <c r="AV444" s="27"/>
      <c r="AW444" s="25"/>
      <c r="AX444" s="25"/>
      <c r="AY444" s="27"/>
      <c r="AZ444" s="26">
        <v>0.44052863436123352</v>
      </c>
    </row>
    <row r="445" spans="1:52" x14ac:dyDescent="0.25">
      <c r="A445" s="22">
        <v>442</v>
      </c>
      <c r="B445" s="22">
        <v>54</v>
      </c>
      <c r="C445" s="22" t="s">
        <v>468</v>
      </c>
      <c r="D445" s="22" t="s">
        <v>14</v>
      </c>
      <c r="E445" s="23" t="s">
        <v>15</v>
      </c>
      <c r="F445" s="23" t="s">
        <v>207</v>
      </c>
      <c r="G445" s="24"/>
      <c r="H445" s="23"/>
      <c r="I445" s="23"/>
      <c r="J445" s="23"/>
      <c r="K445" s="24"/>
      <c r="L445" s="23"/>
      <c r="M445" s="25">
        <v>130</v>
      </c>
      <c r="N445" s="18" t="str">
        <f t="shared" si="131"/>
        <v>110–180</v>
      </c>
      <c r="O445" s="25">
        <v>30.228000000000002</v>
      </c>
      <c r="P445" s="18" t="str">
        <f t="shared" si="132"/>
        <v>26–44</v>
      </c>
      <c r="Q445" s="25">
        <v>29.88</v>
      </c>
      <c r="R445" s="18" t="str">
        <f t="shared" si="133"/>
        <v>25–58</v>
      </c>
      <c r="S445" s="26" t="s">
        <v>8</v>
      </c>
      <c r="T445" s="18">
        <v>11.35</v>
      </c>
      <c r="U445" s="26" t="str">
        <f t="shared" si="134"/>
        <v>8–15</v>
      </c>
      <c r="V445" s="22">
        <v>3</v>
      </c>
      <c r="W445" s="22" t="str">
        <f t="shared" si="127"/>
        <v>2000–4000</v>
      </c>
      <c r="X445" s="30">
        <v>3956</v>
      </c>
      <c r="Y445" s="30">
        <v>4084</v>
      </c>
      <c r="Z445" s="27">
        <f t="shared" si="128"/>
        <v>3.1843486541953375E-2</v>
      </c>
      <c r="AA445" s="30"/>
      <c r="AB445" s="30"/>
      <c r="AC445" s="33"/>
      <c r="AD445" s="25"/>
      <c r="AE445" s="25"/>
      <c r="AF445" s="27"/>
      <c r="AG445" s="22" t="str">
        <f t="shared" si="135"/>
        <v>&lt;20</v>
      </c>
      <c r="AH445" s="28">
        <v>18</v>
      </c>
      <c r="AI445" s="31">
        <v>15</v>
      </c>
      <c r="AJ445" s="27">
        <f t="shared" si="136"/>
        <v>-0.18232155679395459</v>
      </c>
      <c r="AK445" s="28"/>
      <c r="AL445" s="28"/>
      <c r="AM445" s="27"/>
      <c r="AN445" s="28"/>
      <c r="AO445" s="28"/>
      <c r="AP445" s="27"/>
      <c r="AQ445" s="25">
        <v>61</v>
      </c>
      <c r="AR445" s="25">
        <v>61</v>
      </c>
      <c r="AS445" s="27">
        <f t="shared" si="137"/>
        <v>0</v>
      </c>
      <c r="AT445" s="25"/>
      <c r="AU445" s="25"/>
      <c r="AV445" s="27"/>
      <c r="AW445" s="25"/>
      <c r="AX445" s="25"/>
      <c r="AY445" s="27"/>
      <c r="AZ445" s="26">
        <v>-0.26431718061674009</v>
      </c>
    </row>
    <row r="446" spans="1:52" x14ac:dyDescent="0.25">
      <c r="A446" s="22">
        <v>443</v>
      </c>
      <c r="B446" s="22">
        <v>54</v>
      </c>
      <c r="C446" s="22" t="s">
        <v>468</v>
      </c>
      <c r="D446" s="22" t="s">
        <v>14</v>
      </c>
      <c r="E446" s="23" t="s">
        <v>15</v>
      </c>
      <c r="F446" s="23" t="s">
        <v>207</v>
      </c>
      <c r="G446" s="24"/>
      <c r="H446" s="23"/>
      <c r="I446" s="23"/>
      <c r="J446" s="23"/>
      <c r="K446" s="24"/>
      <c r="L446" s="23"/>
      <c r="M446" s="25">
        <v>130</v>
      </c>
      <c r="N446" s="18" t="str">
        <f t="shared" si="131"/>
        <v>110–180</v>
      </c>
      <c r="O446" s="25">
        <v>30.228000000000002</v>
      </c>
      <c r="P446" s="18" t="str">
        <f t="shared" si="132"/>
        <v>26–44</v>
      </c>
      <c r="Q446" s="25">
        <v>29.88</v>
      </c>
      <c r="R446" s="18" t="str">
        <f t="shared" si="133"/>
        <v>25–58</v>
      </c>
      <c r="S446" s="26" t="s">
        <v>8</v>
      </c>
      <c r="T446" s="18">
        <v>11.35</v>
      </c>
      <c r="U446" s="26" t="str">
        <f t="shared" si="134"/>
        <v>8–15</v>
      </c>
      <c r="V446" s="22">
        <v>3</v>
      </c>
      <c r="W446" s="22" t="str">
        <f t="shared" si="127"/>
        <v>2000–4000</v>
      </c>
      <c r="X446" s="30">
        <v>3739</v>
      </c>
      <c r="Y446" s="30">
        <v>3750</v>
      </c>
      <c r="Z446" s="27">
        <f t="shared" si="128"/>
        <v>2.9376439873427997E-3</v>
      </c>
      <c r="AA446" s="30"/>
      <c r="AB446" s="30"/>
      <c r="AC446" s="33"/>
      <c r="AD446" s="25"/>
      <c r="AE446" s="25"/>
      <c r="AF446" s="27"/>
      <c r="AG446" s="22" t="str">
        <f t="shared" si="135"/>
        <v>&lt;20</v>
      </c>
      <c r="AH446" s="28">
        <v>18</v>
      </c>
      <c r="AI446" s="28">
        <v>16</v>
      </c>
      <c r="AJ446" s="27">
        <f t="shared" si="136"/>
        <v>-0.11778303565638351</v>
      </c>
      <c r="AK446" s="28"/>
      <c r="AL446" s="28"/>
      <c r="AM446" s="27"/>
      <c r="AN446" s="28"/>
      <c r="AO446" s="28"/>
      <c r="AP446" s="27"/>
      <c r="AQ446" s="25">
        <v>59</v>
      </c>
      <c r="AR446" s="25">
        <v>59</v>
      </c>
      <c r="AS446" s="27">
        <f t="shared" si="137"/>
        <v>0</v>
      </c>
      <c r="AT446" s="25"/>
      <c r="AU446" s="25"/>
      <c r="AV446" s="27"/>
      <c r="AW446" s="25"/>
      <c r="AX446" s="25"/>
      <c r="AY446" s="27"/>
      <c r="AZ446" s="26">
        <v>-0.1762114537444934</v>
      </c>
    </row>
    <row r="447" spans="1:52" x14ac:dyDescent="0.25">
      <c r="A447" s="22">
        <v>444</v>
      </c>
      <c r="B447" s="22">
        <v>54</v>
      </c>
      <c r="C447" s="22" t="s">
        <v>468</v>
      </c>
      <c r="D447" s="22" t="s">
        <v>14</v>
      </c>
      <c r="E447" s="23" t="s">
        <v>15</v>
      </c>
      <c r="F447" s="23" t="s">
        <v>207</v>
      </c>
      <c r="G447" s="24"/>
      <c r="H447" s="23"/>
      <c r="I447" s="23"/>
      <c r="J447" s="23"/>
      <c r="K447" s="24"/>
      <c r="L447" s="23"/>
      <c r="M447" s="25">
        <v>130</v>
      </c>
      <c r="N447" s="18" t="str">
        <f t="shared" si="131"/>
        <v>110–180</v>
      </c>
      <c r="O447" s="25">
        <v>30.228000000000002</v>
      </c>
      <c r="P447" s="18" t="str">
        <f t="shared" si="132"/>
        <v>26–44</v>
      </c>
      <c r="Q447" s="25">
        <v>29.88</v>
      </c>
      <c r="R447" s="18" t="str">
        <f t="shared" si="133"/>
        <v>25–58</v>
      </c>
      <c r="S447" s="26" t="s">
        <v>8</v>
      </c>
      <c r="T447" s="18">
        <v>11.35</v>
      </c>
      <c r="U447" s="26" t="str">
        <f t="shared" si="134"/>
        <v>8–15</v>
      </c>
      <c r="V447" s="22">
        <v>3</v>
      </c>
      <c r="W447" s="22" t="str">
        <f t="shared" si="127"/>
        <v>2000–4000</v>
      </c>
      <c r="X447" s="30">
        <v>3570</v>
      </c>
      <c r="Y447" s="30">
        <v>3586</v>
      </c>
      <c r="Z447" s="27">
        <f t="shared" si="128"/>
        <v>4.4717793913934111E-3</v>
      </c>
      <c r="AA447" s="30"/>
      <c r="AB447" s="30"/>
      <c r="AC447" s="33"/>
      <c r="AD447" s="25"/>
      <c r="AE447" s="25"/>
      <c r="AF447" s="27"/>
      <c r="AG447" s="22" t="str">
        <f t="shared" si="135"/>
        <v>&lt;20</v>
      </c>
      <c r="AH447" s="28">
        <v>16</v>
      </c>
      <c r="AI447" s="28">
        <v>15</v>
      </c>
      <c r="AJ447" s="27">
        <f t="shared" si="136"/>
        <v>-6.4538521137571178E-2</v>
      </c>
      <c r="AK447" s="28"/>
      <c r="AL447" s="28"/>
      <c r="AM447" s="27"/>
      <c r="AN447" s="28"/>
      <c r="AO447" s="28"/>
      <c r="AP447" s="27"/>
      <c r="AQ447" s="25">
        <v>55</v>
      </c>
      <c r="AR447" s="25">
        <v>55</v>
      </c>
      <c r="AS447" s="27">
        <f t="shared" si="137"/>
        <v>0</v>
      </c>
      <c r="AT447" s="25"/>
      <c r="AU447" s="25"/>
      <c r="AV447" s="27"/>
      <c r="AW447" s="25"/>
      <c r="AX447" s="25"/>
      <c r="AY447" s="27"/>
      <c r="AZ447" s="26">
        <v>-8.8105726872246701E-2</v>
      </c>
    </row>
    <row r="448" spans="1:52" x14ac:dyDescent="0.25">
      <c r="A448" s="22">
        <v>445</v>
      </c>
      <c r="B448" s="22">
        <v>54</v>
      </c>
      <c r="C448" s="22" t="s">
        <v>468</v>
      </c>
      <c r="D448" s="22" t="s">
        <v>14</v>
      </c>
      <c r="E448" s="23" t="s">
        <v>15</v>
      </c>
      <c r="F448" s="23" t="s">
        <v>207</v>
      </c>
      <c r="G448" s="24"/>
      <c r="H448" s="23"/>
      <c r="I448" s="23"/>
      <c r="J448" s="23"/>
      <c r="K448" s="24"/>
      <c r="L448" s="23"/>
      <c r="M448" s="25">
        <v>130</v>
      </c>
      <c r="N448" s="18" t="str">
        <f t="shared" si="131"/>
        <v>110–180</v>
      </c>
      <c r="O448" s="25">
        <v>30.228000000000002</v>
      </c>
      <c r="P448" s="18" t="str">
        <f t="shared" si="132"/>
        <v>26–44</v>
      </c>
      <c r="Q448" s="25">
        <v>29.88</v>
      </c>
      <c r="R448" s="18" t="str">
        <f t="shared" si="133"/>
        <v>25–58</v>
      </c>
      <c r="S448" s="26" t="s">
        <v>8</v>
      </c>
      <c r="T448" s="18">
        <v>11.35</v>
      </c>
      <c r="U448" s="26" t="str">
        <f t="shared" si="134"/>
        <v>8–15</v>
      </c>
      <c r="V448" s="22">
        <v>3</v>
      </c>
      <c r="W448" s="22" t="str">
        <f t="shared" si="127"/>
        <v>2000–4000</v>
      </c>
      <c r="X448" s="30">
        <v>3841</v>
      </c>
      <c r="Y448" s="30">
        <v>3833</v>
      </c>
      <c r="Z448" s="27">
        <f t="shared" si="128"/>
        <v>-2.0849629653497113E-3</v>
      </c>
      <c r="AA448" s="30"/>
      <c r="AB448" s="30"/>
      <c r="AC448" s="33"/>
      <c r="AD448" s="25"/>
      <c r="AE448" s="25"/>
      <c r="AF448" s="27"/>
      <c r="AG448" s="22" t="str">
        <f t="shared" si="135"/>
        <v>&lt;20</v>
      </c>
      <c r="AH448" s="28">
        <v>17</v>
      </c>
      <c r="AI448" s="31">
        <v>21</v>
      </c>
      <c r="AJ448" s="27">
        <f t="shared" si="136"/>
        <v>0.21130909366720696</v>
      </c>
      <c r="AK448" s="28"/>
      <c r="AL448" s="28"/>
      <c r="AM448" s="27"/>
      <c r="AN448" s="28"/>
      <c r="AO448" s="28"/>
      <c r="AP448" s="27"/>
      <c r="AQ448" s="25">
        <v>80</v>
      </c>
      <c r="AR448" s="25">
        <v>80</v>
      </c>
      <c r="AS448" s="27">
        <f t="shared" si="137"/>
        <v>0</v>
      </c>
      <c r="AT448" s="25"/>
      <c r="AU448" s="25"/>
      <c r="AV448" s="27"/>
      <c r="AW448" s="25"/>
      <c r="AX448" s="25"/>
      <c r="AY448" s="27"/>
      <c r="AZ448" s="26">
        <v>0.3524229074889868</v>
      </c>
    </row>
    <row r="449" spans="1:52" x14ac:dyDescent="0.25">
      <c r="A449" s="22">
        <v>446</v>
      </c>
      <c r="B449" s="22">
        <v>54</v>
      </c>
      <c r="C449" s="22" t="s">
        <v>468</v>
      </c>
      <c r="D449" s="22" t="s">
        <v>14</v>
      </c>
      <c r="E449" s="23" t="s">
        <v>15</v>
      </c>
      <c r="F449" s="23" t="s">
        <v>207</v>
      </c>
      <c r="G449" s="24"/>
      <c r="H449" s="23"/>
      <c r="I449" s="23"/>
      <c r="J449" s="23"/>
      <c r="K449" s="24"/>
      <c r="L449" s="23"/>
      <c r="M449" s="25">
        <v>130</v>
      </c>
      <c r="N449" s="18" t="str">
        <f t="shared" si="131"/>
        <v>110–180</v>
      </c>
      <c r="O449" s="25">
        <v>30.228000000000002</v>
      </c>
      <c r="P449" s="18" t="str">
        <f t="shared" si="132"/>
        <v>26–44</v>
      </c>
      <c r="Q449" s="25">
        <v>29.88</v>
      </c>
      <c r="R449" s="18" t="str">
        <f t="shared" si="133"/>
        <v>25–58</v>
      </c>
      <c r="S449" s="26" t="s">
        <v>8</v>
      </c>
      <c r="T449" s="18">
        <v>11.35</v>
      </c>
      <c r="U449" s="26" t="str">
        <f t="shared" si="134"/>
        <v>8–15</v>
      </c>
      <c r="V449" s="22">
        <v>3</v>
      </c>
      <c r="W449" s="22" t="str">
        <f t="shared" si="127"/>
        <v>2000–4000</v>
      </c>
      <c r="X449" s="30">
        <v>3663</v>
      </c>
      <c r="Y449" s="30">
        <v>4032</v>
      </c>
      <c r="Z449" s="27">
        <f t="shared" si="128"/>
        <v>9.5980046972390168E-2</v>
      </c>
      <c r="AA449" s="30"/>
      <c r="AB449" s="30"/>
      <c r="AC449" s="33"/>
      <c r="AD449" s="25"/>
      <c r="AE449" s="25"/>
      <c r="AF449" s="27"/>
      <c r="AG449" s="22" t="str">
        <f t="shared" si="135"/>
        <v>&lt;20</v>
      </c>
      <c r="AH449" s="28">
        <v>18</v>
      </c>
      <c r="AI449" s="31">
        <v>17</v>
      </c>
      <c r="AJ449" s="27">
        <f t="shared" si="136"/>
        <v>-5.7158413839948637E-2</v>
      </c>
      <c r="AK449" s="28"/>
      <c r="AL449" s="28"/>
      <c r="AM449" s="27"/>
      <c r="AN449" s="28"/>
      <c r="AO449" s="28"/>
      <c r="AP449" s="27"/>
      <c r="AQ449" s="25">
        <v>65</v>
      </c>
      <c r="AR449" s="25">
        <v>65</v>
      </c>
      <c r="AS449" s="27">
        <f t="shared" si="137"/>
        <v>0</v>
      </c>
      <c r="AT449" s="25"/>
      <c r="AU449" s="25"/>
      <c r="AV449" s="27"/>
      <c r="AW449" s="25"/>
      <c r="AX449" s="25"/>
      <c r="AY449" s="27"/>
      <c r="AZ449" s="26">
        <v>-8.8105726872246701E-2</v>
      </c>
    </row>
    <row r="450" spans="1:52" x14ac:dyDescent="0.25">
      <c r="A450" s="22">
        <v>447</v>
      </c>
      <c r="B450" s="22">
        <v>54</v>
      </c>
      <c r="C450" s="22" t="s">
        <v>468</v>
      </c>
      <c r="D450" s="22" t="s">
        <v>14</v>
      </c>
      <c r="E450" s="23" t="s">
        <v>15</v>
      </c>
      <c r="F450" s="23" t="s">
        <v>207</v>
      </c>
      <c r="G450" s="24"/>
      <c r="H450" s="23"/>
      <c r="I450" s="23"/>
      <c r="J450" s="23"/>
      <c r="K450" s="24"/>
      <c r="L450" s="23"/>
      <c r="M450" s="25">
        <v>130</v>
      </c>
      <c r="N450" s="18" t="str">
        <f t="shared" si="131"/>
        <v>110–180</v>
      </c>
      <c r="O450" s="25">
        <v>30.228000000000002</v>
      </c>
      <c r="P450" s="18" t="str">
        <f t="shared" si="132"/>
        <v>26–44</v>
      </c>
      <c r="Q450" s="25">
        <v>29.88</v>
      </c>
      <c r="R450" s="18" t="str">
        <f t="shared" si="133"/>
        <v>25–58</v>
      </c>
      <c r="S450" s="26" t="s">
        <v>8</v>
      </c>
      <c r="T450" s="18">
        <v>11.35</v>
      </c>
      <c r="U450" s="26" t="str">
        <f t="shared" si="134"/>
        <v>8–15</v>
      </c>
      <c r="V450" s="22">
        <v>3</v>
      </c>
      <c r="W450" s="22" t="str">
        <f t="shared" si="127"/>
        <v>2000–4000</v>
      </c>
      <c r="X450" s="30">
        <v>3555</v>
      </c>
      <c r="Y450" s="30">
        <v>3880</v>
      </c>
      <c r="Z450" s="27">
        <f t="shared" si="128"/>
        <v>8.7480090379977796E-2</v>
      </c>
      <c r="AA450" s="30"/>
      <c r="AB450" s="30"/>
      <c r="AC450" s="33"/>
      <c r="AD450" s="25"/>
      <c r="AE450" s="25"/>
      <c r="AF450" s="27"/>
      <c r="AG450" s="22" t="str">
        <f t="shared" si="135"/>
        <v>&lt;20</v>
      </c>
      <c r="AH450" s="28">
        <v>16</v>
      </c>
      <c r="AI450" s="31">
        <v>24</v>
      </c>
      <c r="AJ450" s="27">
        <f t="shared" si="136"/>
        <v>0.40546510810816438</v>
      </c>
      <c r="AK450" s="28"/>
      <c r="AL450" s="28"/>
      <c r="AM450" s="27"/>
      <c r="AN450" s="28"/>
      <c r="AO450" s="28"/>
      <c r="AP450" s="27"/>
      <c r="AQ450" s="25">
        <v>92</v>
      </c>
      <c r="AR450" s="25">
        <v>92</v>
      </c>
      <c r="AS450" s="27">
        <f t="shared" si="137"/>
        <v>0</v>
      </c>
      <c r="AT450" s="25"/>
      <c r="AU450" s="25"/>
      <c r="AV450" s="27"/>
      <c r="AW450" s="25"/>
      <c r="AX450" s="25"/>
      <c r="AY450" s="27"/>
      <c r="AZ450" s="26">
        <v>0.70484581497797361</v>
      </c>
    </row>
    <row r="451" spans="1:52" x14ac:dyDescent="0.25">
      <c r="A451" s="22">
        <v>448</v>
      </c>
      <c r="B451" s="22">
        <v>54</v>
      </c>
      <c r="C451" s="22" t="s">
        <v>468</v>
      </c>
      <c r="D451" s="22" t="s">
        <v>14</v>
      </c>
      <c r="E451" s="23" t="s">
        <v>15</v>
      </c>
      <c r="F451" s="23" t="s">
        <v>207</v>
      </c>
      <c r="G451" s="24"/>
      <c r="H451" s="23"/>
      <c r="I451" s="23"/>
      <c r="J451" s="23"/>
      <c r="K451" s="24"/>
      <c r="L451" s="23"/>
      <c r="M451" s="25">
        <v>130</v>
      </c>
      <c r="N451" s="18" t="str">
        <f t="shared" si="131"/>
        <v>110–180</v>
      </c>
      <c r="O451" s="25">
        <v>30.228000000000002</v>
      </c>
      <c r="P451" s="18" t="str">
        <f t="shared" si="132"/>
        <v>26–44</v>
      </c>
      <c r="Q451" s="25">
        <v>29.88</v>
      </c>
      <c r="R451" s="18" t="str">
        <f t="shared" si="133"/>
        <v>25–58</v>
      </c>
      <c r="S451" s="26" t="s">
        <v>8</v>
      </c>
      <c r="T451" s="18">
        <v>11.35</v>
      </c>
      <c r="U451" s="26" t="str">
        <f t="shared" si="134"/>
        <v>8–15</v>
      </c>
      <c r="V451" s="22">
        <v>3</v>
      </c>
      <c r="W451" s="22" t="str">
        <f t="shared" si="127"/>
        <v>2000–4000</v>
      </c>
      <c r="X451" s="30">
        <v>3266</v>
      </c>
      <c r="Y451" s="30">
        <v>3981</v>
      </c>
      <c r="Z451" s="27">
        <f t="shared" si="128"/>
        <v>0.19796704946990681</v>
      </c>
      <c r="AA451" s="30"/>
      <c r="AB451" s="30"/>
      <c r="AC451" s="33"/>
      <c r="AD451" s="25"/>
      <c r="AE451" s="25"/>
      <c r="AF451" s="27"/>
      <c r="AG451" s="22" t="str">
        <f t="shared" si="135"/>
        <v>&lt;20</v>
      </c>
      <c r="AH451" s="31">
        <v>20</v>
      </c>
      <c r="AI451" s="31">
        <v>24</v>
      </c>
      <c r="AJ451" s="27">
        <f t="shared" si="136"/>
        <v>0.18232155679395459</v>
      </c>
      <c r="AK451" s="28"/>
      <c r="AL451" s="28"/>
      <c r="AM451" s="27"/>
      <c r="AN451" s="28"/>
      <c r="AO451" s="28"/>
      <c r="AP451" s="27"/>
      <c r="AQ451" s="25">
        <v>77</v>
      </c>
      <c r="AR451" s="25">
        <v>77</v>
      </c>
      <c r="AS451" s="27">
        <f t="shared" si="137"/>
        <v>0</v>
      </c>
      <c r="AT451" s="25"/>
      <c r="AU451" s="25"/>
      <c r="AV451" s="27"/>
      <c r="AW451" s="25"/>
      <c r="AX451" s="25"/>
      <c r="AY451" s="27"/>
      <c r="AZ451" s="26">
        <v>0.3524229074889868</v>
      </c>
    </row>
    <row r="452" spans="1:52" x14ac:dyDescent="0.25">
      <c r="A452" s="22">
        <v>449</v>
      </c>
      <c r="B452" s="22">
        <v>54</v>
      </c>
      <c r="C452" s="22" t="s">
        <v>468</v>
      </c>
      <c r="D452" s="22" t="s">
        <v>14</v>
      </c>
      <c r="E452" s="23" t="s">
        <v>15</v>
      </c>
      <c r="F452" s="23" t="s">
        <v>207</v>
      </c>
      <c r="G452" s="24"/>
      <c r="H452" s="23"/>
      <c r="I452" s="23"/>
      <c r="J452" s="23"/>
      <c r="K452" s="24"/>
      <c r="L452" s="23"/>
      <c r="M452" s="25">
        <v>130</v>
      </c>
      <c r="N452" s="18" t="str">
        <f t="shared" si="131"/>
        <v>110–180</v>
      </c>
      <c r="O452" s="25">
        <v>30.228000000000002</v>
      </c>
      <c r="P452" s="18" t="str">
        <f t="shared" si="132"/>
        <v>26–44</v>
      </c>
      <c r="Q452" s="25">
        <v>29.88</v>
      </c>
      <c r="R452" s="18" t="str">
        <f t="shared" si="133"/>
        <v>25–58</v>
      </c>
      <c r="S452" s="26" t="s">
        <v>8</v>
      </c>
      <c r="T452" s="18">
        <v>11.35</v>
      </c>
      <c r="U452" s="26" t="str">
        <f t="shared" si="134"/>
        <v>8–15</v>
      </c>
      <c r="V452" s="22">
        <v>3</v>
      </c>
      <c r="W452" s="22" t="str">
        <f t="shared" si="127"/>
        <v>2000–4000</v>
      </c>
      <c r="X452" s="30">
        <v>2873</v>
      </c>
      <c r="Y452" s="30">
        <v>3245</v>
      </c>
      <c r="Z452" s="27">
        <f t="shared" si="128"/>
        <v>0.12175857015890089</v>
      </c>
      <c r="AA452" s="30"/>
      <c r="AB452" s="30"/>
      <c r="AC452" s="33"/>
      <c r="AD452" s="25"/>
      <c r="AE452" s="25"/>
      <c r="AF452" s="27"/>
      <c r="AG452" s="22" t="str">
        <f t="shared" si="135"/>
        <v>&lt;20</v>
      </c>
      <c r="AH452" s="31">
        <v>20</v>
      </c>
      <c r="AI452" s="31">
        <v>23</v>
      </c>
      <c r="AJ452" s="27">
        <f t="shared" si="136"/>
        <v>0.13976194237515863</v>
      </c>
      <c r="AK452" s="28"/>
      <c r="AL452" s="28"/>
      <c r="AM452" s="27"/>
      <c r="AN452" s="28"/>
      <c r="AO452" s="28"/>
      <c r="AP452" s="27"/>
      <c r="AQ452" s="25">
        <v>84</v>
      </c>
      <c r="AR452" s="25">
        <v>84</v>
      </c>
      <c r="AS452" s="27">
        <f t="shared" si="137"/>
        <v>0</v>
      </c>
      <c r="AT452" s="25"/>
      <c r="AU452" s="25"/>
      <c r="AV452" s="27"/>
      <c r="AW452" s="25"/>
      <c r="AX452" s="25"/>
      <c r="AY452" s="27"/>
      <c r="AZ452" s="26">
        <v>0.26431718061674009</v>
      </c>
    </row>
    <row r="453" spans="1:52" x14ac:dyDescent="0.25">
      <c r="A453" s="22">
        <v>450</v>
      </c>
      <c r="B453" s="22">
        <v>55</v>
      </c>
      <c r="C453" s="22" t="s">
        <v>469</v>
      </c>
      <c r="D453" s="22" t="s">
        <v>263</v>
      </c>
      <c r="E453" s="23"/>
      <c r="F453" s="23"/>
      <c r="G453" s="24">
        <v>6.2</v>
      </c>
      <c r="H453" s="23" t="str">
        <f t="shared" ref="H453:H516" si="138">IF(G453&gt;7,"&gt;7.0","≤7.0")</f>
        <v>≤7.0</v>
      </c>
      <c r="I453" s="23"/>
      <c r="J453" s="23"/>
      <c r="K453" s="24"/>
      <c r="L453" s="23"/>
      <c r="M453" s="25">
        <v>120</v>
      </c>
      <c r="N453" s="18" t="str">
        <f t="shared" si="131"/>
        <v>110–180</v>
      </c>
      <c r="O453" s="25">
        <v>37.281200000000005</v>
      </c>
      <c r="P453" s="18" t="str">
        <f t="shared" si="132"/>
        <v>26–44</v>
      </c>
      <c r="Q453" s="25">
        <v>70.217999999999989</v>
      </c>
      <c r="R453" s="18" t="str">
        <f t="shared" si="133"/>
        <v>&gt;58</v>
      </c>
      <c r="S453" s="26" t="s">
        <v>8</v>
      </c>
      <c r="T453" s="18">
        <v>10</v>
      </c>
      <c r="U453" s="26" t="str">
        <f t="shared" si="134"/>
        <v>8–15</v>
      </c>
      <c r="V453" s="22">
        <v>4</v>
      </c>
      <c r="W453" s="22" t="str">
        <f t="shared" si="127"/>
        <v>4000–6000</v>
      </c>
      <c r="X453" s="25">
        <v>5160</v>
      </c>
      <c r="Y453" s="25">
        <v>5587</v>
      </c>
      <c r="Z453" s="27">
        <f t="shared" si="128"/>
        <v>7.9505890983540328E-2</v>
      </c>
      <c r="AA453" s="25"/>
      <c r="AB453" s="25"/>
      <c r="AC453" s="27"/>
      <c r="AD453" s="25"/>
      <c r="AE453" s="25"/>
      <c r="AF453" s="27"/>
      <c r="AG453" s="22"/>
      <c r="AH453" s="28"/>
      <c r="AI453" s="28"/>
      <c r="AJ453" s="27"/>
      <c r="AK453" s="28"/>
      <c r="AL453" s="28"/>
      <c r="AM453" s="27"/>
      <c r="AN453" s="28"/>
      <c r="AO453" s="28"/>
      <c r="AP453" s="27"/>
      <c r="AQ453" s="25"/>
      <c r="AR453" s="25"/>
      <c r="AS453" s="27"/>
      <c r="AT453" s="25"/>
      <c r="AU453" s="25"/>
      <c r="AV453" s="27"/>
      <c r="AW453" s="25"/>
      <c r="AX453" s="25"/>
      <c r="AY453" s="27"/>
      <c r="AZ453" s="26"/>
    </row>
    <row r="454" spans="1:52" x14ac:dyDescent="0.25">
      <c r="A454" s="22">
        <v>451</v>
      </c>
      <c r="B454" s="22">
        <v>55</v>
      </c>
      <c r="C454" s="22" t="s">
        <v>469</v>
      </c>
      <c r="D454" s="22" t="s">
        <v>263</v>
      </c>
      <c r="E454" s="23"/>
      <c r="F454" s="23"/>
      <c r="G454" s="24">
        <v>6.2</v>
      </c>
      <c r="H454" s="23" t="str">
        <f t="shared" si="138"/>
        <v>≤7.0</v>
      </c>
      <c r="I454" s="23"/>
      <c r="J454" s="23"/>
      <c r="K454" s="24"/>
      <c r="L454" s="23"/>
      <c r="M454" s="25">
        <v>120</v>
      </c>
      <c r="N454" s="18" t="str">
        <f t="shared" si="131"/>
        <v>110–180</v>
      </c>
      <c r="O454" s="25">
        <v>37.281200000000005</v>
      </c>
      <c r="P454" s="18" t="str">
        <f t="shared" si="132"/>
        <v>26–44</v>
      </c>
      <c r="Q454" s="25">
        <v>70.217999999999989</v>
      </c>
      <c r="R454" s="18" t="str">
        <f t="shared" si="133"/>
        <v>&gt;58</v>
      </c>
      <c r="S454" s="26" t="s">
        <v>8</v>
      </c>
      <c r="T454" s="18">
        <v>25</v>
      </c>
      <c r="U454" s="26" t="str">
        <f t="shared" si="134"/>
        <v>&gt;15</v>
      </c>
      <c r="V454" s="22">
        <v>4</v>
      </c>
      <c r="W454" s="22" t="str">
        <f t="shared" si="127"/>
        <v>4000–6000</v>
      </c>
      <c r="X454" s="25">
        <v>5160</v>
      </c>
      <c r="Y454" s="25">
        <v>5454</v>
      </c>
      <c r="Z454" s="27">
        <f t="shared" si="128"/>
        <v>5.5412704929925387E-2</v>
      </c>
      <c r="AA454" s="25"/>
      <c r="AB454" s="25"/>
      <c r="AC454" s="27"/>
      <c r="AD454" s="25"/>
      <c r="AE454" s="25"/>
      <c r="AF454" s="27"/>
      <c r="AG454" s="22"/>
      <c r="AH454" s="28"/>
      <c r="AI454" s="28"/>
      <c r="AJ454" s="27"/>
      <c r="AK454" s="28"/>
      <c r="AL454" s="28"/>
      <c r="AM454" s="27"/>
      <c r="AN454" s="28"/>
      <c r="AO454" s="28"/>
      <c r="AP454" s="27"/>
      <c r="AQ454" s="25"/>
      <c r="AR454" s="25"/>
      <c r="AS454" s="27"/>
      <c r="AT454" s="25"/>
      <c r="AU454" s="25"/>
      <c r="AV454" s="27"/>
      <c r="AW454" s="25"/>
      <c r="AX454" s="25"/>
      <c r="AY454" s="27"/>
      <c r="AZ454" s="26"/>
    </row>
    <row r="455" spans="1:52" x14ac:dyDescent="0.25">
      <c r="A455" s="22">
        <v>452</v>
      </c>
      <c r="B455" s="22">
        <v>55</v>
      </c>
      <c r="C455" s="22" t="s">
        <v>469</v>
      </c>
      <c r="D455" s="22" t="s">
        <v>263</v>
      </c>
      <c r="E455" s="23"/>
      <c r="F455" s="23"/>
      <c r="G455" s="24">
        <v>6.2</v>
      </c>
      <c r="H455" s="23" t="str">
        <f t="shared" si="138"/>
        <v>≤7.0</v>
      </c>
      <c r="I455" s="23"/>
      <c r="J455" s="23"/>
      <c r="K455" s="24"/>
      <c r="L455" s="23"/>
      <c r="M455" s="25">
        <v>120</v>
      </c>
      <c r="N455" s="18" t="str">
        <f t="shared" si="131"/>
        <v>110–180</v>
      </c>
      <c r="O455" s="25">
        <v>37.281200000000005</v>
      </c>
      <c r="P455" s="18" t="str">
        <f t="shared" si="132"/>
        <v>26–44</v>
      </c>
      <c r="Q455" s="25">
        <v>70.217999999999989</v>
      </c>
      <c r="R455" s="18" t="str">
        <f t="shared" si="133"/>
        <v>&gt;58</v>
      </c>
      <c r="S455" s="26" t="s">
        <v>8</v>
      </c>
      <c r="T455" s="18">
        <v>50</v>
      </c>
      <c r="U455" s="26" t="str">
        <f t="shared" si="134"/>
        <v>&gt;15</v>
      </c>
      <c r="V455" s="22">
        <v>4</v>
      </c>
      <c r="W455" s="22" t="str">
        <f t="shared" si="127"/>
        <v>4000–6000</v>
      </c>
      <c r="X455" s="25">
        <v>5160</v>
      </c>
      <c r="Y455" s="25">
        <v>5021</v>
      </c>
      <c r="Z455" s="27">
        <f t="shared" si="128"/>
        <v>-2.7307462440902947E-2</v>
      </c>
      <c r="AA455" s="25"/>
      <c r="AB455" s="25"/>
      <c r="AC455" s="27"/>
      <c r="AD455" s="25"/>
      <c r="AE455" s="25"/>
      <c r="AF455" s="27"/>
      <c r="AG455" s="22"/>
      <c r="AH455" s="28"/>
      <c r="AI455" s="28"/>
      <c r="AJ455" s="27"/>
      <c r="AK455" s="28"/>
      <c r="AL455" s="28"/>
      <c r="AM455" s="27"/>
      <c r="AN455" s="28"/>
      <c r="AO455" s="28"/>
      <c r="AP455" s="27"/>
      <c r="AQ455" s="25"/>
      <c r="AR455" s="25"/>
      <c r="AS455" s="27"/>
      <c r="AT455" s="25"/>
      <c r="AU455" s="25"/>
      <c r="AV455" s="27"/>
      <c r="AW455" s="25"/>
      <c r="AX455" s="25"/>
      <c r="AY455" s="27"/>
      <c r="AZ455" s="26"/>
    </row>
    <row r="456" spans="1:52" x14ac:dyDescent="0.25">
      <c r="A456" s="22">
        <v>453</v>
      </c>
      <c r="B456" s="22">
        <v>55</v>
      </c>
      <c r="C456" s="22" t="s">
        <v>469</v>
      </c>
      <c r="D456" s="22" t="s">
        <v>263</v>
      </c>
      <c r="E456" s="23"/>
      <c r="F456" s="23"/>
      <c r="G456" s="24">
        <v>6.2</v>
      </c>
      <c r="H456" s="23" t="str">
        <f t="shared" si="138"/>
        <v>≤7.0</v>
      </c>
      <c r="I456" s="23"/>
      <c r="J456" s="23"/>
      <c r="K456" s="24"/>
      <c r="L456" s="23"/>
      <c r="M456" s="25">
        <v>120</v>
      </c>
      <c r="N456" s="18" t="str">
        <f t="shared" si="131"/>
        <v>110–180</v>
      </c>
      <c r="O456" s="25">
        <v>37.281200000000005</v>
      </c>
      <c r="P456" s="18" t="str">
        <f t="shared" si="132"/>
        <v>26–44</v>
      </c>
      <c r="Q456" s="25">
        <v>70.217999999999989</v>
      </c>
      <c r="R456" s="18" t="str">
        <f t="shared" si="133"/>
        <v>&gt;58</v>
      </c>
      <c r="S456" s="26" t="s">
        <v>8</v>
      </c>
      <c r="T456" s="18">
        <v>10</v>
      </c>
      <c r="U456" s="26" t="str">
        <f t="shared" si="134"/>
        <v>8–15</v>
      </c>
      <c r="V456" s="22">
        <v>4</v>
      </c>
      <c r="W456" s="22" t="str">
        <f t="shared" si="127"/>
        <v>2000–4000</v>
      </c>
      <c r="X456" s="25">
        <v>3213</v>
      </c>
      <c r="Y456" s="25">
        <v>3345</v>
      </c>
      <c r="Z456" s="27">
        <f t="shared" si="128"/>
        <v>4.0261613446470439E-2</v>
      </c>
      <c r="AA456" s="25"/>
      <c r="AB456" s="25"/>
      <c r="AC456" s="27"/>
      <c r="AD456" s="25"/>
      <c r="AE456" s="25"/>
      <c r="AF456" s="27"/>
      <c r="AG456" s="22"/>
      <c r="AH456" s="28"/>
      <c r="AI456" s="28"/>
      <c r="AJ456" s="27"/>
      <c r="AK456" s="28"/>
      <c r="AL456" s="28"/>
      <c r="AM456" s="27"/>
      <c r="AN456" s="28"/>
      <c r="AO456" s="28"/>
      <c r="AP456" s="27"/>
      <c r="AQ456" s="25"/>
      <c r="AR456" s="25"/>
      <c r="AS456" s="27"/>
      <c r="AT456" s="25"/>
      <c r="AU456" s="25"/>
      <c r="AV456" s="27"/>
      <c r="AW456" s="25"/>
      <c r="AX456" s="25"/>
      <c r="AY456" s="27"/>
      <c r="AZ456" s="26"/>
    </row>
    <row r="457" spans="1:52" x14ac:dyDescent="0.25">
      <c r="A457" s="22">
        <v>454</v>
      </c>
      <c r="B457" s="22">
        <v>55</v>
      </c>
      <c r="C457" s="22" t="s">
        <v>469</v>
      </c>
      <c r="D457" s="22" t="s">
        <v>263</v>
      </c>
      <c r="E457" s="23"/>
      <c r="F457" s="23"/>
      <c r="G457" s="24">
        <v>6.2</v>
      </c>
      <c r="H457" s="23" t="str">
        <f t="shared" si="138"/>
        <v>≤7.0</v>
      </c>
      <c r="I457" s="23"/>
      <c r="J457" s="23"/>
      <c r="K457" s="24"/>
      <c r="L457" s="23"/>
      <c r="M457" s="25">
        <v>120</v>
      </c>
      <c r="N457" s="18" t="str">
        <f t="shared" si="131"/>
        <v>110–180</v>
      </c>
      <c r="O457" s="25">
        <v>37.281200000000005</v>
      </c>
      <c r="P457" s="18" t="str">
        <f t="shared" si="132"/>
        <v>26–44</v>
      </c>
      <c r="Q457" s="25">
        <v>70.217999999999989</v>
      </c>
      <c r="R457" s="18" t="str">
        <f t="shared" si="133"/>
        <v>&gt;58</v>
      </c>
      <c r="S457" s="26" t="s">
        <v>8</v>
      </c>
      <c r="T457" s="18">
        <v>25</v>
      </c>
      <c r="U457" s="26" t="str">
        <f t="shared" si="134"/>
        <v>&gt;15</v>
      </c>
      <c r="V457" s="22">
        <v>4</v>
      </c>
      <c r="W457" s="22" t="str">
        <f t="shared" si="127"/>
        <v>2000–4000</v>
      </c>
      <c r="X457" s="25">
        <v>3213</v>
      </c>
      <c r="Y457" s="25">
        <v>3395</v>
      </c>
      <c r="Z457" s="27">
        <f t="shared" si="128"/>
        <v>5.509868087693813E-2</v>
      </c>
      <c r="AA457" s="25"/>
      <c r="AB457" s="25"/>
      <c r="AC457" s="27"/>
      <c r="AD457" s="25"/>
      <c r="AE457" s="25"/>
      <c r="AF457" s="27"/>
      <c r="AG457" s="22"/>
      <c r="AH457" s="28"/>
      <c r="AI457" s="28"/>
      <c r="AJ457" s="27"/>
      <c r="AK457" s="28"/>
      <c r="AL457" s="28"/>
      <c r="AM457" s="27"/>
      <c r="AN457" s="28"/>
      <c r="AO457" s="28"/>
      <c r="AP457" s="27"/>
      <c r="AQ457" s="25"/>
      <c r="AR457" s="25"/>
      <c r="AS457" s="27"/>
      <c r="AT457" s="25"/>
      <c r="AU457" s="25"/>
      <c r="AV457" s="27"/>
      <c r="AW457" s="25"/>
      <c r="AX457" s="25"/>
      <c r="AY457" s="27"/>
      <c r="AZ457" s="26"/>
    </row>
    <row r="458" spans="1:52" x14ac:dyDescent="0.25">
      <c r="A458" s="22">
        <v>455</v>
      </c>
      <c r="B458" s="22">
        <v>55</v>
      </c>
      <c r="C458" s="22" t="s">
        <v>469</v>
      </c>
      <c r="D458" s="22" t="s">
        <v>263</v>
      </c>
      <c r="E458" s="23"/>
      <c r="F458" s="23"/>
      <c r="G458" s="24">
        <v>6.2</v>
      </c>
      <c r="H458" s="23" t="str">
        <f t="shared" si="138"/>
        <v>≤7.0</v>
      </c>
      <c r="I458" s="23"/>
      <c r="J458" s="23"/>
      <c r="K458" s="24"/>
      <c r="L458" s="23"/>
      <c r="M458" s="25">
        <v>120</v>
      </c>
      <c r="N458" s="18" t="str">
        <f t="shared" si="131"/>
        <v>110–180</v>
      </c>
      <c r="O458" s="25">
        <v>37.281200000000005</v>
      </c>
      <c r="P458" s="18" t="str">
        <f t="shared" si="132"/>
        <v>26–44</v>
      </c>
      <c r="Q458" s="25">
        <v>70.217999999999989</v>
      </c>
      <c r="R458" s="18" t="str">
        <f t="shared" si="133"/>
        <v>&gt;58</v>
      </c>
      <c r="S458" s="26" t="s">
        <v>8</v>
      </c>
      <c r="T458" s="18">
        <v>50</v>
      </c>
      <c r="U458" s="26" t="str">
        <f t="shared" si="134"/>
        <v>&gt;15</v>
      </c>
      <c r="V458" s="22">
        <v>4</v>
      </c>
      <c r="W458" s="22" t="str">
        <f t="shared" si="127"/>
        <v>2000–4000</v>
      </c>
      <c r="X458" s="25">
        <v>3213</v>
      </c>
      <c r="Y458" s="25">
        <v>2692</v>
      </c>
      <c r="Z458" s="27">
        <f t="shared" si="128"/>
        <v>-0.1769206683512401</v>
      </c>
      <c r="AA458" s="25"/>
      <c r="AB458" s="25"/>
      <c r="AC458" s="27"/>
      <c r="AD458" s="25"/>
      <c r="AE458" s="25"/>
      <c r="AF458" s="27"/>
      <c r="AG458" s="22"/>
      <c r="AH458" s="28"/>
      <c r="AI458" s="28"/>
      <c r="AJ458" s="27"/>
      <c r="AK458" s="28"/>
      <c r="AL458" s="28"/>
      <c r="AM458" s="27"/>
      <c r="AN458" s="28"/>
      <c r="AO458" s="28"/>
      <c r="AP458" s="27"/>
      <c r="AQ458" s="25"/>
      <c r="AR458" s="25"/>
      <c r="AS458" s="27"/>
      <c r="AT458" s="25"/>
      <c r="AU458" s="25"/>
      <c r="AV458" s="27"/>
      <c r="AW458" s="25"/>
      <c r="AX458" s="25"/>
      <c r="AY458" s="27"/>
      <c r="AZ458" s="26"/>
    </row>
    <row r="459" spans="1:52" x14ac:dyDescent="0.25">
      <c r="A459" s="22">
        <v>456</v>
      </c>
      <c r="B459" s="22">
        <v>56</v>
      </c>
      <c r="C459" s="22" t="s">
        <v>470</v>
      </c>
      <c r="D459" s="22" t="s">
        <v>24</v>
      </c>
      <c r="E459" s="23">
        <v>32</v>
      </c>
      <c r="F459" s="23" t="str">
        <f t="shared" ref="F459:F522" si="139">IF(E459&gt;0.5, "&gt;0.5", "≤0.5")</f>
        <v>&gt;0.5</v>
      </c>
      <c r="G459" s="24">
        <v>7.75</v>
      </c>
      <c r="H459" s="23" t="str">
        <f t="shared" si="138"/>
        <v>&gt;7.0</v>
      </c>
      <c r="I459" s="23">
        <v>5.89</v>
      </c>
      <c r="J459" s="23" t="str">
        <f>IF(I459&gt;15,"&gt;15","≤15")</f>
        <v>≤15</v>
      </c>
      <c r="K459" s="24">
        <v>14.654</v>
      </c>
      <c r="L459" s="23" t="str">
        <f t="shared" ref="L459:L522" si="140">IF(K459&gt;20,"&gt;20",IF(K459&gt;10,"10–20","&lt;10"))</f>
        <v>10–20</v>
      </c>
      <c r="M459" s="25">
        <v>100</v>
      </c>
      <c r="N459" s="18" t="str">
        <f t="shared" si="131"/>
        <v>&lt;110</v>
      </c>
      <c r="O459" s="25">
        <v>90.683999999999997</v>
      </c>
      <c r="P459" s="18" t="str">
        <f t="shared" si="132"/>
        <v>&gt;44</v>
      </c>
      <c r="Q459" s="25">
        <v>59.76</v>
      </c>
      <c r="R459" s="18" t="str">
        <f t="shared" si="133"/>
        <v>&gt;58</v>
      </c>
      <c r="S459" s="26" t="s">
        <v>8</v>
      </c>
      <c r="T459" s="18">
        <v>4.0500000000000007</v>
      </c>
      <c r="U459" s="26" t="str">
        <f t="shared" si="134"/>
        <v>&lt;8</v>
      </c>
      <c r="V459" s="22">
        <v>3</v>
      </c>
      <c r="W459" s="22" t="str">
        <f t="shared" si="127"/>
        <v>4000–6000</v>
      </c>
      <c r="X459" s="25">
        <v>5530</v>
      </c>
      <c r="Y459" s="25">
        <v>6630</v>
      </c>
      <c r="Z459" s="27">
        <f t="shared" si="128"/>
        <v>0.18141698866352779</v>
      </c>
      <c r="AA459" s="25">
        <v>9740</v>
      </c>
      <c r="AB459" s="25">
        <v>9790</v>
      </c>
      <c r="AC459" s="27">
        <f>LN(AB459/AA459)</f>
        <v>5.1203388879753307E-3</v>
      </c>
      <c r="AD459" s="25">
        <v>15270</v>
      </c>
      <c r="AE459" s="25">
        <v>16420</v>
      </c>
      <c r="AF459" s="27">
        <f>LN(AE459/AD459)</f>
        <v>7.2609984793741061E-2</v>
      </c>
      <c r="AG459" s="22"/>
      <c r="AH459" s="28"/>
      <c r="AI459" s="28"/>
      <c r="AJ459" s="27"/>
      <c r="AK459" s="28"/>
      <c r="AL459" s="28"/>
      <c r="AM459" s="27"/>
      <c r="AN459" s="28"/>
      <c r="AO459" s="28"/>
      <c r="AP459" s="27"/>
      <c r="AQ459" s="25"/>
      <c r="AR459" s="25"/>
      <c r="AS459" s="27"/>
      <c r="AT459" s="25"/>
      <c r="AU459" s="25"/>
      <c r="AV459" s="27"/>
      <c r="AW459" s="25"/>
      <c r="AX459" s="25"/>
      <c r="AY459" s="27"/>
      <c r="AZ459" s="26"/>
    </row>
    <row r="460" spans="1:52" x14ac:dyDescent="0.25">
      <c r="A460" s="22">
        <v>457</v>
      </c>
      <c r="B460" s="22">
        <v>57</v>
      </c>
      <c r="C460" s="22" t="s">
        <v>471</v>
      </c>
      <c r="D460" s="22" t="s">
        <v>27</v>
      </c>
      <c r="E460" s="23">
        <v>4.2</v>
      </c>
      <c r="F460" s="23" t="str">
        <f t="shared" si="139"/>
        <v>&gt;0.5</v>
      </c>
      <c r="G460" s="24">
        <v>8.1999999999999993</v>
      </c>
      <c r="H460" s="23" t="str">
        <f t="shared" si="138"/>
        <v>&gt;7.0</v>
      </c>
      <c r="I460" s="23"/>
      <c r="J460" s="23"/>
      <c r="K460" s="24">
        <v>3.448</v>
      </c>
      <c r="L460" s="23" t="str">
        <f t="shared" si="140"/>
        <v>&lt;10</v>
      </c>
      <c r="M460" s="25">
        <v>60</v>
      </c>
      <c r="N460" s="18" t="str">
        <f t="shared" si="131"/>
        <v>&lt;110</v>
      </c>
      <c r="O460" s="25">
        <v>22</v>
      </c>
      <c r="P460" s="18" t="str">
        <f t="shared" si="132"/>
        <v>&lt;26</v>
      </c>
      <c r="Q460" s="25">
        <v>29.88</v>
      </c>
      <c r="R460" s="18" t="str">
        <f t="shared" si="133"/>
        <v>25–58</v>
      </c>
      <c r="S460" s="26" t="s">
        <v>8</v>
      </c>
      <c r="T460" s="18">
        <v>3</v>
      </c>
      <c r="U460" s="26" t="str">
        <f t="shared" si="134"/>
        <v>&lt;8</v>
      </c>
      <c r="V460" s="22">
        <v>4</v>
      </c>
      <c r="W460" s="22" t="str">
        <f t="shared" ref="W460:W523" si="141">IF(X460&gt;6000,"&gt;6000",IF(X460&gt;4000,"4000–6000",IF(X460&gt;2000,"2000–4000","&lt;2000")))</f>
        <v>2000–4000</v>
      </c>
      <c r="X460" s="25">
        <v>2470</v>
      </c>
      <c r="Y460" s="25">
        <v>2800</v>
      </c>
      <c r="Z460" s="27">
        <f t="shared" ref="Z460:Z523" si="142">LN(Y460/X460)</f>
        <v>0.12540126654127245</v>
      </c>
      <c r="AA460" s="25">
        <v>3810</v>
      </c>
      <c r="AB460" s="25">
        <v>4240</v>
      </c>
      <c r="AC460" s="27">
        <f>LN(AB460/AA460)</f>
        <v>0.10693408010525689</v>
      </c>
      <c r="AD460" s="25">
        <v>6280</v>
      </c>
      <c r="AE460" s="25">
        <v>7040</v>
      </c>
      <c r="AF460" s="27">
        <f>LN(AE460/AD460)</f>
        <v>0.1142381896898437</v>
      </c>
      <c r="AG460" s="22" t="str">
        <f t="shared" ref="AG460:AG473" si="143">IF(AH460&gt;40,"&gt;40",IF(AH460&gt;30,"30–40",IF(AH460&gt;20,"20–30","&lt;20")))</f>
        <v>20–30</v>
      </c>
      <c r="AH460" s="28">
        <v>21.417004048582996</v>
      </c>
      <c r="AI460" s="28">
        <v>23.178571428571431</v>
      </c>
      <c r="AJ460" s="27">
        <f t="shared" ref="AJ460:AJ523" si="144">LN(AI460/AH460)</f>
        <v>7.9043018304518278E-2</v>
      </c>
      <c r="AK460" s="28">
        <v>16.062992125984252</v>
      </c>
      <c r="AL460" s="28">
        <v>17.287735849056602</v>
      </c>
      <c r="AM460" s="27">
        <v>7.3479339269068508E-2</v>
      </c>
      <c r="AN460" s="28">
        <v>18.152866242038218</v>
      </c>
      <c r="AO460" s="28">
        <v>19.630681818181817</v>
      </c>
      <c r="AP460" s="27">
        <v>7.8265273249230133E-2</v>
      </c>
      <c r="AQ460" s="25">
        <v>52.9</v>
      </c>
      <c r="AR460" s="25">
        <v>64.900000000000006</v>
      </c>
      <c r="AS460" s="27">
        <f t="shared" ref="AS460:AS523" si="145">LN(AR460/AQ460)</f>
        <v>0.20444428484579075</v>
      </c>
      <c r="AT460" s="25">
        <v>61.2</v>
      </c>
      <c r="AU460" s="25">
        <v>73.3</v>
      </c>
      <c r="AV460" s="27">
        <f>LN(AU460/AT460)</f>
        <v>0.18041341937432537</v>
      </c>
      <c r="AW460" s="25">
        <v>114</v>
      </c>
      <c r="AX460" s="25">
        <v>138.19999999999999</v>
      </c>
      <c r="AY460" s="27">
        <f>LN(AX460/AW460)</f>
        <v>0.19250346293907405</v>
      </c>
      <c r="AZ460" s="26">
        <v>0.58718912666281164</v>
      </c>
    </row>
    <row r="461" spans="1:52" x14ac:dyDescent="0.25">
      <c r="A461" s="22">
        <v>458</v>
      </c>
      <c r="B461" s="22">
        <v>57</v>
      </c>
      <c r="C461" s="22" t="s">
        <v>471</v>
      </c>
      <c r="D461" s="22" t="s">
        <v>27</v>
      </c>
      <c r="E461" s="23">
        <v>4.2</v>
      </c>
      <c r="F461" s="23" t="str">
        <f t="shared" si="139"/>
        <v>&gt;0.5</v>
      </c>
      <c r="G461" s="24">
        <v>8.1999999999999993</v>
      </c>
      <c r="H461" s="23" t="str">
        <f t="shared" si="138"/>
        <v>&gt;7.0</v>
      </c>
      <c r="I461" s="23"/>
      <c r="J461" s="23"/>
      <c r="K461" s="24">
        <v>3.448</v>
      </c>
      <c r="L461" s="23" t="str">
        <f t="shared" si="140"/>
        <v>&lt;10</v>
      </c>
      <c r="M461" s="25">
        <v>60</v>
      </c>
      <c r="N461" s="18" t="str">
        <f t="shared" ref="N461:N524" si="146">IF(M461&gt;180,"&gt;180",IF(M461&gt;110,"110–180","&lt;110"))</f>
        <v>&lt;110</v>
      </c>
      <c r="O461" s="25">
        <v>22</v>
      </c>
      <c r="P461" s="18" t="str">
        <f t="shared" ref="P461:P524" si="147">IF(O461&gt;44,"&gt;44",IF(O461&gt;26.4,"26–44","&lt;26"))</f>
        <v>&lt;26</v>
      </c>
      <c r="Q461" s="25">
        <v>29.88</v>
      </c>
      <c r="R461" s="18" t="str">
        <f t="shared" ref="R461:R524" si="148">IF(Q461&gt;58,"&gt;58",IF(Q461&gt;25,"25–58","&lt;25"))</f>
        <v>25–58</v>
      </c>
      <c r="S461" s="26" t="s">
        <v>8</v>
      </c>
      <c r="T461" s="18">
        <v>6</v>
      </c>
      <c r="U461" s="26" t="str">
        <f t="shared" si="134"/>
        <v>&lt;8</v>
      </c>
      <c r="V461" s="22">
        <v>4</v>
      </c>
      <c r="W461" s="22" t="str">
        <f t="shared" si="141"/>
        <v>2000–4000</v>
      </c>
      <c r="X461" s="25">
        <v>2470</v>
      </c>
      <c r="Y461" s="25">
        <v>3060</v>
      </c>
      <c r="Z461" s="27">
        <f t="shared" si="142"/>
        <v>0.21419676532440352</v>
      </c>
      <c r="AA461" s="25">
        <v>3810</v>
      </c>
      <c r="AB461" s="25">
        <v>4600</v>
      </c>
      <c r="AC461" s="27">
        <f>LN(AB461/AA461)</f>
        <v>0.18842711435643966</v>
      </c>
      <c r="AD461" s="25">
        <v>6280</v>
      </c>
      <c r="AE461" s="25">
        <v>7660</v>
      </c>
      <c r="AF461" s="27">
        <f>LN(AE461/AD461)</f>
        <v>0.19864200327239268</v>
      </c>
      <c r="AG461" s="22" t="str">
        <f t="shared" si="143"/>
        <v>20–30</v>
      </c>
      <c r="AH461" s="28">
        <v>21.417004048582996</v>
      </c>
      <c r="AI461" s="28">
        <v>24.575163398692812</v>
      </c>
      <c r="AJ461" s="27">
        <f t="shared" si="144"/>
        <v>0.13755112676713688</v>
      </c>
      <c r="AK461" s="28">
        <v>16.062992125984252</v>
      </c>
      <c r="AL461" s="28">
        <v>18.326086956521738</v>
      </c>
      <c r="AM461" s="27">
        <v>0.13180756113308967</v>
      </c>
      <c r="AN461" s="28">
        <v>18.152866242038218</v>
      </c>
      <c r="AO461" s="28">
        <v>20.835509138381202</v>
      </c>
      <c r="AP461" s="27">
        <v>0.13783023334882025</v>
      </c>
      <c r="AQ461" s="25">
        <v>52.9</v>
      </c>
      <c r="AR461" s="25">
        <v>75.2</v>
      </c>
      <c r="AS461" s="27">
        <f t="shared" si="145"/>
        <v>0.35174789209154045</v>
      </c>
      <c r="AT461" s="25">
        <v>61.2</v>
      </c>
      <c r="AU461" s="25">
        <v>84.3</v>
      </c>
      <c r="AV461" s="27">
        <f>LN(AU461/AT461)</f>
        <v>0.32023467548952939</v>
      </c>
      <c r="AW461" s="25">
        <v>114</v>
      </c>
      <c r="AX461" s="25">
        <v>159.6</v>
      </c>
      <c r="AY461" s="27">
        <f>LN(AX461/AW461)</f>
        <v>0.33647223662121289</v>
      </c>
      <c r="AZ461" s="26">
        <v>0.52635989168496933</v>
      </c>
    </row>
    <row r="462" spans="1:52" x14ac:dyDescent="0.25">
      <c r="A462" s="22">
        <v>459</v>
      </c>
      <c r="B462" s="22">
        <v>57</v>
      </c>
      <c r="C462" s="22" t="s">
        <v>471</v>
      </c>
      <c r="D462" s="22" t="s">
        <v>27</v>
      </c>
      <c r="E462" s="23">
        <v>4.2</v>
      </c>
      <c r="F462" s="23" t="str">
        <f t="shared" si="139"/>
        <v>&gt;0.5</v>
      </c>
      <c r="G462" s="24">
        <v>8.1999999999999993</v>
      </c>
      <c r="H462" s="23" t="str">
        <f t="shared" si="138"/>
        <v>&gt;7.0</v>
      </c>
      <c r="I462" s="23"/>
      <c r="J462" s="23"/>
      <c r="K462" s="24">
        <v>3.448</v>
      </c>
      <c r="L462" s="23" t="str">
        <f t="shared" si="140"/>
        <v>&lt;10</v>
      </c>
      <c r="M462" s="25">
        <v>60</v>
      </c>
      <c r="N462" s="18" t="str">
        <f t="shared" si="146"/>
        <v>&lt;110</v>
      </c>
      <c r="O462" s="25">
        <v>22</v>
      </c>
      <c r="P462" s="18" t="str">
        <f t="shared" si="147"/>
        <v>&lt;26</v>
      </c>
      <c r="Q462" s="25">
        <v>29.88</v>
      </c>
      <c r="R462" s="18" t="str">
        <f t="shared" si="148"/>
        <v>25–58</v>
      </c>
      <c r="S462" s="26" t="s">
        <v>8</v>
      </c>
      <c r="T462" s="18">
        <v>9</v>
      </c>
      <c r="U462" s="26" t="str">
        <f t="shared" si="134"/>
        <v>8–15</v>
      </c>
      <c r="V462" s="22">
        <v>4</v>
      </c>
      <c r="W462" s="22" t="str">
        <f t="shared" si="141"/>
        <v>2000–4000</v>
      </c>
      <c r="X462" s="25">
        <v>2470</v>
      </c>
      <c r="Y462" s="25">
        <v>3210</v>
      </c>
      <c r="Z462" s="27">
        <f t="shared" si="142"/>
        <v>0.26205278650203861</v>
      </c>
      <c r="AA462" s="25">
        <v>3810</v>
      </c>
      <c r="AB462" s="25">
        <v>4810</v>
      </c>
      <c r="AC462" s="27">
        <f>LN(AB462/AA462)</f>
        <v>0.23306789497906025</v>
      </c>
      <c r="AD462" s="25">
        <v>6280</v>
      </c>
      <c r="AE462" s="25">
        <v>8020</v>
      </c>
      <c r="AF462" s="27">
        <f>LN(AE462/AD462)</f>
        <v>0.24456844139831585</v>
      </c>
      <c r="AG462" s="22" t="str">
        <f t="shared" si="143"/>
        <v>20–30</v>
      </c>
      <c r="AH462" s="28">
        <v>21.417004048582996</v>
      </c>
      <c r="AI462" s="28">
        <v>25.29595015576324</v>
      </c>
      <c r="AJ462" s="27">
        <f t="shared" si="144"/>
        <v>0.16645912180133984</v>
      </c>
      <c r="AK462" s="28">
        <v>16.062992125984252</v>
      </c>
      <c r="AL462" s="28">
        <v>18.835758835758835</v>
      </c>
      <c r="AM462" s="27">
        <v>0.15923912855159297</v>
      </c>
      <c r="AN462" s="28">
        <v>18.152866242038218</v>
      </c>
      <c r="AO462" s="28">
        <v>21.433915211970074</v>
      </c>
      <c r="AP462" s="27">
        <v>0.16614602259599218</v>
      </c>
      <c r="AQ462" s="25">
        <v>52.9</v>
      </c>
      <c r="AR462" s="25">
        <v>81.2</v>
      </c>
      <c r="AS462" s="27">
        <f t="shared" si="145"/>
        <v>0.4285119083033786</v>
      </c>
      <c r="AT462" s="25">
        <v>61.2</v>
      </c>
      <c r="AU462" s="25">
        <v>90.6</v>
      </c>
      <c r="AV462" s="27">
        <f>LN(AU462/AT462)</f>
        <v>0.39230702353065317</v>
      </c>
      <c r="AW462" s="25">
        <v>114</v>
      </c>
      <c r="AX462" s="25">
        <v>171.9</v>
      </c>
      <c r="AY462" s="27">
        <f>LN(AX462/AW462)</f>
        <v>0.41071446399430822</v>
      </c>
      <c r="AZ462" s="26">
        <v>0.43099401190891601</v>
      </c>
    </row>
    <row r="463" spans="1:52" x14ac:dyDescent="0.25">
      <c r="A463" s="22">
        <v>460</v>
      </c>
      <c r="B463" s="22">
        <v>58</v>
      </c>
      <c r="C463" s="22" t="s">
        <v>472</v>
      </c>
      <c r="D463" s="22" t="s">
        <v>6</v>
      </c>
      <c r="E463" s="23">
        <v>0.1</v>
      </c>
      <c r="F463" s="23" t="str">
        <f t="shared" si="139"/>
        <v>≤0.5</v>
      </c>
      <c r="G463" s="24">
        <v>7.6</v>
      </c>
      <c r="H463" s="23" t="str">
        <f t="shared" si="138"/>
        <v>&gt;7.0</v>
      </c>
      <c r="I463" s="23"/>
      <c r="J463" s="23"/>
      <c r="K463" s="24">
        <v>26</v>
      </c>
      <c r="L463" s="23" t="str">
        <f t="shared" si="140"/>
        <v>&gt;20</v>
      </c>
      <c r="M463" s="25">
        <v>75</v>
      </c>
      <c r="N463" s="18" t="str">
        <f t="shared" si="146"/>
        <v>&lt;110</v>
      </c>
      <c r="O463" s="25">
        <v>30.228000000000002</v>
      </c>
      <c r="P463" s="18" t="str">
        <f t="shared" si="147"/>
        <v>26–44</v>
      </c>
      <c r="Q463" s="25">
        <v>0</v>
      </c>
      <c r="R463" s="18" t="str">
        <f t="shared" si="148"/>
        <v>&lt;25</v>
      </c>
      <c r="S463" s="26" t="s">
        <v>28</v>
      </c>
      <c r="T463" s="18">
        <v>23</v>
      </c>
      <c r="U463" s="26" t="str">
        <f t="shared" si="134"/>
        <v>&gt;15</v>
      </c>
      <c r="V463" s="22">
        <v>4</v>
      </c>
      <c r="W463" s="22" t="str">
        <f t="shared" si="141"/>
        <v>2000–4000</v>
      </c>
      <c r="X463" s="25">
        <v>2480</v>
      </c>
      <c r="Y463" s="25">
        <v>2650</v>
      </c>
      <c r="Z463" s="27">
        <f t="shared" si="142"/>
        <v>6.6301079821240075E-2</v>
      </c>
      <c r="AA463" s="25"/>
      <c r="AB463" s="25"/>
      <c r="AC463" s="27"/>
      <c r="AD463" s="25"/>
      <c r="AE463" s="25"/>
      <c r="AF463" s="27"/>
      <c r="AG463" s="22" t="str">
        <f t="shared" si="143"/>
        <v>&lt;20</v>
      </c>
      <c r="AH463" s="28">
        <v>8</v>
      </c>
      <c r="AI463" s="28">
        <v>16</v>
      </c>
      <c r="AJ463" s="27">
        <f t="shared" si="144"/>
        <v>0.69314718055994529</v>
      </c>
      <c r="AK463" s="28"/>
      <c r="AL463" s="28"/>
      <c r="AM463" s="27"/>
      <c r="AN463" s="28"/>
      <c r="AO463" s="28"/>
      <c r="AP463" s="27"/>
      <c r="AQ463" s="25">
        <v>19.84</v>
      </c>
      <c r="AR463" s="25">
        <v>42.4</v>
      </c>
      <c r="AS463" s="27">
        <f t="shared" si="145"/>
        <v>0.7594482603811854</v>
      </c>
      <c r="AT463" s="25"/>
      <c r="AU463" s="25"/>
      <c r="AV463" s="27"/>
      <c r="AW463" s="25"/>
      <c r="AX463" s="25"/>
      <c r="AY463" s="27"/>
      <c r="AZ463" s="26">
        <v>0.34782608695652173</v>
      </c>
    </row>
    <row r="464" spans="1:52" x14ac:dyDescent="0.25">
      <c r="A464" s="22">
        <v>461</v>
      </c>
      <c r="B464" s="22">
        <v>58</v>
      </c>
      <c r="C464" s="22" t="s">
        <v>472</v>
      </c>
      <c r="D464" s="22" t="s">
        <v>6</v>
      </c>
      <c r="E464" s="23">
        <v>0.1</v>
      </c>
      <c r="F464" s="23" t="str">
        <f t="shared" si="139"/>
        <v>≤0.5</v>
      </c>
      <c r="G464" s="24">
        <v>7.6</v>
      </c>
      <c r="H464" s="23" t="str">
        <f t="shared" si="138"/>
        <v>&gt;7.0</v>
      </c>
      <c r="I464" s="23"/>
      <c r="J464" s="23"/>
      <c r="K464" s="24">
        <v>26</v>
      </c>
      <c r="L464" s="23" t="str">
        <f t="shared" si="140"/>
        <v>&gt;20</v>
      </c>
      <c r="M464" s="25">
        <v>75</v>
      </c>
      <c r="N464" s="18" t="str">
        <f t="shared" si="146"/>
        <v>&lt;110</v>
      </c>
      <c r="O464" s="25">
        <v>30.228000000000002</v>
      </c>
      <c r="P464" s="18" t="str">
        <f t="shared" si="147"/>
        <v>26–44</v>
      </c>
      <c r="Q464" s="25">
        <v>0</v>
      </c>
      <c r="R464" s="18" t="str">
        <f t="shared" si="148"/>
        <v>&lt;25</v>
      </c>
      <c r="S464" s="26" t="s">
        <v>28</v>
      </c>
      <c r="T464" s="18">
        <v>23</v>
      </c>
      <c r="U464" s="26" t="str">
        <f t="shared" si="134"/>
        <v>&gt;15</v>
      </c>
      <c r="V464" s="22">
        <v>4</v>
      </c>
      <c r="W464" s="22" t="str">
        <f t="shared" si="141"/>
        <v>2000–4000</v>
      </c>
      <c r="X464" s="25">
        <v>3040</v>
      </c>
      <c r="Y464" s="25">
        <v>2940</v>
      </c>
      <c r="Z464" s="27">
        <f t="shared" si="142"/>
        <v>-3.3447934067540132E-2</v>
      </c>
      <c r="AA464" s="25"/>
      <c r="AB464" s="25"/>
      <c r="AC464" s="27"/>
      <c r="AD464" s="25"/>
      <c r="AE464" s="25"/>
      <c r="AF464" s="27"/>
      <c r="AG464" s="22" t="str">
        <f t="shared" si="143"/>
        <v>&lt;20</v>
      </c>
      <c r="AH464" s="28">
        <v>8</v>
      </c>
      <c r="AI464" s="28">
        <v>11</v>
      </c>
      <c r="AJ464" s="27">
        <f t="shared" si="144"/>
        <v>0.31845373111853459</v>
      </c>
      <c r="AK464" s="28"/>
      <c r="AL464" s="28"/>
      <c r="AM464" s="27"/>
      <c r="AN464" s="28"/>
      <c r="AO464" s="28"/>
      <c r="AP464" s="27"/>
      <c r="AQ464" s="25">
        <v>24.32</v>
      </c>
      <c r="AR464" s="25">
        <v>32.340000000000003</v>
      </c>
      <c r="AS464" s="27">
        <f t="shared" si="145"/>
        <v>0.28500579705099455</v>
      </c>
      <c r="AT464" s="25"/>
      <c r="AU464" s="25"/>
      <c r="AV464" s="27"/>
      <c r="AW464" s="25"/>
      <c r="AX464" s="25"/>
      <c r="AY464" s="27"/>
      <c r="AZ464" s="26">
        <v>0.13043478260869565</v>
      </c>
    </row>
    <row r="465" spans="1:52" x14ac:dyDescent="0.25">
      <c r="A465" s="22">
        <v>462</v>
      </c>
      <c r="B465" s="22">
        <v>58</v>
      </c>
      <c r="C465" s="22" t="s">
        <v>472</v>
      </c>
      <c r="D465" s="22" t="s">
        <v>6</v>
      </c>
      <c r="E465" s="23">
        <v>0.1</v>
      </c>
      <c r="F465" s="23" t="str">
        <f t="shared" si="139"/>
        <v>≤0.5</v>
      </c>
      <c r="G465" s="24">
        <v>7.6</v>
      </c>
      <c r="H465" s="23" t="str">
        <f t="shared" si="138"/>
        <v>&gt;7.0</v>
      </c>
      <c r="I465" s="23"/>
      <c r="J465" s="23"/>
      <c r="K465" s="24">
        <v>26</v>
      </c>
      <c r="L465" s="23" t="str">
        <f t="shared" si="140"/>
        <v>&gt;20</v>
      </c>
      <c r="M465" s="25">
        <v>75</v>
      </c>
      <c r="N465" s="18" t="str">
        <f t="shared" si="146"/>
        <v>&lt;110</v>
      </c>
      <c r="O465" s="25">
        <v>30.228000000000002</v>
      </c>
      <c r="P465" s="18" t="str">
        <f t="shared" si="147"/>
        <v>26–44</v>
      </c>
      <c r="Q465" s="25">
        <v>0</v>
      </c>
      <c r="R465" s="18" t="str">
        <f t="shared" si="148"/>
        <v>&lt;25</v>
      </c>
      <c r="S465" s="26" t="s">
        <v>28</v>
      </c>
      <c r="T465" s="18">
        <v>23</v>
      </c>
      <c r="U465" s="26" t="str">
        <f t="shared" si="134"/>
        <v>&gt;15</v>
      </c>
      <c r="V465" s="22">
        <v>4</v>
      </c>
      <c r="W465" s="22" t="str">
        <f t="shared" si="141"/>
        <v>2000–4000</v>
      </c>
      <c r="X465" s="25">
        <v>2670</v>
      </c>
      <c r="Y465" s="25">
        <v>2960</v>
      </c>
      <c r="Z465" s="27">
        <f t="shared" si="142"/>
        <v>0.10311079592381088</v>
      </c>
      <c r="AA465" s="25"/>
      <c r="AB465" s="25"/>
      <c r="AC465" s="27"/>
      <c r="AD465" s="25"/>
      <c r="AE465" s="25"/>
      <c r="AF465" s="27"/>
      <c r="AG465" s="22" t="str">
        <f t="shared" si="143"/>
        <v>&lt;20</v>
      </c>
      <c r="AH465" s="28">
        <v>6</v>
      </c>
      <c r="AI465" s="28">
        <v>13</v>
      </c>
      <c r="AJ465" s="27">
        <f t="shared" si="144"/>
        <v>0.77318988823348167</v>
      </c>
      <c r="AK465" s="28"/>
      <c r="AL465" s="28"/>
      <c r="AM465" s="27"/>
      <c r="AN465" s="28"/>
      <c r="AO465" s="28"/>
      <c r="AP465" s="27"/>
      <c r="AQ465" s="25">
        <v>16.02</v>
      </c>
      <c r="AR465" s="25">
        <v>38.479999999999997</v>
      </c>
      <c r="AS465" s="27">
        <f t="shared" si="145"/>
        <v>0.87630068415729245</v>
      </c>
      <c r="AT465" s="25"/>
      <c r="AU465" s="25"/>
      <c r="AV465" s="27"/>
      <c r="AW465" s="25"/>
      <c r="AX465" s="25"/>
      <c r="AY465" s="27"/>
      <c r="AZ465" s="26">
        <v>0.30434782608695654</v>
      </c>
    </row>
    <row r="466" spans="1:52" x14ac:dyDescent="0.25">
      <c r="A466" s="22">
        <v>463</v>
      </c>
      <c r="B466" s="22">
        <v>58</v>
      </c>
      <c r="C466" s="22" t="s">
        <v>472</v>
      </c>
      <c r="D466" s="22" t="s">
        <v>6</v>
      </c>
      <c r="E466" s="23">
        <v>0.1</v>
      </c>
      <c r="F466" s="23" t="str">
        <f t="shared" si="139"/>
        <v>≤0.5</v>
      </c>
      <c r="G466" s="24">
        <v>7.6</v>
      </c>
      <c r="H466" s="23" t="str">
        <f t="shared" si="138"/>
        <v>&gt;7.0</v>
      </c>
      <c r="I466" s="23"/>
      <c r="J466" s="23"/>
      <c r="K466" s="24">
        <v>26</v>
      </c>
      <c r="L466" s="23" t="str">
        <f t="shared" si="140"/>
        <v>&gt;20</v>
      </c>
      <c r="M466" s="25">
        <v>75</v>
      </c>
      <c r="N466" s="18" t="str">
        <f t="shared" si="146"/>
        <v>&lt;110</v>
      </c>
      <c r="O466" s="25">
        <v>30.228000000000002</v>
      </c>
      <c r="P466" s="18" t="str">
        <f t="shared" si="147"/>
        <v>26–44</v>
      </c>
      <c r="Q466" s="25">
        <v>0</v>
      </c>
      <c r="R466" s="18" t="str">
        <f t="shared" si="148"/>
        <v>&lt;25</v>
      </c>
      <c r="S466" s="26" t="s">
        <v>28</v>
      </c>
      <c r="T466" s="18">
        <v>23</v>
      </c>
      <c r="U466" s="26" t="str">
        <f t="shared" si="134"/>
        <v>&gt;15</v>
      </c>
      <c r="V466" s="22">
        <v>4</v>
      </c>
      <c r="W466" s="22" t="str">
        <f t="shared" si="141"/>
        <v>2000–4000</v>
      </c>
      <c r="X466" s="25">
        <v>2590</v>
      </c>
      <c r="Y466" s="25">
        <v>2560</v>
      </c>
      <c r="Z466" s="27">
        <f t="shared" si="142"/>
        <v>-1.165061721997525E-2</v>
      </c>
      <c r="AA466" s="25"/>
      <c r="AB466" s="25"/>
      <c r="AC466" s="27"/>
      <c r="AD466" s="25"/>
      <c r="AE466" s="25"/>
      <c r="AF466" s="27"/>
      <c r="AG466" s="22" t="str">
        <f t="shared" si="143"/>
        <v>&lt;20</v>
      </c>
      <c r="AH466" s="28">
        <v>7</v>
      </c>
      <c r="AI466" s="28">
        <v>14</v>
      </c>
      <c r="AJ466" s="27">
        <f t="shared" si="144"/>
        <v>0.69314718055994529</v>
      </c>
      <c r="AK466" s="28"/>
      <c r="AL466" s="28"/>
      <c r="AM466" s="27"/>
      <c r="AN466" s="28"/>
      <c r="AO466" s="28"/>
      <c r="AP466" s="27"/>
      <c r="AQ466" s="25">
        <v>18.13</v>
      </c>
      <c r="AR466" s="25">
        <v>35.840000000000003</v>
      </c>
      <c r="AS466" s="27">
        <f t="shared" si="145"/>
        <v>0.68149656333997022</v>
      </c>
      <c r="AT466" s="25"/>
      <c r="AU466" s="25"/>
      <c r="AV466" s="27"/>
      <c r="AW466" s="25"/>
      <c r="AX466" s="25"/>
      <c r="AY466" s="27"/>
      <c r="AZ466" s="26">
        <v>0.30434782608695654</v>
      </c>
    </row>
    <row r="467" spans="1:52" x14ac:dyDescent="0.25">
      <c r="A467" s="22">
        <v>464</v>
      </c>
      <c r="B467" s="22">
        <v>58</v>
      </c>
      <c r="C467" s="22" t="s">
        <v>472</v>
      </c>
      <c r="D467" s="22" t="s">
        <v>6</v>
      </c>
      <c r="E467" s="23">
        <v>0.1</v>
      </c>
      <c r="F467" s="23" t="str">
        <f t="shared" si="139"/>
        <v>≤0.5</v>
      </c>
      <c r="G467" s="24">
        <v>7.6</v>
      </c>
      <c r="H467" s="23" t="str">
        <f t="shared" si="138"/>
        <v>&gt;7.0</v>
      </c>
      <c r="I467" s="23"/>
      <c r="J467" s="23"/>
      <c r="K467" s="24">
        <v>26</v>
      </c>
      <c r="L467" s="23" t="str">
        <f t="shared" si="140"/>
        <v>&gt;20</v>
      </c>
      <c r="M467" s="25">
        <v>75</v>
      </c>
      <c r="N467" s="18" t="str">
        <f t="shared" si="146"/>
        <v>&lt;110</v>
      </c>
      <c r="O467" s="25">
        <v>30.228000000000002</v>
      </c>
      <c r="P467" s="18" t="str">
        <f t="shared" si="147"/>
        <v>26–44</v>
      </c>
      <c r="Q467" s="25">
        <v>0</v>
      </c>
      <c r="R467" s="18" t="str">
        <f t="shared" si="148"/>
        <v>&lt;25</v>
      </c>
      <c r="S467" s="26" t="s">
        <v>28</v>
      </c>
      <c r="T467" s="18">
        <v>23</v>
      </c>
      <c r="U467" s="26" t="str">
        <f t="shared" si="134"/>
        <v>&gt;15</v>
      </c>
      <c r="V467" s="22">
        <v>4</v>
      </c>
      <c r="W467" s="22" t="str">
        <f t="shared" si="141"/>
        <v>2000–4000</v>
      </c>
      <c r="X467" s="25">
        <v>2440</v>
      </c>
      <c r="Y467" s="25">
        <v>2490</v>
      </c>
      <c r="Z467" s="27">
        <f t="shared" si="142"/>
        <v>2.0284671171505717E-2</v>
      </c>
      <c r="AA467" s="25"/>
      <c r="AB467" s="25"/>
      <c r="AC467" s="27"/>
      <c r="AD467" s="25"/>
      <c r="AE467" s="25"/>
      <c r="AF467" s="27"/>
      <c r="AG467" s="22" t="str">
        <f t="shared" si="143"/>
        <v>&lt;20</v>
      </c>
      <c r="AH467" s="28">
        <v>6</v>
      </c>
      <c r="AI467" s="28">
        <v>13</v>
      </c>
      <c r="AJ467" s="27">
        <f t="shared" si="144"/>
        <v>0.77318988823348167</v>
      </c>
      <c r="AK467" s="28"/>
      <c r="AL467" s="28"/>
      <c r="AM467" s="27"/>
      <c r="AN467" s="28"/>
      <c r="AO467" s="28"/>
      <c r="AP467" s="27"/>
      <c r="AQ467" s="25">
        <v>14.64</v>
      </c>
      <c r="AR467" s="25">
        <v>32.369999999999997</v>
      </c>
      <c r="AS467" s="27">
        <f t="shared" si="145"/>
        <v>0.79347455940498735</v>
      </c>
      <c r="AT467" s="25"/>
      <c r="AU467" s="25"/>
      <c r="AV467" s="27"/>
      <c r="AW467" s="25"/>
      <c r="AX467" s="25"/>
      <c r="AY467" s="27"/>
      <c r="AZ467" s="26">
        <v>0.30434782608695654</v>
      </c>
    </row>
    <row r="468" spans="1:52" x14ac:dyDescent="0.25">
      <c r="A468" s="22">
        <v>465</v>
      </c>
      <c r="B468" s="22">
        <v>58</v>
      </c>
      <c r="C468" s="22" t="s">
        <v>472</v>
      </c>
      <c r="D468" s="22" t="s">
        <v>6</v>
      </c>
      <c r="E468" s="23">
        <v>0.1</v>
      </c>
      <c r="F468" s="23" t="str">
        <f t="shared" si="139"/>
        <v>≤0.5</v>
      </c>
      <c r="G468" s="24">
        <v>7.6</v>
      </c>
      <c r="H468" s="23" t="str">
        <f t="shared" si="138"/>
        <v>&gt;7.0</v>
      </c>
      <c r="I468" s="23"/>
      <c r="J468" s="23"/>
      <c r="K468" s="24">
        <v>26</v>
      </c>
      <c r="L468" s="23" t="str">
        <f t="shared" si="140"/>
        <v>&gt;20</v>
      </c>
      <c r="M468" s="25">
        <v>75</v>
      </c>
      <c r="N468" s="18" t="str">
        <f t="shared" si="146"/>
        <v>&lt;110</v>
      </c>
      <c r="O468" s="25">
        <v>30.228000000000002</v>
      </c>
      <c r="P468" s="18" t="str">
        <f t="shared" si="147"/>
        <v>26–44</v>
      </c>
      <c r="Q468" s="25">
        <v>0</v>
      </c>
      <c r="R468" s="18" t="str">
        <f t="shared" si="148"/>
        <v>&lt;25</v>
      </c>
      <c r="S468" s="26" t="s">
        <v>28</v>
      </c>
      <c r="T468" s="18">
        <v>23</v>
      </c>
      <c r="U468" s="26" t="str">
        <f t="shared" ref="U468:U531" si="149">IF(T468&gt;15,"&gt;15",IF(T468&gt;8,"8–15","&lt;8"))</f>
        <v>&gt;15</v>
      </c>
      <c r="V468" s="22">
        <v>4</v>
      </c>
      <c r="W468" s="22" t="str">
        <f t="shared" si="141"/>
        <v>2000–4000</v>
      </c>
      <c r="X468" s="25">
        <v>2480</v>
      </c>
      <c r="Y468" s="25">
        <v>2300</v>
      </c>
      <c r="Z468" s="27">
        <f t="shared" si="142"/>
        <v>-7.5349437241786846E-2</v>
      </c>
      <c r="AA468" s="25"/>
      <c r="AB468" s="25"/>
      <c r="AC468" s="27"/>
      <c r="AD468" s="25"/>
      <c r="AE468" s="25"/>
      <c r="AF468" s="27"/>
      <c r="AG468" s="22" t="str">
        <f t="shared" si="143"/>
        <v>&lt;20</v>
      </c>
      <c r="AH468" s="28">
        <v>7</v>
      </c>
      <c r="AI468" s="28">
        <v>10</v>
      </c>
      <c r="AJ468" s="27">
        <f t="shared" si="144"/>
        <v>0.35667494393873239</v>
      </c>
      <c r="AK468" s="28"/>
      <c r="AL468" s="28"/>
      <c r="AM468" s="27"/>
      <c r="AN468" s="28"/>
      <c r="AO468" s="28"/>
      <c r="AP468" s="27"/>
      <c r="AQ468" s="25">
        <v>17.36</v>
      </c>
      <c r="AR468" s="25">
        <v>23</v>
      </c>
      <c r="AS468" s="27">
        <f t="shared" si="145"/>
        <v>0.28132550669694567</v>
      </c>
      <c r="AT468" s="25"/>
      <c r="AU468" s="25"/>
      <c r="AV468" s="27"/>
      <c r="AW468" s="25"/>
      <c r="AX468" s="25"/>
      <c r="AY468" s="27"/>
      <c r="AZ468" s="26">
        <v>0.13043478260869565</v>
      </c>
    </row>
    <row r="469" spans="1:52" x14ac:dyDescent="0.25">
      <c r="A469" s="22">
        <v>466</v>
      </c>
      <c r="B469" s="22">
        <v>58</v>
      </c>
      <c r="C469" s="22" t="s">
        <v>472</v>
      </c>
      <c r="D469" s="22" t="s">
        <v>6</v>
      </c>
      <c r="E469" s="23">
        <v>0.1</v>
      </c>
      <c r="F469" s="23" t="str">
        <f t="shared" si="139"/>
        <v>≤0.5</v>
      </c>
      <c r="G469" s="24">
        <v>7.6</v>
      </c>
      <c r="H469" s="23" t="str">
        <f t="shared" si="138"/>
        <v>&gt;7.0</v>
      </c>
      <c r="I469" s="23"/>
      <c r="J469" s="23"/>
      <c r="K469" s="24">
        <v>26</v>
      </c>
      <c r="L469" s="23" t="str">
        <f t="shared" si="140"/>
        <v>&gt;20</v>
      </c>
      <c r="M469" s="25">
        <v>75</v>
      </c>
      <c r="N469" s="18" t="str">
        <f t="shared" si="146"/>
        <v>&lt;110</v>
      </c>
      <c r="O469" s="25">
        <v>30.228000000000002</v>
      </c>
      <c r="P469" s="18" t="str">
        <f t="shared" si="147"/>
        <v>26–44</v>
      </c>
      <c r="Q469" s="25">
        <v>0</v>
      </c>
      <c r="R469" s="18" t="str">
        <f t="shared" si="148"/>
        <v>&lt;25</v>
      </c>
      <c r="S469" s="26" t="s">
        <v>28</v>
      </c>
      <c r="T469" s="18">
        <v>23</v>
      </c>
      <c r="U469" s="26" t="str">
        <f t="shared" si="149"/>
        <v>&gt;15</v>
      </c>
      <c r="V469" s="22">
        <v>4</v>
      </c>
      <c r="W469" s="22" t="str">
        <f t="shared" si="141"/>
        <v>2000–4000</v>
      </c>
      <c r="X469" s="25">
        <v>2830</v>
      </c>
      <c r="Y469" s="25">
        <v>3050</v>
      </c>
      <c r="Z469" s="27">
        <f t="shared" si="142"/>
        <v>7.4864878964174097E-2</v>
      </c>
      <c r="AA469" s="25"/>
      <c r="AB469" s="25"/>
      <c r="AC469" s="27"/>
      <c r="AD469" s="25"/>
      <c r="AE469" s="25"/>
      <c r="AF469" s="27"/>
      <c r="AG469" s="22" t="str">
        <f t="shared" si="143"/>
        <v>&lt;20</v>
      </c>
      <c r="AH469" s="28">
        <v>6</v>
      </c>
      <c r="AI469" s="28">
        <v>9</v>
      </c>
      <c r="AJ469" s="27">
        <f t="shared" si="144"/>
        <v>0.40546510810816438</v>
      </c>
      <c r="AK469" s="28"/>
      <c r="AL469" s="28"/>
      <c r="AM469" s="27"/>
      <c r="AN469" s="28"/>
      <c r="AO469" s="28"/>
      <c r="AP469" s="27"/>
      <c r="AQ469" s="25">
        <v>16.98</v>
      </c>
      <c r="AR469" s="25">
        <v>27.45</v>
      </c>
      <c r="AS469" s="27">
        <f t="shared" si="145"/>
        <v>0.48032998707233837</v>
      </c>
      <c r="AT469" s="25"/>
      <c r="AU469" s="25"/>
      <c r="AV469" s="27"/>
      <c r="AW469" s="25"/>
      <c r="AX469" s="25"/>
      <c r="AY469" s="27"/>
      <c r="AZ469" s="26">
        <v>0.13043478260869565</v>
      </c>
    </row>
    <row r="470" spans="1:52" x14ac:dyDescent="0.25">
      <c r="A470" s="22">
        <v>467</v>
      </c>
      <c r="B470" s="22">
        <v>58</v>
      </c>
      <c r="C470" s="22" t="s">
        <v>472</v>
      </c>
      <c r="D470" s="22" t="s">
        <v>6</v>
      </c>
      <c r="E470" s="23">
        <v>0.1</v>
      </c>
      <c r="F470" s="23" t="str">
        <f t="shared" si="139"/>
        <v>≤0.5</v>
      </c>
      <c r="G470" s="24">
        <v>7.6</v>
      </c>
      <c r="H470" s="23" t="str">
        <f t="shared" si="138"/>
        <v>&gt;7.0</v>
      </c>
      <c r="I470" s="23"/>
      <c r="J470" s="23"/>
      <c r="K470" s="24">
        <v>26</v>
      </c>
      <c r="L470" s="23" t="str">
        <f t="shared" si="140"/>
        <v>&gt;20</v>
      </c>
      <c r="M470" s="25">
        <v>75</v>
      </c>
      <c r="N470" s="18" t="str">
        <f t="shared" si="146"/>
        <v>&lt;110</v>
      </c>
      <c r="O470" s="25">
        <v>30.228000000000002</v>
      </c>
      <c r="P470" s="18" t="str">
        <f t="shared" si="147"/>
        <v>26–44</v>
      </c>
      <c r="Q470" s="25">
        <v>0</v>
      </c>
      <c r="R470" s="18" t="str">
        <f t="shared" si="148"/>
        <v>&lt;25</v>
      </c>
      <c r="S470" s="26" t="s">
        <v>28</v>
      </c>
      <c r="T470" s="18">
        <v>23</v>
      </c>
      <c r="U470" s="26" t="str">
        <f t="shared" si="149"/>
        <v>&gt;15</v>
      </c>
      <c r="V470" s="22">
        <v>4</v>
      </c>
      <c r="W470" s="22" t="str">
        <f t="shared" si="141"/>
        <v>&lt;2000</v>
      </c>
      <c r="X470" s="25">
        <v>1980</v>
      </c>
      <c r="Y470" s="25">
        <v>2740</v>
      </c>
      <c r="Z470" s="27">
        <f t="shared" si="142"/>
        <v>0.32486107569353501</v>
      </c>
      <c r="AA470" s="25"/>
      <c r="AB470" s="25"/>
      <c r="AC470" s="27"/>
      <c r="AD470" s="25"/>
      <c r="AE470" s="25"/>
      <c r="AF470" s="27"/>
      <c r="AG470" s="22" t="str">
        <f t="shared" si="143"/>
        <v>&lt;20</v>
      </c>
      <c r="AH470" s="28">
        <v>6</v>
      </c>
      <c r="AI470" s="28">
        <v>12</v>
      </c>
      <c r="AJ470" s="27">
        <f t="shared" si="144"/>
        <v>0.69314718055994529</v>
      </c>
      <c r="AK470" s="28"/>
      <c r="AL470" s="28"/>
      <c r="AM470" s="27"/>
      <c r="AN470" s="28"/>
      <c r="AO470" s="28"/>
      <c r="AP470" s="27"/>
      <c r="AQ470" s="25">
        <v>11.88</v>
      </c>
      <c r="AR470" s="25">
        <v>32.880000000000003</v>
      </c>
      <c r="AS470" s="27">
        <f t="shared" si="145"/>
        <v>1.0180082562534802</v>
      </c>
      <c r="AT470" s="25"/>
      <c r="AU470" s="25"/>
      <c r="AV470" s="27"/>
      <c r="AW470" s="25"/>
      <c r="AX470" s="25"/>
      <c r="AY470" s="27"/>
      <c r="AZ470" s="26">
        <v>0.2608695652173913</v>
      </c>
    </row>
    <row r="471" spans="1:52" x14ac:dyDescent="0.25">
      <c r="A471" s="22">
        <v>468</v>
      </c>
      <c r="B471" s="22">
        <v>58</v>
      </c>
      <c r="C471" s="22" t="s">
        <v>472</v>
      </c>
      <c r="D471" s="22" t="s">
        <v>6</v>
      </c>
      <c r="E471" s="23">
        <v>0.1</v>
      </c>
      <c r="F471" s="23" t="str">
        <f t="shared" si="139"/>
        <v>≤0.5</v>
      </c>
      <c r="G471" s="24">
        <v>7.6</v>
      </c>
      <c r="H471" s="23" t="str">
        <f t="shared" si="138"/>
        <v>&gt;7.0</v>
      </c>
      <c r="I471" s="23"/>
      <c r="J471" s="23"/>
      <c r="K471" s="24">
        <v>26</v>
      </c>
      <c r="L471" s="23" t="str">
        <f t="shared" si="140"/>
        <v>&gt;20</v>
      </c>
      <c r="M471" s="25">
        <v>75</v>
      </c>
      <c r="N471" s="18" t="str">
        <f t="shared" si="146"/>
        <v>&lt;110</v>
      </c>
      <c r="O471" s="25">
        <v>30.228000000000002</v>
      </c>
      <c r="P471" s="18" t="str">
        <f t="shared" si="147"/>
        <v>26–44</v>
      </c>
      <c r="Q471" s="25">
        <v>0</v>
      </c>
      <c r="R471" s="18" t="str">
        <f t="shared" si="148"/>
        <v>&lt;25</v>
      </c>
      <c r="S471" s="26" t="s">
        <v>28</v>
      </c>
      <c r="T471" s="18">
        <v>23</v>
      </c>
      <c r="U471" s="26" t="str">
        <f t="shared" si="149"/>
        <v>&gt;15</v>
      </c>
      <c r="V471" s="22">
        <v>4</v>
      </c>
      <c r="W471" s="22" t="str">
        <f t="shared" si="141"/>
        <v>&lt;2000</v>
      </c>
      <c r="X471" s="25">
        <v>1980</v>
      </c>
      <c r="Y471" s="25">
        <v>2500</v>
      </c>
      <c r="Z471" s="27">
        <f t="shared" si="142"/>
        <v>0.23319388716771114</v>
      </c>
      <c r="AA471" s="25"/>
      <c r="AB471" s="25"/>
      <c r="AC471" s="27"/>
      <c r="AD471" s="25"/>
      <c r="AE471" s="25"/>
      <c r="AF471" s="27"/>
      <c r="AG471" s="22" t="str">
        <f t="shared" si="143"/>
        <v>&lt;20</v>
      </c>
      <c r="AH471" s="28">
        <v>6</v>
      </c>
      <c r="AI471" s="28">
        <v>10</v>
      </c>
      <c r="AJ471" s="27">
        <f t="shared" si="144"/>
        <v>0.51082562376599072</v>
      </c>
      <c r="AK471" s="28"/>
      <c r="AL471" s="28"/>
      <c r="AM471" s="27"/>
      <c r="AN471" s="28"/>
      <c r="AO471" s="28"/>
      <c r="AP471" s="27"/>
      <c r="AQ471" s="25">
        <v>11.88</v>
      </c>
      <c r="AR471" s="25">
        <v>25</v>
      </c>
      <c r="AS471" s="27">
        <f t="shared" si="145"/>
        <v>0.74401951093370178</v>
      </c>
      <c r="AT471" s="25"/>
      <c r="AU471" s="25"/>
      <c r="AV471" s="27"/>
      <c r="AW471" s="25"/>
      <c r="AX471" s="25"/>
      <c r="AY471" s="27"/>
      <c r="AZ471" s="26">
        <v>0.17391304347826086</v>
      </c>
    </row>
    <row r="472" spans="1:52" x14ac:dyDescent="0.25">
      <c r="A472" s="22">
        <v>469</v>
      </c>
      <c r="B472" s="22">
        <v>58</v>
      </c>
      <c r="C472" s="22" t="s">
        <v>472</v>
      </c>
      <c r="D472" s="22" t="s">
        <v>6</v>
      </c>
      <c r="E472" s="23">
        <v>0.1</v>
      </c>
      <c r="F472" s="23" t="str">
        <f t="shared" si="139"/>
        <v>≤0.5</v>
      </c>
      <c r="G472" s="24">
        <v>7.6</v>
      </c>
      <c r="H472" s="23" t="str">
        <f t="shared" si="138"/>
        <v>&gt;7.0</v>
      </c>
      <c r="I472" s="23"/>
      <c r="J472" s="23"/>
      <c r="K472" s="24">
        <v>26</v>
      </c>
      <c r="L472" s="23" t="str">
        <f t="shared" si="140"/>
        <v>&gt;20</v>
      </c>
      <c r="M472" s="25">
        <v>75</v>
      </c>
      <c r="N472" s="18" t="str">
        <f t="shared" si="146"/>
        <v>&lt;110</v>
      </c>
      <c r="O472" s="25">
        <v>30.228000000000002</v>
      </c>
      <c r="P472" s="18" t="str">
        <f t="shared" si="147"/>
        <v>26–44</v>
      </c>
      <c r="Q472" s="25">
        <v>0</v>
      </c>
      <c r="R472" s="18" t="str">
        <f t="shared" si="148"/>
        <v>&lt;25</v>
      </c>
      <c r="S472" s="26" t="s">
        <v>28</v>
      </c>
      <c r="T472" s="18">
        <v>23</v>
      </c>
      <c r="U472" s="26" t="str">
        <f t="shared" si="149"/>
        <v>&gt;15</v>
      </c>
      <c r="V472" s="22">
        <v>4</v>
      </c>
      <c r="W472" s="22" t="str">
        <f t="shared" si="141"/>
        <v>2000–4000</v>
      </c>
      <c r="X472" s="25">
        <v>2080</v>
      </c>
      <c r="Y472" s="25">
        <v>2360</v>
      </c>
      <c r="Z472" s="27">
        <f t="shared" si="142"/>
        <v>0.12629372532429206</v>
      </c>
      <c r="AA472" s="25"/>
      <c r="AB472" s="25"/>
      <c r="AC472" s="27"/>
      <c r="AD472" s="25"/>
      <c r="AE472" s="25"/>
      <c r="AF472" s="27"/>
      <c r="AG472" s="22" t="str">
        <f t="shared" si="143"/>
        <v>&lt;20</v>
      </c>
      <c r="AH472" s="28">
        <v>7</v>
      </c>
      <c r="AI472" s="28">
        <v>13</v>
      </c>
      <c r="AJ472" s="27">
        <f t="shared" si="144"/>
        <v>0.61903920840622351</v>
      </c>
      <c r="AK472" s="28"/>
      <c r="AL472" s="28"/>
      <c r="AM472" s="27"/>
      <c r="AN472" s="28"/>
      <c r="AO472" s="28"/>
      <c r="AP472" s="27"/>
      <c r="AQ472" s="25">
        <v>14.56</v>
      </c>
      <c r="AR472" s="25">
        <v>30.68</v>
      </c>
      <c r="AS472" s="27">
        <f t="shared" si="145"/>
        <v>0.74533293373051557</v>
      </c>
      <c r="AT472" s="25"/>
      <c r="AU472" s="25"/>
      <c r="AV472" s="27"/>
      <c r="AW472" s="25"/>
      <c r="AX472" s="25"/>
      <c r="AY472" s="27"/>
      <c r="AZ472" s="26">
        <v>0.2608695652173913</v>
      </c>
    </row>
    <row r="473" spans="1:52" x14ac:dyDescent="0.25">
      <c r="A473" s="22">
        <v>470</v>
      </c>
      <c r="B473" s="22">
        <v>58</v>
      </c>
      <c r="C473" s="22" t="s">
        <v>472</v>
      </c>
      <c r="D473" s="22" t="s">
        <v>6</v>
      </c>
      <c r="E473" s="23">
        <v>0.1</v>
      </c>
      <c r="F473" s="23" t="str">
        <f t="shared" si="139"/>
        <v>≤0.5</v>
      </c>
      <c r="G473" s="24">
        <v>7.6</v>
      </c>
      <c r="H473" s="23" t="str">
        <f t="shared" si="138"/>
        <v>&gt;7.0</v>
      </c>
      <c r="I473" s="23"/>
      <c r="J473" s="23"/>
      <c r="K473" s="24">
        <v>26</v>
      </c>
      <c r="L473" s="23" t="str">
        <f t="shared" si="140"/>
        <v>&gt;20</v>
      </c>
      <c r="M473" s="25">
        <v>75</v>
      </c>
      <c r="N473" s="18" t="str">
        <f t="shared" si="146"/>
        <v>&lt;110</v>
      </c>
      <c r="O473" s="25">
        <v>30.228000000000002</v>
      </c>
      <c r="P473" s="18" t="str">
        <f t="shared" si="147"/>
        <v>26–44</v>
      </c>
      <c r="Q473" s="25">
        <v>0</v>
      </c>
      <c r="R473" s="18" t="str">
        <f t="shared" si="148"/>
        <v>&lt;25</v>
      </c>
      <c r="S473" s="26" t="s">
        <v>28</v>
      </c>
      <c r="T473" s="18">
        <v>23</v>
      </c>
      <c r="U473" s="26" t="str">
        <f t="shared" si="149"/>
        <v>&gt;15</v>
      </c>
      <c r="V473" s="22">
        <v>4</v>
      </c>
      <c r="W473" s="22" t="str">
        <f t="shared" si="141"/>
        <v>2000–4000</v>
      </c>
      <c r="X473" s="25">
        <v>2250</v>
      </c>
      <c r="Y473" s="25">
        <v>2720</v>
      </c>
      <c r="Z473" s="27">
        <f t="shared" si="142"/>
        <v>0.18970166409157721</v>
      </c>
      <c r="AA473" s="25"/>
      <c r="AB473" s="25"/>
      <c r="AC473" s="27"/>
      <c r="AD473" s="25"/>
      <c r="AE473" s="25"/>
      <c r="AF473" s="27"/>
      <c r="AG473" s="22" t="str">
        <f t="shared" si="143"/>
        <v>&lt;20</v>
      </c>
      <c r="AH473" s="28">
        <v>6</v>
      </c>
      <c r="AI473" s="28">
        <v>13</v>
      </c>
      <c r="AJ473" s="27">
        <f t="shared" si="144"/>
        <v>0.77318988823348167</v>
      </c>
      <c r="AK473" s="28"/>
      <c r="AL473" s="28"/>
      <c r="AM473" s="27"/>
      <c r="AN473" s="28"/>
      <c r="AO473" s="28"/>
      <c r="AP473" s="27"/>
      <c r="AQ473" s="25">
        <v>13.5</v>
      </c>
      <c r="AR473" s="25">
        <v>35.36</v>
      </c>
      <c r="AS473" s="27">
        <f t="shared" si="145"/>
        <v>0.96289155232505896</v>
      </c>
      <c r="AT473" s="25"/>
      <c r="AU473" s="25"/>
      <c r="AV473" s="27"/>
      <c r="AW473" s="25"/>
      <c r="AX473" s="25"/>
      <c r="AY473" s="27"/>
      <c r="AZ473" s="26">
        <v>0.30434782608695654</v>
      </c>
    </row>
    <row r="474" spans="1:52" x14ac:dyDescent="0.25">
      <c r="A474" s="22">
        <v>471</v>
      </c>
      <c r="B474" s="22">
        <v>58</v>
      </c>
      <c r="C474" s="22" t="s">
        <v>472</v>
      </c>
      <c r="D474" s="22" t="s">
        <v>6</v>
      </c>
      <c r="E474" s="23">
        <v>0.1</v>
      </c>
      <c r="F474" s="23" t="str">
        <f t="shared" si="139"/>
        <v>≤0.5</v>
      </c>
      <c r="G474" s="24">
        <v>7.6</v>
      </c>
      <c r="H474" s="23" t="str">
        <f t="shared" si="138"/>
        <v>&gt;7.0</v>
      </c>
      <c r="I474" s="23"/>
      <c r="J474" s="23"/>
      <c r="K474" s="24">
        <v>26</v>
      </c>
      <c r="L474" s="23" t="str">
        <f t="shared" si="140"/>
        <v>&gt;20</v>
      </c>
      <c r="M474" s="25">
        <v>75</v>
      </c>
      <c r="N474" s="18" t="str">
        <f t="shared" si="146"/>
        <v>&lt;110</v>
      </c>
      <c r="O474" s="25">
        <v>30.228000000000002</v>
      </c>
      <c r="P474" s="18" t="str">
        <f t="shared" si="147"/>
        <v>26–44</v>
      </c>
      <c r="Q474" s="25">
        <v>0</v>
      </c>
      <c r="R474" s="18" t="str">
        <f t="shared" si="148"/>
        <v>&lt;25</v>
      </c>
      <c r="S474" s="26" t="s">
        <v>28</v>
      </c>
      <c r="T474" s="18">
        <v>23</v>
      </c>
      <c r="U474" s="26" t="str">
        <f t="shared" si="149"/>
        <v>&gt;15</v>
      </c>
      <c r="V474" s="22">
        <v>4</v>
      </c>
      <c r="W474" s="22" t="str">
        <f t="shared" si="141"/>
        <v>2000–4000</v>
      </c>
      <c r="X474" s="25">
        <v>2270</v>
      </c>
      <c r="Y474" s="25">
        <v>2640</v>
      </c>
      <c r="Z474" s="27">
        <f t="shared" si="142"/>
        <v>0.15099908566491343</v>
      </c>
      <c r="AA474" s="25"/>
      <c r="AB474" s="25"/>
      <c r="AC474" s="27"/>
      <c r="AD474" s="25"/>
      <c r="AE474" s="25"/>
      <c r="AF474" s="27"/>
      <c r="AG474" s="22"/>
      <c r="AH474" s="28"/>
      <c r="AI474" s="28"/>
      <c r="AJ474" s="27"/>
      <c r="AK474" s="28"/>
      <c r="AL474" s="28"/>
      <c r="AM474" s="27"/>
      <c r="AN474" s="28"/>
      <c r="AO474" s="28"/>
      <c r="AP474" s="27"/>
      <c r="AQ474" s="25"/>
      <c r="AR474" s="25"/>
      <c r="AS474" s="27"/>
      <c r="AT474" s="25"/>
      <c r="AU474" s="25"/>
      <c r="AV474" s="27"/>
      <c r="AW474" s="25"/>
      <c r="AX474" s="25"/>
      <c r="AY474" s="27"/>
      <c r="AZ474" s="26"/>
    </row>
    <row r="475" spans="1:52" x14ac:dyDescent="0.25">
      <c r="A475" s="22">
        <v>472</v>
      </c>
      <c r="B475" s="22">
        <v>58</v>
      </c>
      <c r="C475" s="22" t="s">
        <v>472</v>
      </c>
      <c r="D475" s="22" t="s">
        <v>6</v>
      </c>
      <c r="E475" s="23">
        <v>0.1</v>
      </c>
      <c r="F475" s="23" t="str">
        <f t="shared" si="139"/>
        <v>≤0.5</v>
      </c>
      <c r="G475" s="24">
        <v>7.6</v>
      </c>
      <c r="H475" s="23" t="str">
        <f t="shared" si="138"/>
        <v>&gt;7.0</v>
      </c>
      <c r="I475" s="23"/>
      <c r="J475" s="23"/>
      <c r="K475" s="24">
        <v>26</v>
      </c>
      <c r="L475" s="23" t="str">
        <f t="shared" si="140"/>
        <v>&gt;20</v>
      </c>
      <c r="M475" s="25">
        <v>75</v>
      </c>
      <c r="N475" s="18" t="str">
        <f t="shared" si="146"/>
        <v>&lt;110</v>
      </c>
      <c r="O475" s="25">
        <v>30.228000000000002</v>
      </c>
      <c r="P475" s="18" t="str">
        <f t="shared" si="147"/>
        <v>26–44</v>
      </c>
      <c r="Q475" s="25">
        <v>0</v>
      </c>
      <c r="R475" s="18" t="str">
        <f t="shared" si="148"/>
        <v>&lt;25</v>
      </c>
      <c r="S475" s="26" t="s">
        <v>28</v>
      </c>
      <c r="T475" s="18">
        <v>23</v>
      </c>
      <c r="U475" s="26" t="str">
        <f t="shared" si="149"/>
        <v>&gt;15</v>
      </c>
      <c r="V475" s="22">
        <v>4</v>
      </c>
      <c r="W475" s="22" t="str">
        <f t="shared" si="141"/>
        <v>2000–4000</v>
      </c>
      <c r="X475" s="25">
        <v>2460</v>
      </c>
      <c r="Y475" s="25">
        <v>2860</v>
      </c>
      <c r="Z475" s="27">
        <f t="shared" si="142"/>
        <v>0.15066027488748979</v>
      </c>
      <c r="AA475" s="25"/>
      <c r="AB475" s="25"/>
      <c r="AC475" s="27"/>
      <c r="AD475" s="25"/>
      <c r="AE475" s="25"/>
      <c r="AF475" s="27"/>
      <c r="AG475" s="22" t="str">
        <f t="shared" ref="AG475:AG482" si="150">IF(AH475&gt;40,"&gt;40",IF(AH475&gt;30,"30–40",IF(AH475&gt;20,"20–30","&lt;20")))</f>
        <v>&lt;20</v>
      </c>
      <c r="AH475" s="28">
        <v>7</v>
      </c>
      <c r="AI475" s="28">
        <v>8</v>
      </c>
      <c r="AJ475" s="27">
        <f t="shared" si="144"/>
        <v>0.13353139262452257</v>
      </c>
      <c r="AK475" s="28"/>
      <c r="AL475" s="28"/>
      <c r="AM475" s="27"/>
      <c r="AN475" s="28"/>
      <c r="AO475" s="28"/>
      <c r="AP475" s="27"/>
      <c r="AQ475" s="25">
        <v>17.22</v>
      </c>
      <c r="AR475" s="25">
        <v>22.88</v>
      </c>
      <c r="AS475" s="27">
        <f t="shared" si="145"/>
        <v>0.28419166751201236</v>
      </c>
      <c r="AT475" s="25"/>
      <c r="AU475" s="25"/>
      <c r="AV475" s="27"/>
      <c r="AW475" s="25"/>
      <c r="AX475" s="25"/>
      <c r="AY475" s="27"/>
      <c r="AZ475" s="26">
        <v>4.3478260869565216E-2</v>
      </c>
    </row>
    <row r="476" spans="1:52" x14ac:dyDescent="0.25">
      <c r="A476" s="22">
        <v>473</v>
      </c>
      <c r="B476" s="22">
        <v>58</v>
      </c>
      <c r="C476" s="22" t="s">
        <v>472</v>
      </c>
      <c r="D476" s="22" t="s">
        <v>6</v>
      </c>
      <c r="E476" s="23">
        <v>0.1</v>
      </c>
      <c r="F476" s="23" t="str">
        <f t="shared" si="139"/>
        <v>≤0.5</v>
      </c>
      <c r="G476" s="24">
        <v>7.6</v>
      </c>
      <c r="H476" s="23" t="str">
        <f t="shared" si="138"/>
        <v>&gt;7.0</v>
      </c>
      <c r="I476" s="23"/>
      <c r="J476" s="23"/>
      <c r="K476" s="24">
        <v>26</v>
      </c>
      <c r="L476" s="23" t="str">
        <f t="shared" si="140"/>
        <v>&gt;20</v>
      </c>
      <c r="M476" s="25">
        <v>75</v>
      </c>
      <c r="N476" s="18" t="str">
        <f t="shared" si="146"/>
        <v>&lt;110</v>
      </c>
      <c r="O476" s="25">
        <v>30.228000000000002</v>
      </c>
      <c r="P476" s="18" t="str">
        <f t="shared" si="147"/>
        <v>26–44</v>
      </c>
      <c r="Q476" s="25">
        <v>0</v>
      </c>
      <c r="R476" s="18" t="str">
        <f t="shared" si="148"/>
        <v>&lt;25</v>
      </c>
      <c r="S476" s="26" t="s">
        <v>28</v>
      </c>
      <c r="T476" s="18">
        <v>23</v>
      </c>
      <c r="U476" s="26" t="str">
        <f t="shared" si="149"/>
        <v>&gt;15</v>
      </c>
      <c r="V476" s="22">
        <v>4</v>
      </c>
      <c r="W476" s="22" t="str">
        <f t="shared" si="141"/>
        <v>2000–4000</v>
      </c>
      <c r="X476" s="25">
        <v>2410</v>
      </c>
      <c r="Y476" s="25">
        <v>2740</v>
      </c>
      <c r="Z476" s="27">
        <f t="shared" si="142"/>
        <v>0.12833117289741519</v>
      </c>
      <c r="AA476" s="25"/>
      <c r="AB476" s="25"/>
      <c r="AC476" s="27"/>
      <c r="AD476" s="25"/>
      <c r="AE476" s="25"/>
      <c r="AF476" s="27"/>
      <c r="AG476" s="22" t="str">
        <f t="shared" si="150"/>
        <v>&lt;20</v>
      </c>
      <c r="AH476" s="28">
        <v>7</v>
      </c>
      <c r="AI476" s="28">
        <v>13</v>
      </c>
      <c r="AJ476" s="27">
        <f t="shared" si="144"/>
        <v>0.61903920840622351</v>
      </c>
      <c r="AK476" s="28"/>
      <c r="AL476" s="28"/>
      <c r="AM476" s="27"/>
      <c r="AN476" s="28"/>
      <c r="AO476" s="28"/>
      <c r="AP476" s="27"/>
      <c r="AQ476" s="25">
        <v>16.87</v>
      </c>
      <c r="AR476" s="25">
        <v>35.619999999999997</v>
      </c>
      <c r="AS476" s="27">
        <f t="shared" si="145"/>
        <v>0.74737038130363842</v>
      </c>
      <c r="AT476" s="25"/>
      <c r="AU476" s="25"/>
      <c r="AV476" s="27"/>
      <c r="AW476" s="25"/>
      <c r="AX476" s="25"/>
      <c r="AY476" s="27"/>
      <c r="AZ476" s="26">
        <v>0.2608695652173913</v>
      </c>
    </row>
    <row r="477" spans="1:52" x14ac:dyDescent="0.25">
      <c r="A477" s="22">
        <v>474</v>
      </c>
      <c r="B477" s="22">
        <v>58</v>
      </c>
      <c r="C477" s="22" t="s">
        <v>472</v>
      </c>
      <c r="D477" s="22" t="s">
        <v>6</v>
      </c>
      <c r="E477" s="23">
        <v>0.1</v>
      </c>
      <c r="F477" s="23" t="str">
        <f t="shared" si="139"/>
        <v>≤0.5</v>
      </c>
      <c r="G477" s="24">
        <v>7.6</v>
      </c>
      <c r="H477" s="23" t="str">
        <f t="shared" si="138"/>
        <v>&gt;7.0</v>
      </c>
      <c r="I477" s="23"/>
      <c r="J477" s="23"/>
      <c r="K477" s="24">
        <v>26</v>
      </c>
      <c r="L477" s="23" t="str">
        <f t="shared" si="140"/>
        <v>&gt;20</v>
      </c>
      <c r="M477" s="25">
        <v>75</v>
      </c>
      <c r="N477" s="18" t="str">
        <f t="shared" si="146"/>
        <v>&lt;110</v>
      </c>
      <c r="O477" s="25">
        <v>30.228000000000002</v>
      </c>
      <c r="P477" s="18" t="str">
        <f t="shared" si="147"/>
        <v>26–44</v>
      </c>
      <c r="Q477" s="25">
        <v>0</v>
      </c>
      <c r="R477" s="18" t="str">
        <f t="shared" si="148"/>
        <v>&lt;25</v>
      </c>
      <c r="S477" s="26" t="s">
        <v>28</v>
      </c>
      <c r="T477" s="18">
        <v>23</v>
      </c>
      <c r="U477" s="26" t="str">
        <f t="shared" si="149"/>
        <v>&gt;15</v>
      </c>
      <c r="V477" s="22">
        <v>4</v>
      </c>
      <c r="W477" s="22" t="str">
        <f t="shared" si="141"/>
        <v>2000–4000</v>
      </c>
      <c r="X477" s="25">
        <v>2460</v>
      </c>
      <c r="Y477" s="25">
        <v>3260</v>
      </c>
      <c r="Z477" s="27">
        <f t="shared" si="142"/>
        <v>0.28156584543434482</v>
      </c>
      <c r="AA477" s="25"/>
      <c r="AB477" s="25"/>
      <c r="AC477" s="27"/>
      <c r="AD477" s="25"/>
      <c r="AE477" s="25"/>
      <c r="AF477" s="27"/>
      <c r="AG477" s="22" t="str">
        <f t="shared" si="150"/>
        <v>&lt;20</v>
      </c>
      <c r="AH477" s="28">
        <v>5</v>
      </c>
      <c r="AI477" s="28">
        <v>13</v>
      </c>
      <c r="AJ477" s="27">
        <f t="shared" si="144"/>
        <v>0.95551144502743635</v>
      </c>
      <c r="AK477" s="28"/>
      <c r="AL477" s="28"/>
      <c r="AM477" s="27"/>
      <c r="AN477" s="28"/>
      <c r="AO477" s="28"/>
      <c r="AP477" s="27"/>
      <c r="AQ477" s="25">
        <v>12.3</v>
      </c>
      <c r="AR477" s="25">
        <v>42.38</v>
      </c>
      <c r="AS477" s="27">
        <f t="shared" si="145"/>
        <v>1.2370772904617811</v>
      </c>
      <c r="AT477" s="25"/>
      <c r="AU477" s="25"/>
      <c r="AV477" s="27"/>
      <c r="AW477" s="25"/>
      <c r="AX477" s="25"/>
      <c r="AY477" s="27"/>
      <c r="AZ477" s="26">
        <v>0.34782608695652173</v>
      </c>
    </row>
    <row r="478" spans="1:52" x14ac:dyDescent="0.25">
      <c r="A478" s="22">
        <v>475</v>
      </c>
      <c r="B478" s="22">
        <v>58</v>
      </c>
      <c r="C478" s="22" t="s">
        <v>472</v>
      </c>
      <c r="D478" s="22" t="s">
        <v>6</v>
      </c>
      <c r="E478" s="23">
        <v>0.1</v>
      </c>
      <c r="F478" s="23" t="str">
        <f t="shared" si="139"/>
        <v>≤0.5</v>
      </c>
      <c r="G478" s="24">
        <v>7.6</v>
      </c>
      <c r="H478" s="23" t="str">
        <f t="shared" si="138"/>
        <v>&gt;7.0</v>
      </c>
      <c r="I478" s="23"/>
      <c r="J478" s="23"/>
      <c r="K478" s="24">
        <v>26</v>
      </c>
      <c r="L478" s="23" t="str">
        <f t="shared" si="140"/>
        <v>&gt;20</v>
      </c>
      <c r="M478" s="25">
        <v>75</v>
      </c>
      <c r="N478" s="18" t="str">
        <f t="shared" si="146"/>
        <v>&lt;110</v>
      </c>
      <c r="O478" s="25">
        <v>30.228000000000002</v>
      </c>
      <c r="P478" s="18" t="str">
        <f t="shared" si="147"/>
        <v>26–44</v>
      </c>
      <c r="Q478" s="25">
        <v>0</v>
      </c>
      <c r="R478" s="18" t="str">
        <f t="shared" si="148"/>
        <v>&lt;25</v>
      </c>
      <c r="S478" s="26" t="s">
        <v>28</v>
      </c>
      <c r="T478" s="18">
        <v>23</v>
      </c>
      <c r="U478" s="26" t="str">
        <f t="shared" si="149"/>
        <v>&gt;15</v>
      </c>
      <c r="V478" s="22">
        <v>4</v>
      </c>
      <c r="W478" s="22" t="str">
        <f t="shared" si="141"/>
        <v>2000–4000</v>
      </c>
      <c r="X478" s="25">
        <v>2270</v>
      </c>
      <c r="Y478" s="25">
        <v>3270</v>
      </c>
      <c r="Z478" s="27">
        <f t="shared" si="142"/>
        <v>0.3650101534158508</v>
      </c>
      <c r="AA478" s="25"/>
      <c r="AB478" s="25"/>
      <c r="AC478" s="27"/>
      <c r="AD478" s="25"/>
      <c r="AE478" s="25"/>
      <c r="AF478" s="27"/>
      <c r="AG478" s="22" t="str">
        <f t="shared" si="150"/>
        <v>&lt;20</v>
      </c>
      <c r="AH478" s="28">
        <v>6</v>
      </c>
      <c r="AI478" s="28">
        <v>8</v>
      </c>
      <c r="AJ478" s="27">
        <f t="shared" si="144"/>
        <v>0.28768207245178085</v>
      </c>
      <c r="AK478" s="28"/>
      <c r="AL478" s="28"/>
      <c r="AM478" s="27"/>
      <c r="AN478" s="28"/>
      <c r="AO478" s="28"/>
      <c r="AP478" s="27"/>
      <c r="AQ478" s="25">
        <v>13.62</v>
      </c>
      <c r="AR478" s="25">
        <v>26.16</v>
      </c>
      <c r="AS478" s="27">
        <f t="shared" si="145"/>
        <v>0.65269222586763165</v>
      </c>
      <c r="AT478" s="25"/>
      <c r="AU478" s="25"/>
      <c r="AV478" s="27"/>
      <c r="AW478" s="25"/>
      <c r="AX478" s="25"/>
      <c r="AY478" s="27"/>
      <c r="AZ478" s="26">
        <v>8.6956521739130432E-2</v>
      </c>
    </row>
    <row r="479" spans="1:52" x14ac:dyDescent="0.25">
      <c r="A479" s="22">
        <v>476</v>
      </c>
      <c r="B479" s="22">
        <v>58</v>
      </c>
      <c r="C479" s="22" t="s">
        <v>472</v>
      </c>
      <c r="D479" s="22" t="s">
        <v>6</v>
      </c>
      <c r="E479" s="23">
        <v>0.1</v>
      </c>
      <c r="F479" s="23" t="str">
        <f t="shared" si="139"/>
        <v>≤0.5</v>
      </c>
      <c r="G479" s="24">
        <v>7.6</v>
      </c>
      <c r="H479" s="23" t="str">
        <f t="shared" si="138"/>
        <v>&gt;7.0</v>
      </c>
      <c r="I479" s="23"/>
      <c r="J479" s="23"/>
      <c r="K479" s="24">
        <v>26</v>
      </c>
      <c r="L479" s="23" t="str">
        <f t="shared" si="140"/>
        <v>&gt;20</v>
      </c>
      <c r="M479" s="25">
        <v>75</v>
      </c>
      <c r="N479" s="18" t="str">
        <f t="shared" si="146"/>
        <v>&lt;110</v>
      </c>
      <c r="O479" s="25">
        <v>30.228000000000002</v>
      </c>
      <c r="P479" s="18" t="str">
        <f t="shared" si="147"/>
        <v>26–44</v>
      </c>
      <c r="Q479" s="25">
        <v>0</v>
      </c>
      <c r="R479" s="18" t="str">
        <f t="shared" si="148"/>
        <v>&lt;25</v>
      </c>
      <c r="S479" s="26" t="s">
        <v>28</v>
      </c>
      <c r="T479" s="18">
        <v>23</v>
      </c>
      <c r="U479" s="26" t="str">
        <f t="shared" si="149"/>
        <v>&gt;15</v>
      </c>
      <c r="V479" s="22">
        <v>4</v>
      </c>
      <c r="W479" s="22" t="str">
        <f t="shared" si="141"/>
        <v>2000–4000</v>
      </c>
      <c r="X479" s="25">
        <v>2250</v>
      </c>
      <c r="Y479" s="25">
        <v>2900</v>
      </c>
      <c r="Z479" s="27">
        <f t="shared" si="142"/>
        <v>0.25378052077609964</v>
      </c>
      <c r="AA479" s="25"/>
      <c r="AB479" s="25"/>
      <c r="AC479" s="27"/>
      <c r="AD479" s="25"/>
      <c r="AE479" s="25"/>
      <c r="AF479" s="27"/>
      <c r="AG479" s="22" t="str">
        <f t="shared" si="150"/>
        <v>&lt;20</v>
      </c>
      <c r="AH479" s="28">
        <v>6</v>
      </c>
      <c r="AI479" s="28">
        <v>10</v>
      </c>
      <c r="AJ479" s="27">
        <f t="shared" si="144"/>
        <v>0.51082562376599072</v>
      </c>
      <c r="AK479" s="28"/>
      <c r="AL479" s="28"/>
      <c r="AM479" s="27"/>
      <c r="AN479" s="28"/>
      <c r="AO479" s="28"/>
      <c r="AP479" s="27"/>
      <c r="AQ479" s="25">
        <v>13.5</v>
      </c>
      <c r="AR479" s="25">
        <v>29</v>
      </c>
      <c r="AS479" s="27">
        <f t="shared" si="145"/>
        <v>0.76460614454209042</v>
      </c>
      <c r="AT479" s="25"/>
      <c r="AU479" s="25"/>
      <c r="AV479" s="27"/>
      <c r="AW479" s="25"/>
      <c r="AX479" s="25"/>
      <c r="AY479" s="27"/>
      <c r="AZ479" s="26">
        <v>0.17391304347826086</v>
      </c>
    </row>
    <row r="480" spans="1:52" x14ac:dyDescent="0.25">
      <c r="A480" s="22">
        <v>477</v>
      </c>
      <c r="B480" s="22">
        <v>58</v>
      </c>
      <c r="C480" s="22" t="s">
        <v>472</v>
      </c>
      <c r="D480" s="22" t="s">
        <v>6</v>
      </c>
      <c r="E480" s="23">
        <v>0.1</v>
      </c>
      <c r="F480" s="23" t="str">
        <f t="shared" si="139"/>
        <v>≤0.5</v>
      </c>
      <c r="G480" s="24">
        <v>7.6</v>
      </c>
      <c r="H480" s="23" t="str">
        <f t="shared" si="138"/>
        <v>&gt;7.0</v>
      </c>
      <c r="I480" s="23"/>
      <c r="J480" s="23"/>
      <c r="K480" s="24">
        <v>26</v>
      </c>
      <c r="L480" s="23" t="str">
        <f t="shared" si="140"/>
        <v>&gt;20</v>
      </c>
      <c r="M480" s="25">
        <v>75</v>
      </c>
      <c r="N480" s="18" t="str">
        <f t="shared" si="146"/>
        <v>&lt;110</v>
      </c>
      <c r="O480" s="25">
        <v>30.228000000000002</v>
      </c>
      <c r="P480" s="18" t="str">
        <f t="shared" si="147"/>
        <v>26–44</v>
      </c>
      <c r="Q480" s="25">
        <v>0</v>
      </c>
      <c r="R480" s="18" t="str">
        <f t="shared" si="148"/>
        <v>&lt;25</v>
      </c>
      <c r="S480" s="26" t="s">
        <v>28</v>
      </c>
      <c r="T480" s="18">
        <v>23</v>
      </c>
      <c r="U480" s="26" t="str">
        <f t="shared" si="149"/>
        <v>&gt;15</v>
      </c>
      <c r="V480" s="22">
        <v>4</v>
      </c>
      <c r="W480" s="22" t="str">
        <f t="shared" si="141"/>
        <v>2000–4000</v>
      </c>
      <c r="X480" s="25">
        <v>2070</v>
      </c>
      <c r="Y480" s="25">
        <v>2350</v>
      </c>
      <c r="Z480" s="27">
        <f t="shared" si="142"/>
        <v>0.12686672087878983</v>
      </c>
      <c r="AA480" s="25"/>
      <c r="AB480" s="25"/>
      <c r="AC480" s="27"/>
      <c r="AD480" s="25"/>
      <c r="AE480" s="25"/>
      <c r="AF480" s="27"/>
      <c r="AG480" s="22" t="str">
        <f t="shared" si="150"/>
        <v>&lt;20</v>
      </c>
      <c r="AH480" s="28">
        <v>7</v>
      </c>
      <c r="AI480" s="28">
        <v>12</v>
      </c>
      <c r="AJ480" s="27">
        <f t="shared" si="144"/>
        <v>0.5389965007326869</v>
      </c>
      <c r="AK480" s="28"/>
      <c r="AL480" s="28"/>
      <c r="AM480" s="27"/>
      <c r="AN480" s="28"/>
      <c r="AO480" s="28"/>
      <c r="AP480" s="27"/>
      <c r="AQ480" s="25">
        <v>14.49</v>
      </c>
      <c r="AR480" s="25">
        <v>28.2</v>
      </c>
      <c r="AS480" s="27">
        <f t="shared" si="145"/>
        <v>0.66586322161147682</v>
      </c>
      <c r="AT480" s="25"/>
      <c r="AU480" s="25"/>
      <c r="AV480" s="27"/>
      <c r="AW480" s="25"/>
      <c r="AX480" s="25"/>
      <c r="AY480" s="27"/>
      <c r="AZ480" s="26">
        <v>0.21739130434782608</v>
      </c>
    </row>
    <row r="481" spans="1:52" x14ac:dyDescent="0.25">
      <c r="A481" s="22">
        <v>478</v>
      </c>
      <c r="B481" s="22">
        <v>58</v>
      </c>
      <c r="C481" s="22" t="s">
        <v>472</v>
      </c>
      <c r="D481" s="22" t="s">
        <v>6</v>
      </c>
      <c r="E481" s="23">
        <v>0.1</v>
      </c>
      <c r="F481" s="23" t="str">
        <f t="shared" si="139"/>
        <v>≤0.5</v>
      </c>
      <c r="G481" s="24">
        <v>7.6</v>
      </c>
      <c r="H481" s="23" t="str">
        <f t="shared" si="138"/>
        <v>&gt;7.0</v>
      </c>
      <c r="I481" s="23"/>
      <c r="J481" s="23"/>
      <c r="K481" s="24">
        <v>26</v>
      </c>
      <c r="L481" s="23" t="str">
        <f t="shared" si="140"/>
        <v>&gt;20</v>
      </c>
      <c r="M481" s="25">
        <v>75</v>
      </c>
      <c r="N481" s="18" t="str">
        <f t="shared" si="146"/>
        <v>&lt;110</v>
      </c>
      <c r="O481" s="25">
        <v>30.228000000000002</v>
      </c>
      <c r="P481" s="18" t="str">
        <f t="shared" si="147"/>
        <v>26–44</v>
      </c>
      <c r="Q481" s="25">
        <v>0</v>
      </c>
      <c r="R481" s="18" t="str">
        <f t="shared" si="148"/>
        <v>&lt;25</v>
      </c>
      <c r="S481" s="26" t="s">
        <v>28</v>
      </c>
      <c r="T481" s="18">
        <v>23</v>
      </c>
      <c r="U481" s="26" t="str">
        <f t="shared" si="149"/>
        <v>&gt;15</v>
      </c>
      <c r="V481" s="22">
        <v>4</v>
      </c>
      <c r="W481" s="22" t="str">
        <f t="shared" si="141"/>
        <v>2000–4000</v>
      </c>
      <c r="X481" s="25">
        <v>2320</v>
      </c>
      <c r="Y481" s="25">
        <v>2940</v>
      </c>
      <c r="Z481" s="27">
        <f t="shared" si="142"/>
        <v>0.23684239567237159</v>
      </c>
      <c r="AA481" s="25"/>
      <c r="AB481" s="25"/>
      <c r="AC481" s="27"/>
      <c r="AD481" s="25"/>
      <c r="AE481" s="25"/>
      <c r="AF481" s="27"/>
      <c r="AG481" s="22" t="str">
        <f t="shared" si="150"/>
        <v>&lt;20</v>
      </c>
      <c r="AH481" s="28">
        <v>6</v>
      </c>
      <c r="AI481" s="28">
        <v>15</v>
      </c>
      <c r="AJ481" s="27">
        <f t="shared" si="144"/>
        <v>0.91629073187415511</v>
      </c>
      <c r="AK481" s="28"/>
      <c r="AL481" s="28"/>
      <c r="AM481" s="27"/>
      <c r="AN481" s="28"/>
      <c r="AO481" s="28"/>
      <c r="AP481" s="27"/>
      <c r="AQ481" s="25">
        <v>13.92</v>
      </c>
      <c r="AR481" s="25">
        <v>44.1</v>
      </c>
      <c r="AS481" s="27">
        <f t="shared" si="145"/>
        <v>1.1531331275465266</v>
      </c>
      <c r="AT481" s="25"/>
      <c r="AU481" s="25"/>
      <c r="AV481" s="27"/>
      <c r="AW481" s="25"/>
      <c r="AX481" s="25"/>
      <c r="AY481" s="27"/>
      <c r="AZ481" s="26">
        <v>0.39130434782608697</v>
      </c>
    </row>
    <row r="482" spans="1:52" x14ac:dyDescent="0.25">
      <c r="A482" s="22">
        <v>479</v>
      </c>
      <c r="B482" s="22">
        <v>58</v>
      </c>
      <c r="C482" s="22" t="s">
        <v>472</v>
      </c>
      <c r="D482" s="22" t="s">
        <v>6</v>
      </c>
      <c r="E482" s="23">
        <v>0.1</v>
      </c>
      <c r="F482" s="23" t="str">
        <f t="shared" si="139"/>
        <v>≤0.5</v>
      </c>
      <c r="G482" s="24">
        <v>7.6</v>
      </c>
      <c r="H482" s="23" t="str">
        <f t="shared" si="138"/>
        <v>&gt;7.0</v>
      </c>
      <c r="I482" s="23"/>
      <c r="J482" s="23"/>
      <c r="K482" s="24">
        <v>26</v>
      </c>
      <c r="L482" s="23" t="str">
        <f t="shared" si="140"/>
        <v>&gt;20</v>
      </c>
      <c r="M482" s="25">
        <v>75</v>
      </c>
      <c r="N482" s="18" t="str">
        <f t="shared" si="146"/>
        <v>&lt;110</v>
      </c>
      <c r="O482" s="25">
        <v>30.228000000000002</v>
      </c>
      <c r="P482" s="18" t="str">
        <f t="shared" si="147"/>
        <v>26–44</v>
      </c>
      <c r="Q482" s="25">
        <v>0</v>
      </c>
      <c r="R482" s="18" t="str">
        <f t="shared" si="148"/>
        <v>&lt;25</v>
      </c>
      <c r="S482" s="26" t="s">
        <v>28</v>
      </c>
      <c r="T482" s="18">
        <v>23</v>
      </c>
      <c r="U482" s="26" t="str">
        <f t="shared" si="149"/>
        <v>&gt;15</v>
      </c>
      <c r="V482" s="22">
        <v>4</v>
      </c>
      <c r="W482" s="22" t="str">
        <f t="shared" si="141"/>
        <v>2000–4000</v>
      </c>
      <c r="X482" s="25">
        <v>2120</v>
      </c>
      <c r="Y482" s="25">
        <v>2860</v>
      </c>
      <c r="Z482" s="27">
        <f t="shared" si="142"/>
        <v>0.29940553614784016</v>
      </c>
      <c r="AA482" s="25"/>
      <c r="AB482" s="25"/>
      <c r="AC482" s="27"/>
      <c r="AD482" s="25"/>
      <c r="AE482" s="25"/>
      <c r="AF482" s="27"/>
      <c r="AG482" s="22" t="str">
        <f t="shared" si="150"/>
        <v>&lt;20</v>
      </c>
      <c r="AH482" s="28">
        <v>8</v>
      </c>
      <c r="AI482" s="28">
        <v>14</v>
      </c>
      <c r="AJ482" s="27">
        <f t="shared" si="144"/>
        <v>0.55961578793542266</v>
      </c>
      <c r="AK482" s="28"/>
      <c r="AL482" s="28"/>
      <c r="AM482" s="27"/>
      <c r="AN482" s="28"/>
      <c r="AO482" s="28"/>
      <c r="AP482" s="27"/>
      <c r="AQ482" s="25">
        <v>16.96</v>
      </c>
      <c r="AR482" s="25">
        <v>40.04</v>
      </c>
      <c r="AS482" s="27">
        <f t="shared" si="145"/>
        <v>0.85902132408326271</v>
      </c>
      <c r="AT482" s="25"/>
      <c r="AU482" s="25"/>
      <c r="AV482" s="27"/>
      <c r="AW482" s="25"/>
      <c r="AX482" s="25"/>
      <c r="AY482" s="27"/>
      <c r="AZ482" s="26">
        <v>0.2608695652173913</v>
      </c>
    </row>
    <row r="483" spans="1:52" x14ac:dyDescent="0.25">
      <c r="A483" s="22">
        <v>480</v>
      </c>
      <c r="B483" s="22">
        <v>58</v>
      </c>
      <c r="C483" s="22" t="s">
        <v>472</v>
      </c>
      <c r="D483" s="22" t="s">
        <v>6</v>
      </c>
      <c r="E483" s="23">
        <v>0.1</v>
      </c>
      <c r="F483" s="23" t="str">
        <f t="shared" si="139"/>
        <v>≤0.5</v>
      </c>
      <c r="G483" s="24">
        <v>7.6</v>
      </c>
      <c r="H483" s="23" t="str">
        <f t="shared" si="138"/>
        <v>&gt;7.0</v>
      </c>
      <c r="I483" s="23"/>
      <c r="J483" s="23"/>
      <c r="K483" s="24">
        <v>26</v>
      </c>
      <c r="L483" s="23" t="str">
        <f t="shared" si="140"/>
        <v>&gt;20</v>
      </c>
      <c r="M483" s="25">
        <v>75</v>
      </c>
      <c r="N483" s="18" t="str">
        <f t="shared" si="146"/>
        <v>&lt;110</v>
      </c>
      <c r="O483" s="25">
        <v>30.228000000000002</v>
      </c>
      <c r="P483" s="18" t="str">
        <f t="shared" si="147"/>
        <v>26–44</v>
      </c>
      <c r="Q483" s="25">
        <v>0</v>
      </c>
      <c r="R483" s="18" t="str">
        <f t="shared" si="148"/>
        <v>&lt;25</v>
      </c>
      <c r="S483" s="26" t="s">
        <v>28</v>
      </c>
      <c r="T483" s="18">
        <v>23</v>
      </c>
      <c r="U483" s="26" t="str">
        <f>IF(T483&gt;15,"&gt;15",IF(T483&gt;8,"8–15","&lt;8"))</f>
        <v>&gt;15</v>
      </c>
      <c r="V483" s="22">
        <v>4</v>
      </c>
      <c r="W483" s="22" t="str">
        <f t="shared" si="141"/>
        <v>&lt;2000</v>
      </c>
      <c r="X483" s="25">
        <v>1870</v>
      </c>
      <c r="Y483" s="25">
        <v>2590</v>
      </c>
      <c r="Z483" s="27">
        <f t="shared" si="142"/>
        <v>0.32571944484495113</v>
      </c>
      <c r="AA483" s="25"/>
      <c r="AB483" s="25"/>
      <c r="AC483" s="27"/>
      <c r="AD483" s="25"/>
      <c r="AE483" s="25"/>
      <c r="AF483" s="27"/>
      <c r="AG483" s="22"/>
      <c r="AH483" s="28"/>
      <c r="AI483" s="28"/>
      <c r="AJ483" s="27"/>
      <c r="AK483" s="28"/>
      <c r="AL483" s="28"/>
      <c r="AM483" s="27"/>
      <c r="AN483" s="28"/>
      <c r="AO483" s="28"/>
      <c r="AP483" s="27"/>
      <c r="AQ483" s="25"/>
      <c r="AR483" s="25"/>
      <c r="AS483" s="27"/>
      <c r="AT483" s="25"/>
      <c r="AU483" s="25"/>
      <c r="AV483" s="27"/>
      <c r="AW483" s="25"/>
      <c r="AX483" s="25"/>
      <c r="AY483" s="27"/>
      <c r="AZ483" s="26"/>
    </row>
    <row r="484" spans="1:52" x14ac:dyDescent="0.25">
      <c r="A484" s="22">
        <v>481</v>
      </c>
      <c r="B484" s="22">
        <v>58</v>
      </c>
      <c r="C484" s="22" t="s">
        <v>472</v>
      </c>
      <c r="D484" s="22" t="s">
        <v>6</v>
      </c>
      <c r="E484" s="23">
        <v>0.1</v>
      </c>
      <c r="F484" s="23" t="str">
        <f t="shared" si="139"/>
        <v>≤0.5</v>
      </c>
      <c r="G484" s="24">
        <v>7.6</v>
      </c>
      <c r="H484" s="23" t="str">
        <f t="shared" si="138"/>
        <v>&gt;7.0</v>
      </c>
      <c r="I484" s="23"/>
      <c r="J484" s="23"/>
      <c r="K484" s="24">
        <v>26</v>
      </c>
      <c r="L484" s="23" t="str">
        <f t="shared" si="140"/>
        <v>&gt;20</v>
      </c>
      <c r="M484" s="25">
        <v>75</v>
      </c>
      <c r="N484" s="18" t="str">
        <f t="shared" si="146"/>
        <v>&lt;110</v>
      </c>
      <c r="O484" s="25">
        <v>30.228000000000002</v>
      </c>
      <c r="P484" s="18" t="str">
        <f t="shared" si="147"/>
        <v>26–44</v>
      </c>
      <c r="Q484" s="25">
        <v>0</v>
      </c>
      <c r="R484" s="18" t="str">
        <f t="shared" si="148"/>
        <v>&lt;25</v>
      </c>
      <c r="S484" s="26" t="s">
        <v>28</v>
      </c>
      <c r="T484" s="18">
        <v>23</v>
      </c>
      <c r="U484" s="26" t="str">
        <f t="shared" si="149"/>
        <v>&gt;15</v>
      </c>
      <c r="V484" s="22">
        <v>4</v>
      </c>
      <c r="W484" s="22" t="str">
        <f t="shared" si="141"/>
        <v>&lt;2000</v>
      </c>
      <c r="X484" s="25">
        <v>1950</v>
      </c>
      <c r="Y484" s="25">
        <v>2470</v>
      </c>
      <c r="Z484" s="27">
        <f t="shared" si="142"/>
        <v>0.23638877806423034</v>
      </c>
      <c r="AA484" s="25"/>
      <c r="AB484" s="25"/>
      <c r="AC484" s="27"/>
      <c r="AD484" s="25"/>
      <c r="AE484" s="25"/>
      <c r="AF484" s="27"/>
      <c r="AG484" s="22" t="str">
        <f t="shared" ref="AG484:AG547" si="151">IF(AH484&gt;40,"&gt;40",IF(AH484&gt;30,"30–40",IF(AH484&gt;20,"20–30","&lt;20")))</f>
        <v>&lt;20</v>
      </c>
      <c r="AH484" s="28">
        <v>6</v>
      </c>
      <c r="AI484" s="28">
        <v>14</v>
      </c>
      <c r="AJ484" s="27">
        <f t="shared" si="144"/>
        <v>0.84729786038720367</v>
      </c>
      <c r="AK484" s="28"/>
      <c r="AL484" s="28"/>
      <c r="AM484" s="27"/>
      <c r="AN484" s="28"/>
      <c r="AO484" s="28"/>
      <c r="AP484" s="27"/>
      <c r="AQ484" s="25">
        <v>11.7</v>
      </c>
      <c r="AR484" s="25">
        <v>34.58</v>
      </c>
      <c r="AS484" s="27">
        <f t="shared" si="145"/>
        <v>1.0836866384514341</v>
      </c>
      <c r="AT484" s="25"/>
      <c r="AU484" s="25"/>
      <c r="AV484" s="27"/>
      <c r="AW484" s="25"/>
      <c r="AX484" s="25"/>
      <c r="AY484" s="27"/>
      <c r="AZ484" s="26">
        <v>0.34782608695652173</v>
      </c>
    </row>
    <row r="485" spans="1:52" x14ac:dyDescent="0.25">
      <c r="A485" s="22">
        <v>482</v>
      </c>
      <c r="B485" s="22">
        <v>58</v>
      </c>
      <c r="C485" s="22" t="s">
        <v>472</v>
      </c>
      <c r="D485" s="22" t="s">
        <v>6</v>
      </c>
      <c r="E485" s="23">
        <v>0.1</v>
      </c>
      <c r="F485" s="23" t="str">
        <f t="shared" si="139"/>
        <v>≤0.5</v>
      </c>
      <c r="G485" s="24">
        <v>7.6</v>
      </c>
      <c r="H485" s="23" t="str">
        <f t="shared" si="138"/>
        <v>&gt;7.0</v>
      </c>
      <c r="I485" s="23"/>
      <c r="J485" s="23"/>
      <c r="K485" s="24">
        <v>26</v>
      </c>
      <c r="L485" s="23" t="str">
        <f t="shared" si="140"/>
        <v>&gt;20</v>
      </c>
      <c r="M485" s="25">
        <v>75</v>
      </c>
      <c r="N485" s="18" t="str">
        <f t="shared" si="146"/>
        <v>&lt;110</v>
      </c>
      <c r="O485" s="25">
        <v>30.228000000000002</v>
      </c>
      <c r="P485" s="18" t="str">
        <f t="shared" si="147"/>
        <v>26–44</v>
      </c>
      <c r="Q485" s="25">
        <v>0</v>
      </c>
      <c r="R485" s="18" t="str">
        <f t="shared" si="148"/>
        <v>&lt;25</v>
      </c>
      <c r="S485" s="26" t="s">
        <v>28</v>
      </c>
      <c r="T485" s="18">
        <v>23</v>
      </c>
      <c r="U485" s="26" t="str">
        <f t="shared" si="149"/>
        <v>&gt;15</v>
      </c>
      <c r="V485" s="22">
        <v>4</v>
      </c>
      <c r="W485" s="22" t="str">
        <f t="shared" si="141"/>
        <v>2000–4000</v>
      </c>
      <c r="X485" s="25">
        <v>2460</v>
      </c>
      <c r="Y485" s="25">
        <v>3690</v>
      </c>
      <c r="Z485" s="27">
        <f t="shared" si="142"/>
        <v>0.40546510810816438</v>
      </c>
      <c r="AA485" s="25"/>
      <c r="AB485" s="25"/>
      <c r="AC485" s="27"/>
      <c r="AD485" s="25"/>
      <c r="AE485" s="25"/>
      <c r="AF485" s="27"/>
      <c r="AG485" s="22" t="str">
        <f t="shared" si="151"/>
        <v>&lt;20</v>
      </c>
      <c r="AH485" s="28">
        <v>6</v>
      </c>
      <c r="AI485" s="28">
        <v>11</v>
      </c>
      <c r="AJ485" s="27">
        <f t="shared" si="144"/>
        <v>0.60613580357031549</v>
      </c>
      <c r="AK485" s="28"/>
      <c r="AL485" s="28"/>
      <c r="AM485" s="27"/>
      <c r="AN485" s="28"/>
      <c r="AO485" s="28"/>
      <c r="AP485" s="27"/>
      <c r="AQ485" s="25">
        <v>14.76</v>
      </c>
      <c r="AR485" s="25">
        <v>40.590000000000003</v>
      </c>
      <c r="AS485" s="27">
        <f t="shared" si="145"/>
        <v>1.0116009116784801</v>
      </c>
      <c r="AT485" s="25"/>
      <c r="AU485" s="25"/>
      <c r="AV485" s="27"/>
      <c r="AW485" s="25"/>
      <c r="AX485" s="25"/>
      <c r="AY485" s="27"/>
      <c r="AZ485" s="26">
        <v>0.21739130434782608</v>
      </c>
    </row>
    <row r="486" spans="1:52" x14ac:dyDescent="0.25">
      <c r="A486" s="22">
        <v>483</v>
      </c>
      <c r="B486" s="22">
        <v>58</v>
      </c>
      <c r="C486" s="22" t="s">
        <v>472</v>
      </c>
      <c r="D486" s="22" t="s">
        <v>6</v>
      </c>
      <c r="E486" s="23">
        <v>0.1</v>
      </c>
      <c r="F486" s="23" t="str">
        <f t="shared" si="139"/>
        <v>≤0.5</v>
      </c>
      <c r="G486" s="24">
        <v>7.6</v>
      </c>
      <c r="H486" s="23" t="str">
        <f t="shared" si="138"/>
        <v>&gt;7.0</v>
      </c>
      <c r="I486" s="23"/>
      <c r="J486" s="23"/>
      <c r="K486" s="24">
        <v>26</v>
      </c>
      <c r="L486" s="23" t="str">
        <f t="shared" si="140"/>
        <v>&gt;20</v>
      </c>
      <c r="M486" s="25">
        <v>75</v>
      </c>
      <c r="N486" s="18" t="str">
        <f t="shared" si="146"/>
        <v>&lt;110</v>
      </c>
      <c r="O486" s="25">
        <v>30.228000000000002</v>
      </c>
      <c r="P486" s="18" t="str">
        <f t="shared" si="147"/>
        <v>26–44</v>
      </c>
      <c r="Q486" s="25">
        <v>0</v>
      </c>
      <c r="R486" s="18" t="str">
        <f t="shared" si="148"/>
        <v>&lt;25</v>
      </c>
      <c r="S486" s="26" t="s">
        <v>28</v>
      </c>
      <c r="T486" s="18">
        <v>23</v>
      </c>
      <c r="U486" s="26" t="str">
        <f t="shared" si="149"/>
        <v>&gt;15</v>
      </c>
      <c r="V486" s="22">
        <v>4</v>
      </c>
      <c r="W486" s="22" t="str">
        <f t="shared" si="141"/>
        <v>&lt;2000</v>
      </c>
      <c r="X486" s="25">
        <v>1850</v>
      </c>
      <c r="Y486" s="25">
        <v>2340</v>
      </c>
      <c r="Z486" s="27">
        <f t="shared" si="142"/>
        <v>0.23496529027937657</v>
      </c>
      <c r="AA486" s="25"/>
      <c r="AB486" s="25"/>
      <c r="AC486" s="27"/>
      <c r="AD486" s="25"/>
      <c r="AE486" s="25"/>
      <c r="AF486" s="27"/>
      <c r="AG486" s="22" t="str">
        <f t="shared" si="151"/>
        <v>&lt;20</v>
      </c>
      <c r="AH486" s="28">
        <v>6</v>
      </c>
      <c r="AI486" s="28">
        <v>11</v>
      </c>
      <c r="AJ486" s="27">
        <f t="shared" si="144"/>
        <v>0.60613580357031549</v>
      </c>
      <c r="AK486" s="28"/>
      <c r="AL486" s="28"/>
      <c r="AM486" s="27"/>
      <c r="AN486" s="28"/>
      <c r="AO486" s="28"/>
      <c r="AP486" s="27"/>
      <c r="AQ486" s="25">
        <v>11.1</v>
      </c>
      <c r="AR486" s="25">
        <v>25.74</v>
      </c>
      <c r="AS486" s="27">
        <f t="shared" si="145"/>
        <v>0.84110109384969212</v>
      </c>
      <c r="AT486" s="25"/>
      <c r="AU486" s="25"/>
      <c r="AV486" s="27"/>
      <c r="AW486" s="25"/>
      <c r="AX486" s="25"/>
      <c r="AY486" s="27"/>
      <c r="AZ486" s="26">
        <v>0.21739130434782608</v>
      </c>
    </row>
    <row r="487" spans="1:52" x14ac:dyDescent="0.25">
      <c r="A487" s="22">
        <v>484</v>
      </c>
      <c r="B487" s="22">
        <v>58</v>
      </c>
      <c r="C487" s="22" t="s">
        <v>472</v>
      </c>
      <c r="D487" s="22" t="s">
        <v>6</v>
      </c>
      <c r="E487" s="23">
        <v>0.1</v>
      </c>
      <c r="F487" s="23" t="str">
        <f t="shared" si="139"/>
        <v>≤0.5</v>
      </c>
      <c r="G487" s="24">
        <v>7.6</v>
      </c>
      <c r="H487" s="23" t="str">
        <f t="shared" si="138"/>
        <v>&gt;7.0</v>
      </c>
      <c r="I487" s="23"/>
      <c r="J487" s="23"/>
      <c r="K487" s="24">
        <v>26</v>
      </c>
      <c r="L487" s="23" t="str">
        <f t="shared" si="140"/>
        <v>&gt;20</v>
      </c>
      <c r="M487" s="25">
        <v>75</v>
      </c>
      <c r="N487" s="18" t="str">
        <f t="shared" si="146"/>
        <v>&lt;110</v>
      </c>
      <c r="O487" s="25">
        <v>30.228000000000002</v>
      </c>
      <c r="P487" s="18" t="str">
        <f t="shared" si="147"/>
        <v>26–44</v>
      </c>
      <c r="Q487" s="25">
        <v>0</v>
      </c>
      <c r="R487" s="18" t="str">
        <f t="shared" si="148"/>
        <v>&lt;25</v>
      </c>
      <c r="S487" s="26" t="s">
        <v>28</v>
      </c>
      <c r="T487" s="18">
        <v>23</v>
      </c>
      <c r="U487" s="26" t="str">
        <f t="shared" si="149"/>
        <v>&gt;15</v>
      </c>
      <c r="V487" s="22">
        <v>4</v>
      </c>
      <c r="W487" s="22" t="str">
        <f t="shared" si="141"/>
        <v>2000–4000</v>
      </c>
      <c r="X487" s="25">
        <v>2330</v>
      </c>
      <c r="Y487" s="25">
        <v>3170</v>
      </c>
      <c r="Z487" s="27">
        <f t="shared" si="142"/>
        <v>0.30786332031158004</v>
      </c>
      <c r="AA487" s="25"/>
      <c r="AB487" s="25"/>
      <c r="AC487" s="27"/>
      <c r="AD487" s="25"/>
      <c r="AE487" s="25"/>
      <c r="AF487" s="27"/>
      <c r="AG487" s="22" t="str">
        <f t="shared" si="151"/>
        <v>&lt;20</v>
      </c>
      <c r="AH487" s="28">
        <v>6</v>
      </c>
      <c r="AI487" s="28">
        <v>12</v>
      </c>
      <c r="AJ487" s="27">
        <f t="shared" si="144"/>
        <v>0.69314718055994529</v>
      </c>
      <c r="AK487" s="28"/>
      <c r="AL487" s="28"/>
      <c r="AM487" s="27"/>
      <c r="AN487" s="28"/>
      <c r="AO487" s="28"/>
      <c r="AP487" s="27"/>
      <c r="AQ487" s="25">
        <v>13.98</v>
      </c>
      <c r="AR487" s="25">
        <v>38.04</v>
      </c>
      <c r="AS487" s="27">
        <f t="shared" si="145"/>
        <v>1.0010105008715253</v>
      </c>
      <c r="AT487" s="25"/>
      <c r="AU487" s="25"/>
      <c r="AV487" s="27"/>
      <c r="AW487" s="25"/>
      <c r="AX487" s="25"/>
      <c r="AY487" s="27"/>
      <c r="AZ487" s="26">
        <v>0.2608695652173913</v>
      </c>
    </row>
    <row r="488" spans="1:52" x14ac:dyDescent="0.25">
      <c r="A488" s="22">
        <v>485</v>
      </c>
      <c r="B488" s="22">
        <v>58</v>
      </c>
      <c r="C488" s="22" t="s">
        <v>472</v>
      </c>
      <c r="D488" s="22" t="s">
        <v>6</v>
      </c>
      <c r="E488" s="23">
        <v>0.1</v>
      </c>
      <c r="F488" s="23" t="str">
        <f t="shared" si="139"/>
        <v>≤0.5</v>
      </c>
      <c r="G488" s="24">
        <v>7.6</v>
      </c>
      <c r="H488" s="23" t="str">
        <f t="shared" si="138"/>
        <v>&gt;7.0</v>
      </c>
      <c r="I488" s="23"/>
      <c r="J488" s="23"/>
      <c r="K488" s="24">
        <v>26</v>
      </c>
      <c r="L488" s="23" t="str">
        <f t="shared" si="140"/>
        <v>&gt;20</v>
      </c>
      <c r="M488" s="25">
        <v>75</v>
      </c>
      <c r="N488" s="18" t="str">
        <f t="shared" si="146"/>
        <v>&lt;110</v>
      </c>
      <c r="O488" s="25">
        <v>30.228000000000002</v>
      </c>
      <c r="P488" s="18" t="str">
        <f t="shared" si="147"/>
        <v>26–44</v>
      </c>
      <c r="Q488" s="25">
        <v>0</v>
      </c>
      <c r="R488" s="18" t="str">
        <f t="shared" si="148"/>
        <v>&lt;25</v>
      </c>
      <c r="S488" s="26" t="s">
        <v>28</v>
      </c>
      <c r="T488" s="18">
        <v>23</v>
      </c>
      <c r="U488" s="26" t="str">
        <f t="shared" si="149"/>
        <v>&gt;15</v>
      </c>
      <c r="V488" s="22">
        <v>4</v>
      </c>
      <c r="W488" s="22" t="str">
        <f t="shared" si="141"/>
        <v>&lt;2000</v>
      </c>
      <c r="X488" s="25">
        <v>1890</v>
      </c>
      <c r="Y488" s="25">
        <v>2670</v>
      </c>
      <c r="Z488" s="27">
        <f t="shared" si="142"/>
        <v>0.34550164334060723</v>
      </c>
      <c r="AA488" s="25"/>
      <c r="AB488" s="25"/>
      <c r="AC488" s="27"/>
      <c r="AD488" s="25"/>
      <c r="AE488" s="25"/>
      <c r="AF488" s="27"/>
      <c r="AG488" s="22" t="str">
        <f t="shared" si="151"/>
        <v>&lt;20</v>
      </c>
      <c r="AH488" s="28">
        <v>6</v>
      </c>
      <c r="AI488" s="28">
        <v>11</v>
      </c>
      <c r="AJ488" s="27">
        <f t="shared" si="144"/>
        <v>0.60613580357031549</v>
      </c>
      <c r="AK488" s="28"/>
      <c r="AL488" s="28"/>
      <c r="AM488" s="27"/>
      <c r="AN488" s="28"/>
      <c r="AO488" s="28"/>
      <c r="AP488" s="27"/>
      <c r="AQ488" s="25">
        <v>11.34</v>
      </c>
      <c r="AR488" s="25">
        <v>29.37</v>
      </c>
      <c r="AS488" s="27">
        <f t="shared" si="145"/>
        <v>0.95163744691092278</v>
      </c>
      <c r="AT488" s="25"/>
      <c r="AU488" s="25"/>
      <c r="AV488" s="27"/>
      <c r="AW488" s="25"/>
      <c r="AX488" s="25"/>
      <c r="AY488" s="27"/>
      <c r="AZ488" s="26">
        <v>0.21739130434782608</v>
      </c>
    </row>
    <row r="489" spans="1:52" x14ac:dyDescent="0.25">
      <c r="A489" s="22">
        <v>486</v>
      </c>
      <c r="B489" s="22">
        <v>58</v>
      </c>
      <c r="C489" s="22" t="s">
        <v>472</v>
      </c>
      <c r="D489" s="22" t="s">
        <v>6</v>
      </c>
      <c r="E489" s="23">
        <v>0.1</v>
      </c>
      <c r="F489" s="23" t="str">
        <f t="shared" si="139"/>
        <v>≤0.5</v>
      </c>
      <c r="G489" s="24">
        <v>7.6</v>
      </c>
      <c r="H489" s="23" t="str">
        <f t="shared" si="138"/>
        <v>&gt;7.0</v>
      </c>
      <c r="I489" s="23"/>
      <c r="J489" s="23"/>
      <c r="K489" s="24">
        <v>26</v>
      </c>
      <c r="L489" s="23" t="str">
        <f t="shared" si="140"/>
        <v>&gt;20</v>
      </c>
      <c r="M489" s="25">
        <v>75</v>
      </c>
      <c r="N489" s="18" t="str">
        <f t="shared" si="146"/>
        <v>&lt;110</v>
      </c>
      <c r="O489" s="25">
        <v>30.228000000000002</v>
      </c>
      <c r="P489" s="18" t="str">
        <f t="shared" si="147"/>
        <v>26–44</v>
      </c>
      <c r="Q489" s="25">
        <v>0</v>
      </c>
      <c r="R489" s="18" t="str">
        <f t="shared" si="148"/>
        <v>&lt;25</v>
      </c>
      <c r="S489" s="26" t="s">
        <v>28</v>
      </c>
      <c r="T489" s="18">
        <v>23</v>
      </c>
      <c r="U489" s="26" t="str">
        <f t="shared" si="149"/>
        <v>&gt;15</v>
      </c>
      <c r="V489" s="22">
        <v>4</v>
      </c>
      <c r="W489" s="22" t="str">
        <f t="shared" si="141"/>
        <v>2000–4000</v>
      </c>
      <c r="X489" s="25">
        <v>2430</v>
      </c>
      <c r="Y489" s="25">
        <v>3260</v>
      </c>
      <c r="Z489" s="27">
        <f t="shared" si="142"/>
        <v>0.29383593802615926</v>
      </c>
      <c r="AA489" s="25"/>
      <c r="AB489" s="25"/>
      <c r="AC489" s="27"/>
      <c r="AD489" s="25"/>
      <c r="AE489" s="25"/>
      <c r="AF489" s="27"/>
      <c r="AG489" s="22" t="str">
        <f t="shared" si="151"/>
        <v>&lt;20</v>
      </c>
      <c r="AH489" s="28">
        <v>7</v>
      </c>
      <c r="AI489" s="28">
        <v>10</v>
      </c>
      <c r="AJ489" s="27">
        <f t="shared" si="144"/>
        <v>0.35667494393873239</v>
      </c>
      <c r="AK489" s="28"/>
      <c r="AL489" s="28"/>
      <c r="AM489" s="27"/>
      <c r="AN489" s="28"/>
      <c r="AO489" s="28"/>
      <c r="AP489" s="27"/>
      <c r="AQ489" s="25">
        <v>17.010000000000002</v>
      </c>
      <c r="AR489" s="25">
        <v>32.6</v>
      </c>
      <c r="AS489" s="27">
        <f t="shared" si="145"/>
        <v>0.6505108819648916</v>
      </c>
      <c r="AT489" s="25"/>
      <c r="AU489" s="25"/>
      <c r="AV489" s="27"/>
      <c r="AW489" s="25"/>
      <c r="AX489" s="25"/>
      <c r="AY489" s="27"/>
      <c r="AZ489" s="26">
        <v>0.13043478260869565</v>
      </c>
    </row>
    <row r="490" spans="1:52" x14ac:dyDescent="0.25">
      <c r="A490" s="22">
        <v>487</v>
      </c>
      <c r="B490" s="22">
        <v>58</v>
      </c>
      <c r="C490" s="22" t="s">
        <v>472</v>
      </c>
      <c r="D490" s="22" t="s">
        <v>6</v>
      </c>
      <c r="E490" s="23">
        <v>0.1</v>
      </c>
      <c r="F490" s="23" t="str">
        <f t="shared" si="139"/>
        <v>≤0.5</v>
      </c>
      <c r="G490" s="24">
        <v>7.6</v>
      </c>
      <c r="H490" s="23" t="str">
        <f t="shared" si="138"/>
        <v>&gt;7.0</v>
      </c>
      <c r="I490" s="23"/>
      <c r="J490" s="23"/>
      <c r="K490" s="24">
        <v>26</v>
      </c>
      <c r="L490" s="23" t="str">
        <f t="shared" si="140"/>
        <v>&gt;20</v>
      </c>
      <c r="M490" s="25">
        <v>75</v>
      </c>
      <c r="N490" s="18" t="str">
        <f t="shared" si="146"/>
        <v>&lt;110</v>
      </c>
      <c r="O490" s="25">
        <v>30.228000000000002</v>
      </c>
      <c r="P490" s="18" t="str">
        <f t="shared" si="147"/>
        <v>26–44</v>
      </c>
      <c r="Q490" s="25">
        <v>0</v>
      </c>
      <c r="R490" s="18" t="str">
        <f t="shared" si="148"/>
        <v>&lt;25</v>
      </c>
      <c r="S490" s="26" t="s">
        <v>28</v>
      </c>
      <c r="T490" s="18">
        <v>23</v>
      </c>
      <c r="U490" s="26" t="str">
        <f t="shared" si="149"/>
        <v>&gt;15</v>
      </c>
      <c r="V490" s="22">
        <v>4</v>
      </c>
      <c r="W490" s="22" t="str">
        <f t="shared" si="141"/>
        <v>2000–4000</v>
      </c>
      <c r="X490" s="25">
        <v>2440</v>
      </c>
      <c r="Y490" s="25">
        <v>3240</v>
      </c>
      <c r="Z490" s="27">
        <f t="shared" si="142"/>
        <v>0.28357529049912744</v>
      </c>
      <c r="AA490" s="25"/>
      <c r="AB490" s="25"/>
      <c r="AC490" s="27"/>
      <c r="AD490" s="25"/>
      <c r="AE490" s="25"/>
      <c r="AF490" s="27"/>
      <c r="AG490" s="22" t="str">
        <f t="shared" si="151"/>
        <v>&lt;20</v>
      </c>
      <c r="AH490" s="28">
        <v>6</v>
      </c>
      <c r="AI490" s="28">
        <v>12</v>
      </c>
      <c r="AJ490" s="27">
        <f t="shared" si="144"/>
        <v>0.69314718055994529</v>
      </c>
      <c r="AK490" s="28"/>
      <c r="AL490" s="28"/>
      <c r="AM490" s="27"/>
      <c r="AN490" s="28"/>
      <c r="AO490" s="28"/>
      <c r="AP490" s="27"/>
      <c r="AQ490" s="25">
        <v>14.64</v>
      </c>
      <c r="AR490" s="25">
        <v>38.880000000000003</v>
      </c>
      <c r="AS490" s="27">
        <f t="shared" si="145"/>
        <v>0.97672247105907295</v>
      </c>
      <c r="AT490" s="25"/>
      <c r="AU490" s="25"/>
      <c r="AV490" s="27"/>
      <c r="AW490" s="25"/>
      <c r="AX490" s="25"/>
      <c r="AY490" s="27"/>
      <c r="AZ490" s="26">
        <v>0.2608695652173913</v>
      </c>
    </row>
    <row r="491" spans="1:52" x14ac:dyDescent="0.25">
      <c r="A491" s="22">
        <v>488</v>
      </c>
      <c r="B491" s="22">
        <v>58</v>
      </c>
      <c r="C491" s="22" t="s">
        <v>472</v>
      </c>
      <c r="D491" s="22" t="s">
        <v>6</v>
      </c>
      <c r="E491" s="23">
        <v>0.1</v>
      </c>
      <c r="F491" s="23" t="str">
        <f t="shared" si="139"/>
        <v>≤0.5</v>
      </c>
      <c r="G491" s="24">
        <v>7.6</v>
      </c>
      <c r="H491" s="23" t="str">
        <f t="shared" si="138"/>
        <v>&gt;7.0</v>
      </c>
      <c r="I491" s="23"/>
      <c r="J491" s="23"/>
      <c r="K491" s="24">
        <v>26</v>
      </c>
      <c r="L491" s="23" t="str">
        <f t="shared" si="140"/>
        <v>&gt;20</v>
      </c>
      <c r="M491" s="25">
        <v>75</v>
      </c>
      <c r="N491" s="18" t="str">
        <f t="shared" si="146"/>
        <v>&lt;110</v>
      </c>
      <c r="O491" s="25">
        <v>30.228000000000002</v>
      </c>
      <c r="P491" s="18" t="str">
        <f t="shared" si="147"/>
        <v>26–44</v>
      </c>
      <c r="Q491" s="25">
        <v>0</v>
      </c>
      <c r="R491" s="18" t="str">
        <f t="shared" si="148"/>
        <v>&lt;25</v>
      </c>
      <c r="S491" s="26" t="s">
        <v>28</v>
      </c>
      <c r="T491" s="18">
        <v>23</v>
      </c>
      <c r="U491" s="26" t="str">
        <f t="shared" si="149"/>
        <v>&gt;15</v>
      </c>
      <c r="V491" s="22">
        <v>4</v>
      </c>
      <c r="W491" s="22" t="str">
        <f t="shared" si="141"/>
        <v>2000–4000</v>
      </c>
      <c r="X491" s="25">
        <v>2140</v>
      </c>
      <c r="Y491" s="25">
        <v>2900</v>
      </c>
      <c r="Z491" s="27">
        <f t="shared" si="142"/>
        <v>0.30390490795866826</v>
      </c>
      <c r="AA491" s="25"/>
      <c r="AB491" s="25"/>
      <c r="AC491" s="27"/>
      <c r="AD491" s="25"/>
      <c r="AE491" s="25"/>
      <c r="AF491" s="27"/>
      <c r="AG491" s="22" t="str">
        <f t="shared" si="151"/>
        <v>&lt;20</v>
      </c>
      <c r="AH491" s="28">
        <v>6</v>
      </c>
      <c r="AI491" s="28">
        <v>11</v>
      </c>
      <c r="AJ491" s="27">
        <f t="shared" si="144"/>
        <v>0.60613580357031549</v>
      </c>
      <c r="AK491" s="28"/>
      <c r="AL491" s="28"/>
      <c r="AM491" s="27"/>
      <c r="AN491" s="28"/>
      <c r="AO491" s="28"/>
      <c r="AP491" s="27"/>
      <c r="AQ491" s="25">
        <v>12.84</v>
      </c>
      <c r="AR491" s="25">
        <v>31.9</v>
      </c>
      <c r="AS491" s="27">
        <f t="shared" si="145"/>
        <v>0.9100407115289838</v>
      </c>
      <c r="AT491" s="25"/>
      <c r="AU491" s="25"/>
      <c r="AV491" s="27"/>
      <c r="AW491" s="25"/>
      <c r="AX491" s="25"/>
      <c r="AY491" s="27"/>
      <c r="AZ491" s="26">
        <v>0.21739130434782608</v>
      </c>
    </row>
    <row r="492" spans="1:52" x14ac:dyDescent="0.25">
      <c r="A492" s="22">
        <v>489</v>
      </c>
      <c r="B492" s="22">
        <v>58</v>
      </c>
      <c r="C492" s="22" t="s">
        <v>472</v>
      </c>
      <c r="D492" s="22" t="s">
        <v>6</v>
      </c>
      <c r="E492" s="23">
        <v>0.1</v>
      </c>
      <c r="F492" s="23" t="str">
        <f t="shared" si="139"/>
        <v>≤0.5</v>
      </c>
      <c r="G492" s="24">
        <v>7.6</v>
      </c>
      <c r="H492" s="23" t="str">
        <f t="shared" si="138"/>
        <v>&gt;7.0</v>
      </c>
      <c r="I492" s="23"/>
      <c r="J492" s="23"/>
      <c r="K492" s="24">
        <v>26</v>
      </c>
      <c r="L492" s="23" t="str">
        <f t="shared" si="140"/>
        <v>&gt;20</v>
      </c>
      <c r="M492" s="25">
        <v>75</v>
      </c>
      <c r="N492" s="18" t="str">
        <f t="shared" si="146"/>
        <v>&lt;110</v>
      </c>
      <c r="O492" s="25">
        <v>30.228000000000002</v>
      </c>
      <c r="P492" s="18" t="str">
        <f t="shared" si="147"/>
        <v>26–44</v>
      </c>
      <c r="Q492" s="25">
        <v>0</v>
      </c>
      <c r="R492" s="18" t="str">
        <f t="shared" si="148"/>
        <v>&lt;25</v>
      </c>
      <c r="S492" s="26" t="s">
        <v>28</v>
      </c>
      <c r="T492" s="18">
        <v>23</v>
      </c>
      <c r="U492" s="26" t="str">
        <f t="shared" si="149"/>
        <v>&gt;15</v>
      </c>
      <c r="V492" s="22">
        <v>4</v>
      </c>
      <c r="W492" s="22" t="str">
        <f t="shared" si="141"/>
        <v>2000–4000</v>
      </c>
      <c r="X492" s="25">
        <v>2180</v>
      </c>
      <c r="Y492" s="25">
        <v>3030</v>
      </c>
      <c r="Z492" s="27">
        <f t="shared" si="142"/>
        <v>0.32923774272028011</v>
      </c>
      <c r="AA492" s="25"/>
      <c r="AB492" s="25"/>
      <c r="AC492" s="27"/>
      <c r="AD492" s="25"/>
      <c r="AE492" s="25"/>
      <c r="AF492" s="27"/>
      <c r="AG492" s="22" t="str">
        <f t="shared" si="151"/>
        <v>&lt;20</v>
      </c>
      <c r="AH492" s="28">
        <v>6</v>
      </c>
      <c r="AI492" s="28">
        <v>10</v>
      </c>
      <c r="AJ492" s="27">
        <f t="shared" si="144"/>
        <v>0.51082562376599072</v>
      </c>
      <c r="AK492" s="28"/>
      <c r="AL492" s="28"/>
      <c r="AM492" s="27"/>
      <c r="AN492" s="28"/>
      <c r="AO492" s="28"/>
      <c r="AP492" s="27"/>
      <c r="AQ492" s="25">
        <v>13.08</v>
      </c>
      <c r="AR492" s="25">
        <v>30.3</v>
      </c>
      <c r="AS492" s="27">
        <f t="shared" si="145"/>
        <v>0.84006336648627089</v>
      </c>
      <c r="AT492" s="25"/>
      <c r="AU492" s="25"/>
      <c r="AV492" s="27"/>
      <c r="AW492" s="25"/>
      <c r="AX492" s="25"/>
      <c r="AY492" s="27"/>
      <c r="AZ492" s="26">
        <v>0.17391304347826086</v>
      </c>
    </row>
    <row r="493" spans="1:52" x14ac:dyDescent="0.25">
      <c r="A493" s="22">
        <v>490</v>
      </c>
      <c r="B493" s="22">
        <v>58</v>
      </c>
      <c r="C493" s="22" t="s">
        <v>472</v>
      </c>
      <c r="D493" s="22" t="s">
        <v>6</v>
      </c>
      <c r="E493" s="23">
        <v>0.1</v>
      </c>
      <c r="F493" s="23" t="str">
        <f t="shared" si="139"/>
        <v>≤0.5</v>
      </c>
      <c r="G493" s="24">
        <v>7.6</v>
      </c>
      <c r="H493" s="23" t="str">
        <f t="shared" si="138"/>
        <v>&gt;7.0</v>
      </c>
      <c r="I493" s="23"/>
      <c r="J493" s="23"/>
      <c r="K493" s="24">
        <v>26</v>
      </c>
      <c r="L493" s="23" t="str">
        <f t="shared" si="140"/>
        <v>&gt;20</v>
      </c>
      <c r="M493" s="25">
        <v>75</v>
      </c>
      <c r="N493" s="18" t="str">
        <f t="shared" si="146"/>
        <v>&lt;110</v>
      </c>
      <c r="O493" s="25">
        <v>30.228000000000002</v>
      </c>
      <c r="P493" s="18" t="str">
        <f t="shared" si="147"/>
        <v>26–44</v>
      </c>
      <c r="Q493" s="25">
        <v>0</v>
      </c>
      <c r="R493" s="18" t="str">
        <f t="shared" si="148"/>
        <v>&lt;25</v>
      </c>
      <c r="S493" s="26" t="s">
        <v>28</v>
      </c>
      <c r="T493" s="18">
        <v>23</v>
      </c>
      <c r="U493" s="26" t="str">
        <f t="shared" si="149"/>
        <v>&gt;15</v>
      </c>
      <c r="V493" s="22">
        <v>4</v>
      </c>
      <c r="W493" s="22" t="str">
        <f t="shared" si="141"/>
        <v>2000–4000</v>
      </c>
      <c r="X493" s="25">
        <v>2170</v>
      </c>
      <c r="Y493" s="25">
        <v>2850</v>
      </c>
      <c r="Z493" s="27">
        <f t="shared" si="142"/>
        <v>0.27259182672819093</v>
      </c>
      <c r="AA493" s="25"/>
      <c r="AB493" s="25"/>
      <c r="AC493" s="27"/>
      <c r="AD493" s="25"/>
      <c r="AE493" s="25"/>
      <c r="AF493" s="27"/>
      <c r="AG493" s="22" t="str">
        <f t="shared" si="151"/>
        <v>&lt;20</v>
      </c>
      <c r="AH493" s="28">
        <v>7</v>
      </c>
      <c r="AI493" s="28">
        <v>13</v>
      </c>
      <c r="AJ493" s="27">
        <f t="shared" si="144"/>
        <v>0.61903920840622351</v>
      </c>
      <c r="AK493" s="28"/>
      <c r="AL493" s="28"/>
      <c r="AM493" s="27"/>
      <c r="AN493" s="28"/>
      <c r="AO493" s="28"/>
      <c r="AP493" s="27"/>
      <c r="AQ493" s="25">
        <v>15.19</v>
      </c>
      <c r="AR493" s="25">
        <v>37.049999999999997</v>
      </c>
      <c r="AS493" s="27">
        <f t="shared" si="145"/>
        <v>0.89163103513441433</v>
      </c>
      <c r="AT493" s="25"/>
      <c r="AU493" s="25"/>
      <c r="AV493" s="27"/>
      <c r="AW493" s="25"/>
      <c r="AX493" s="25"/>
      <c r="AY493" s="27"/>
      <c r="AZ493" s="26">
        <v>0.2608695652173913</v>
      </c>
    </row>
    <row r="494" spans="1:52" x14ac:dyDescent="0.25">
      <c r="A494" s="22">
        <v>491</v>
      </c>
      <c r="B494" s="22">
        <v>58</v>
      </c>
      <c r="C494" s="22" t="s">
        <v>472</v>
      </c>
      <c r="D494" s="22" t="s">
        <v>6</v>
      </c>
      <c r="E494" s="23">
        <v>0.1</v>
      </c>
      <c r="F494" s="23" t="str">
        <f t="shared" si="139"/>
        <v>≤0.5</v>
      </c>
      <c r="G494" s="24">
        <v>7.6</v>
      </c>
      <c r="H494" s="23" t="str">
        <f t="shared" si="138"/>
        <v>&gt;7.0</v>
      </c>
      <c r="I494" s="23"/>
      <c r="J494" s="23"/>
      <c r="K494" s="24">
        <v>26</v>
      </c>
      <c r="L494" s="23" t="str">
        <f t="shared" si="140"/>
        <v>&gt;20</v>
      </c>
      <c r="M494" s="25">
        <v>75</v>
      </c>
      <c r="N494" s="18" t="str">
        <f t="shared" si="146"/>
        <v>&lt;110</v>
      </c>
      <c r="O494" s="25">
        <v>30.228000000000002</v>
      </c>
      <c r="P494" s="18" t="str">
        <f t="shared" si="147"/>
        <v>26–44</v>
      </c>
      <c r="Q494" s="25">
        <v>0</v>
      </c>
      <c r="R494" s="18" t="str">
        <f t="shared" si="148"/>
        <v>&lt;25</v>
      </c>
      <c r="S494" s="26" t="s">
        <v>28</v>
      </c>
      <c r="T494" s="18">
        <v>23</v>
      </c>
      <c r="U494" s="26" t="str">
        <f t="shared" si="149"/>
        <v>&gt;15</v>
      </c>
      <c r="V494" s="22">
        <v>4</v>
      </c>
      <c r="W494" s="22" t="str">
        <f t="shared" si="141"/>
        <v>2000–4000</v>
      </c>
      <c r="X494" s="25">
        <v>2170</v>
      </c>
      <c r="Y494" s="25">
        <v>3640</v>
      </c>
      <c r="Z494" s="27">
        <f t="shared" si="142"/>
        <v>0.51725651409628115</v>
      </c>
      <c r="AA494" s="25"/>
      <c r="AB494" s="25"/>
      <c r="AC494" s="27"/>
      <c r="AD494" s="25"/>
      <c r="AE494" s="25"/>
      <c r="AF494" s="27"/>
      <c r="AG494" s="22" t="str">
        <f t="shared" si="151"/>
        <v>&lt;20</v>
      </c>
      <c r="AH494" s="28">
        <v>7</v>
      </c>
      <c r="AI494" s="28">
        <v>8</v>
      </c>
      <c r="AJ494" s="27">
        <f t="shared" si="144"/>
        <v>0.13353139262452257</v>
      </c>
      <c r="AK494" s="28"/>
      <c r="AL494" s="28"/>
      <c r="AM494" s="27"/>
      <c r="AN494" s="28"/>
      <c r="AO494" s="28"/>
      <c r="AP494" s="27"/>
      <c r="AQ494" s="25">
        <v>15.19</v>
      </c>
      <c r="AR494" s="25">
        <v>29.12</v>
      </c>
      <c r="AS494" s="27">
        <f t="shared" si="145"/>
        <v>0.65078790672080378</v>
      </c>
      <c r="AT494" s="25"/>
      <c r="AU494" s="25"/>
      <c r="AV494" s="27"/>
      <c r="AW494" s="25"/>
      <c r="AX494" s="25"/>
      <c r="AY494" s="27"/>
      <c r="AZ494" s="26">
        <v>4.3478260869565216E-2</v>
      </c>
    </row>
    <row r="495" spans="1:52" x14ac:dyDescent="0.25">
      <c r="A495" s="22">
        <v>492</v>
      </c>
      <c r="B495" s="22">
        <v>58</v>
      </c>
      <c r="C495" s="22" t="s">
        <v>472</v>
      </c>
      <c r="D495" s="22" t="s">
        <v>6</v>
      </c>
      <c r="E495" s="23">
        <v>0.1</v>
      </c>
      <c r="F495" s="23" t="str">
        <f t="shared" si="139"/>
        <v>≤0.5</v>
      </c>
      <c r="G495" s="24">
        <v>7.6</v>
      </c>
      <c r="H495" s="23" t="str">
        <f t="shared" si="138"/>
        <v>&gt;7.0</v>
      </c>
      <c r="I495" s="23"/>
      <c r="J495" s="23"/>
      <c r="K495" s="24">
        <v>26</v>
      </c>
      <c r="L495" s="23" t="str">
        <f t="shared" si="140"/>
        <v>&gt;20</v>
      </c>
      <c r="M495" s="25">
        <v>75</v>
      </c>
      <c r="N495" s="18" t="str">
        <f t="shared" si="146"/>
        <v>&lt;110</v>
      </c>
      <c r="O495" s="25">
        <v>30.228000000000002</v>
      </c>
      <c r="P495" s="18" t="str">
        <f t="shared" si="147"/>
        <v>26–44</v>
      </c>
      <c r="Q495" s="25">
        <v>0</v>
      </c>
      <c r="R495" s="18" t="str">
        <f t="shared" si="148"/>
        <v>&lt;25</v>
      </c>
      <c r="S495" s="26" t="s">
        <v>28</v>
      </c>
      <c r="T495" s="18">
        <v>23</v>
      </c>
      <c r="U495" s="26" t="str">
        <f t="shared" si="149"/>
        <v>&gt;15</v>
      </c>
      <c r="V495" s="22">
        <v>4</v>
      </c>
      <c r="W495" s="22" t="str">
        <f t="shared" si="141"/>
        <v>&lt;2000</v>
      </c>
      <c r="X495" s="25">
        <v>1520</v>
      </c>
      <c r="Y495" s="25">
        <v>2840</v>
      </c>
      <c r="Z495" s="27">
        <f t="shared" si="142"/>
        <v>0.62509371731492969</v>
      </c>
      <c r="AA495" s="25"/>
      <c r="AB495" s="25"/>
      <c r="AC495" s="27"/>
      <c r="AD495" s="25"/>
      <c r="AE495" s="25"/>
      <c r="AF495" s="27"/>
      <c r="AG495" s="22" t="str">
        <f t="shared" si="151"/>
        <v>&lt;20</v>
      </c>
      <c r="AH495" s="28">
        <v>5</v>
      </c>
      <c r="AI495" s="28">
        <v>11</v>
      </c>
      <c r="AJ495" s="27">
        <f t="shared" si="144"/>
        <v>0.78845736036427028</v>
      </c>
      <c r="AK495" s="28"/>
      <c r="AL495" s="28"/>
      <c r="AM495" s="27"/>
      <c r="AN495" s="28"/>
      <c r="AO495" s="28"/>
      <c r="AP495" s="27"/>
      <c r="AQ495" s="25">
        <v>7.6</v>
      </c>
      <c r="AR495" s="25">
        <v>31.24</v>
      </c>
      <c r="AS495" s="27">
        <f t="shared" si="145"/>
        <v>1.4135510776791997</v>
      </c>
      <c r="AT495" s="25"/>
      <c r="AU495" s="25"/>
      <c r="AV495" s="27"/>
      <c r="AW495" s="25"/>
      <c r="AX495" s="25"/>
      <c r="AY495" s="27"/>
      <c r="AZ495" s="26">
        <v>0.2608695652173913</v>
      </c>
    </row>
    <row r="496" spans="1:52" x14ac:dyDescent="0.25">
      <c r="A496" s="22">
        <v>493</v>
      </c>
      <c r="B496" s="22">
        <v>58</v>
      </c>
      <c r="C496" s="22" t="s">
        <v>472</v>
      </c>
      <c r="D496" s="22" t="s">
        <v>6</v>
      </c>
      <c r="E496" s="23">
        <v>0.1</v>
      </c>
      <c r="F496" s="23" t="str">
        <f t="shared" si="139"/>
        <v>≤0.5</v>
      </c>
      <c r="G496" s="24">
        <v>7.6</v>
      </c>
      <c r="H496" s="23" t="str">
        <f t="shared" si="138"/>
        <v>&gt;7.0</v>
      </c>
      <c r="I496" s="23"/>
      <c r="J496" s="23"/>
      <c r="K496" s="24">
        <v>26</v>
      </c>
      <c r="L496" s="23" t="str">
        <f t="shared" si="140"/>
        <v>&gt;20</v>
      </c>
      <c r="M496" s="25">
        <v>75</v>
      </c>
      <c r="N496" s="18" t="str">
        <f t="shared" si="146"/>
        <v>&lt;110</v>
      </c>
      <c r="O496" s="25">
        <v>30.228000000000002</v>
      </c>
      <c r="P496" s="18" t="str">
        <f t="shared" si="147"/>
        <v>26–44</v>
      </c>
      <c r="Q496" s="25">
        <v>0</v>
      </c>
      <c r="R496" s="18" t="str">
        <f>IF(Q496&gt;58,"&gt;58",IF(Q496&gt;25,"25–58","&lt;25"))</f>
        <v>&lt;25</v>
      </c>
      <c r="S496" s="26" t="s">
        <v>28</v>
      </c>
      <c r="T496" s="18">
        <v>23</v>
      </c>
      <c r="U496" s="26" t="str">
        <f t="shared" si="149"/>
        <v>&gt;15</v>
      </c>
      <c r="V496" s="22">
        <v>4</v>
      </c>
      <c r="W496" s="22" t="str">
        <f t="shared" si="141"/>
        <v>&lt;2000</v>
      </c>
      <c r="X496" s="25">
        <v>1820</v>
      </c>
      <c r="Y496" s="25">
        <v>3180</v>
      </c>
      <c r="Z496" s="27">
        <f t="shared" si="142"/>
        <v>0.55804469570338144</v>
      </c>
      <c r="AA496" s="25"/>
      <c r="AB496" s="25"/>
      <c r="AC496" s="27"/>
      <c r="AD496" s="25"/>
      <c r="AE496" s="25"/>
      <c r="AF496" s="27"/>
      <c r="AG496" s="22" t="str">
        <f t="shared" si="151"/>
        <v>&lt;20</v>
      </c>
      <c r="AH496" s="28">
        <v>6</v>
      </c>
      <c r="AI496" s="28">
        <v>11</v>
      </c>
      <c r="AJ496" s="27">
        <f t="shared" si="144"/>
        <v>0.60613580357031549</v>
      </c>
      <c r="AK496" s="28"/>
      <c r="AL496" s="28"/>
      <c r="AM496" s="27"/>
      <c r="AN496" s="28"/>
      <c r="AO496" s="28"/>
      <c r="AP496" s="27"/>
      <c r="AQ496" s="25">
        <v>10.92</v>
      </c>
      <c r="AR496" s="25">
        <v>34.979999999999997</v>
      </c>
      <c r="AS496" s="27">
        <f t="shared" si="145"/>
        <v>1.164180499273697</v>
      </c>
      <c r="AT496" s="25"/>
      <c r="AU496" s="25"/>
      <c r="AV496" s="27"/>
      <c r="AW496" s="25"/>
      <c r="AX496" s="25"/>
      <c r="AY496" s="27"/>
      <c r="AZ496" s="26">
        <v>0.21739130434782608</v>
      </c>
    </row>
    <row r="497" spans="1:52" x14ac:dyDescent="0.25">
      <c r="A497" s="22">
        <v>494</v>
      </c>
      <c r="B497" s="22">
        <v>58</v>
      </c>
      <c r="C497" s="22" t="s">
        <v>472</v>
      </c>
      <c r="D497" s="22" t="s">
        <v>6</v>
      </c>
      <c r="E497" s="23">
        <v>0.1</v>
      </c>
      <c r="F497" s="23" t="str">
        <f t="shared" si="139"/>
        <v>≤0.5</v>
      </c>
      <c r="G497" s="24">
        <v>7.6</v>
      </c>
      <c r="H497" s="23" t="str">
        <f t="shared" si="138"/>
        <v>&gt;7.0</v>
      </c>
      <c r="I497" s="23"/>
      <c r="J497" s="23"/>
      <c r="K497" s="24">
        <v>26</v>
      </c>
      <c r="L497" s="23" t="str">
        <f t="shared" si="140"/>
        <v>&gt;20</v>
      </c>
      <c r="M497" s="25">
        <v>75</v>
      </c>
      <c r="N497" s="18" t="str">
        <f t="shared" si="146"/>
        <v>&lt;110</v>
      </c>
      <c r="O497" s="25">
        <v>30.228000000000002</v>
      </c>
      <c r="P497" s="18" t="str">
        <f t="shared" si="147"/>
        <v>26–44</v>
      </c>
      <c r="Q497" s="25">
        <v>0</v>
      </c>
      <c r="R497" s="18" t="str">
        <f t="shared" si="148"/>
        <v>&lt;25</v>
      </c>
      <c r="S497" s="26" t="s">
        <v>28</v>
      </c>
      <c r="T497" s="18">
        <v>23</v>
      </c>
      <c r="U497" s="26" t="str">
        <f t="shared" si="149"/>
        <v>&gt;15</v>
      </c>
      <c r="V497" s="22">
        <v>4</v>
      </c>
      <c r="W497" s="22" t="str">
        <f t="shared" si="141"/>
        <v>&lt;2000</v>
      </c>
      <c r="X497" s="25">
        <v>1740</v>
      </c>
      <c r="Y497" s="25">
        <v>2590</v>
      </c>
      <c r="Z497" s="27">
        <f t="shared" si="142"/>
        <v>0.39777276248500865</v>
      </c>
      <c r="AA497" s="25"/>
      <c r="AB497" s="25"/>
      <c r="AC497" s="27"/>
      <c r="AD497" s="25"/>
      <c r="AE497" s="25"/>
      <c r="AF497" s="27"/>
      <c r="AG497" s="22" t="str">
        <f t="shared" si="151"/>
        <v>&lt;20</v>
      </c>
      <c r="AH497" s="28">
        <v>7</v>
      </c>
      <c r="AI497" s="28">
        <v>17</v>
      </c>
      <c r="AJ497" s="27">
        <f t="shared" si="144"/>
        <v>0.88730319500090271</v>
      </c>
      <c r="AK497" s="28"/>
      <c r="AL497" s="28"/>
      <c r="AM497" s="27"/>
      <c r="AN497" s="28"/>
      <c r="AO497" s="28"/>
      <c r="AP497" s="27"/>
      <c r="AQ497" s="25">
        <v>12.18</v>
      </c>
      <c r="AR497" s="25">
        <v>44.03</v>
      </c>
      <c r="AS497" s="27">
        <f t="shared" si="145"/>
        <v>1.2850759574859114</v>
      </c>
      <c r="AT497" s="25"/>
      <c r="AU497" s="25"/>
      <c r="AV497" s="27"/>
      <c r="AW497" s="25"/>
      <c r="AX497" s="25"/>
      <c r="AY497" s="27"/>
      <c r="AZ497" s="26">
        <v>0.43478260869565216</v>
      </c>
    </row>
    <row r="498" spans="1:52" x14ac:dyDescent="0.25">
      <c r="A498" s="22">
        <v>495</v>
      </c>
      <c r="B498" s="22">
        <v>58</v>
      </c>
      <c r="C498" s="22" t="s">
        <v>472</v>
      </c>
      <c r="D498" s="22" t="s">
        <v>6</v>
      </c>
      <c r="E498" s="23">
        <v>0.1</v>
      </c>
      <c r="F498" s="23" t="str">
        <f t="shared" si="139"/>
        <v>≤0.5</v>
      </c>
      <c r="G498" s="24">
        <v>7.6</v>
      </c>
      <c r="H498" s="23" t="str">
        <f t="shared" si="138"/>
        <v>&gt;7.0</v>
      </c>
      <c r="I498" s="23"/>
      <c r="J498" s="23"/>
      <c r="K498" s="24">
        <v>26</v>
      </c>
      <c r="L498" s="23" t="str">
        <f t="shared" si="140"/>
        <v>&gt;20</v>
      </c>
      <c r="M498" s="25">
        <v>75</v>
      </c>
      <c r="N498" s="18" t="str">
        <f t="shared" si="146"/>
        <v>&lt;110</v>
      </c>
      <c r="O498" s="25">
        <v>30.228000000000002</v>
      </c>
      <c r="P498" s="18" t="str">
        <f t="shared" si="147"/>
        <v>26–44</v>
      </c>
      <c r="Q498" s="25">
        <v>0</v>
      </c>
      <c r="R498" s="18" t="str">
        <f t="shared" si="148"/>
        <v>&lt;25</v>
      </c>
      <c r="S498" s="26" t="s">
        <v>28</v>
      </c>
      <c r="T498" s="18">
        <v>23</v>
      </c>
      <c r="U498" s="26" t="str">
        <f t="shared" si="149"/>
        <v>&gt;15</v>
      </c>
      <c r="V498" s="22">
        <v>4</v>
      </c>
      <c r="W498" s="22" t="str">
        <f t="shared" si="141"/>
        <v>&lt;2000</v>
      </c>
      <c r="X498" s="25">
        <v>1540</v>
      </c>
      <c r="Y498" s="25">
        <v>2680</v>
      </c>
      <c r="Z498" s="27">
        <f t="shared" si="142"/>
        <v>0.55403437809722744</v>
      </c>
      <c r="AA498" s="25"/>
      <c r="AB498" s="25"/>
      <c r="AC498" s="27"/>
      <c r="AD498" s="25"/>
      <c r="AE498" s="25"/>
      <c r="AF498" s="27"/>
      <c r="AG498" s="22" t="str">
        <f t="shared" si="151"/>
        <v>&lt;20</v>
      </c>
      <c r="AH498" s="28">
        <v>7</v>
      </c>
      <c r="AI498" s="28">
        <v>10</v>
      </c>
      <c r="AJ498" s="27">
        <f t="shared" si="144"/>
        <v>0.35667494393873239</v>
      </c>
      <c r="AK498" s="28"/>
      <c r="AL498" s="28"/>
      <c r="AM498" s="27"/>
      <c r="AN498" s="28"/>
      <c r="AO498" s="28"/>
      <c r="AP498" s="27"/>
      <c r="AQ498" s="25">
        <v>10.78</v>
      </c>
      <c r="AR498" s="25">
        <v>26.8</v>
      </c>
      <c r="AS498" s="27">
        <f t="shared" si="145"/>
        <v>0.91070932203596</v>
      </c>
      <c r="AT498" s="25"/>
      <c r="AU498" s="25"/>
      <c r="AV498" s="27"/>
      <c r="AW498" s="25"/>
      <c r="AX498" s="25"/>
      <c r="AY498" s="27"/>
      <c r="AZ498" s="26">
        <v>0.13043478260869565</v>
      </c>
    </row>
    <row r="499" spans="1:52" x14ac:dyDescent="0.25">
      <c r="A499" s="22">
        <v>496</v>
      </c>
      <c r="B499" s="22">
        <v>58</v>
      </c>
      <c r="C499" s="22" t="s">
        <v>472</v>
      </c>
      <c r="D499" s="22" t="s">
        <v>6</v>
      </c>
      <c r="E499" s="23">
        <v>0.1</v>
      </c>
      <c r="F499" s="23" t="str">
        <f t="shared" si="139"/>
        <v>≤0.5</v>
      </c>
      <c r="G499" s="24">
        <v>7.6</v>
      </c>
      <c r="H499" s="23" t="str">
        <f t="shared" si="138"/>
        <v>&gt;7.0</v>
      </c>
      <c r="I499" s="23"/>
      <c r="J499" s="23"/>
      <c r="K499" s="24">
        <v>26</v>
      </c>
      <c r="L499" s="23" t="str">
        <f t="shared" si="140"/>
        <v>&gt;20</v>
      </c>
      <c r="M499" s="25">
        <v>75</v>
      </c>
      <c r="N499" s="18" t="str">
        <f t="shared" si="146"/>
        <v>&lt;110</v>
      </c>
      <c r="O499" s="25">
        <v>30.228000000000002</v>
      </c>
      <c r="P499" s="18" t="str">
        <f t="shared" si="147"/>
        <v>26–44</v>
      </c>
      <c r="Q499" s="25">
        <v>0</v>
      </c>
      <c r="R499" s="18" t="str">
        <f t="shared" si="148"/>
        <v>&lt;25</v>
      </c>
      <c r="S499" s="26" t="s">
        <v>28</v>
      </c>
      <c r="T499" s="18">
        <v>23</v>
      </c>
      <c r="U499" s="26" t="str">
        <f t="shared" si="149"/>
        <v>&gt;15</v>
      </c>
      <c r="V499" s="22">
        <v>4</v>
      </c>
      <c r="W499" s="22" t="str">
        <f t="shared" si="141"/>
        <v>&lt;2000</v>
      </c>
      <c r="X499" s="25">
        <v>1750</v>
      </c>
      <c r="Y499" s="25">
        <v>3000</v>
      </c>
      <c r="Z499" s="27">
        <f t="shared" si="142"/>
        <v>0.5389965007326869</v>
      </c>
      <c r="AA499" s="25"/>
      <c r="AB499" s="25"/>
      <c r="AC499" s="27"/>
      <c r="AD499" s="25"/>
      <c r="AE499" s="25"/>
      <c r="AF499" s="27"/>
      <c r="AG499" s="22" t="str">
        <f t="shared" si="151"/>
        <v>&lt;20</v>
      </c>
      <c r="AH499" s="28">
        <v>6</v>
      </c>
      <c r="AI499" s="28">
        <v>13</v>
      </c>
      <c r="AJ499" s="27">
        <f t="shared" si="144"/>
        <v>0.77318988823348167</v>
      </c>
      <c r="AK499" s="28"/>
      <c r="AL499" s="28"/>
      <c r="AM499" s="27"/>
      <c r="AN499" s="28"/>
      <c r="AO499" s="28"/>
      <c r="AP499" s="27"/>
      <c r="AQ499" s="25">
        <v>10.5</v>
      </c>
      <c r="AR499" s="25">
        <v>39</v>
      </c>
      <c r="AS499" s="27">
        <f t="shared" si="145"/>
        <v>1.3121863889661687</v>
      </c>
      <c r="AT499" s="25"/>
      <c r="AU499" s="25"/>
      <c r="AV499" s="27"/>
      <c r="AW499" s="25"/>
      <c r="AX499" s="25"/>
      <c r="AY499" s="27"/>
      <c r="AZ499" s="26">
        <v>0.30434782608695654</v>
      </c>
    </row>
    <row r="500" spans="1:52" x14ac:dyDescent="0.25">
      <c r="A500" s="22">
        <v>497</v>
      </c>
      <c r="B500" s="22">
        <v>58</v>
      </c>
      <c r="C500" s="22" t="s">
        <v>472</v>
      </c>
      <c r="D500" s="22" t="s">
        <v>6</v>
      </c>
      <c r="E500" s="23">
        <v>0.1</v>
      </c>
      <c r="F500" s="23" t="str">
        <f t="shared" si="139"/>
        <v>≤0.5</v>
      </c>
      <c r="G500" s="24">
        <v>7.6</v>
      </c>
      <c r="H500" s="23" t="str">
        <f t="shared" si="138"/>
        <v>&gt;7.0</v>
      </c>
      <c r="I500" s="23"/>
      <c r="J500" s="23"/>
      <c r="K500" s="24">
        <v>26</v>
      </c>
      <c r="L500" s="23" t="str">
        <f t="shared" si="140"/>
        <v>&gt;20</v>
      </c>
      <c r="M500" s="25">
        <v>75</v>
      </c>
      <c r="N500" s="18" t="str">
        <f t="shared" si="146"/>
        <v>&lt;110</v>
      </c>
      <c r="O500" s="25">
        <v>30.228000000000002</v>
      </c>
      <c r="P500" s="18" t="str">
        <f t="shared" si="147"/>
        <v>26–44</v>
      </c>
      <c r="Q500" s="25">
        <v>0</v>
      </c>
      <c r="R500" s="18" t="str">
        <f t="shared" si="148"/>
        <v>&lt;25</v>
      </c>
      <c r="S500" s="26" t="s">
        <v>28</v>
      </c>
      <c r="T500" s="18">
        <v>23</v>
      </c>
      <c r="U500" s="26" t="str">
        <f t="shared" si="149"/>
        <v>&gt;15</v>
      </c>
      <c r="V500" s="22">
        <v>4</v>
      </c>
      <c r="W500" s="22" t="str">
        <f t="shared" si="141"/>
        <v>2000–4000</v>
      </c>
      <c r="X500" s="25">
        <v>2130</v>
      </c>
      <c r="Y500" s="25">
        <v>3290</v>
      </c>
      <c r="Z500" s="27">
        <f t="shared" si="142"/>
        <v>0.43476558505594681</v>
      </c>
      <c r="AA500" s="25"/>
      <c r="AB500" s="25"/>
      <c r="AC500" s="27"/>
      <c r="AD500" s="25"/>
      <c r="AE500" s="25"/>
      <c r="AF500" s="27"/>
      <c r="AG500" s="22" t="str">
        <f t="shared" si="151"/>
        <v>&lt;20</v>
      </c>
      <c r="AH500" s="28">
        <v>6</v>
      </c>
      <c r="AI500" s="28">
        <v>12</v>
      </c>
      <c r="AJ500" s="27">
        <f t="shared" si="144"/>
        <v>0.69314718055994529</v>
      </c>
      <c r="AK500" s="28"/>
      <c r="AL500" s="28"/>
      <c r="AM500" s="27"/>
      <c r="AN500" s="28"/>
      <c r="AO500" s="28"/>
      <c r="AP500" s="27"/>
      <c r="AQ500" s="25">
        <v>12.78</v>
      </c>
      <c r="AR500" s="25">
        <v>39.479999999999997</v>
      </c>
      <c r="AS500" s="27">
        <f t="shared" si="145"/>
        <v>1.127912765615892</v>
      </c>
      <c r="AT500" s="25"/>
      <c r="AU500" s="25"/>
      <c r="AV500" s="27"/>
      <c r="AW500" s="25"/>
      <c r="AX500" s="25"/>
      <c r="AY500" s="27"/>
      <c r="AZ500" s="26">
        <v>0.2608695652173913</v>
      </c>
    </row>
    <row r="501" spans="1:52" x14ac:dyDescent="0.25">
      <c r="A501" s="22">
        <v>498</v>
      </c>
      <c r="B501" s="22">
        <v>58</v>
      </c>
      <c r="C501" s="22" t="s">
        <v>472</v>
      </c>
      <c r="D501" s="22" t="s">
        <v>6</v>
      </c>
      <c r="E501" s="23">
        <v>0.1</v>
      </c>
      <c r="F501" s="23" t="str">
        <f t="shared" si="139"/>
        <v>≤0.5</v>
      </c>
      <c r="G501" s="24">
        <v>7.6</v>
      </c>
      <c r="H501" s="23" t="str">
        <f t="shared" si="138"/>
        <v>&gt;7.0</v>
      </c>
      <c r="I501" s="23"/>
      <c r="J501" s="23"/>
      <c r="K501" s="24">
        <v>26</v>
      </c>
      <c r="L501" s="23" t="str">
        <f t="shared" si="140"/>
        <v>&gt;20</v>
      </c>
      <c r="M501" s="25">
        <v>75</v>
      </c>
      <c r="N501" s="18" t="str">
        <f t="shared" si="146"/>
        <v>&lt;110</v>
      </c>
      <c r="O501" s="25">
        <v>30.228000000000002</v>
      </c>
      <c r="P501" s="18" t="str">
        <f t="shared" si="147"/>
        <v>26–44</v>
      </c>
      <c r="Q501" s="25">
        <v>0</v>
      </c>
      <c r="R501" s="18" t="str">
        <f t="shared" si="148"/>
        <v>&lt;25</v>
      </c>
      <c r="S501" s="26" t="s">
        <v>28</v>
      </c>
      <c r="T501" s="18">
        <v>23</v>
      </c>
      <c r="U501" s="26" t="str">
        <f t="shared" si="149"/>
        <v>&gt;15</v>
      </c>
      <c r="V501" s="22">
        <v>4</v>
      </c>
      <c r="W501" s="22" t="str">
        <f t="shared" si="141"/>
        <v>&lt;2000</v>
      </c>
      <c r="X501" s="25">
        <v>1310</v>
      </c>
      <c r="Y501" s="25">
        <v>2690</v>
      </c>
      <c r="Z501" s="27">
        <f t="shared" si="142"/>
        <v>0.71951405640068766</v>
      </c>
      <c r="AA501" s="25"/>
      <c r="AB501" s="25"/>
      <c r="AC501" s="27"/>
      <c r="AD501" s="25"/>
      <c r="AE501" s="25"/>
      <c r="AF501" s="27"/>
      <c r="AG501" s="22" t="str">
        <f t="shared" si="151"/>
        <v>&lt;20</v>
      </c>
      <c r="AH501" s="28">
        <v>6</v>
      </c>
      <c r="AI501" s="28">
        <v>14</v>
      </c>
      <c r="AJ501" s="27">
        <f t="shared" si="144"/>
        <v>0.84729786038720367</v>
      </c>
      <c r="AK501" s="28"/>
      <c r="AL501" s="28"/>
      <c r="AM501" s="27"/>
      <c r="AN501" s="28"/>
      <c r="AO501" s="28"/>
      <c r="AP501" s="27"/>
      <c r="AQ501" s="25">
        <v>7.86</v>
      </c>
      <c r="AR501" s="25">
        <v>37.659999999999997</v>
      </c>
      <c r="AS501" s="27">
        <f t="shared" si="145"/>
        <v>1.5668119167878909</v>
      </c>
      <c r="AT501" s="25"/>
      <c r="AU501" s="25"/>
      <c r="AV501" s="27"/>
      <c r="AW501" s="25"/>
      <c r="AX501" s="25"/>
      <c r="AY501" s="27"/>
      <c r="AZ501" s="26">
        <v>0.34782608695652173</v>
      </c>
    </row>
    <row r="502" spans="1:52" x14ac:dyDescent="0.25">
      <c r="A502" s="22">
        <v>499</v>
      </c>
      <c r="B502" s="22">
        <v>58</v>
      </c>
      <c r="C502" s="22" t="s">
        <v>472</v>
      </c>
      <c r="D502" s="22" t="s">
        <v>6</v>
      </c>
      <c r="E502" s="23">
        <v>0.1</v>
      </c>
      <c r="F502" s="23" t="str">
        <f t="shared" si="139"/>
        <v>≤0.5</v>
      </c>
      <c r="G502" s="24">
        <v>7.6</v>
      </c>
      <c r="H502" s="23" t="str">
        <f t="shared" si="138"/>
        <v>&gt;7.0</v>
      </c>
      <c r="I502" s="23"/>
      <c r="J502" s="23"/>
      <c r="K502" s="24">
        <v>26</v>
      </c>
      <c r="L502" s="23" t="str">
        <f t="shared" si="140"/>
        <v>&gt;20</v>
      </c>
      <c r="M502" s="25">
        <v>75</v>
      </c>
      <c r="N502" s="18" t="str">
        <f t="shared" si="146"/>
        <v>&lt;110</v>
      </c>
      <c r="O502" s="25">
        <v>30.228000000000002</v>
      </c>
      <c r="P502" s="18" t="str">
        <f t="shared" si="147"/>
        <v>26–44</v>
      </c>
      <c r="Q502" s="25">
        <v>0</v>
      </c>
      <c r="R502" s="18" t="str">
        <f t="shared" si="148"/>
        <v>&lt;25</v>
      </c>
      <c r="S502" s="26" t="s">
        <v>28</v>
      </c>
      <c r="T502" s="18">
        <v>23</v>
      </c>
      <c r="U502" s="26" t="str">
        <f t="shared" si="149"/>
        <v>&gt;15</v>
      </c>
      <c r="V502" s="22">
        <v>4</v>
      </c>
      <c r="W502" s="22" t="str">
        <f t="shared" si="141"/>
        <v>&lt;2000</v>
      </c>
      <c r="X502" s="25">
        <v>1590</v>
      </c>
      <c r="Y502" s="25">
        <v>2950</v>
      </c>
      <c r="Z502" s="27">
        <f t="shared" si="142"/>
        <v>0.61807115411958835</v>
      </c>
      <c r="AA502" s="25"/>
      <c r="AB502" s="25"/>
      <c r="AC502" s="27"/>
      <c r="AD502" s="25"/>
      <c r="AE502" s="25"/>
      <c r="AF502" s="27"/>
      <c r="AG502" s="22" t="str">
        <f t="shared" si="151"/>
        <v>&lt;20</v>
      </c>
      <c r="AH502" s="28">
        <v>8</v>
      </c>
      <c r="AI502" s="28">
        <v>12</v>
      </c>
      <c r="AJ502" s="27">
        <f t="shared" si="144"/>
        <v>0.40546510810816438</v>
      </c>
      <c r="AK502" s="28"/>
      <c r="AL502" s="28"/>
      <c r="AM502" s="27"/>
      <c r="AN502" s="28"/>
      <c r="AO502" s="28"/>
      <c r="AP502" s="27"/>
      <c r="AQ502" s="25">
        <v>12.72</v>
      </c>
      <c r="AR502" s="25">
        <v>35.4</v>
      </c>
      <c r="AS502" s="27">
        <f t="shared" si="145"/>
        <v>1.0235362622277526</v>
      </c>
      <c r="AT502" s="25"/>
      <c r="AU502" s="25"/>
      <c r="AV502" s="27"/>
      <c r="AW502" s="25"/>
      <c r="AX502" s="25"/>
      <c r="AY502" s="27"/>
      <c r="AZ502" s="26">
        <v>0.17391304347826086</v>
      </c>
    </row>
    <row r="503" spans="1:52" x14ac:dyDescent="0.25">
      <c r="A503" s="22">
        <v>500</v>
      </c>
      <c r="B503" s="22">
        <v>58</v>
      </c>
      <c r="C503" s="22" t="s">
        <v>472</v>
      </c>
      <c r="D503" s="22" t="s">
        <v>6</v>
      </c>
      <c r="E503" s="23">
        <v>0.1</v>
      </c>
      <c r="F503" s="23" t="str">
        <f t="shared" si="139"/>
        <v>≤0.5</v>
      </c>
      <c r="G503" s="24">
        <v>7.6</v>
      </c>
      <c r="H503" s="23" t="str">
        <f t="shared" si="138"/>
        <v>&gt;7.0</v>
      </c>
      <c r="I503" s="23"/>
      <c r="J503" s="23"/>
      <c r="K503" s="24">
        <v>26</v>
      </c>
      <c r="L503" s="23" t="str">
        <f t="shared" si="140"/>
        <v>&gt;20</v>
      </c>
      <c r="M503" s="25">
        <v>75</v>
      </c>
      <c r="N503" s="18" t="str">
        <f t="shared" si="146"/>
        <v>&lt;110</v>
      </c>
      <c r="O503" s="25">
        <v>30.228000000000002</v>
      </c>
      <c r="P503" s="18" t="str">
        <f t="shared" si="147"/>
        <v>26–44</v>
      </c>
      <c r="Q503" s="25">
        <v>0</v>
      </c>
      <c r="R503" s="18" t="str">
        <f t="shared" si="148"/>
        <v>&lt;25</v>
      </c>
      <c r="S503" s="26" t="s">
        <v>8</v>
      </c>
      <c r="T503" s="18">
        <v>23</v>
      </c>
      <c r="U503" s="26" t="str">
        <f t="shared" si="149"/>
        <v>&gt;15</v>
      </c>
      <c r="V503" s="22">
        <v>4</v>
      </c>
      <c r="W503" s="22" t="str">
        <f t="shared" si="141"/>
        <v>2000–4000</v>
      </c>
      <c r="X503" s="25">
        <v>3190</v>
      </c>
      <c r="Y503" s="25">
        <v>3560</v>
      </c>
      <c r="Z503" s="27">
        <f t="shared" si="142"/>
        <v>0.10973962806718593</v>
      </c>
      <c r="AA503" s="25"/>
      <c r="AB503" s="25"/>
      <c r="AC503" s="27"/>
      <c r="AD503" s="25"/>
      <c r="AE503" s="25"/>
      <c r="AF503" s="27"/>
      <c r="AG503" s="22" t="str">
        <f t="shared" si="151"/>
        <v>&lt;20</v>
      </c>
      <c r="AH503" s="28">
        <v>9</v>
      </c>
      <c r="AI503" s="28">
        <v>15</v>
      </c>
      <c r="AJ503" s="27">
        <f t="shared" si="144"/>
        <v>0.51082562376599072</v>
      </c>
      <c r="AK503" s="28"/>
      <c r="AL503" s="28"/>
      <c r="AM503" s="27"/>
      <c r="AN503" s="28"/>
      <c r="AO503" s="28"/>
      <c r="AP503" s="27"/>
      <c r="AQ503" s="25">
        <v>28.71</v>
      </c>
      <c r="AR503" s="25">
        <v>53.4</v>
      </c>
      <c r="AS503" s="27">
        <f t="shared" si="145"/>
        <v>0.62056525183317646</v>
      </c>
      <c r="AT503" s="25"/>
      <c r="AU503" s="25"/>
      <c r="AV503" s="27"/>
      <c r="AW503" s="25"/>
      <c r="AX503" s="25"/>
      <c r="AY503" s="27"/>
      <c r="AZ503" s="26">
        <v>0.2608695652173913</v>
      </c>
    </row>
    <row r="504" spans="1:52" x14ac:dyDescent="0.25">
      <c r="A504" s="22">
        <v>501</v>
      </c>
      <c r="B504" s="22">
        <v>58</v>
      </c>
      <c r="C504" s="22" t="s">
        <v>472</v>
      </c>
      <c r="D504" s="22" t="s">
        <v>6</v>
      </c>
      <c r="E504" s="23">
        <v>0.1</v>
      </c>
      <c r="F504" s="23" t="str">
        <f t="shared" si="139"/>
        <v>≤0.5</v>
      </c>
      <c r="G504" s="24">
        <v>7.6</v>
      </c>
      <c r="H504" s="23" t="str">
        <f t="shared" si="138"/>
        <v>&gt;7.0</v>
      </c>
      <c r="I504" s="23"/>
      <c r="J504" s="23"/>
      <c r="K504" s="24">
        <v>26</v>
      </c>
      <c r="L504" s="23" t="str">
        <f t="shared" si="140"/>
        <v>&gt;20</v>
      </c>
      <c r="M504" s="25">
        <v>75</v>
      </c>
      <c r="N504" s="18" t="str">
        <f t="shared" si="146"/>
        <v>&lt;110</v>
      </c>
      <c r="O504" s="25">
        <v>30.228000000000002</v>
      </c>
      <c r="P504" s="18" t="str">
        <f t="shared" si="147"/>
        <v>26–44</v>
      </c>
      <c r="Q504" s="25">
        <v>0</v>
      </c>
      <c r="R504" s="18" t="str">
        <f t="shared" si="148"/>
        <v>&lt;25</v>
      </c>
      <c r="S504" s="26" t="s">
        <v>8</v>
      </c>
      <c r="T504" s="18">
        <v>23</v>
      </c>
      <c r="U504" s="26" t="str">
        <f t="shared" si="149"/>
        <v>&gt;15</v>
      </c>
      <c r="V504" s="22">
        <v>4</v>
      </c>
      <c r="W504" s="22" t="str">
        <f t="shared" si="141"/>
        <v>2000–4000</v>
      </c>
      <c r="X504" s="25">
        <v>3580</v>
      </c>
      <c r="Y504" s="25">
        <v>4580</v>
      </c>
      <c r="Z504" s="27">
        <f t="shared" si="142"/>
        <v>0.24633619771348469</v>
      </c>
      <c r="AA504" s="25"/>
      <c r="AB504" s="25"/>
      <c r="AC504" s="27"/>
      <c r="AD504" s="25"/>
      <c r="AE504" s="25"/>
      <c r="AF504" s="27"/>
      <c r="AG504" s="22" t="str">
        <f t="shared" si="151"/>
        <v>&lt;20</v>
      </c>
      <c r="AH504" s="28">
        <v>9</v>
      </c>
      <c r="AI504" s="28">
        <v>13</v>
      </c>
      <c r="AJ504" s="27">
        <f t="shared" si="144"/>
        <v>0.36772478012531734</v>
      </c>
      <c r="AK504" s="28"/>
      <c r="AL504" s="28"/>
      <c r="AM504" s="27"/>
      <c r="AN504" s="28"/>
      <c r="AO504" s="28"/>
      <c r="AP504" s="27"/>
      <c r="AQ504" s="25">
        <v>32.22</v>
      </c>
      <c r="AR504" s="25">
        <v>59.54</v>
      </c>
      <c r="AS504" s="27">
        <f t="shared" si="145"/>
        <v>0.61406097783880209</v>
      </c>
      <c r="AT504" s="25"/>
      <c r="AU504" s="25"/>
      <c r="AV504" s="27"/>
      <c r="AW504" s="25"/>
      <c r="AX504" s="25"/>
      <c r="AY504" s="27"/>
      <c r="AZ504" s="26">
        <v>0.17391304347826086</v>
      </c>
    </row>
    <row r="505" spans="1:52" x14ac:dyDescent="0.25">
      <c r="A505" s="22">
        <v>502</v>
      </c>
      <c r="B505" s="22">
        <v>58</v>
      </c>
      <c r="C505" s="22" t="s">
        <v>472</v>
      </c>
      <c r="D505" s="22" t="s">
        <v>6</v>
      </c>
      <c r="E505" s="23">
        <v>0.1</v>
      </c>
      <c r="F505" s="23" t="str">
        <f t="shared" si="139"/>
        <v>≤0.5</v>
      </c>
      <c r="G505" s="24">
        <v>7.6</v>
      </c>
      <c r="H505" s="23" t="str">
        <f t="shared" si="138"/>
        <v>&gt;7.0</v>
      </c>
      <c r="I505" s="23"/>
      <c r="J505" s="23"/>
      <c r="K505" s="24">
        <v>26</v>
      </c>
      <c r="L505" s="23" t="str">
        <f t="shared" si="140"/>
        <v>&gt;20</v>
      </c>
      <c r="M505" s="25">
        <v>75</v>
      </c>
      <c r="N505" s="18" t="str">
        <f t="shared" si="146"/>
        <v>&lt;110</v>
      </c>
      <c r="O505" s="25">
        <v>30.228000000000002</v>
      </c>
      <c r="P505" s="18" t="str">
        <f t="shared" si="147"/>
        <v>26–44</v>
      </c>
      <c r="Q505" s="25">
        <v>0</v>
      </c>
      <c r="R505" s="18" t="str">
        <f t="shared" si="148"/>
        <v>&lt;25</v>
      </c>
      <c r="S505" s="26" t="s">
        <v>8</v>
      </c>
      <c r="T505" s="18">
        <v>23</v>
      </c>
      <c r="U505" s="26" t="str">
        <f t="shared" si="149"/>
        <v>&gt;15</v>
      </c>
      <c r="V505" s="22">
        <v>4</v>
      </c>
      <c r="W505" s="22" t="str">
        <f t="shared" si="141"/>
        <v>2000–4000</v>
      </c>
      <c r="X505" s="25">
        <v>3300</v>
      </c>
      <c r="Y505" s="25">
        <v>3690</v>
      </c>
      <c r="Z505" s="27">
        <f t="shared" si="142"/>
        <v>0.11170398958000126</v>
      </c>
      <c r="AA505" s="25"/>
      <c r="AB505" s="25"/>
      <c r="AC505" s="27"/>
      <c r="AD505" s="25"/>
      <c r="AE505" s="25"/>
      <c r="AF505" s="27"/>
      <c r="AG505" s="22" t="str">
        <f t="shared" si="151"/>
        <v>&lt;20</v>
      </c>
      <c r="AH505" s="28">
        <v>9</v>
      </c>
      <c r="AI505" s="28">
        <v>15</v>
      </c>
      <c r="AJ505" s="27">
        <f t="shared" si="144"/>
        <v>0.51082562376599072</v>
      </c>
      <c r="AK505" s="28"/>
      <c r="AL505" s="28"/>
      <c r="AM505" s="27"/>
      <c r="AN505" s="28"/>
      <c r="AO505" s="28"/>
      <c r="AP505" s="27"/>
      <c r="AQ505" s="25">
        <v>29.7</v>
      </c>
      <c r="AR505" s="25">
        <v>55.35</v>
      </c>
      <c r="AS505" s="27">
        <f t="shared" si="145"/>
        <v>0.62252961334599199</v>
      </c>
      <c r="AT505" s="25"/>
      <c r="AU505" s="25"/>
      <c r="AV505" s="27"/>
      <c r="AW505" s="25"/>
      <c r="AX505" s="25"/>
      <c r="AY505" s="27"/>
      <c r="AZ505" s="26">
        <v>0.2608695652173913</v>
      </c>
    </row>
    <row r="506" spans="1:52" x14ac:dyDescent="0.25">
      <c r="A506" s="22">
        <v>503</v>
      </c>
      <c r="B506" s="22">
        <v>58</v>
      </c>
      <c r="C506" s="22" t="s">
        <v>472</v>
      </c>
      <c r="D506" s="22" t="s">
        <v>6</v>
      </c>
      <c r="E506" s="23">
        <v>0.1</v>
      </c>
      <c r="F506" s="23" t="str">
        <f t="shared" si="139"/>
        <v>≤0.5</v>
      </c>
      <c r="G506" s="24">
        <v>7.6</v>
      </c>
      <c r="H506" s="23" t="str">
        <f t="shared" si="138"/>
        <v>&gt;7.0</v>
      </c>
      <c r="I506" s="23"/>
      <c r="J506" s="23"/>
      <c r="K506" s="24">
        <v>26</v>
      </c>
      <c r="L506" s="23" t="str">
        <f t="shared" si="140"/>
        <v>&gt;20</v>
      </c>
      <c r="M506" s="25">
        <v>75</v>
      </c>
      <c r="N506" s="18" t="str">
        <f t="shared" si="146"/>
        <v>&lt;110</v>
      </c>
      <c r="O506" s="25">
        <v>30.228000000000002</v>
      </c>
      <c r="P506" s="18" t="str">
        <f t="shared" si="147"/>
        <v>26–44</v>
      </c>
      <c r="Q506" s="25">
        <v>0</v>
      </c>
      <c r="R506" s="18" t="str">
        <f t="shared" si="148"/>
        <v>&lt;25</v>
      </c>
      <c r="S506" s="26" t="s">
        <v>8</v>
      </c>
      <c r="T506" s="18">
        <v>23</v>
      </c>
      <c r="U506" s="26" t="str">
        <f t="shared" si="149"/>
        <v>&gt;15</v>
      </c>
      <c r="V506" s="22">
        <v>4</v>
      </c>
      <c r="W506" s="22" t="str">
        <f t="shared" si="141"/>
        <v>2000–4000</v>
      </c>
      <c r="X506" s="25">
        <v>3070</v>
      </c>
      <c r="Y506" s="25">
        <v>3990</v>
      </c>
      <c r="Z506" s="27">
        <f t="shared" si="142"/>
        <v>0.26211366930266622</v>
      </c>
      <c r="AA506" s="25"/>
      <c r="AB506" s="25"/>
      <c r="AC506" s="27"/>
      <c r="AD506" s="25"/>
      <c r="AE506" s="25"/>
      <c r="AF506" s="27"/>
      <c r="AG506" s="22" t="str">
        <f t="shared" si="151"/>
        <v>&lt;20</v>
      </c>
      <c r="AH506" s="28">
        <v>11</v>
      </c>
      <c r="AI506" s="28">
        <v>14</v>
      </c>
      <c r="AJ506" s="27">
        <f t="shared" si="144"/>
        <v>0.24116205681688804</v>
      </c>
      <c r="AK506" s="28"/>
      <c r="AL506" s="28"/>
      <c r="AM506" s="27"/>
      <c r="AN506" s="28"/>
      <c r="AO506" s="28"/>
      <c r="AP506" s="27"/>
      <c r="AQ506" s="25">
        <v>33.770000000000003</v>
      </c>
      <c r="AR506" s="25">
        <v>55.86</v>
      </c>
      <c r="AS506" s="27">
        <f t="shared" si="145"/>
        <v>0.50327572611955429</v>
      </c>
      <c r="AT506" s="25"/>
      <c r="AU506" s="25"/>
      <c r="AV506" s="27"/>
      <c r="AW506" s="25"/>
      <c r="AX506" s="25"/>
      <c r="AY506" s="27"/>
      <c r="AZ506" s="26">
        <v>0.13043478260869565</v>
      </c>
    </row>
    <row r="507" spans="1:52" x14ac:dyDescent="0.25">
      <c r="A507" s="22">
        <v>504</v>
      </c>
      <c r="B507" s="22">
        <v>58</v>
      </c>
      <c r="C507" s="22" t="s">
        <v>472</v>
      </c>
      <c r="D507" s="22" t="s">
        <v>6</v>
      </c>
      <c r="E507" s="23">
        <v>0.1</v>
      </c>
      <c r="F507" s="23" t="str">
        <f t="shared" si="139"/>
        <v>≤0.5</v>
      </c>
      <c r="G507" s="24">
        <v>7.6</v>
      </c>
      <c r="H507" s="23" t="str">
        <f t="shared" si="138"/>
        <v>&gt;7.0</v>
      </c>
      <c r="I507" s="23"/>
      <c r="J507" s="23"/>
      <c r="K507" s="24">
        <v>26</v>
      </c>
      <c r="L507" s="23" t="str">
        <f t="shared" si="140"/>
        <v>&gt;20</v>
      </c>
      <c r="M507" s="25">
        <v>75</v>
      </c>
      <c r="N507" s="18" t="str">
        <f t="shared" si="146"/>
        <v>&lt;110</v>
      </c>
      <c r="O507" s="25">
        <v>30.228000000000002</v>
      </c>
      <c r="P507" s="18" t="str">
        <f t="shared" si="147"/>
        <v>26–44</v>
      </c>
      <c r="Q507" s="25">
        <v>0</v>
      </c>
      <c r="R507" s="18" t="str">
        <f t="shared" si="148"/>
        <v>&lt;25</v>
      </c>
      <c r="S507" s="26" t="s">
        <v>8</v>
      </c>
      <c r="T507" s="18">
        <v>23</v>
      </c>
      <c r="U507" s="26" t="str">
        <f t="shared" si="149"/>
        <v>&gt;15</v>
      </c>
      <c r="V507" s="22">
        <v>4</v>
      </c>
      <c r="W507" s="22" t="str">
        <f t="shared" si="141"/>
        <v>2000–4000</v>
      </c>
      <c r="X507" s="25">
        <v>3060</v>
      </c>
      <c r="Y507" s="25">
        <v>3820</v>
      </c>
      <c r="Z507" s="27">
        <f t="shared" si="142"/>
        <v>0.22183550665419441</v>
      </c>
      <c r="AA507" s="25"/>
      <c r="AB507" s="25"/>
      <c r="AC507" s="27"/>
      <c r="AD507" s="25"/>
      <c r="AE507" s="25"/>
      <c r="AF507" s="27"/>
      <c r="AG507" s="22" t="str">
        <f t="shared" si="151"/>
        <v>&lt;20</v>
      </c>
      <c r="AH507" s="28">
        <v>9</v>
      </c>
      <c r="AI507" s="28">
        <v>11</v>
      </c>
      <c r="AJ507" s="27">
        <f t="shared" si="144"/>
        <v>0.20067069546215124</v>
      </c>
      <c r="AK507" s="28"/>
      <c r="AL507" s="28"/>
      <c r="AM507" s="27"/>
      <c r="AN507" s="28"/>
      <c r="AO507" s="28"/>
      <c r="AP507" s="27"/>
      <c r="AQ507" s="25">
        <v>27.54</v>
      </c>
      <c r="AR507" s="25">
        <v>42.02</v>
      </c>
      <c r="AS507" s="27">
        <f t="shared" si="145"/>
        <v>0.42250620211634571</v>
      </c>
      <c r="AT507" s="25"/>
      <c r="AU507" s="25"/>
      <c r="AV507" s="27"/>
      <c r="AW507" s="25"/>
      <c r="AX507" s="25"/>
      <c r="AY507" s="27"/>
      <c r="AZ507" s="26">
        <v>8.6956521739130432E-2</v>
      </c>
    </row>
    <row r="508" spans="1:52" x14ac:dyDescent="0.25">
      <c r="A508" s="22">
        <v>505</v>
      </c>
      <c r="B508" s="22">
        <v>58</v>
      </c>
      <c r="C508" s="22" t="s">
        <v>472</v>
      </c>
      <c r="D508" s="22" t="s">
        <v>6</v>
      </c>
      <c r="E508" s="23">
        <v>0.1</v>
      </c>
      <c r="F508" s="23" t="str">
        <f t="shared" si="139"/>
        <v>≤0.5</v>
      </c>
      <c r="G508" s="24">
        <v>7.6</v>
      </c>
      <c r="H508" s="23" t="str">
        <f t="shared" si="138"/>
        <v>&gt;7.0</v>
      </c>
      <c r="I508" s="23"/>
      <c r="J508" s="23"/>
      <c r="K508" s="24">
        <v>26</v>
      </c>
      <c r="L508" s="23" t="str">
        <f t="shared" si="140"/>
        <v>&gt;20</v>
      </c>
      <c r="M508" s="25">
        <v>75</v>
      </c>
      <c r="N508" s="18" t="str">
        <f t="shared" si="146"/>
        <v>&lt;110</v>
      </c>
      <c r="O508" s="25">
        <v>30.228000000000002</v>
      </c>
      <c r="P508" s="18" t="str">
        <f t="shared" si="147"/>
        <v>26–44</v>
      </c>
      <c r="Q508" s="25">
        <v>0</v>
      </c>
      <c r="R508" s="18" t="str">
        <f t="shared" si="148"/>
        <v>&lt;25</v>
      </c>
      <c r="S508" s="26" t="s">
        <v>8</v>
      </c>
      <c r="T508" s="18">
        <v>23</v>
      </c>
      <c r="U508" s="26" t="str">
        <f t="shared" si="149"/>
        <v>&gt;15</v>
      </c>
      <c r="V508" s="22">
        <v>4</v>
      </c>
      <c r="W508" s="22" t="str">
        <f t="shared" si="141"/>
        <v>2000–4000</v>
      </c>
      <c r="X508" s="25">
        <v>2920</v>
      </c>
      <c r="Y508" s="25">
        <v>4300</v>
      </c>
      <c r="Z508" s="27">
        <f t="shared" si="142"/>
        <v>0.38703140641932626</v>
      </c>
      <c r="AA508" s="25"/>
      <c r="AB508" s="25"/>
      <c r="AC508" s="27"/>
      <c r="AD508" s="25"/>
      <c r="AE508" s="25"/>
      <c r="AF508" s="27"/>
      <c r="AG508" s="22" t="str">
        <f t="shared" si="151"/>
        <v>&lt;20</v>
      </c>
      <c r="AH508" s="28">
        <v>10</v>
      </c>
      <c r="AI508" s="28">
        <v>13</v>
      </c>
      <c r="AJ508" s="27">
        <f t="shared" si="144"/>
        <v>0.26236426446749106</v>
      </c>
      <c r="AK508" s="28"/>
      <c r="AL508" s="28"/>
      <c r="AM508" s="27"/>
      <c r="AN508" s="28"/>
      <c r="AO508" s="28"/>
      <c r="AP508" s="27"/>
      <c r="AQ508" s="25">
        <v>29.2</v>
      </c>
      <c r="AR508" s="25">
        <v>55.9</v>
      </c>
      <c r="AS508" s="27">
        <f t="shared" si="145"/>
        <v>0.64939567088681738</v>
      </c>
      <c r="AT508" s="25"/>
      <c r="AU508" s="25"/>
      <c r="AV508" s="27"/>
      <c r="AW508" s="25"/>
      <c r="AX508" s="25"/>
      <c r="AY508" s="27"/>
      <c r="AZ508" s="26">
        <v>0.13043478260869565</v>
      </c>
    </row>
    <row r="509" spans="1:52" x14ac:dyDescent="0.25">
      <c r="A509" s="22">
        <v>506</v>
      </c>
      <c r="B509" s="22">
        <v>58</v>
      </c>
      <c r="C509" s="22" t="s">
        <v>472</v>
      </c>
      <c r="D509" s="22" t="s">
        <v>6</v>
      </c>
      <c r="E509" s="23">
        <v>0.1</v>
      </c>
      <c r="F509" s="23" t="str">
        <f t="shared" si="139"/>
        <v>≤0.5</v>
      </c>
      <c r="G509" s="24">
        <v>7.6</v>
      </c>
      <c r="H509" s="23" t="str">
        <f t="shared" si="138"/>
        <v>&gt;7.0</v>
      </c>
      <c r="I509" s="23"/>
      <c r="J509" s="23"/>
      <c r="K509" s="24">
        <v>26</v>
      </c>
      <c r="L509" s="23" t="str">
        <f t="shared" si="140"/>
        <v>&gt;20</v>
      </c>
      <c r="M509" s="25">
        <v>75</v>
      </c>
      <c r="N509" s="18" t="str">
        <f t="shared" si="146"/>
        <v>&lt;110</v>
      </c>
      <c r="O509" s="25">
        <v>30.228000000000002</v>
      </c>
      <c r="P509" s="18" t="str">
        <f t="shared" si="147"/>
        <v>26–44</v>
      </c>
      <c r="Q509" s="25">
        <v>0</v>
      </c>
      <c r="R509" s="18" t="str">
        <f t="shared" si="148"/>
        <v>&lt;25</v>
      </c>
      <c r="S509" s="26" t="s">
        <v>8</v>
      </c>
      <c r="T509" s="18">
        <v>23</v>
      </c>
      <c r="U509" s="26" t="str">
        <f t="shared" si="149"/>
        <v>&gt;15</v>
      </c>
      <c r="V509" s="22">
        <v>4</v>
      </c>
      <c r="W509" s="22" t="str">
        <f t="shared" si="141"/>
        <v>2000–4000</v>
      </c>
      <c r="X509" s="25">
        <v>3590</v>
      </c>
      <c r="Y509" s="25">
        <v>4450</v>
      </c>
      <c r="Z509" s="27">
        <f t="shared" si="142"/>
        <v>0.2147518936779613</v>
      </c>
      <c r="AA509" s="25"/>
      <c r="AB509" s="25"/>
      <c r="AC509" s="27"/>
      <c r="AD509" s="25"/>
      <c r="AE509" s="25"/>
      <c r="AF509" s="27"/>
      <c r="AG509" s="22" t="str">
        <f t="shared" si="151"/>
        <v>&lt;20</v>
      </c>
      <c r="AH509" s="28">
        <v>10</v>
      </c>
      <c r="AI509" s="28">
        <v>12</v>
      </c>
      <c r="AJ509" s="27">
        <f t="shared" si="144"/>
        <v>0.18232155679395459</v>
      </c>
      <c r="AK509" s="28"/>
      <c r="AL509" s="28"/>
      <c r="AM509" s="27"/>
      <c r="AN509" s="28"/>
      <c r="AO509" s="28"/>
      <c r="AP509" s="27"/>
      <c r="AQ509" s="25">
        <v>35.9</v>
      </c>
      <c r="AR509" s="25">
        <v>53.4</v>
      </c>
      <c r="AS509" s="27">
        <f t="shared" si="145"/>
        <v>0.39707345047191595</v>
      </c>
      <c r="AT509" s="25"/>
      <c r="AU509" s="25"/>
      <c r="AV509" s="27"/>
      <c r="AW509" s="25"/>
      <c r="AX509" s="25"/>
      <c r="AY509" s="27"/>
      <c r="AZ509" s="26">
        <v>8.6956521739130432E-2</v>
      </c>
    </row>
    <row r="510" spans="1:52" x14ac:dyDescent="0.25">
      <c r="A510" s="22">
        <v>507</v>
      </c>
      <c r="B510" s="22">
        <v>58</v>
      </c>
      <c r="C510" s="22" t="s">
        <v>472</v>
      </c>
      <c r="D510" s="22" t="s">
        <v>6</v>
      </c>
      <c r="E510" s="23">
        <v>0.1</v>
      </c>
      <c r="F510" s="23" t="str">
        <f t="shared" si="139"/>
        <v>≤0.5</v>
      </c>
      <c r="G510" s="24">
        <v>7.6</v>
      </c>
      <c r="H510" s="23" t="str">
        <f t="shared" si="138"/>
        <v>&gt;7.0</v>
      </c>
      <c r="I510" s="23"/>
      <c r="J510" s="23"/>
      <c r="K510" s="24">
        <v>26</v>
      </c>
      <c r="L510" s="23" t="str">
        <f t="shared" si="140"/>
        <v>&gt;20</v>
      </c>
      <c r="M510" s="25">
        <v>75</v>
      </c>
      <c r="N510" s="18" t="str">
        <f t="shared" si="146"/>
        <v>&lt;110</v>
      </c>
      <c r="O510" s="25">
        <v>30.228000000000002</v>
      </c>
      <c r="P510" s="18" t="str">
        <f t="shared" si="147"/>
        <v>26–44</v>
      </c>
      <c r="Q510" s="25">
        <v>0</v>
      </c>
      <c r="R510" s="18" t="str">
        <f t="shared" si="148"/>
        <v>&lt;25</v>
      </c>
      <c r="S510" s="26" t="s">
        <v>8</v>
      </c>
      <c r="T510" s="18">
        <v>23</v>
      </c>
      <c r="U510" s="26" t="str">
        <f t="shared" si="149"/>
        <v>&gt;15</v>
      </c>
      <c r="V510" s="22">
        <v>4</v>
      </c>
      <c r="W510" s="22" t="str">
        <f t="shared" si="141"/>
        <v>2000–4000</v>
      </c>
      <c r="X510" s="25">
        <v>3450</v>
      </c>
      <c r="Y510" s="25">
        <v>4320</v>
      </c>
      <c r="Z510" s="27">
        <f t="shared" si="142"/>
        <v>0.22488117121275064</v>
      </c>
      <c r="AA510" s="25"/>
      <c r="AB510" s="25"/>
      <c r="AC510" s="27"/>
      <c r="AD510" s="25"/>
      <c r="AE510" s="25"/>
      <c r="AF510" s="27"/>
      <c r="AG510" s="22" t="str">
        <f t="shared" si="151"/>
        <v>&lt;20</v>
      </c>
      <c r="AH510" s="28">
        <v>9</v>
      </c>
      <c r="AI510" s="28">
        <v>12</v>
      </c>
      <c r="AJ510" s="27">
        <f t="shared" si="144"/>
        <v>0.28768207245178085</v>
      </c>
      <c r="AK510" s="28"/>
      <c r="AL510" s="28"/>
      <c r="AM510" s="27"/>
      <c r="AN510" s="28"/>
      <c r="AO510" s="28"/>
      <c r="AP510" s="27"/>
      <c r="AQ510" s="25">
        <v>31.05</v>
      </c>
      <c r="AR510" s="25">
        <v>51.84</v>
      </c>
      <c r="AS510" s="27">
        <f t="shared" si="145"/>
        <v>0.51256324366453154</v>
      </c>
      <c r="AT510" s="25"/>
      <c r="AU510" s="25"/>
      <c r="AV510" s="27"/>
      <c r="AW510" s="25"/>
      <c r="AX510" s="25"/>
      <c r="AY510" s="27"/>
      <c r="AZ510" s="26">
        <v>0.13043478260869565</v>
      </c>
    </row>
    <row r="511" spans="1:52" x14ac:dyDescent="0.25">
      <c r="A511" s="22">
        <v>508</v>
      </c>
      <c r="B511" s="22">
        <v>58</v>
      </c>
      <c r="C511" s="22" t="s">
        <v>472</v>
      </c>
      <c r="D511" s="22" t="s">
        <v>6</v>
      </c>
      <c r="E511" s="23">
        <v>0.1</v>
      </c>
      <c r="F511" s="23" t="str">
        <f t="shared" si="139"/>
        <v>≤0.5</v>
      </c>
      <c r="G511" s="24">
        <v>7.6</v>
      </c>
      <c r="H511" s="23" t="str">
        <f t="shared" si="138"/>
        <v>&gt;7.0</v>
      </c>
      <c r="I511" s="23"/>
      <c r="J511" s="23"/>
      <c r="K511" s="24">
        <v>26</v>
      </c>
      <c r="L511" s="23" t="str">
        <f t="shared" si="140"/>
        <v>&gt;20</v>
      </c>
      <c r="M511" s="25">
        <v>75</v>
      </c>
      <c r="N511" s="18" t="str">
        <f t="shared" si="146"/>
        <v>&lt;110</v>
      </c>
      <c r="O511" s="25">
        <v>30.228000000000002</v>
      </c>
      <c r="P511" s="18" t="str">
        <f t="shared" si="147"/>
        <v>26–44</v>
      </c>
      <c r="Q511" s="25">
        <v>0</v>
      </c>
      <c r="R511" s="18" t="str">
        <f t="shared" si="148"/>
        <v>&lt;25</v>
      </c>
      <c r="S511" s="26" t="s">
        <v>8</v>
      </c>
      <c r="T511" s="18">
        <v>23</v>
      </c>
      <c r="U511" s="26" t="str">
        <f t="shared" si="149"/>
        <v>&gt;15</v>
      </c>
      <c r="V511" s="22">
        <v>4</v>
      </c>
      <c r="W511" s="22" t="str">
        <f t="shared" si="141"/>
        <v>2000–4000</v>
      </c>
      <c r="X511" s="25">
        <v>3490</v>
      </c>
      <c r="Y511" s="25">
        <v>3820</v>
      </c>
      <c r="Z511" s="27">
        <f t="shared" si="142"/>
        <v>9.0348686404148046E-2</v>
      </c>
      <c r="AA511" s="25"/>
      <c r="AB511" s="25"/>
      <c r="AC511" s="27"/>
      <c r="AD511" s="25"/>
      <c r="AE511" s="25"/>
      <c r="AF511" s="27"/>
      <c r="AG511" s="22" t="str">
        <f t="shared" si="151"/>
        <v>&lt;20</v>
      </c>
      <c r="AH511" s="28">
        <v>9</v>
      </c>
      <c r="AI511" s="28">
        <v>11</v>
      </c>
      <c r="AJ511" s="27">
        <f t="shared" si="144"/>
        <v>0.20067069546215124</v>
      </c>
      <c r="AK511" s="28"/>
      <c r="AL511" s="28"/>
      <c r="AM511" s="27"/>
      <c r="AN511" s="28"/>
      <c r="AO511" s="28"/>
      <c r="AP511" s="27"/>
      <c r="AQ511" s="25">
        <v>31.41</v>
      </c>
      <c r="AR511" s="25">
        <v>42.02</v>
      </c>
      <c r="AS511" s="27">
        <f t="shared" si="145"/>
        <v>0.29101938186629916</v>
      </c>
      <c r="AT511" s="25"/>
      <c r="AU511" s="25"/>
      <c r="AV511" s="27"/>
      <c r="AW511" s="25"/>
      <c r="AX511" s="25"/>
      <c r="AY511" s="27"/>
      <c r="AZ511" s="26">
        <v>8.6956521739130432E-2</v>
      </c>
    </row>
    <row r="512" spans="1:52" x14ac:dyDescent="0.25">
      <c r="A512" s="22">
        <v>509</v>
      </c>
      <c r="B512" s="22">
        <v>58</v>
      </c>
      <c r="C512" s="22" t="s">
        <v>472</v>
      </c>
      <c r="D512" s="22" t="s">
        <v>6</v>
      </c>
      <c r="E512" s="23">
        <v>0.1</v>
      </c>
      <c r="F512" s="23" t="str">
        <f t="shared" si="139"/>
        <v>≤0.5</v>
      </c>
      <c r="G512" s="24">
        <v>7.6</v>
      </c>
      <c r="H512" s="23" t="str">
        <f t="shared" si="138"/>
        <v>&gt;7.0</v>
      </c>
      <c r="I512" s="23"/>
      <c r="J512" s="23"/>
      <c r="K512" s="24">
        <v>26</v>
      </c>
      <c r="L512" s="23" t="str">
        <f t="shared" si="140"/>
        <v>&gt;20</v>
      </c>
      <c r="M512" s="25">
        <v>75</v>
      </c>
      <c r="N512" s="18" t="str">
        <f t="shared" si="146"/>
        <v>&lt;110</v>
      </c>
      <c r="O512" s="25">
        <v>30.228000000000002</v>
      </c>
      <c r="P512" s="18" t="str">
        <f t="shared" si="147"/>
        <v>26–44</v>
      </c>
      <c r="Q512" s="25">
        <v>0</v>
      </c>
      <c r="R512" s="18" t="str">
        <f t="shared" si="148"/>
        <v>&lt;25</v>
      </c>
      <c r="S512" s="26" t="s">
        <v>8</v>
      </c>
      <c r="T512" s="18">
        <v>23</v>
      </c>
      <c r="U512" s="26" t="str">
        <f t="shared" si="149"/>
        <v>&gt;15</v>
      </c>
      <c r="V512" s="22">
        <v>4</v>
      </c>
      <c r="W512" s="22" t="str">
        <f t="shared" si="141"/>
        <v>2000–4000</v>
      </c>
      <c r="X512" s="25">
        <v>3210</v>
      </c>
      <c r="Y512" s="25">
        <v>3960</v>
      </c>
      <c r="Z512" s="27">
        <f t="shared" si="142"/>
        <v>0.20997308812446461</v>
      </c>
      <c r="AA512" s="25"/>
      <c r="AB512" s="25"/>
      <c r="AC512" s="27"/>
      <c r="AD512" s="25"/>
      <c r="AE512" s="25"/>
      <c r="AF512" s="27"/>
      <c r="AG512" s="22" t="str">
        <f t="shared" si="151"/>
        <v>&lt;20</v>
      </c>
      <c r="AH512" s="28">
        <v>9</v>
      </c>
      <c r="AI512" s="28">
        <v>14</v>
      </c>
      <c r="AJ512" s="27">
        <f t="shared" si="144"/>
        <v>0.44183275227903923</v>
      </c>
      <c r="AK512" s="28"/>
      <c r="AL512" s="28"/>
      <c r="AM512" s="27"/>
      <c r="AN512" s="28"/>
      <c r="AO512" s="28"/>
      <c r="AP512" s="27"/>
      <c r="AQ512" s="25">
        <v>28.89</v>
      </c>
      <c r="AR512" s="25">
        <v>55.44</v>
      </c>
      <c r="AS512" s="27">
        <f t="shared" si="145"/>
        <v>0.65180584040350387</v>
      </c>
      <c r="AT512" s="25"/>
      <c r="AU512" s="25"/>
      <c r="AV512" s="27"/>
      <c r="AW512" s="25"/>
      <c r="AX512" s="25"/>
      <c r="AY512" s="27"/>
      <c r="AZ512" s="26">
        <v>0.21739130434782608</v>
      </c>
    </row>
    <row r="513" spans="1:52" x14ac:dyDescent="0.25">
      <c r="A513" s="22">
        <v>510</v>
      </c>
      <c r="B513" s="22">
        <v>58</v>
      </c>
      <c r="C513" s="22" t="s">
        <v>472</v>
      </c>
      <c r="D513" s="22" t="s">
        <v>6</v>
      </c>
      <c r="E513" s="23">
        <v>0.1</v>
      </c>
      <c r="F513" s="23" t="str">
        <f t="shared" si="139"/>
        <v>≤0.5</v>
      </c>
      <c r="G513" s="24">
        <v>7.6</v>
      </c>
      <c r="H513" s="23" t="str">
        <f t="shared" si="138"/>
        <v>&gt;7.0</v>
      </c>
      <c r="I513" s="23"/>
      <c r="J513" s="23"/>
      <c r="K513" s="24">
        <v>26</v>
      </c>
      <c r="L513" s="23" t="str">
        <f t="shared" si="140"/>
        <v>&gt;20</v>
      </c>
      <c r="M513" s="25">
        <v>75</v>
      </c>
      <c r="N513" s="18" t="str">
        <f t="shared" si="146"/>
        <v>&lt;110</v>
      </c>
      <c r="O513" s="25">
        <v>30.228000000000002</v>
      </c>
      <c r="P513" s="18" t="str">
        <f t="shared" si="147"/>
        <v>26–44</v>
      </c>
      <c r="Q513" s="25">
        <v>0</v>
      </c>
      <c r="R513" s="18" t="str">
        <f t="shared" si="148"/>
        <v>&lt;25</v>
      </c>
      <c r="S513" s="26" t="s">
        <v>8</v>
      </c>
      <c r="T513" s="18">
        <v>23</v>
      </c>
      <c r="U513" s="26" t="str">
        <f t="shared" si="149"/>
        <v>&gt;15</v>
      </c>
      <c r="V513" s="22">
        <v>4</v>
      </c>
      <c r="W513" s="22" t="str">
        <f t="shared" si="141"/>
        <v>2000–4000</v>
      </c>
      <c r="X513" s="25">
        <v>3030</v>
      </c>
      <c r="Y513" s="25">
        <v>3650</v>
      </c>
      <c r="Z513" s="27">
        <f t="shared" si="142"/>
        <v>0.18616454807312238</v>
      </c>
      <c r="AA513" s="25"/>
      <c r="AB513" s="25"/>
      <c r="AC513" s="27"/>
      <c r="AD513" s="25"/>
      <c r="AE513" s="25"/>
      <c r="AF513" s="27"/>
      <c r="AG513" s="22" t="str">
        <f t="shared" si="151"/>
        <v>&lt;20</v>
      </c>
      <c r="AH513" s="28">
        <v>10</v>
      </c>
      <c r="AI513" s="28">
        <v>13</v>
      </c>
      <c r="AJ513" s="27">
        <f t="shared" si="144"/>
        <v>0.26236426446749106</v>
      </c>
      <c r="AK513" s="28"/>
      <c r="AL513" s="28"/>
      <c r="AM513" s="27"/>
      <c r="AN513" s="28"/>
      <c r="AO513" s="28"/>
      <c r="AP513" s="27"/>
      <c r="AQ513" s="25">
        <v>30.3</v>
      </c>
      <c r="AR513" s="25">
        <v>47.45</v>
      </c>
      <c r="AS513" s="27">
        <f t="shared" si="145"/>
        <v>0.4485288125406135</v>
      </c>
      <c r="AT513" s="25"/>
      <c r="AU513" s="25"/>
      <c r="AV513" s="27"/>
      <c r="AW513" s="25"/>
      <c r="AX513" s="25"/>
      <c r="AY513" s="27"/>
      <c r="AZ513" s="26">
        <v>0.13043478260869565</v>
      </c>
    </row>
    <row r="514" spans="1:52" x14ac:dyDescent="0.25">
      <c r="A514" s="22">
        <v>511</v>
      </c>
      <c r="B514" s="22">
        <v>58</v>
      </c>
      <c r="C514" s="22" t="s">
        <v>472</v>
      </c>
      <c r="D514" s="22" t="s">
        <v>6</v>
      </c>
      <c r="E514" s="23">
        <v>0.1</v>
      </c>
      <c r="F514" s="23" t="str">
        <f t="shared" si="139"/>
        <v>≤0.5</v>
      </c>
      <c r="G514" s="24">
        <v>7.6</v>
      </c>
      <c r="H514" s="23" t="str">
        <f t="shared" si="138"/>
        <v>&gt;7.0</v>
      </c>
      <c r="I514" s="23"/>
      <c r="J514" s="23"/>
      <c r="K514" s="24">
        <v>26</v>
      </c>
      <c r="L514" s="23" t="str">
        <f t="shared" si="140"/>
        <v>&gt;20</v>
      </c>
      <c r="M514" s="25">
        <v>75</v>
      </c>
      <c r="N514" s="18" t="str">
        <f t="shared" si="146"/>
        <v>&lt;110</v>
      </c>
      <c r="O514" s="25">
        <v>30.228000000000002</v>
      </c>
      <c r="P514" s="18" t="str">
        <f t="shared" si="147"/>
        <v>26–44</v>
      </c>
      <c r="Q514" s="25">
        <v>0</v>
      </c>
      <c r="R514" s="18" t="str">
        <f t="shared" si="148"/>
        <v>&lt;25</v>
      </c>
      <c r="S514" s="26" t="s">
        <v>8</v>
      </c>
      <c r="T514" s="18">
        <v>23</v>
      </c>
      <c r="U514" s="26" t="str">
        <f t="shared" si="149"/>
        <v>&gt;15</v>
      </c>
      <c r="V514" s="22">
        <v>4</v>
      </c>
      <c r="W514" s="22" t="str">
        <f t="shared" si="141"/>
        <v>2000–4000</v>
      </c>
      <c r="X514" s="25">
        <v>3120</v>
      </c>
      <c r="Y514" s="25">
        <v>3980</v>
      </c>
      <c r="Z514" s="27">
        <f t="shared" si="142"/>
        <v>0.24344881747495528</v>
      </c>
      <c r="AA514" s="25"/>
      <c r="AB514" s="25"/>
      <c r="AC514" s="27"/>
      <c r="AD514" s="25"/>
      <c r="AE514" s="25"/>
      <c r="AF514" s="27"/>
      <c r="AG514" s="22" t="str">
        <f t="shared" si="151"/>
        <v>&lt;20</v>
      </c>
      <c r="AH514" s="28">
        <v>9</v>
      </c>
      <c r="AI514" s="28">
        <v>10</v>
      </c>
      <c r="AJ514" s="27">
        <f t="shared" si="144"/>
        <v>0.10536051565782635</v>
      </c>
      <c r="AK514" s="28"/>
      <c r="AL514" s="28"/>
      <c r="AM514" s="27"/>
      <c r="AN514" s="28"/>
      <c r="AO514" s="28"/>
      <c r="AP514" s="27"/>
      <c r="AQ514" s="25">
        <v>28.08</v>
      </c>
      <c r="AR514" s="25">
        <v>39.799999999999997</v>
      </c>
      <c r="AS514" s="27">
        <f t="shared" si="145"/>
        <v>0.34880933313278162</v>
      </c>
      <c r="AT514" s="25"/>
      <c r="AU514" s="25"/>
      <c r="AV514" s="27"/>
      <c r="AW514" s="25"/>
      <c r="AX514" s="25"/>
      <c r="AY514" s="27"/>
      <c r="AZ514" s="26">
        <v>4.3478260869565216E-2</v>
      </c>
    </row>
    <row r="515" spans="1:52" x14ac:dyDescent="0.25">
      <c r="A515" s="22">
        <v>512</v>
      </c>
      <c r="B515" s="22">
        <v>58</v>
      </c>
      <c r="C515" s="22" t="s">
        <v>472</v>
      </c>
      <c r="D515" s="22" t="s">
        <v>6</v>
      </c>
      <c r="E515" s="23">
        <v>0.1</v>
      </c>
      <c r="F515" s="23" t="str">
        <f t="shared" si="139"/>
        <v>≤0.5</v>
      </c>
      <c r="G515" s="24">
        <v>7.6</v>
      </c>
      <c r="H515" s="23" t="str">
        <f t="shared" si="138"/>
        <v>&gt;7.0</v>
      </c>
      <c r="I515" s="23"/>
      <c r="J515" s="23"/>
      <c r="K515" s="24">
        <v>26</v>
      </c>
      <c r="L515" s="23" t="str">
        <f t="shared" si="140"/>
        <v>&gt;20</v>
      </c>
      <c r="M515" s="25">
        <v>75</v>
      </c>
      <c r="N515" s="18" t="str">
        <f t="shared" si="146"/>
        <v>&lt;110</v>
      </c>
      <c r="O515" s="25">
        <v>30.228000000000002</v>
      </c>
      <c r="P515" s="18" t="str">
        <f t="shared" si="147"/>
        <v>26–44</v>
      </c>
      <c r="Q515" s="25">
        <v>0</v>
      </c>
      <c r="R515" s="18" t="str">
        <f t="shared" si="148"/>
        <v>&lt;25</v>
      </c>
      <c r="S515" s="26" t="s">
        <v>8</v>
      </c>
      <c r="T515" s="18">
        <v>23</v>
      </c>
      <c r="U515" s="26" t="str">
        <f t="shared" si="149"/>
        <v>&gt;15</v>
      </c>
      <c r="V515" s="22">
        <v>4</v>
      </c>
      <c r="W515" s="22" t="str">
        <f t="shared" si="141"/>
        <v>2000–4000</v>
      </c>
      <c r="X515" s="25">
        <v>3100</v>
      </c>
      <c r="Y515" s="25">
        <v>3960</v>
      </c>
      <c r="Z515" s="27">
        <f t="shared" si="142"/>
        <v>0.24484191377528855</v>
      </c>
      <c r="AA515" s="25"/>
      <c r="AB515" s="25"/>
      <c r="AC515" s="27"/>
      <c r="AD515" s="25"/>
      <c r="AE515" s="25"/>
      <c r="AF515" s="27"/>
      <c r="AG515" s="22" t="str">
        <f t="shared" si="151"/>
        <v>&lt;20</v>
      </c>
      <c r="AH515" s="28">
        <v>9</v>
      </c>
      <c r="AI515" s="28">
        <v>12</v>
      </c>
      <c r="AJ515" s="27">
        <f t="shared" si="144"/>
        <v>0.28768207245178085</v>
      </c>
      <c r="AK515" s="28"/>
      <c r="AL515" s="28"/>
      <c r="AM515" s="27"/>
      <c r="AN515" s="28"/>
      <c r="AO515" s="28"/>
      <c r="AP515" s="27"/>
      <c r="AQ515" s="25">
        <v>27.9</v>
      </c>
      <c r="AR515" s="25">
        <v>47.52</v>
      </c>
      <c r="AS515" s="27">
        <f t="shared" si="145"/>
        <v>0.53252398622706965</v>
      </c>
      <c r="AT515" s="25"/>
      <c r="AU515" s="25"/>
      <c r="AV515" s="27"/>
      <c r="AW515" s="25"/>
      <c r="AX515" s="25"/>
      <c r="AY515" s="27"/>
      <c r="AZ515" s="26">
        <v>0.13043478260869565</v>
      </c>
    </row>
    <row r="516" spans="1:52" x14ac:dyDescent="0.25">
      <c r="A516" s="22">
        <v>513</v>
      </c>
      <c r="B516" s="22">
        <v>58</v>
      </c>
      <c r="C516" s="22" t="s">
        <v>472</v>
      </c>
      <c r="D516" s="22" t="s">
        <v>6</v>
      </c>
      <c r="E516" s="23">
        <v>0.1</v>
      </c>
      <c r="F516" s="23" t="str">
        <f t="shared" si="139"/>
        <v>≤0.5</v>
      </c>
      <c r="G516" s="24">
        <v>7.6</v>
      </c>
      <c r="H516" s="23" t="str">
        <f t="shared" si="138"/>
        <v>&gt;7.0</v>
      </c>
      <c r="I516" s="23"/>
      <c r="J516" s="23"/>
      <c r="K516" s="24">
        <v>26</v>
      </c>
      <c r="L516" s="23" t="str">
        <f t="shared" si="140"/>
        <v>&gt;20</v>
      </c>
      <c r="M516" s="25">
        <v>75</v>
      </c>
      <c r="N516" s="18" t="str">
        <f t="shared" si="146"/>
        <v>&lt;110</v>
      </c>
      <c r="O516" s="25">
        <v>30.228000000000002</v>
      </c>
      <c r="P516" s="18" t="str">
        <f t="shared" si="147"/>
        <v>26–44</v>
      </c>
      <c r="Q516" s="25">
        <v>0</v>
      </c>
      <c r="R516" s="18" t="str">
        <f t="shared" si="148"/>
        <v>&lt;25</v>
      </c>
      <c r="S516" s="26" t="s">
        <v>8</v>
      </c>
      <c r="T516" s="18">
        <v>23</v>
      </c>
      <c r="U516" s="26" t="str">
        <f t="shared" si="149"/>
        <v>&gt;15</v>
      </c>
      <c r="V516" s="22">
        <v>4</v>
      </c>
      <c r="W516" s="22" t="str">
        <f t="shared" si="141"/>
        <v>2000–4000</v>
      </c>
      <c r="X516" s="25">
        <v>2480</v>
      </c>
      <c r="Y516" s="25">
        <v>3450</v>
      </c>
      <c r="Z516" s="27">
        <f t="shared" si="142"/>
        <v>0.33011567086637755</v>
      </c>
      <c r="AA516" s="25"/>
      <c r="AB516" s="25"/>
      <c r="AC516" s="27"/>
      <c r="AD516" s="25"/>
      <c r="AE516" s="25"/>
      <c r="AF516" s="27"/>
      <c r="AG516" s="22" t="str">
        <f t="shared" si="151"/>
        <v>&lt;20</v>
      </c>
      <c r="AH516" s="28">
        <v>11</v>
      </c>
      <c r="AI516" s="28">
        <v>14</v>
      </c>
      <c r="AJ516" s="27">
        <f t="shared" si="144"/>
        <v>0.24116205681688804</v>
      </c>
      <c r="AK516" s="28"/>
      <c r="AL516" s="28"/>
      <c r="AM516" s="27"/>
      <c r="AN516" s="28"/>
      <c r="AO516" s="28"/>
      <c r="AP516" s="27"/>
      <c r="AQ516" s="25">
        <v>27.28</v>
      </c>
      <c r="AR516" s="25">
        <v>48.3</v>
      </c>
      <c r="AS516" s="27">
        <f t="shared" si="145"/>
        <v>0.57127772768326557</v>
      </c>
      <c r="AT516" s="25"/>
      <c r="AU516" s="25"/>
      <c r="AV516" s="27"/>
      <c r="AW516" s="25"/>
      <c r="AX516" s="25"/>
      <c r="AY516" s="27"/>
      <c r="AZ516" s="26">
        <v>0.13043478260869565</v>
      </c>
    </row>
    <row r="517" spans="1:52" x14ac:dyDescent="0.25">
      <c r="A517" s="22">
        <v>514</v>
      </c>
      <c r="B517" s="22">
        <v>58</v>
      </c>
      <c r="C517" s="22" t="s">
        <v>472</v>
      </c>
      <c r="D517" s="22" t="s">
        <v>6</v>
      </c>
      <c r="E517" s="23">
        <v>0.1</v>
      </c>
      <c r="F517" s="23" t="str">
        <f t="shared" si="139"/>
        <v>≤0.5</v>
      </c>
      <c r="G517" s="24">
        <v>7.6</v>
      </c>
      <c r="H517" s="23" t="str">
        <f t="shared" ref="H517:H562" si="152">IF(G517&gt;7,"&gt;7.0","≤7.0")</f>
        <v>&gt;7.0</v>
      </c>
      <c r="I517" s="23"/>
      <c r="J517" s="23"/>
      <c r="K517" s="24">
        <v>26</v>
      </c>
      <c r="L517" s="23" t="str">
        <f t="shared" si="140"/>
        <v>&gt;20</v>
      </c>
      <c r="M517" s="25">
        <v>75</v>
      </c>
      <c r="N517" s="18" t="str">
        <f t="shared" si="146"/>
        <v>&lt;110</v>
      </c>
      <c r="O517" s="25">
        <v>30.228000000000002</v>
      </c>
      <c r="P517" s="18" t="str">
        <f t="shared" si="147"/>
        <v>26–44</v>
      </c>
      <c r="Q517" s="25">
        <v>0</v>
      </c>
      <c r="R517" s="18" t="str">
        <f t="shared" si="148"/>
        <v>&lt;25</v>
      </c>
      <c r="S517" s="26" t="s">
        <v>8</v>
      </c>
      <c r="T517" s="18">
        <v>23</v>
      </c>
      <c r="U517" s="26" t="str">
        <f t="shared" si="149"/>
        <v>&gt;15</v>
      </c>
      <c r="V517" s="22">
        <v>4</v>
      </c>
      <c r="W517" s="22" t="str">
        <f t="shared" si="141"/>
        <v>2000–4000</v>
      </c>
      <c r="X517" s="25">
        <v>3440</v>
      </c>
      <c r="Y517" s="25">
        <v>4120</v>
      </c>
      <c r="Z517" s="27">
        <f t="shared" si="142"/>
        <v>0.18038169197612797</v>
      </c>
      <c r="AA517" s="25"/>
      <c r="AB517" s="25"/>
      <c r="AC517" s="27"/>
      <c r="AD517" s="25"/>
      <c r="AE517" s="25"/>
      <c r="AF517" s="27"/>
      <c r="AG517" s="22" t="str">
        <f t="shared" si="151"/>
        <v>&lt;20</v>
      </c>
      <c r="AH517" s="28">
        <v>10</v>
      </c>
      <c r="AI517" s="28">
        <v>13</v>
      </c>
      <c r="AJ517" s="27">
        <f t="shared" si="144"/>
        <v>0.26236426446749106</v>
      </c>
      <c r="AK517" s="28"/>
      <c r="AL517" s="28"/>
      <c r="AM517" s="27"/>
      <c r="AN517" s="28"/>
      <c r="AO517" s="28"/>
      <c r="AP517" s="27"/>
      <c r="AQ517" s="25">
        <v>34.4</v>
      </c>
      <c r="AR517" s="25">
        <v>53.56</v>
      </c>
      <c r="AS517" s="27">
        <f t="shared" si="145"/>
        <v>0.44274595644361919</v>
      </c>
      <c r="AT517" s="25"/>
      <c r="AU517" s="25"/>
      <c r="AV517" s="27"/>
      <c r="AW517" s="25"/>
      <c r="AX517" s="25"/>
      <c r="AY517" s="27"/>
      <c r="AZ517" s="26">
        <v>0.13043478260869565</v>
      </c>
    </row>
    <row r="518" spans="1:52" x14ac:dyDescent="0.25">
      <c r="A518" s="22">
        <v>515</v>
      </c>
      <c r="B518" s="22">
        <v>58</v>
      </c>
      <c r="C518" s="22" t="s">
        <v>472</v>
      </c>
      <c r="D518" s="22" t="s">
        <v>6</v>
      </c>
      <c r="E518" s="23">
        <v>0.1</v>
      </c>
      <c r="F518" s="23" t="str">
        <f t="shared" si="139"/>
        <v>≤0.5</v>
      </c>
      <c r="G518" s="24">
        <v>7.6</v>
      </c>
      <c r="H518" s="23" t="str">
        <f t="shared" si="152"/>
        <v>&gt;7.0</v>
      </c>
      <c r="I518" s="23"/>
      <c r="J518" s="23"/>
      <c r="K518" s="24">
        <v>26</v>
      </c>
      <c r="L518" s="23" t="str">
        <f t="shared" si="140"/>
        <v>&gt;20</v>
      </c>
      <c r="M518" s="25">
        <v>75</v>
      </c>
      <c r="N518" s="18" t="str">
        <f t="shared" si="146"/>
        <v>&lt;110</v>
      </c>
      <c r="O518" s="25">
        <v>30.228000000000002</v>
      </c>
      <c r="P518" s="18" t="str">
        <f t="shared" si="147"/>
        <v>26–44</v>
      </c>
      <c r="Q518" s="25">
        <v>0</v>
      </c>
      <c r="R518" s="18" t="str">
        <f t="shared" si="148"/>
        <v>&lt;25</v>
      </c>
      <c r="S518" s="26" t="s">
        <v>8</v>
      </c>
      <c r="T518" s="18">
        <v>23</v>
      </c>
      <c r="U518" s="26" t="str">
        <f t="shared" si="149"/>
        <v>&gt;15</v>
      </c>
      <c r="V518" s="22">
        <v>4</v>
      </c>
      <c r="W518" s="22" t="str">
        <f t="shared" si="141"/>
        <v>2000–4000</v>
      </c>
      <c r="X518" s="25">
        <v>3680</v>
      </c>
      <c r="Y518" s="25">
        <v>4190</v>
      </c>
      <c r="Z518" s="27">
        <f t="shared" si="142"/>
        <v>0.12978798175320672</v>
      </c>
      <c r="AA518" s="25"/>
      <c r="AB518" s="25"/>
      <c r="AC518" s="27"/>
      <c r="AD518" s="25"/>
      <c r="AE518" s="25"/>
      <c r="AF518" s="27"/>
      <c r="AG518" s="22" t="str">
        <f t="shared" si="151"/>
        <v>&lt;20</v>
      </c>
      <c r="AH518" s="28">
        <v>9</v>
      </c>
      <c r="AI518" s="28">
        <v>11</v>
      </c>
      <c r="AJ518" s="27">
        <f t="shared" si="144"/>
        <v>0.20067069546215124</v>
      </c>
      <c r="AK518" s="28"/>
      <c r="AL518" s="28"/>
      <c r="AM518" s="27"/>
      <c r="AN518" s="28"/>
      <c r="AO518" s="28"/>
      <c r="AP518" s="27"/>
      <c r="AQ518" s="25">
        <v>33.119999999999997</v>
      </c>
      <c r="AR518" s="25">
        <v>46.09</v>
      </c>
      <c r="AS518" s="27">
        <f t="shared" si="145"/>
        <v>0.33045867721535815</v>
      </c>
      <c r="AT518" s="25"/>
      <c r="AU518" s="25"/>
      <c r="AV518" s="27"/>
      <c r="AW518" s="25"/>
      <c r="AX518" s="25"/>
      <c r="AY518" s="27"/>
      <c r="AZ518" s="26">
        <v>8.6956521739130432E-2</v>
      </c>
    </row>
    <row r="519" spans="1:52" x14ac:dyDescent="0.25">
      <c r="A519" s="22">
        <v>516</v>
      </c>
      <c r="B519" s="22">
        <v>58</v>
      </c>
      <c r="C519" s="22" t="s">
        <v>472</v>
      </c>
      <c r="D519" s="22" t="s">
        <v>6</v>
      </c>
      <c r="E519" s="23">
        <v>0.1</v>
      </c>
      <c r="F519" s="23" t="str">
        <f t="shared" si="139"/>
        <v>≤0.5</v>
      </c>
      <c r="G519" s="24">
        <v>7.6</v>
      </c>
      <c r="H519" s="23" t="str">
        <f t="shared" si="152"/>
        <v>&gt;7.0</v>
      </c>
      <c r="I519" s="23"/>
      <c r="J519" s="23"/>
      <c r="K519" s="24">
        <v>26</v>
      </c>
      <c r="L519" s="23" t="str">
        <f t="shared" si="140"/>
        <v>&gt;20</v>
      </c>
      <c r="M519" s="25">
        <v>75</v>
      </c>
      <c r="N519" s="18" t="str">
        <f t="shared" si="146"/>
        <v>&lt;110</v>
      </c>
      <c r="O519" s="25">
        <v>30.228000000000002</v>
      </c>
      <c r="P519" s="18" t="str">
        <f t="shared" si="147"/>
        <v>26–44</v>
      </c>
      <c r="Q519" s="25">
        <v>0</v>
      </c>
      <c r="R519" s="18" t="str">
        <f t="shared" si="148"/>
        <v>&lt;25</v>
      </c>
      <c r="S519" s="26" t="s">
        <v>8</v>
      </c>
      <c r="T519" s="18">
        <v>23</v>
      </c>
      <c r="U519" s="26" t="str">
        <f t="shared" si="149"/>
        <v>&gt;15</v>
      </c>
      <c r="V519" s="22">
        <v>4</v>
      </c>
      <c r="W519" s="22" t="str">
        <f t="shared" si="141"/>
        <v>2000–4000</v>
      </c>
      <c r="X519" s="25">
        <v>3380</v>
      </c>
      <c r="Y519" s="25">
        <v>4300</v>
      </c>
      <c r="Z519" s="27">
        <f t="shared" si="142"/>
        <v>0.24073931320458938</v>
      </c>
      <c r="AA519" s="25"/>
      <c r="AB519" s="25"/>
      <c r="AC519" s="27"/>
      <c r="AD519" s="25"/>
      <c r="AE519" s="25"/>
      <c r="AF519" s="27"/>
      <c r="AG519" s="22" t="str">
        <f t="shared" si="151"/>
        <v>&lt;20</v>
      </c>
      <c r="AH519" s="28">
        <v>10</v>
      </c>
      <c r="AI519" s="28">
        <v>15</v>
      </c>
      <c r="AJ519" s="27">
        <f t="shared" si="144"/>
        <v>0.40546510810816438</v>
      </c>
      <c r="AK519" s="28"/>
      <c r="AL519" s="28"/>
      <c r="AM519" s="27"/>
      <c r="AN519" s="28"/>
      <c r="AO519" s="28"/>
      <c r="AP519" s="27"/>
      <c r="AQ519" s="25">
        <v>33.799999999999997</v>
      </c>
      <c r="AR519" s="25">
        <v>64.5</v>
      </c>
      <c r="AS519" s="27">
        <f t="shared" si="145"/>
        <v>0.6462044213127538</v>
      </c>
      <c r="AT519" s="25"/>
      <c r="AU519" s="25"/>
      <c r="AV519" s="27"/>
      <c r="AW519" s="25"/>
      <c r="AX519" s="25"/>
      <c r="AY519" s="27"/>
      <c r="AZ519" s="26">
        <v>0.21739130434782608</v>
      </c>
    </row>
    <row r="520" spans="1:52" x14ac:dyDescent="0.25">
      <c r="A520" s="22">
        <v>517</v>
      </c>
      <c r="B520" s="22">
        <v>58</v>
      </c>
      <c r="C520" s="22" t="s">
        <v>472</v>
      </c>
      <c r="D520" s="22" t="s">
        <v>6</v>
      </c>
      <c r="E520" s="23">
        <v>0.1</v>
      </c>
      <c r="F520" s="23" t="str">
        <f t="shared" si="139"/>
        <v>≤0.5</v>
      </c>
      <c r="G520" s="24">
        <v>7.6</v>
      </c>
      <c r="H520" s="23" t="str">
        <f t="shared" si="152"/>
        <v>&gt;7.0</v>
      </c>
      <c r="I520" s="23"/>
      <c r="J520" s="23"/>
      <c r="K520" s="24">
        <v>26</v>
      </c>
      <c r="L520" s="23" t="str">
        <f t="shared" si="140"/>
        <v>&gt;20</v>
      </c>
      <c r="M520" s="25">
        <v>75</v>
      </c>
      <c r="N520" s="18" t="str">
        <f t="shared" si="146"/>
        <v>&lt;110</v>
      </c>
      <c r="O520" s="25">
        <v>30.228000000000002</v>
      </c>
      <c r="P520" s="18" t="str">
        <f t="shared" si="147"/>
        <v>26–44</v>
      </c>
      <c r="Q520" s="25">
        <v>0</v>
      </c>
      <c r="R520" s="18" t="str">
        <f t="shared" si="148"/>
        <v>&lt;25</v>
      </c>
      <c r="S520" s="26" t="s">
        <v>8</v>
      </c>
      <c r="T520" s="18">
        <v>23</v>
      </c>
      <c r="U520" s="26" t="str">
        <f t="shared" si="149"/>
        <v>&gt;15</v>
      </c>
      <c r="V520" s="22">
        <v>4</v>
      </c>
      <c r="W520" s="22" t="str">
        <f t="shared" si="141"/>
        <v>2000–4000</v>
      </c>
      <c r="X520" s="25">
        <v>3040</v>
      </c>
      <c r="Y520" s="25">
        <v>4480</v>
      </c>
      <c r="Z520" s="27">
        <f t="shared" si="142"/>
        <v>0.38776553100876343</v>
      </c>
      <c r="AA520" s="25"/>
      <c r="AB520" s="25"/>
      <c r="AC520" s="27"/>
      <c r="AD520" s="25"/>
      <c r="AE520" s="25"/>
      <c r="AF520" s="27"/>
      <c r="AG520" s="22" t="str">
        <f t="shared" si="151"/>
        <v>&lt;20</v>
      </c>
      <c r="AH520" s="28">
        <v>8</v>
      </c>
      <c r="AI520" s="28">
        <v>11</v>
      </c>
      <c r="AJ520" s="27">
        <f t="shared" si="144"/>
        <v>0.31845373111853459</v>
      </c>
      <c r="AK520" s="28"/>
      <c r="AL520" s="28"/>
      <c r="AM520" s="27"/>
      <c r="AN520" s="28"/>
      <c r="AO520" s="28"/>
      <c r="AP520" s="27"/>
      <c r="AQ520" s="25">
        <v>24.32</v>
      </c>
      <c r="AR520" s="25">
        <v>49.28</v>
      </c>
      <c r="AS520" s="27">
        <f t="shared" si="145"/>
        <v>0.70621926212729802</v>
      </c>
      <c r="AT520" s="25"/>
      <c r="AU520" s="25"/>
      <c r="AV520" s="27"/>
      <c r="AW520" s="25"/>
      <c r="AX520" s="25"/>
      <c r="AY520" s="27"/>
      <c r="AZ520" s="26">
        <v>0.13043478260869565</v>
      </c>
    </row>
    <row r="521" spans="1:52" x14ac:dyDescent="0.25">
      <c r="A521" s="22">
        <v>518</v>
      </c>
      <c r="B521" s="22">
        <v>58</v>
      </c>
      <c r="C521" s="22" t="s">
        <v>472</v>
      </c>
      <c r="D521" s="22" t="s">
        <v>6</v>
      </c>
      <c r="E521" s="23">
        <v>0.1</v>
      </c>
      <c r="F521" s="23" t="str">
        <f t="shared" si="139"/>
        <v>≤0.5</v>
      </c>
      <c r="G521" s="24">
        <v>7.6</v>
      </c>
      <c r="H521" s="23" t="str">
        <f t="shared" si="152"/>
        <v>&gt;7.0</v>
      </c>
      <c r="I521" s="23"/>
      <c r="J521" s="23"/>
      <c r="K521" s="24">
        <v>26</v>
      </c>
      <c r="L521" s="23" t="str">
        <f t="shared" si="140"/>
        <v>&gt;20</v>
      </c>
      <c r="M521" s="25">
        <v>75</v>
      </c>
      <c r="N521" s="18" t="str">
        <f t="shared" si="146"/>
        <v>&lt;110</v>
      </c>
      <c r="O521" s="25">
        <v>30.228000000000002</v>
      </c>
      <c r="P521" s="18" t="str">
        <f t="shared" si="147"/>
        <v>26–44</v>
      </c>
      <c r="Q521" s="25">
        <v>0</v>
      </c>
      <c r="R521" s="18" t="str">
        <f t="shared" si="148"/>
        <v>&lt;25</v>
      </c>
      <c r="S521" s="26" t="s">
        <v>8</v>
      </c>
      <c r="T521" s="18">
        <v>23</v>
      </c>
      <c r="U521" s="26" t="str">
        <f t="shared" si="149"/>
        <v>&gt;15</v>
      </c>
      <c r="V521" s="22">
        <v>4</v>
      </c>
      <c r="W521" s="22" t="str">
        <f t="shared" si="141"/>
        <v>2000–4000</v>
      </c>
      <c r="X521" s="25">
        <v>3330</v>
      </c>
      <c r="Y521" s="25">
        <v>4400</v>
      </c>
      <c r="Z521" s="27">
        <f t="shared" si="142"/>
        <v>0.27863223693186301</v>
      </c>
      <c r="AA521" s="25"/>
      <c r="AB521" s="25"/>
      <c r="AC521" s="27"/>
      <c r="AD521" s="25"/>
      <c r="AE521" s="25"/>
      <c r="AF521" s="27"/>
      <c r="AG521" s="22" t="str">
        <f t="shared" si="151"/>
        <v>&lt;20</v>
      </c>
      <c r="AH521" s="28">
        <v>10</v>
      </c>
      <c r="AI521" s="28">
        <v>13</v>
      </c>
      <c r="AJ521" s="27">
        <f t="shared" si="144"/>
        <v>0.26236426446749106</v>
      </c>
      <c r="AK521" s="28"/>
      <c r="AL521" s="28"/>
      <c r="AM521" s="27"/>
      <c r="AN521" s="28"/>
      <c r="AO521" s="28"/>
      <c r="AP521" s="27"/>
      <c r="AQ521" s="25">
        <v>33.299999999999997</v>
      </c>
      <c r="AR521" s="25">
        <v>57.2</v>
      </c>
      <c r="AS521" s="27">
        <f t="shared" si="145"/>
        <v>0.54099650139935418</v>
      </c>
      <c r="AT521" s="25"/>
      <c r="AU521" s="25"/>
      <c r="AV521" s="27"/>
      <c r="AW521" s="25"/>
      <c r="AX521" s="25"/>
      <c r="AY521" s="27"/>
      <c r="AZ521" s="26">
        <v>0.13043478260869565</v>
      </c>
    </row>
    <row r="522" spans="1:52" x14ac:dyDescent="0.25">
      <c r="A522" s="22">
        <v>519</v>
      </c>
      <c r="B522" s="22">
        <v>58</v>
      </c>
      <c r="C522" s="22" t="s">
        <v>472</v>
      </c>
      <c r="D522" s="22" t="s">
        <v>6</v>
      </c>
      <c r="E522" s="23">
        <v>0.1</v>
      </c>
      <c r="F522" s="23" t="str">
        <f t="shared" si="139"/>
        <v>≤0.5</v>
      </c>
      <c r="G522" s="24">
        <v>7.6</v>
      </c>
      <c r="H522" s="23" t="str">
        <f t="shared" si="152"/>
        <v>&gt;7.0</v>
      </c>
      <c r="I522" s="23"/>
      <c r="J522" s="23"/>
      <c r="K522" s="24">
        <v>26</v>
      </c>
      <c r="L522" s="23" t="str">
        <f t="shared" si="140"/>
        <v>&gt;20</v>
      </c>
      <c r="M522" s="25">
        <v>75</v>
      </c>
      <c r="N522" s="18" t="str">
        <f t="shared" si="146"/>
        <v>&lt;110</v>
      </c>
      <c r="O522" s="25">
        <v>30.228000000000002</v>
      </c>
      <c r="P522" s="18" t="str">
        <f t="shared" si="147"/>
        <v>26–44</v>
      </c>
      <c r="Q522" s="25">
        <v>0</v>
      </c>
      <c r="R522" s="18" t="str">
        <f t="shared" si="148"/>
        <v>&lt;25</v>
      </c>
      <c r="S522" s="26" t="s">
        <v>8</v>
      </c>
      <c r="T522" s="18">
        <v>23</v>
      </c>
      <c r="U522" s="26" t="str">
        <f t="shared" si="149"/>
        <v>&gt;15</v>
      </c>
      <c r="V522" s="22">
        <v>4</v>
      </c>
      <c r="W522" s="22" t="str">
        <f t="shared" si="141"/>
        <v>2000–4000</v>
      </c>
      <c r="X522" s="25">
        <v>2990</v>
      </c>
      <c r="Y522" s="25">
        <v>3740</v>
      </c>
      <c r="Z522" s="27">
        <f t="shared" si="142"/>
        <v>0.22381222402384554</v>
      </c>
      <c r="AA522" s="25"/>
      <c r="AB522" s="25"/>
      <c r="AC522" s="27"/>
      <c r="AD522" s="25"/>
      <c r="AE522" s="25"/>
      <c r="AF522" s="27"/>
      <c r="AG522" s="22" t="str">
        <f t="shared" si="151"/>
        <v>&lt;20</v>
      </c>
      <c r="AH522" s="28">
        <v>10</v>
      </c>
      <c r="AI522" s="28">
        <v>12</v>
      </c>
      <c r="AJ522" s="27">
        <f t="shared" si="144"/>
        <v>0.18232155679395459</v>
      </c>
      <c r="AK522" s="28"/>
      <c r="AL522" s="28"/>
      <c r="AM522" s="27"/>
      <c r="AN522" s="28"/>
      <c r="AO522" s="28"/>
      <c r="AP522" s="27"/>
      <c r="AQ522" s="25">
        <v>29.9</v>
      </c>
      <c r="AR522" s="25">
        <v>44.88</v>
      </c>
      <c r="AS522" s="27">
        <f t="shared" si="145"/>
        <v>0.40613378081780027</v>
      </c>
      <c r="AT522" s="25"/>
      <c r="AU522" s="25"/>
      <c r="AV522" s="27"/>
      <c r="AW522" s="25"/>
      <c r="AX522" s="25"/>
      <c r="AY522" s="27"/>
      <c r="AZ522" s="26">
        <v>8.6956521739130432E-2</v>
      </c>
    </row>
    <row r="523" spans="1:52" x14ac:dyDescent="0.25">
      <c r="A523" s="22">
        <v>520</v>
      </c>
      <c r="B523" s="22">
        <v>58</v>
      </c>
      <c r="C523" s="22" t="s">
        <v>472</v>
      </c>
      <c r="D523" s="22" t="s">
        <v>6</v>
      </c>
      <c r="E523" s="23">
        <v>0.1</v>
      </c>
      <c r="F523" s="23" t="str">
        <f t="shared" ref="F523:F562" si="153">IF(E523&gt;0.5, "&gt;0.5", "≤0.5")</f>
        <v>≤0.5</v>
      </c>
      <c r="G523" s="24">
        <v>7.6</v>
      </c>
      <c r="H523" s="23" t="str">
        <f t="shared" si="152"/>
        <v>&gt;7.0</v>
      </c>
      <c r="I523" s="23"/>
      <c r="J523" s="23"/>
      <c r="K523" s="24">
        <v>26</v>
      </c>
      <c r="L523" s="23" t="str">
        <f t="shared" ref="L523:L562" si="154">IF(K523&gt;20,"&gt;20",IF(K523&gt;10,"10–20","&lt;10"))</f>
        <v>&gt;20</v>
      </c>
      <c r="M523" s="25">
        <v>75</v>
      </c>
      <c r="N523" s="18" t="str">
        <f t="shared" si="146"/>
        <v>&lt;110</v>
      </c>
      <c r="O523" s="25">
        <v>30.228000000000002</v>
      </c>
      <c r="P523" s="18" t="str">
        <f t="shared" si="147"/>
        <v>26–44</v>
      </c>
      <c r="Q523" s="25">
        <v>0</v>
      </c>
      <c r="R523" s="18" t="str">
        <f t="shared" si="148"/>
        <v>&lt;25</v>
      </c>
      <c r="S523" s="26" t="s">
        <v>8</v>
      </c>
      <c r="T523" s="18">
        <v>23</v>
      </c>
      <c r="U523" s="26" t="str">
        <f t="shared" si="149"/>
        <v>&gt;15</v>
      </c>
      <c r="V523" s="22">
        <v>4</v>
      </c>
      <c r="W523" s="22" t="str">
        <f t="shared" si="141"/>
        <v>2000–4000</v>
      </c>
      <c r="X523" s="25">
        <v>2840</v>
      </c>
      <c r="Y523" s="25">
        <v>3500</v>
      </c>
      <c r="Z523" s="27">
        <f t="shared" si="142"/>
        <v>0.20895891632225325</v>
      </c>
      <c r="AA523" s="25"/>
      <c r="AB523" s="25"/>
      <c r="AC523" s="27"/>
      <c r="AD523" s="25"/>
      <c r="AE523" s="25"/>
      <c r="AF523" s="27"/>
      <c r="AG523" s="22" t="str">
        <f t="shared" si="151"/>
        <v>&lt;20</v>
      </c>
      <c r="AH523" s="28">
        <v>10</v>
      </c>
      <c r="AI523" s="28">
        <v>14</v>
      </c>
      <c r="AJ523" s="27">
        <f t="shared" si="144"/>
        <v>0.33647223662121289</v>
      </c>
      <c r="AK523" s="28"/>
      <c r="AL523" s="28"/>
      <c r="AM523" s="27"/>
      <c r="AN523" s="28"/>
      <c r="AO523" s="28"/>
      <c r="AP523" s="27"/>
      <c r="AQ523" s="25">
        <v>28.4</v>
      </c>
      <c r="AR523" s="25">
        <v>49</v>
      </c>
      <c r="AS523" s="27">
        <f t="shared" si="145"/>
        <v>0.54543115294346634</v>
      </c>
      <c r="AT523" s="25"/>
      <c r="AU523" s="25"/>
      <c r="AV523" s="27"/>
      <c r="AW523" s="25"/>
      <c r="AX523" s="25"/>
      <c r="AY523" s="27"/>
      <c r="AZ523" s="26">
        <v>0.17391304347826086</v>
      </c>
    </row>
    <row r="524" spans="1:52" x14ac:dyDescent="0.25">
      <c r="A524" s="22">
        <v>521</v>
      </c>
      <c r="B524" s="22">
        <v>58</v>
      </c>
      <c r="C524" s="22" t="s">
        <v>472</v>
      </c>
      <c r="D524" s="22" t="s">
        <v>6</v>
      </c>
      <c r="E524" s="23">
        <v>0.1</v>
      </c>
      <c r="F524" s="23" t="str">
        <f t="shared" si="153"/>
        <v>≤0.5</v>
      </c>
      <c r="G524" s="24">
        <v>7.6</v>
      </c>
      <c r="H524" s="23" t="str">
        <f t="shared" si="152"/>
        <v>&gt;7.0</v>
      </c>
      <c r="I524" s="23"/>
      <c r="J524" s="23"/>
      <c r="K524" s="24">
        <v>26</v>
      </c>
      <c r="L524" s="23" t="str">
        <f t="shared" si="154"/>
        <v>&gt;20</v>
      </c>
      <c r="M524" s="25">
        <v>75</v>
      </c>
      <c r="N524" s="18" t="str">
        <f t="shared" si="146"/>
        <v>&lt;110</v>
      </c>
      <c r="O524" s="25">
        <v>30.228000000000002</v>
      </c>
      <c r="P524" s="18" t="str">
        <f t="shared" si="147"/>
        <v>26–44</v>
      </c>
      <c r="Q524" s="25">
        <v>0</v>
      </c>
      <c r="R524" s="18" t="str">
        <f t="shared" si="148"/>
        <v>&lt;25</v>
      </c>
      <c r="S524" s="26" t="s">
        <v>8</v>
      </c>
      <c r="T524" s="18">
        <v>23</v>
      </c>
      <c r="U524" s="26" t="str">
        <f t="shared" si="149"/>
        <v>&gt;15</v>
      </c>
      <c r="V524" s="22">
        <v>4</v>
      </c>
      <c r="W524" s="22" t="str">
        <f t="shared" ref="W524:W587" si="155">IF(X524&gt;6000,"&gt;6000",IF(X524&gt;4000,"4000–6000",IF(X524&gt;2000,"2000–4000","&lt;2000")))</f>
        <v>2000–4000</v>
      </c>
      <c r="X524" s="25">
        <v>2930</v>
      </c>
      <c r="Y524" s="25">
        <v>3950</v>
      </c>
      <c r="Z524" s="27">
        <f t="shared" ref="Z524:Z587" si="156">LN(Y524/X524)</f>
        <v>0.29871315588405462</v>
      </c>
      <c r="AA524" s="25"/>
      <c r="AB524" s="25"/>
      <c r="AC524" s="27"/>
      <c r="AD524" s="25"/>
      <c r="AE524" s="25"/>
      <c r="AF524" s="27"/>
      <c r="AG524" s="22" t="str">
        <f t="shared" si="151"/>
        <v>&lt;20</v>
      </c>
      <c r="AH524" s="28">
        <v>9</v>
      </c>
      <c r="AI524" s="28">
        <v>13</v>
      </c>
      <c r="AJ524" s="27">
        <f t="shared" ref="AJ524:AJ566" si="157">LN(AI524/AH524)</f>
        <v>0.36772478012531734</v>
      </c>
      <c r="AK524" s="28"/>
      <c r="AL524" s="28"/>
      <c r="AM524" s="27"/>
      <c r="AN524" s="28"/>
      <c r="AO524" s="28"/>
      <c r="AP524" s="27"/>
      <c r="AQ524" s="25">
        <v>26.37</v>
      </c>
      <c r="AR524" s="25">
        <v>51.35</v>
      </c>
      <c r="AS524" s="27">
        <f t="shared" ref="AS524:AS568" si="158">LN(AR524/AQ524)</f>
        <v>0.66643793600937196</v>
      </c>
      <c r="AT524" s="25"/>
      <c r="AU524" s="25"/>
      <c r="AV524" s="27"/>
      <c r="AW524" s="25"/>
      <c r="AX524" s="25"/>
      <c r="AY524" s="27"/>
      <c r="AZ524" s="26">
        <v>0.17391304347826086</v>
      </c>
    </row>
    <row r="525" spans="1:52" x14ac:dyDescent="0.25">
      <c r="A525" s="22">
        <v>522</v>
      </c>
      <c r="B525" s="22">
        <v>58</v>
      </c>
      <c r="C525" s="22" t="s">
        <v>472</v>
      </c>
      <c r="D525" s="22" t="s">
        <v>6</v>
      </c>
      <c r="E525" s="23">
        <v>0.1</v>
      </c>
      <c r="F525" s="23" t="str">
        <f t="shared" si="153"/>
        <v>≤0.5</v>
      </c>
      <c r="G525" s="24">
        <v>7.6</v>
      </c>
      <c r="H525" s="23" t="str">
        <f t="shared" si="152"/>
        <v>&gt;7.0</v>
      </c>
      <c r="I525" s="23"/>
      <c r="J525" s="23"/>
      <c r="K525" s="24">
        <v>26</v>
      </c>
      <c r="L525" s="23" t="str">
        <f t="shared" si="154"/>
        <v>&gt;20</v>
      </c>
      <c r="M525" s="25">
        <v>75</v>
      </c>
      <c r="N525" s="18" t="str">
        <f t="shared" ref="N525:N568" si="159">IF(M525&gt;180,"&gt;180",IF(M525&gt;110,"110–180","&lt;110"))</f>
        <v>&lt;110</v>
      </c>
      <c r="O525" s="25">
        <v>30.228000000000002</v>
      </c>
      <c r="P525" s="18" t="str">
        <f t="shared" ref="P525:P568" si="160">IF(O525&gt;44,"&gt;44",IF(O525&gt;26.4,"26–44","&lt;26"))</f>
        <v>26–44</v>
      </c>
      <c r="Q525" s="25">
        <v>0</v>
      </c>
      <c r="R525" s="18" t="str">
        <f t="shared" ref="R525:R588" si="161">IF(Q525&gt;58,"&gt;58",IF(Q525&gt;25,"25–58","&lt;25"))</f>
        <v>&lt;25</v>
      </c>
      <c r="S525" s="26" t="s">
        <v>8</v>
      </c>
      <c r="T525" s="18">
        <v>23</v>
      </c>
      <c r="U525" s="26" t="str">
        <f t="shared" si="149"/>
        <v>&gt;15</v>
      </c>
      <c r="V525" s="22">
        <v>4</v>
      </c>
      <c r="W525" s="22" t="str">
        <f t="shared" si="155"/>
        <v>2000–4000</v>
      </c>
      <c r="X525" s="25">
        <v>3600</v>
      </c>
      <c r="Y525" s="25">
        <v>4210</v>
      </c>
      <c r="Z525" s="27">
        <f t="shared" si="156"/>
        <v>0.15652880223222579</v>
      </c>
      <c r="AA525" s="25"/>
      <c r="AB525" s="25"/>
      <c r="AC525" s="27"/>
      <c r="AD525" s="25"/>
      <c r="AE525" s="25"/>
      <c r="AF525" s="27"/>
      <c r="AG525" s="22" t="str">
        <f t="shared" si="151"/>
        <v>&lt;20</v>
      </c>
      <c r="AH525" s="28">
        <v>9</v>
      </c>
      <c r="AI525" s="28">
        <v>11</v>
      </c>
      <c r="AJ525" s="27">
        <f t="shared" si="157"/>
        <v>0.20067069546215124</v>
      </c>
      <c r="AK525" s="28"/>
      <c r="AL525" s="28"/>
      <c r="AM525" s="27"/>
      <c r="AN525" s="28"/>
      <c r="AO525" s="28"/>
      <c r="AP525" s="27"/>
      <c r="AQ525" s="25">
        <v>32.4</v>
      </c>
      <c r="AR525" s="25">
        <v>46.31</v>
      </c>
      <c r="AS525" s="27">
        <f t="shared" si="158"/>
        <v>0.35719949769437698</v>
      </c>
      <c r="AT525" s="25"/>
      <c r="AU525" s="25"/>
      <c r="AV525" s="27"/>
      <c r="AW525" s="25"/>
      <c r="AX525" s="25"/>
      <c r="AY525" s="27"/>
      <c r="AZ525" s="26">
        <v>8.6956521739130432E-2</v>
      </c>
    </row>
    <row r="526" spans="1:52" x14ac:dyDescent="0.25">
      <c r="A526" s="22">
        <v>523</v>
      </c>
      <c r="B526" s="22">
        <v>58</v>
      </c>
      <c r="C526" s="22" t="s">
        <v>472</v>
      </c>
      <c r="D526" s="22" t="s">
        <v>6</v>
      </c>
      <c r="E526" s="23">
        <v>0.1</v>
      </c>
      <c r="F526" s="23" t="str">
        <f t="shared" si="153"/>
        <v>≤0.5</v>
      </c>
      <c r="G526" s="24">
        <v>7.6</v>
      </c>
      <c r="H526" s="23" t="str">
        <f t="shared" si="152"/>
        <v>&gt;7.0</v>
      </c>
      <c r="I526" s="23"/>
      <c r="J526" s="23"/>
      <c r="K526" s="24">
        <v>26</v>
      </c>
      <c r="L526" s="23" t="str">
        <f t="shared" si="154"/>
        <v>&gt;20</v>
      </c>
      <c r="M526" s="25">
        <v>75</v>
      </c>
      <c r="N526" s="18" t="str">
        <f t="shared" si="159"/>
        <v>&lt;110</v>
      </c>
      <c r="O526" s="25">
        <v>30.228000000000002</v>
      </c>
      <c r="P526" s="18" t="str">
        <f t="shared" si="160"/>
        <v>26–44</v>
      </c>
      <c r="Q526" s="25">
        <v>0</v>
      </c>
      <c r="R526" s="18" t="str">
        <f t="shared" si="161"/>
        <v>&lt;25</v>
      </c>
      <c r="S526" s="26" t="s">
        <v>8</v>
      </c>
      <c r="T526" s="18">
        <v>23</v>
      </c>
      <c r="U526" s="26" t="str">
        <f t="shared" si="149"/>
        <v>&gt;15</v>
      </c>
      <c r="V526" s="22">
        <v>4</v>
      </c>
      <c r="W526" s="22" t="str">
        <f t="shared" si="155"/>
        <v>2000–4000</v>
      </c>
      <c r="X526" s="25">
        <v>2410</v>
      </c>
      <c r="Y526" s="25">
        <v>3310</v>
      </c>
      <c r="Z526" s="27">
        <f t="shared" si="156"/>
        <v>0.31732144188640793</v>
      </c>
      <c r="AA526" s="25"/>
      <c r="AB526" s="25"/>
      <c r="AC526" s="27"/>
      <c r="AD526" s="25"/>
      <c r="AE526" s="25"/>
      <c r="AF526" s="27"/>
      <c r="AG526" s="22" t="str">
        <f t="shared" si="151"/>
        <v>&lt;20</v>
      </c>
      <c r="AH526" s="28">
        <v>10</v>
      </c>
      <c r="AI526" s="28">
        <v>12</v>
      </c>
      <c r="AJ526" s="27">
        <f t="shared" si="157"/>
        <v>0.18232155679395459</v>
      </c>
      <c r="AK526" s="28"/>
      <c r="AL526" s="28"/>
      <c r="AM526" s="27"/>
      <c r="AN526" s="28"/>
      <c r="AO526" s="28"/>
      <c r="AP526" s="27"/>
      <c r="AQ526" s="25">
        <v>24.1</v>
      </c>
      <c r="AR526" s="25">
        <v>39.72</v>
      </c>
      <c r="AS526" s="27">
        <f t="shared" si="158"/>
        <v>0.49964299868036249</v>
      </c>
      <c r="AT526" s="25"/>
      <c r="AU526" s="25"/>
      <c r="AV526" s="27"/>
      <c r="AW526" s="25"/>
      <c r="AX526" s="25"/>
      <c r="AY526" s="27"/>
      <c r="AZ526" s="26">
        <v>8.6956521739130432E-2</v>
      </c>
    </row>
    <row r="527" spans="1:52" x14ac:dyDescent="0.25">
      <c r="A527" s="22">
        <v>524</v>
      </c>
      <c r="B527" s="22">
        <v>58</v>
      </c>
      <c r="C527" s="22" t="s">
        <v>472</v>
      </c>
      <c r="D527" s="22" t="s">
        <v>6</v>
      </c>
      <c r="E527" s="23">
        <v>0.1</v>
      </c>
      <c r="F527" s="23" t="str">
        <f t="shared" si="153"/>
        <v>≤0.5</v>
      </c>
      <c r="G527" s="24">
        <v>7.6</v>
      </c>
      <c r="H527" s="23" t="str">
        <f t="shared" si="152"/>
        <v>&gt;7.0</v>
      </c>
      <c r="I527" s="23"/>
      <c r="J527" s="23"/>
      <c r="K527" s="24">
        <v>26</v>
      </c>
      <c r="L527" s="23" t="str">
        <f t="shared" si="154"/>
        <v>&gt;20</v>
      </c>
      <c r="M527" s="25">
        <v>75</v>
      </c>
      <c r="N527" s="18" t="str">
        <f t="shared" si="159"/>
        <v>&lt;110</v>
      </c>
      <c r="O527" s="25">
        <v>30.228000000000002</v>
      </c>
      <c r="P527" s="18" t="str">
        <f t="shared" si="160"/>
        <v>26–44</v>
      </c>
      <c r="Q527" s="25">
        <v>0</v>
      </c>
      <c r="R527" s="18" t="str">
        <f t="shared" si="161"/>
        <v>&lt;25</v>
      </c>
      <c r="S527" s="26" t="s">
        <v>8</v>
      </c>
      <c r="T527" s="18">
        <v>23</v>
      </c>
      <c r="U527" s="26" t="str">
        <f t="shared" si="149"/>
        <v>&gt;15</v>
      </c>
      <c r="V527" s="22">
        <v>4</v>
      </c>
      <c r="W527" s="22" t="str">
        <f t="shared" si="155"/>
        <v>2000–4000</v>
      </c>
      <c r="X527" s="25">
        <v>3110</v>
      </c>
      <c r="Y527" s="25">
        <v>4000</v>
      </c>
      <c r="Z527" s="27">
        <f t="shared" si="156"/>
        <v>0.25167163492874789</v>
      </c>
      <c r="AA527" s="25"/>
      <c r="AB527" s="25"/>
      <c r="AC527" s="27"/>
      <c r="AD527" s="25"/>
      <c r="AE527" s="25"/>
      <c r="AF527" s="27"/>
      <c r="AG527" s="22" t="str">
        <f t="shared" si="151"/>
        <v>&lt;20</v>
      </c>
      <c r="AH527" s="28">
        <v>9</v>
      </c>
      <c r="AI527" s="28">
        <v>12</v>
      </c>
      <c r="AJ527" s="27">
        <f t="shared" si="157"/>
        <v>0.28768207245178085</v>
      </c>
      <c r="AK527" s="28"/>
      <c r="AL527" s="28"/>
      <c r="AM527" s="27"/>
      <c r="AN527" s="28"/>
      <c r="AO527" s="28"/>
      <c r="AP527" s="27"/>
      <c r="AQ527" s="25">
        <v>27.99</v>
      </c>
      <c r="AR527" s="25">
        <v>48</v>
      </c>
      <c r="AS527" s="27">
        <f t="shared" si="158"/>
        <v>0.53935370738052879</v>
      </c>
      <c r="AT527" s="25"/>
      <c r="AU527" s="25"/>
      <c r="AV527" s="27"/>
      <c r="AW527" s="25"/>
      <c r="AX527" s="25"/>
      <c r="AY527" s="27"/>
      <c r="AZ527" s="26">
        <v>0.13043478260869565</v>
      </c>
    </row>
    <row r="528" spans="1:52" x14ac:dyDescent="0.25">
      <c r="A528" s="22">
        <v>525</v>
      </c>
      <c r="B528" s="22">
        <v>58</v>
      </c>
      <c r="C528" s="22" t="s">
        <v>472</v>
      </c>
      <c r="D528" s="22" t="s">
        <v>6</v>
      </c>
      <c r="E528" s="23">
        <v>0.1</v>
      </c>
      <c r="F528" s="23" t="str">
        <f t="shared" si="153"/>
        <v>≤0.5</v>
      </c>
      <c r="G528" s="24">
        <v>7.6</v>
      </c>
      <c r="H528" s="23" t="str">
        <f t="shared" si="152"/>
        <v>&gt;7.0</v>
      </c>
      <c r="I528" s="23"/>
      <c r="J528" s="23"/>
      <c r="K528" s="24">
        <v>26</v>
      </c>
      <c r="L528" s="23" t="str">
        <f t="shared" si="154"/>
        <v>&gt;20</v>
      </c>
      <c r="M528" s="25">
        <v>75</v>
      </c>
      <c r="N528" s="18" t="str">
        <f t="shared" si="159"/>
        <v>&lt;110</v>
      </c>
      <c r="O528" s="25">
        <v>30.228000000000002</v>
      </c>
      <c r="P528" s="18" t="str">
        <f t="shared" si="160"/>
        <v>26–44</v>
      </c>
      <c r="Q528" s="25">
        <v>0</v>
      </c>
      <c r="R528" s="18" t="str">
        <f t="shared" si="161"/>
        <v>&lt;25</v>
      </c>
      <c r="S528" s="26" t="s">
        <v>8</v>
      </c>
      <c r="T528" s="18">
        <v>23</v>
      </c>
      <c r="U528" s="26" t="str">
        <f t="shared" si="149"/>
        <v>&gt;15</v>
      </c>
      <c r="V528" s="22">
        <v>4</v>
      </c>
      <c r="W528" s="22" t="str">
        <f t="shared" si="155"/>
        <v>2000–4000</v>
      </c>
      <c r="X528" s="25">
        <v>3290</v>
      </c>
      <c r="Y528" s="25">
        <v>4200</v>
      </c>
      <c r="Z528" s="27">
        <f t="shared" si="156"/>
        <v>0.24419696051204215</v>
      </c>
      <c r="AA528" s="25"/>
      <c r="AB528" s="25"/>
      <c r="AC528" s="27"/>
      <c r="AD528" s="25"/>
      <c r="AE528" s="25"/>
      <c r="AF528" s="27"/>
      <c r="AG528" s="22" t="str">
        <f t="shared" si="151"/>
        <v>&lt;20</v>
      </c>
      <c r="AH528" s="28">
        <v>8</v>
      </c>
      <c r="AI528" s="28">
        <v>9</v>
      </c>
      <c r="AJ528" s="27">
        <f t="shared" si="157"/>
        <v>0.11778303565638346</v>
      </c>
      <c r="AK528" s="28"/>
      <c r="AL528" s="28"/>
      <c r="AM528" s="27"/>
      <c r="AN528" s="28"/>
      <c r="AO528" s="28"/>
      <c r="AP528" s="27"/>
      <c r="AQ528" s="25">
        <v>26.32</v>
      </c>
      <c r="AR528" s="25">
        <v>37.799999999999997</v>
      </c>
      <c r="AS528" s="27">
        <f t="shared" si="158"/>
        <v>0.36197999616842541</v>
      </c>
      <c r="AT528" s="25"/>
      <c r="AU528" s="25"/>
      <c r="AV528" s="27"/>
      <c r="AW528" s="25"/>
      <c r="AX528" s="25"/>
      <c r="AY528" s="27"/>
      <c r="AZ528" s="26">
        <v>4.3478260869565216E-2</v>
      </c>
    </row>
    <row r="529" spans="1:52" x14ac:dyDescent="0.25">
      <c r="A529" s="22">
        <v>526</v>
      </c>
      <c r="B529" s="22">
        <v>58</v>
      </c>
      <c r="C529" s="22" t="s">
        <v>472</v>
      </c>
      <c r="D529" s="22" t="s">
        <v>6</v>
      </c>
      <c r="E529" s="23">
        <v>0.1</v>
      </c>
      <c r="F529" s="23" t="str">
        <f t="shared" si="153"/>
        <v>≤0.5</v>
      </c>
      <c r="G529" s="24">
        <v>7.6</v>
      </c>
      <c r="H529" s="23" t="str">
        <f t="shared" si="152"/>
        <v>&gt;7.0</v>
      </c>
      <c r="I529" s="23"/>
      <c r="J529" s="23"/>
      <c r="K529" s="24">
        <v>26</v>
      </c>
      <c r="L529" s="23" t="str">
        <f t="shared" si="154"/>
        <v>&gt;20</v>
      </c>
      <c r="M529" s="25">
        <v>75</v>
      </c>
      <c r="N529" s="18" t="str">
        <f t="shared" si="159"/>
        <v>&lt;110</v>
      </c>
      <c r="O529" s="25">
        <v>30.228000000000002</v>
      </c>
      <c r="P529" s="18" t="str">
        <f t="shared" si="160"/>
        <v>26–44</v>
      </c>
      <c r="Q529" s="25">
        <v>0</v>
      </c>
      <c r="R529" s="18" t="str">
        <f t="shared" si="161"/>
        <v>&lt;25</v>
      </c>
      <c r="S529" s="26" t="s">
        <v>8</v>
      </c>
      <c r="T529" s="18">
        <v>23</v>
      </c>
      <c r="U529" s="26" t="str">
        <f t="shared" si="149"/>
        <v>&gt;15</v>
      </c>
      <c r="V529" s="22">
        <v>4</v>
      </c>
      <c r="W529" s="22" t="str">
        <f t="shared" si="155"/>
        <v>2000–4000</v>
      </c>
      <c r="X529" s="25">
        <v>3190</v>
      </c>
      <c r="Y529" s="25">
        <v>4470</v>
      </c>
      <c r="Z529" s="27">
        <f t="shared" si="156"/>
        <v>0.33736749182872433</v>
      </c>
      <c r="AA529" s="25"/>
      <c r="AB529" s="25"/>
      <c r="AC529" s="27"/>
      <c r="AD529" s="25"/>
      <c r="AE529" s="25"/>
      <c r="AF529" s="27"/>
      <c r="AG529" s="22" t="str">
        <f t="shared" si="151"/>
        <v>&lt;20</v>
      </c>
      <c r="AH529" s="28">
        <v>10</v>
      </c>
      <c r="AI529" s="28">
        <v>12</v>
      </c>
      <c r="AJ529" s="27">
        <f t="shared" si="157"/>
        <v>0.18232155679395459</v>
      </c>
      <c r="AK529" s="28"/>
      <c r="AL529" s="28"/>
      <c r="AM529" s="27"/>
      <c r="AN529" s="28"/>
      <c r="AO529" s="28"/>
      <c r="AP529" s="27"/>
      <c r="AQ529" s="25">
        <v>31.9</v>
      </c>
      <c r="AR529" s="25">
        <v>53.64</v>
      </c>
      <c r="AS529" s="27">
        <f t="shared" si="158"/>
        <v>0.51968904862267895</v>
      </c>
      <c r="AT529" s="25"/>
      <c r="AU529" s="25"/>
      <c r="AV529" s="27"/>
      <c r="AW529" s="25"/>
      <c r="AX529" s="25"/>
      <c r="AY529" s="27"/>
      <c r="AZ529" s="26">
        <v>8.6956521739130432E-2</v>
      </c>
    </row>
    <row r="530" spans="1:52" x14ac:dyDescent="0.25">
      <c r="A530" s="22">
        <v>527</v>
      </c>
      <c r="B530" s="22">
        <v>58</v>
      </c>
      <c r="C530" s="22" t="s">
        <v>472</v>
      </c>
      <c r="D530" s="22" t="s">
        <v>6</v>
      </c>
      <c r="E530" s="23">
        <v>0.1</v>
      </c>
      <c r="F530" s="23" t="str">
        <f t="shared" si="153"/>
        <v>≤0.5</v>
      </c>
      <c r="G530" s="24">
        <v>7.6</v>
      </c>
      <c r="H530" s="23" t="str">
        <f t="shared" si="152"/>
        <v>&gt;7.0</v>
      </c>
      <c r="I530" s="23"/>
      <c r="J530" s="23"/>
      <c r="K530" s="24">
        <v>26</v>
      </c>
      <c r="L530" s="23" t="str">
        <f t="shared" si="154"/>
        <v>&gt;20</v>
      </c>
      <c r="M530" s="25">
        <v>75</v>
      </c>
      <c r="N530" s="18" t="str">
        <f t="shared" si="159"/>
        <v>&lt;110</v>
      </c>
      <c r="O530" s="25">
        <v>30.228000000000002</v>
      </c>
      <c r="P530" s="18" t="str">
        <f t="shared" si="160"/>
        <v>26–44</v>
      </c>
      <c r="Q530" s="25">
        <v>0</v>
      </c>
      <c r="R530" s="18" t="str">
        <f t="shared" si="161"/>
        <v>&lt;25</v>
      </c>
      <c r="S530" s="26" t="s">
        <v>8</v>
      </c>
      <c r="T530" s="18">
        <v>23</v>
      </c>
      <c r="U530" s="26" t="str">
        <f t="shared" si="149"/>
        <v>&gt;15</v>
      </c>
      <c r="V530" s="22">
        <v>4</v>
      </c>
      <c r="W530" s="22" t="str">
        <f t="shared" si="155"/>
        <v>2000–4000</v>
      </c>
      <c r="X530" s="25">
        <v>2780</v>
      </c>
      <c r="Y530" s="25">
        <v>4010</v>
      </c>
      <c r="Z530" s="27">
        <f t="shared" si="156"/>
        <v>0.36634031361593206</v>
      </c>
      <c r="AA530" s="25"/>
      <c r="AB530" s="25"/>
      <c r="AC530" s="27"/>
      <c r="AD530" s="25"/>
      <c r="AE530" s="25"/>
      <c r="AF530" s="27"/>
      <c r="AG530" s="22" t="str">
        <f t="shared" si="151"/>
        <v>&lt;20</v>
      </c>
      <c r="AH530" s="28">
        <v>10</v>
      </c>
      <c r="AI530" s="28">
        <v>13</v>
      </c>
      <c r="AJ530" s="27">
        <f t="shared" si="157"/>
        <v>0.26236426446749106</v>
      </c>
      <c r="AK530" s="28"/>
      <c r="AL530" s="28"/>
      <c r="AM530" s="27"/>
      <c r="AN530" s="28"/>
      <c r="AO530" s="28"/>
      <c r="AP530" s="27"/>
      <c r="AQ530" s="25">
        <v>27.8</v>
      </c>
      <c r="AR530" s="25">
        <v>52.13</v>
      </c>
      <c r="AS530" s="27">
        <f t="shared" si="158"/>
        <v>0.62870457808342328</v>
      </c>
      <c r="AT530" s="25"/>
      <c r="AU530" s="25"/>
      <c r="AV530" s="27"/>
      <c r="AW530" s="25"/>
      <c r="AX530" s="25"/>
      <c r="AY530" s="27"/>
      <c r="AZ530" s="26">
        <v>0.13043478260869565</v>
      </c>
    </row>
    <row r="531" spans="1:52" x14ac:dyDescent="0.25">
      <c r="A531" s="22">
        <v>528</v>
      </c>
      <c r="B531" s="22">
        <v>58</v>
      </c>
      <c r="C531" s="22" t="s">
        <v>472</v>
      </c>
      <c r="D531" s="22" t="s">
        <v>6</v>
      </c>
      <c r="E531" s="23">
        <v>0.1</v>
      </c>
      <c r="F531" s="23" t="str">
        <f t="shared" si="153"/>
        <v>≤0.5</v>
      </c>
      <c r="G531" s="24">
        <v>7.6</v>
      </c>
      <c r="H531" s="23" t="str">
        <f t="shared" si="152"/>
        <v>&gt;7.0</v>
      </c>
      <c r="I531" s="23"/>
      <c r="J531" s="23"/>
      <c r="K531" s="24">
        <v>26</v>
      </c>
      <c r="L531" s="23" t="str">
        <f t="shared" si="154"/>
        <v>&gt;20</v>
      </c>
      <c r="M531" s="25">
        <v>75</v>
      </c>
      <c r="N531" s="18" t="str">
        <f t="shared" si="159"/>
        <v>&lt;110</v>
      </c>
      <c r="O531" s="25">
        <v>30.228000000000002</v>
      </c>
      <c r="P531" s="18" t="str">
        <f t="shared" si="160"/>
        <v>26–44</v>
      </c>
      <c r="Q531" s="25">
        <v>0</v>
      </c>
      <c r="R531" s="18" t="str">
        <f t="shared" si="161"/>
        <v>&lt;25</v>
      </c>
      <c r="S531" s="26" t="s">
        <v>8</v>
      </c>
      <c r="T531" s="18">
        <v>23</v>
      </c>
      <c r="U531" s="26" t="str">
        <f t="shared" si="149"/>
        <v>&gt;15</v>
      </c>
      <c r="V531" s="22">
        <v>4</v>
      </c>
      <c r="W531" s="22" t="str">
        <f t="shared" si="155"/>
        <v>2000–4000</v>
      </c>
      <c r="X531" s="25">
        <v>2550</v>
      </c>
      <c r="Y531" s="25">
        <v>3630</v>
      </c>
      <c r="Z531" s="27">
        <f t="shared" si="156"/>
        <v>0.35313928910642467</v>
      </c>
      <c r="AA531" s="25"/>
      <c r="AB531" s="25"/>
      <c r="AC531" s="27"/>
      <c r="AD531" s="25"/>
      <c r="AE531" s="25"/>
      <c r="AF531" s="27"/>
      <c r="AG531" s="22" t="str">
        <f t="shared" si="151"/>
        <v>&lt;20</v>
      </c>
      <c r="AH531" s="28">
        <v>10</v>
      </c>
      <c r="AI531" s="28">
        <v>13</v>
      </c>
      <c r="AJ531" s="27">
        <f t="shared" si="157"/>
        <v>0.26236426446749106</v>
      </c>
      <c r="AK531" s="28"/>
      <c r="AL531" s="28"/>
      <c r="AM531" s="27"/>
      <c r="AN531" s="28"/>
      <c r="AO531" s="28"/>
      <c r="AP531" s="27"/>
      <c r="AQ531" s="25">
        <v>25.5</v>
      </c>
      <c r="AR531" s="25">
        <v>47.19</v>
      </c>
      <c r="AS531" s="27">
        <f t="shared" si="158"/>
        <v>0.61550355357391573</v>
      </c>
      <c r="AT531" s="25"/>
      <c r="AU531" s="25"/>
      <c r="AV531" s="27"/>
      <c r="AW531" s="25"/>
      <c r="AX531" s="25"/>
      <c r="AY531" s="27"/>
      <c r="AZ531" s="26">
        <v>0.13043478260869565</v>
      </c>
    </row>
    <row r="532" spans="1:52" x14ac:dyDescent="0.25">
      <c r="A532" s="22">
        <v>529</v>
      </c>
      <c r="B532" s="22">
        <v>58</v>
      </c>
      <c r="C532" s="22" t="s">
        <v>472</v>
      </c>
      <c r="D532" s="22" t="s">
        <v>6</v>
      </c>
      <c r="E532" s="23">
        <v>0.1</v>
      </c>
      <c r="F532" s="23" t="str">
        <f t="shared" si="153"/>
        <v>≤0.5</v>
      </c>
      <c r="G532" s="24">
        <v>7.6</v>
      </c>
      <c r="H532" s="23" t="str">
        <f t="shared" si="152"/>
        <v>&gt;7.0</v>
      </c>
      <c r="I532" s="23"/>
      <c r="J532" s="23"/>
      <c r="K532" s="24">
        <v>26</v>
      </c>
      <c r="L532" s="23" t="str">
        <f t="shared" si="154"/>
        <v>&gt;20</v>
      </c>
      <c r="M532" s="25">
        <v>75</v>
      </c>
      <c r="N532" s="18" t="str">
        <f t="shared" si="159"/>
        <v>&lt;110</v>
      </c>
      <c r="O532" s="25">
        <v>30.228000000000002</v>
      </c>
      <c r="P532" s="18" t="str">
        <f t="shared" si="160"/>
        <v>26–44</v>
      </c>
      <c r="Q532" s="25">
        <v>0</v>
      </c>
      <c r="R532" s="18" t="str">
        <f t="shared" si="161"/>
        <v>&lt;25</v>
      </c>
      <c r="S532" s="26" t="s">
        <v>8</v>
      </c>
      <c r="T532" s="18">
        <v>23</v>
      </c>
      <c r="U532" s="26" t="str">
        <f t="shared" ref="U532:U595" si="162">IF(T532&gt;15,"&gt;15",IF(T532&gt;8,"8–15","&lt;8"))</f>
        <v>&gt;15</v>
      </c>
      <c r="V532" s="22">
        <v>4</v>
      </c>
      <c r="W532" s="22" t="str">
        <f t="shared" si="155"/>
        <v>2000–4000</v>
      </c>
      <c r="X532" s="25">
        <v>3250</v>
      </c>
      <c r="Y532" s="25">
        <v>4600</v>
      </c>
      <c r="Z532" s="27">
        <f t="shared" si="156"/>
        <v>0.34740130715340323</v>
      </c>
      <c r="AA532" s="25"/>
      <c r="AB532" s="25"/>
      <c r="AC532" s="27"/>
      <c r="AD532" s="25"/>
      <c r="AE532" s="25"/>
      <c r="AF532" s="27"/>
      <c r="AG532" s="22" t="str">
        <f t="shared" si="151"/>
        <v>&lt;20</v>
      </c>
      <c r="AH532" s="28">
        <v>9</v>
      </c>
      <c r="AI532" s="28">
        <v>10</v>
      </c>
      <c r="AJ532" s="27">
        <f t="shared" si="157"/>
        <v>0.10536051565782635</v>
      </c>
      <c r="AK532" s="28"/>
      <c r="AL532" s="28"/>
      <c r="AM532" s="27"/>
      <c r="AN532" s="28"/>
      <c r="AO532" s="28"/>
      <c r="AP532" s="27"/>
      <c r="AQ532" s="25">
        <v>29.25</v>
      </c>
      <c r="AR532" s="25">
        <v>46</v>
      </c>
      <c r="AS532" s="27">
        <f t="shared" si="158"/>
        <v>0.45276182281122945</v>
      </c>
      <c r="AT532" s="25"/>
      <c r="AU532" s="25"/>
      <c r="AV532" s="27"/>
      <c r="AW532" s="25"/>
      <c r="AX532" s="25"/>
      <c r="AY532" s="27"/>
      <c r="AZ532" s="26">
        <v>4.3478260869565216E-2</v>
      </c>
    </row>
    <row r="533" spans="1:52" x14ac:dyDescent="0.25">
      <c r="A533" s="22">
        <v>530</v>
      </c>
      <c r="B533" s="22">
        <v>58</v>
      </c>
      <c r="C533" s="22" t="s">
        <v>472</v>
      </c>
      <c r="D533" s="22" t="s">
        <v>29</v>
      </c>
      <c r="E533" s="23">
        <v>0.1</v>
      </c>
      <c r="F533" s="23" t="str">
        <f t="shared" si="153"/>
        <v>≤0.5</v>
      </c>
      <c r="G533" s="24">
        <v>7.6</v>
      </c>
      <c r="H533" s="23" t="str">
        <f t="shared" si="152"/>
        <v>&gt;7.0</v>
      </c>
      <c r="I533" s="23"/>
      <c r="J533" s="23"/>
      <c r="K533" s="24">
        <v>26</v>
      </c>
      <c r="L533" s="23" t="str">
        <f t="shared" si="154"/>
        <v>&gt;20</v>
      </c>
      <c r="M533" s="25">
        <v>75</v>
      </c>
      <c r="N533" s="18" t="str">
        <f t="shared" si="159"/>
        <v>&lt;110</v>
      </c>
      <c r="O533" s="25">
        <v>30.228000000000002</v>
      </c>
      <c r="P533" s="18" t="str">
        <f t="shared" si="160"/>
        <v>26–44</v>
      </c>
      <c r="Q533" s="25">
        <v>0</v>
      </c>
      <c r="R533" s="18" t="str">
        <f t="shared" si="161"/>
        <v>&lt;25</v>
      </c>
      <c r="S533" s="26" t="s">
        <v>8</v>
      </c>
      <c r="T533" s="18">
        <v>23</v>
      </c>
      <c r="U533" s="26" t="str">
        <f t="shared" si="162"/>
        <v>&gt;15</v>
      </c>
      <c r="V533" s="22">
        <v>4</v>
      </c>
      <c r="W533" s="22" t="str">
        <f t="shared" si="155"/>
        <v>2000–4000</v>
      </c>
      <c r="X533" s="25">
        <v>2250</v>
      </c>
      <c r="Y533" s="25">
        <v>3540</v>
      </c>
      <c r="Z533" s="27">
        <f t="shared" si="156"/>
        <v>0.45319651092935426</v>
      </c>
      <c r="AA533" s="25"/>
      <c r="AB533" s="25"/>
      <c r="AC533" s="27"/>
      <c r="AD533" s="25"/>
      <c r="AE533" s="25"/>
      <c r="AF533" s="27"/>
      <c r="AG533" s="22" t="str">
        <f t="shared" si="151"/>
        <v>&lt;20</v>
      </c>
      <c r="AH533" s="28">
        <v>10</v>
      </c>
      <c r="AI533" s="28">
        <v>11</v>
      </c>
      <c r="AJ533" s="27">
        <f t="shared" si="157"/>
        <v>9.5310179804324935E-2</v>
      </c>
      <c r="AK533" s="28"/>
      <c r="AL533" s="28"/>
      <c r="AM533" s="27"/>
      <c r="AN533" s="28"/>
      <c r="AO533" s="28"/>
      <c r="AP533" s="27"/>
      <c r="AQ533" s="25">
        <v>22.5</v>
      </c>
      <c r="AR533" s="25">
        <v>38.94</v>
      </c>
      <c r="AS533" s="27">
        <f t="shared" si="158"/>
        <v>0.54850669073367908</v>
      </c>
      <c r="AT533" s="25"/>
      <c r="AU533" s="25"/>
      <c r="AV533" s="27"/>
      <c r="AW533" s="25"/>
      <c r="AX533" s="25"/>
      <c r="AY533" s="27"/>
      <c r="AZ533" s="26">
        <v>4.3478260869565216E-2</v>
      </c>
    </row>
    <row r="534" spans="1:52" x14ac:dyDescent="0.25">
      <c r="A534" s="22">
        <v>531</v>
      </c>
      <c r="B534" s="22">
        <v>58</v>
      </c>
      <c r="C534" s="22" t="s">
        <v>472</v>
      </c>
      <c r="D534" s="22" t="s">
        <v>6</v>
      </c>
      <c r="E534" s="23">
        <v>0.1</v>
      </c>
      <c r="F534" s="23" t="str">
        <f t="shared" si="153"/>
        <v>≤0.5</v>
      </c>
      <c r="G534" s="24">
        <v>7.6</v>
      </c>
      <c r="H534" s="23" t="str">
        <f t="shared" si="152"/>
        <v>&gt;7.0</v>
      </c>
      <c r="I534" s="23"/>
      <c r="J534" s="23"/>
      <c r="K534" s="24">
        <v>26</v>
      </c>
      <c r="L534" s="23" t="str">
        <f t="shared" si="154"/>
        <v>&gt;20</v>
      </c>
      <c r="M534" s="25">
        <v>75</v>
      </c>
      <c r="N534" s="18" t="str">
        <f t="shared" si="159"/>
        <v>&lt;110</v>
      </c>
      <c r="O534" s="25">
        <v>30.228000000000002</v>
      </c>
      <c r="P534" s="18" t="str">
        <f t="shared" si="160"/>
        <v>26–44</v>
      </c>
      <c r="Q534" s="25">
        <v>0</v>
      </c>
      <c r="R534" s="18" t="str">
        <f t="shared" si="161"/>
        <v>&lt;25</v>
      </c>
      <c r="S534" s="26" t="s">
        <v>8</v>
      </c>
      <c r="T534" s="18">
        <v>23</v>
      </c>
      <c r="U534" s="26" t="str">
        <f t="shared" si="162"/>
        <v>&gt;15</v>
      </c>
      <c r="V534" s="22">
        <v>4</v>
      </c>
      <c r="W534" s="22" t="str">
        <f t="shared" si="155"/>
        <v>2000–4000</v>
      </c>
      <c r="X534" s="25">
        <v>3130</v>
      </c>
      <c r="Y534" s="25">
        <v>4090</v>
      </c>
      <c r="Z534" s="27">
        <f t="shared" si="156"/>
        <v>0.2675119655026485</v>
      </c>
      <c r="AA534" s="25"/>
      <c r="AB534" s="25"/>
      <c r="AC534" s="27"/>
      <c r="AD534" s="25"/>
      <c r="AE534" s="25"/>
      <c r="AF534" s="27"/>
      <c r="AG534" s="22" t="str">
        <f t="shared" si="151"/>
        <v>&lt;20</v>
      </c>
      <c r="AH534" s="28">
        <v>8</v>
      </c>
      <c r="AI534" s="28">
        <v>10</v>
      </c>
      <c r="AJ534" s="27">
        <f t="shared" si="157"/>
        <v>0.22314355131420976</v>
      </c>
      <c r="AK534" s="28"/>
      <c r="AL534" s="28"/>
      <c r="AM534" s="27"/>
      <c r="AN534" s="28"/>
      <c r="AO534" s="28"/>
      <c r="AP534" s="27"/>
      <c r="AQ534" s="25">
        <v>25.04</v>
      </c>
      <c r="AR534" s="25">
        <v>40.9</v>
      </c>
      <c r="AS534" s="27">
        <f t="shared" si="158"/>
        <v>0.49065551681685832</v>
      </c>
      <c r="AT534" s="25"/>
      <c r="AU534" s="25"/>
      <c r="AV534" s="27"/>
      <c r="AW534" s="25"/>
      <c r="AX534" s="25"/>
      <c r="AY534" s="27"/>
      <c r="AZ534" s="26">
        <v>8.6956521739130432E-2</v>
      </c>
    </row>
    <row r="535" spans="1:52" x14ac:dyDescent="0.25">
      <c r="A535" s="22">
        <v>532</v>
      </c>
      <c r="B535" s="22">
        <v>58</v>
      </c>
      <c r="C535" s="22" t="s">
        <v>472</v>
      </c>
      <c r="D535" s="22" t="s">
        <v>6</v>
      </c>
      <c r="E535" s="23">
        <v>0.1</v>
      </c>
      <c r="F535" s="23" t="str">
        <f t="shared" si="153"/>
        <v>≤0.5</v>
      </c>
      <c r="G535" s="24">
        <v>7.6</v>
      </c>
      <c r="H535" s="23" t="str">
        <f t="shared" si="152"/>
        <v>&gt;7.0</v>
      </c>
      <c r="I535" s="23"/>
      <c r="J535" s="23"/>
      <c r="K535" s="24">
        <v>26</v>
      </c>
      <c r="L535" s="23" t="str">
        <f t="shared" si="154"/>
        <v>&gt;20</v>
      </c>
      <c r="M535" s="25">
        <v>75</v>
      </c>
      <c r="N535" s="18" t="str">
        <f t="shared" si="159"/>
        <v>&lt;110</v>
      </c>
      <c r="O535" s="25">
        <v>30.228000000000002</v>
      </c>
      <c r="P535" s="18" t="str">
        <f t="shared" si="160"/>
        <v>26–44</v>
      </c>
      <c r="Q535" s="25">
        <v>0</v>
      </c>
      <c r="R535" s="18" t="str">
        <f t="shared" si="161"/>
        <v>&lt;25</v>
      </c>
      <c r="S535" s="26" t="s">
        <v>8</v>
      </c>
      <c r="T535" s="18">
        <v>23</v>
      </c>
      <c r="U535" s="26" t="str">
        <f t="shared" si="162"/>
        <v>&gt;15</v>
      </c>
      <c r="V535" s="22">
        <v>4</v>
      </c>
      <c r="W535" s="22" t="str">
        <f t="shared" si="155"/>
        <v>2000–4000</v>
      </c>
      <c r="X535" s="25">
        <v>3180</v>
      </c>
      <c r="Y535" s="25">
        <v>3950</v>
      </c>
      <c r="Z535" s="27">
        <f t="shared" si="156"/>
        <v>0.21683438212094508</v>
      </c>
      <c r="AA535" s="25"/>
      <c r="AB535" s="25"/>
      <c r="AC535" s="27"/>
      <c r="AD535" s="25"/>
      <c r="AE535" s="25"/>
      <c r="AF535" s="27"/>
      <c r="AG535" s="22" t="str">
        <f t="shared" si="151"/>
        <v>&lt;20</v>
      </c>
      <c r="AH535" s="28">
        <v>10</v>
      </c>
      <c r="AI535" s="28">
        <v>11</v>
      </c>
      <c r="AJ535" s="27">
        <f t="shared" si="157"/>
        <v>9.5310179804324935E-2</v>
      </c>
      <c r="AK535" s="28"/>
      <c r="AL535" s="28"/>
      <c r="AM535" s="27"/>
      <c r="AN535" s="28"/>
      <c r="AO535" s="28"/>
      <c r="AP535" s="27"/>
      <c r="AQ535" s="25">
        <v>31.8</v>
      </c>
      <c r="AR535" s="25">
        <v>43.45</v>
      </c>
      <c r="AS535" s="27">
        <f t="shared" si="158"/>
        <v>0.31214456192526996</v>
      </c>
      <c r="AT535" s="25"/>
      <c r="AU535" s="25"/>
      <c r="AV535" s="27"/>
      <c r="AW535" s="25"/>
      <c r="AX535" s="25"/>
      <c r="AY535" s="27"/>
      <c r="AZ535" s="26">
        <v>4.3478260869565216E-2</v>
      </c>
    </row>
    <row r="536" spans="1:52" x14ac:dyDescent="0.25">
      <c r="A536" s="22">
        <v>533</v>
      </c>
      <c r="B536" s="22">
        <v>58</v>
      </c>
      <c r="C536" s="22" t="s">
        <v>472</v>
      </c>
      <c r="D536" s="22" t="s">
        <v>6</v>
      </c>
      <c r="E536" s="23">
        <v>0.1</v>
      </c>
      <c r="F536" s="23" t="str">
        <f t="shared" si="153"/>
        <v>≤0.5</v>
      </c>
      <c r="G536" s="24">
        <v>7.6</v>
      </c>
      <c r="H536" s="23" t="str">
        <f t="shared" si="152"/>
        <v>&gt;7.0</v>
      </c>
      <c r="I536" s="23"/>
      <c r="J536" s="23"/>
      <c r="K536" s="24">
        <v>26</v>
      </c>
      <c r="L536" s="23" t="str">
        <f t="shared" si="154"/>
        <v>&gt;20</v>
      </c>
      <c r="M536" s="25">
        <v>75</v>
      </c>
      <c r="N536" s="18" t="str">
        <f t="shared" si="159"/>
        <v>&lt;110</v>
      </c>
      <c r="O536" s="25">
        <v>30.228000000000002</v>
      </c>
      <c r="P536" s="18" t="str">
        <f t="shared" si="160"/>
        <v>26–44</v>
      </c>
      <c r="Q536" s="25">
        <v>0</v>
      </c>
      <c r="R536" s="18" t="str">
        <f t="shared" si="161"/>
        <v>&lt;25</v>
      </c>
      <c r="S536" s="26" t="s">
        <v>8</v>
      </c>
      <c r="T536" s="18">
        <v>23</v>
      </c>
      <c r="U536" s="26" t="str">
        <f t="shared" si="162"/>
        <v>&gt;15</v>
      </c>
      <c r="V536" s="22">
        <v>4</v>
      </c>
      <c r="W536" s="22" t="str">
        <f t="shared" si="155"/>
        <v>2000–4000</v>
      </c>
      <c r="X536" s="25">
        <v>3250</v>
      </c>
      <c r="Y536" s="25">
        <v>4260</v>
      </c>
      <c r="Z536" s="27">
        <f t="shared" si="156"/>
        <v>0.27061416393963289</v>
      </c>
      <c r="AA536" s="25"/>
      <c r="AB536" s="25"/>
      <c r="AC536" s="27"/>
      <c r="AD536" s="25"/>
      <c r="AE536" s="25"/>
      <c r="AF536" s="27"/>
      <c r="AG536" s="22" t="str">
        <f t="shared" si="151"/>
        <v>&lt;20</v>
      </c>
      <c r="AH536" s="28">
        <v>10</v>
      </c>
      <c r="AI536" s="28">
        <v>12</v>
      </c>
      <c r="AJ536" s="27">
        <f t="shared" si="157"/>
        <v>0.18232155679395459</v>
      </c>
      <c r="AK536" s="28"/>
      <c r="AL536" s="28"/>
      <c r="AM536" s="27"/>
      <c r="AN536" s="28"/>
      <c r="AO536" s="28"/>
      <c r="AP536" s="27"/>
      <c r="AQ536" s="25">
        <v>32.5</v>
      </c>
      <c r="AR536" s="25">
        <v>51.12</v>
      </c>
      <c r="AS536" s="27">
        <f t="shared" si="158"/>
        <v>0.45293572073358751</v>
      </c>
      <c r="AT536" s="25"/>
      <c r="AU536" s="25"/>
      <c r="AV536" s="27"/>
      <c r="AW536" s="25"/>
      <c r="AX536" s="25"/>
      <c r="AY536" s="27"/>
      <c r="AZ536" s="26">
        <v>8.6956521739130432E-2</v>
      </c>
    </row>
    <row r="537" spans="1:52" x14ac:dyDescent="0.25">
      <c r="A537" s="22">
        <v>534</v>
      </c>
      <c r="B537" s="22">
        <v>58</v>
      </c>
      <c r="C537" s="22" t="s">
        <v>472</v>
      </c>
      <c r="D537" s="22" t="s">
        <v>6</v>
      </c>
      <c r="E537" s="23">
        <v>0.1</v>
      </c>
      <c r="F537" s="23" t="str">
        <f t="shared" si="153"/>
        <v>≤0.5</v>
      </c>
      <c r="G537" s="24">
        <v>7.6</v>
      </c>
      <c r="H537" s="23" t="str">
        <f t="shared" si="152"/>
        <v>&gt;7.0</v>
      </c>
      <c r="I537" s="23"/>
      <c r="J537" s="23"/>
      <c r="K537" s="24">
        <v>26</v>
      </c>
      <c r="L537" s="23" t="str">
        <f t="shared" si="154"/>
        <v>&gt;20</v>
      </c>
      <c r="M537" s="25">
        <v>75</v>
      </c>
      <c r="N537" s="18" t="str">
        <f t="shared" si="159"/>
        <v>&lt;110</v>
      </c>
      <c r="O537" s="25">
        <v>30.228000000000002</v>
      </c>
      <c r="P537" s="18" t="str">
        <f t="shared" si="160"/>
        <v>26–44</v>
      </c>
      <c r="Q537" s="25">
        <v>0</v>
      </c>
      <c r="R537" s="18" t="str">
        <f t="shared" si="161"/>
        <v>&lt;25</v>
      </c>
      <c r="S537" s="26" t="s">
        <v>8</v>
      </c>
      <c r="T537" s="18">
        <v>23</v>
      </c>
      <c r="U537" s="26" t="str">
        <f t="shared" si="162"/>
        <v>&gt;15</v>
      </c>
      <c r="V537" s="22">
        <v>4</v>
      </c>
      <c r="W537" s="22" t="str">
        <f t="shared" si="155"/>
        <v>2000–4000</v>
      </c>
      <c r="X537" s="25">
        <v>2310</v>
      </c>
      <c r="Y537" s="25">
        <v>3570</v>
      </c>
      <c r="Z537" s="27">
        <f t="shared" si="156"/>
        <v>0.4353180712578455</v>
      </c>
      <c r="AA537" s="25"/>
      <c r="AB537" s="25"/>
      <c r="AC537" s="27"/>
      <c r="AD537" s="25"/>
      <c r="AE537" s="25"/>
      <c r="AF537" s="27"/>
      <c r="AG537" s="22" t="str">
        <f t="shared" si="151"/>
        <v>&lt;20</v>
      </c>
      <c r="AH537" s="28">
        <v>10</v>
      </c>
      <c r="AI537" s="28">
        <v>14</v>
      </c>
      <c r="AJ537" s="27">
        <f t="shared" si="157"/>
        <v>0.33647223662121289</v>
      </c>
      <c r="AK537" s="28"/>
      <c r="AL537" s="28"/>
      <c r="AM537" s="27"/>
      <c r="AN537" s="28"/>
      <c r="AO537" s="28"/>
      <c r="AP537" s="27"/>
      <c r="AQ537" s="25">
        <v>23.1</v>
      </c>
      <c r="AR537" s="25">
        <v>49.98</v>
      </c>
      <c r="AS537" s="27">
        <f t="shared" si="158"/>
        <v>0.77179030787905845</v>
      </c>
      <c r="AT537" s="25"/>
      <c r="AU537" s="25"/>
      <c r="AV537" s="27"/>
      <c r="AW537" s="25"/>
      <c r="AX537" s="25"/>
      <c r="AY537" s="27"/>
      <c r="AZ537" s="26">
        <v>0.17391304347826086</v>
      </c>
    </row>
    <row r="538" spans="1:52" x14ac:dyDescent="0.25">
      <c r="A538" s="22">
        <v>535</v>
      </c>
      <c r="B538" s="22">
        <v>58</v>
      </c>
      <c r="C538" s="22" t="s">
        <v>472</v>
      </c>
      <c r="D538" s="22" t="s">
        <v>6</v>
      </c>
      <c r="E538" s="23">
        <v>0.1</v>
      </c>
      <c r="F538" s="23" t="str">
        <f t="shared" si="153"/>
        <v>≤0.5</v>
      </c>
      <c r="G538" s="24">
        <v>7.6</v>
      </c>
      <c r="H538" s="23" t="str">
        <f t="shared" si="152"/>
        <v>&gt;7.0</v>
      </c>
      <c r="I538" s="23"/>
      <c r="J538" s="23"/>
      <c r="K538" s="24">
        <v>26</v>
      </c>
      <c r="L538" s="23" t="str">
        <f t="shared" si="154"/>
        <v>&gt;20</v>
      </c>
      <c r="M538" s="25">
        <v>75</v>
      </c>
      <c r="N538" s="18" t="str">
        <f t="shared" si="159"/>
        <v>&lt;110</v>
      </c>
      <c r="O538" s="25">
        <v>30.228000000000002</v>
      </c>
      <c r="P538" s="18" t="str">
        <f t="shared" si="160"/>
        <v>26–44</v>
      </c>
      <c r="Q538" s="25">
        <v>0</v>
      </c>
      <c r="R538" s="18" t="str">
        <f t="shared" si="161"/>
        <v>&lt;25</v>
      </c>
      <c r="S538" s="26" t="s">
        <v>8</v>
      </c>
      <c r="T538" s="18">
        <v>23</v>
      </c>
      <c r="U538" s="26" t="str">
        <f t="shared" si="162"/>
        <v>&gt;15</v>
      </c>
      <c r="V538" s="22">
        <v>4</v>
      </c>
      <c r="W538" s="22" t="str">
        <f t="shared" si="155"/>
        <v>2000–4000</v>
      </c>
      <c r="X538" s="25">
        <v>2740</v>
      </c>
      <c r="Y538" s="25">
        <v>3910</v>
      </c>
      <c r="Z538" s="27">
        <f t="shared" si="156"/>
        <v>0.35557945359729559</v>
      </c>
      <c r="AA538" s="25"/>
      <c r="AB538" s="25"/>
      <c r="AC538" s="27"/>
      <c r="AD538" s="25"/>
      <c r="AE538" s="25"/>
      <c r="AF538" s="27"/>
      <c r="AG538" s="22" t="str">
        <f t="shared" si="151"/>
        <v>&lt;20</v>
      </c>
      <c r="AH538" s="28">
        <v>10</v>
      </c>
      <c r="AI538" s="28">
        <v>11</v>
      </c>
      <c r="AJ538" s="27">
        <f t="shared" si="157"/>
        <v>9.5310179804324935E-2</v>
      </c>
      <c r="AK538" s="28"/>
      <c r="AL538" s="28"/>
      <c r="AM538" s="27"/>
      <c r="AN538" s="28"/>
      <c r="AO538" s="28"/>
      <c r="AP538" s="27"/>
      <c r="AQ538" s="25">
        <v>27.4</v>
      </c>
      <c r="AR538" s="25">
        <v>43.01</v>
      </c>
      <c r="AS538" s="27">
        <f t="shared" si="158"/>
        <v>0.45088963340162036</v>
      </c>
      <c r="AT538" s="25"/>
      <c r="AU538" s="25"/>
      <c r="AV538" s="27"/>
      <c r="AW538" s="25"/>
      <c r="AX538" s="25"/>
      <c r="AY538" s="27"/>
      <c r="AZ538" s="26">
        <v>4.3478260869565216E-2</v>
      </c>
    </row>
    <row r="539" spans="1:52" x14ac:dyDescent="0.25">
      <c r="A539" s="22">
        <v>536</v>
      </c>
      <c r="B539" s="22">
        <v>58</v>
      </c>
      <c r="C539" s="22" t="s">
        <v>472</v>
      </c>
      <c r="D539" s="22" t="s">
        <v>6</v>
      </c>
      <c r="E539" s="23">
        <v>0.1</v>
      </c>
      <c r="F539" s="23" t="str">
        <f t="shared" si="153"/>
        <v>≤0.5</v>
      </c>
      <c r="G539" s="24">
        <v>7.6</v>
      </c>
      <c r="H539" s="23" t="str">
        <f t="shared" si="152"/>
        <v>&gt;7.0</v>
      </c>
      <c r="I539" s="23"/>
      <c r="J539" s="23"/>
      <c r="K539" s="24">
        <v>26</v>
      </c>
      <c r="L539" s="23" t="str">
        <f t="shared" si="154"/>
        <v>&gt;20</v>
      </c>
      <c r="M539" s="25">
        <v>75</v>
      </c>
      <c r="N539" s="18" t="str">
        <f t="shared" si="159"/>
        <v>&lt;110</v>
      </c>
      <c r="O539" s="25">
        <v>30.228000000000002</v>
      </c>
      <c r="P539" s="18" t="str">
        <f t="shared" si="160"/>
        <v>26–44</v>
      </c>
      <c r="Q539" s="25">
        <v>0</v>
      </c>
      <c r="R539" s="18" t="str">
        <f t="shared" si="161"/>
        <v>&lt;25</v>
      </c>
      <c r="S539" s="26" t="s">
        <v>8</v>
      </c>
      <c r="T539" s="18">
        <v>23</v>
      </c>
      <c r="U539" s="26" t="str">
        <f t="shared" si="162"/>
        <v>&gt;15</v>
      </c>
      <c r="V539" s="22">
        <v>4</v>
      </c>
      <c r="W539" s="22" t="str">
        <f t="shared" si="155"/>
        <v>2000–4000</v>
      </c>
      <c r="X539" s="25">
        <v>2550</v>
      </c>
      <c r="Y539" s="25">
        <v>3760</v>
      </c>
      <c r="Z539" s="27">
        <f t="shared" si="156"/>
        <v>0.38832559823146845</v>
      </c>
      <c r="AA539" s="25"/>
      <c r="AB539" s="25"/>
      <c r="AC539" s="27"/>
      <c r="AD539" s="25"/>
      <c r="AE539" s="25"/>
      <c r="AF539" s="27"/>
      <c r="AG539" s="22" t="str">
        <f t="shared" si="151"/>
        <v>&lt;20</v>
      </c>
      <c r="AH539" s="28">
        <v>10</v>
      </c>
      <c r="AI539" s="28">
        <v>11</v>
      </c>
      <c r="AJ539" s="27">
        <f t="shared" si="157"/>
        <v>9.5310179804324935E-2</v>
      </c>
      <c r="AK539" s="28"/>
      <c r="AL539" s="28"/>
      <c r="AM539" s="27"/>
      <c r="AN539" s="28"/>
      <c r="AO539" s="28"/>
      <c r="AP539" s="27"/>
      <c r="AQ539" s="25">
        <v>25.5</v>
      </c>
      <c r="AR539" s="25">
        <v>41.36</v>
      </c>
      <c r="AS539" s="27">
        <f t="shared" si="158"/>
        <v>0.48363577803579316</v>
      </c>
      <c r="AT539" s="25"/>
      <c r="AU539" s="25"/>
      <c r="AV539" s="27"/>
      <c r="AW539" s="25"/>
      <c r="AX539" s="25"/>
      <c r="AY539" s="27"/>
      <c r="AZ539" s="26">
        <v>4.3478260869565216E-2</v>
      </c>
    </row>
    <row r="540" spans="1:52" x14ac:dyDescent="0.25">
      <c r="A540" s="22">
        <v>537</v>
      </c>
      <c r="B540" s="22">
        <v>58</v>
      </c>
      <c r="C540" s="22" t="s">
        <v>472</v>
      </c>
      <c r="D540" s="22" t="s">
        <v>6</v>
      </c>
      <c r="E540" s="23">
        <v>0.1</v>
      </c>
      <c r="F540" s="23" t="str">
        <f t="shared" si="153"/>
        <v>≤0.5</v>
      </c>
      <c r="G540" s="24">
        <v>7.6</v>
      </c>
      <c r="H540" s="23" t="str">
        <f t="shared" si="152"/>
        <v>&gt;7.0</v>
      </c>
      <c r="I540" s="23"/>
      <c r="J540" s="23"/>
      <c r="K540" s="24">
        <v>26</v>
      </c>
      <c r="L540" s="23" t="str">
        <f t="shared" si="154"/>
        <v>&gt;20</v>
      </c>
      <c r="M540" s="25">
        <v>75</v>
      </c>
      <c r="N540" s="18" t="str">
        <f t="shared" si="159"/>
        <v>&lt;110</v>
      </c>
      <c r="O540" s="25">
        <v>30.228000000000002</v>
      </c>
      <c r="P540" s="18" t="str">
        <f t="shared" si="160"/>
        <v>26–44</v>
      </c>
      <c r="Q540" s="25">
        <v>0</v>
      </c>
      <c r="R540" s="18" t="str">
        <f t="shared" si="161"/>
        <v>&lt;25</v>
      </c>
      <c r="S540" s="26" t="s">
        <v>8</v>
      </c>
      <c r="T540" s="18">
        <v>23</v>
      </c>
      <c r="U540" s="26" t="str">
        <f t="shared" si="162"/>
        <v>&gt;15</v>
      </c>
      <c r="V540" s="22">
        <v>4</v>
      </c>
      <c r="W540" s="22" t="str">
        <f t="shared" si="155"/>
        <v>2000–4000</v>
      </c>
      <c r="X540" s="25">
        <v>2340</v>
      </c>
      <c r="Y540" s="25">
        <v>3950</v>
      </c>
      <c r="Z540" s="27">
        <f t="shared" si="156"/>
        <v>0.52356464954342041</v>
      </c>
      <c r="AA540" s="25"/>
      <c r="AB540" s="25"/>
      <c r="AC540" s="27"/>
      <c r="AD540" s="25"/>
      <c r="AE540" s="25"/>
      <c r="AF540" s="27"/>
      <c r="AG540" s="22" t="str">
        <f t="shared" si="151"/>
        <v>&lt;20</v>
      </c>
      <c r="AH540" s="28">
        <v>8</v>
      </c>
      <c r="AI540" s="28">
        <v>11</v>
      </c>
      <c r="AJ540" s="27">
        <f t="shared" si="157"/>
        <v>0.31845373111853459</v>
      </c>
      <c r="AK540" s="28"/>
      <c r="AL540" s="28"/>
      <c r="AM540" s="27"/>
      <c r="AN540" s="28"/>
      <c r="AO540" s="28"/>
      <c r="AP540" s="27"/>
      <c r="AQ540" s="25">
        <v>18.72</v>
      </c>
      <c r="AR540" s="25">
        <v>43.45</v>
      </c>
      <c r="AS540" s="27">
        <f t="shared" si="158"/>
        <v>0.84201838066195522</v>
      </c>
      <c r="AT540" s="25"/>
      <c r="AU540" s="25"/>
      <c r="AV540" s="27"/>
      <c r="AW540" s="25"/>
      <c r="AX540" s="25"/>
      <c r="AY540" s="27"/>
      <c r="AZ540" s="26">
        <v>0.13043478260869565</v>
      </c>
    </row>
    <row r="541" spans="1:52" x14ac:dyDescent="0.25">
      <c r="A541" s="22">
        <v>538</v>
      </c>
      <c r="B541" s="22">
        <v>58</v>
      </c>
      <c r="C541" s="22" t="s">
        <v>472</v>
      </c>
      <c r="D541" s="22" t="s">
        <v>6</v>
      </c>
      <c r="E541" s="23">
        <v>0.1</v>
      </c>
      <c r="F541" s="23" t="str">
        <f t="shared" si="153"/>
        <v>≤0.5</v>
      </c>
      <c r="G541" s="24">
        <v>7.6</v>
      </c>
      <c r="H541" s="23" t="str">
        <f t="shared" si="152"/>
        <v>&gt;7.0</v>
      </c>
      <c r="I541" s="23"/>
      <c r="J541" s="23"/>
      <c r="K541" s="24">
        <v>26</v>
      </c>
      <c r="L541" s="23" t="str">
        <f t="shared" si="154"/>
        <v>&gt;20</v>
      </c>
      <c r="M541" s="25">
        <v>75</v>
      </c>
      <c r="N541" s="18" t="str">
        <f t="shared" si="159"/>
        <v>&lt;110</v>
      </c>
      <c r="O541" s="25">
        <v>30.228000000000002</v>
      </c>
      <c r="P541" s="18" t="str">
        <f t="shared" si="160"/>
        <v>26–44</v>
      </c>
      <c r="Q541" s="25">
        <v>0</v>
      </c>
      <c r="R541" s="18" t="str">
        <f t="shared" si="161"/>
        <v>&lt;25</v>
      </c>
      <c r="S541" s="26" t="s">
        <v>8</v>
      </c>
      <c r="T541" s="18">
        <v>23</v>
      </c>
      <c r="U541" s="26" t="str">
        <f t="shared" si="162"/>
        <v>&gt;15</v>
      </c>
      <c r="V541" s="22">
        <v>4</v>
      </c>
      <c r="W541" s="22" t="str">
        <f t="shared" si="155"/>
        <v>2000–4000</v>
      </c>
      <c r="X541" s="25">
        <v>2020</v>
      </c>
      <c r="Y541" s="25">
        <v>3140</v>
      </c>
      <c r="Z541" s="27">
        <f t="shared" si="156"/>
        <v>0.44112528850704863</v>
      </c>
      <c r="AA541" s="25"/>
      <c r="AB541" s="25"/>
      <c r="AC541" s="27"/>
      <c r="AD541" s="25"/>
      <c r="AE541" s="25"/>
      <c r="AF541" s="27"/>
      <c r="AG541" s="22" t="str">
        <f t="shared" si="151"/>
        <v>&lt;20</v>
      </c>
      <c r="AH541" s="28">
        <v>10</v>
      </c>
      <c r="AI541" s="28">
        <v>12</v>
      </c>
      <c r="AJ541" s="27">
        <f t="shared" si="157"/>
        <v>0.18232155679395459</v>
      </c>
      <c r="AK541" s="28"/>
      <c r="AL541" s="28"/>
      <c r="AM541" s="27"/>
      <c r="AN541" s="28"/>
      <c r="AO541" s="28"/>
      <c r="AP541" s="27"/>
      <c r="AQ541" s="25">
        <v>20.2</v>
      </c>
      <c r="AR541" s="25">
        <v>37.68</v>
      </c>
      <c r="AS541" s="27">
        <f t="shared" si="158"/>
        <v>0.62344684530100325</v>
      </c>
      <c r="AT541" s="25"/>
      <c r="AU541" s="25"/>
      <c r="AV541" s="27"/>
      <c r="AW541" s="25"/>
      <c r="AX541" s="25"/>
      <c r="AY541" s="27"/>
      <c r="AZ541" s="26">
        <v>8.6956521739130432E-2</v>
      </c>
    </row>
    <row r="542" spans="1:52" x14ac:dyDescent="0.25">
      <c r="A542" s="22">
        <v>539</v>
      </c>
      <c r="B542" s="22">
        <v>58</v>
      </c>
      <c r="C542" s="22" t="s">
        <v>472</v>
      </c>
      <c r="D542" s="22" t="s">
        <v>6</v>
      </c>
      <c r="E542" s="23">
        <v>0.1</v>
      </c>
      <c r="F542" s="23" t="str">
        <f t="shared" si="153"/>
        <v>≤0.5</v>
      </c>
      <c r="G542" s="24">
        <v>7.6</v>
      </c>
      <c r="H542" s="23" t="str">
        <f t="shared" si="152"/>
        <v>&gt;7.0</v>
      </c>
      <c r="I542" s="23"/>
      <c r="J542" s="23"/>
      <c r="K542" s="24">
        <v>26</v>
      </c>
      <c r="L542" s="23" t="str">
        <f t="shared" si="154"/>
        <v>&gt;20</v>
      </c>
      <c r="M542" s="25">
        <v>75</v>
      </c>
      <c r="N542" s="18" t="str">
        <f t="shared" si="159"/>
        <v>&lt;110</v>
      </c>
      <c r="O542" s="25">
        <v>30.228000000000002</v>
      </c>
      <c r="P542" s="18" t="str">
        <f t="shared" si="160"/>
        <v>26–44</v>
      </c>
      <c r="Q542" s="25">
        <v>0</v>
      </c>
      <c r="R542" s="18" t="str">
        <f t="shared" si="161"/>
        <v>&lt;25</v>
      </c>
      <c r="S542" s="26" t="s">
        <v>20</v>
      </c>
      <c r="T542" s="18">
        <v>23</v>
      </c>
      <c r="U542" s="26" t="str">
        <f t="shared" si="162"/>
        <v>&gt;15</v>
      </c>
      <c r="V542" s="22">
        <v>4</v>
      </c>
      <c r="W542" s="22" t="str">
        <f t="shared" si="155"/>
        <v>2000–4000</v>
      </c>
      <c r="X542" s="25">
        <v>2330</v>
      </c>
      <c r="Y542" s="25">
        <v>3960</v>
      </c>
      <c r="Z542" s="27">
        <f t="shared" si="156"/>
        <v>0.53037575768877998</v>
      </c>
      <c r="AA542" s="25"/>
      <c r="AB542" s="25"/>
      <c r="AC542" s="27"/>
      <c r="AD542" s="25"/>
      <c r="AE542" s="25"/>
      <c r="AF542" s="27"/>
      <c r="AG542" s="22" t="str">
        <f t="shared" si="151"/>
        <v>&lt;20</v>
      </c>
      <c r="AH542" s="28">
        <v>9</v>
      </c>
      <c r="AI542" s="28">
        <v>12</v>
      </c>
      <c r="AJ542" s="27">
        <f t="shared" si="157"/>
        <v>0.28768207245178085</v>
      </c>
      <c r="AK542" s="28"/>
      <c r="AL542" s="28"/>
      <c r="AM542" s="27"/>
      <c r="AN542" s="28"/>
      <c r="AO542" s="28"/>
      <c r="AP542" s="27"/>
      <c r="AQ542" s="25">
        <v>20.97</v>
      </c>
      <c r="AR542" s="25">
        <v>47.52</v>
      </c>
      <c r="AS542" s="27">
        <f t="shared" si="158"/>
        <v>0.8180578301405611</v>
      </c>
      <c r="AT542" s="25"/>
      <c r="AU542" s="25"/>
      <c r="AV542" s="27"/>
      <c r="AW542" s="25"/>
      <c r="AX542" s="25"/>
      <c r="AY542" s="27"/>
      <c r="AZ542" s="26">
        <v>0.13043478260869565</v>
      </c>
    </row>
    <row r="543" spans="1:52" x14ac:dyDescent="0.25">
      <c r="A543" s="22">
        <v>540</v>
      </c>
      <c r="B543" s="22">
        <v>59</v>
      </c>
      <c r="C543" s="22" t="s">
        <v>473</v>
      </c>
      <c r="D543" s="22" t="s">
        <v>30</v>
      </c>
      <c r="E543" s="23">
        <v>0.65</v>
      </c>
      <c r="F543" s="23" t="str">
        <f t="shared" si="153"/>
        <v>&gt;0.5</v>
      </c>
      <c r="G543" s="24">
        <v>7.7</v>
      </c>
      <c r="H543" s="23" t="str">
        <f t="shared" si="152"/>
        <v>&gt;7.0</v>
      </c>
      <c r="I543" s="23">
        <v>15</v>
      </c>
      <c r="J543" s="23" t="str">
        <f t="shared" ref="J543:J562" si="163">IF(I543&gt;15,"&gt;15","≤15")</f>
        <v>≤15</v>
      </c>
      <c r="K543" s="24">
        <v>5.6891999999999996</v>
      </c>
      <c r="L543" s="23" t="str">
        <f t="shared" si="154"/>
        <v>&lt;10</v>
      </c>
      <c r="M543" s="25">
        <v>190</v>
      </c>
      <c r="N543" s="18" t="str">
        <f t="shared" si="159"/>
        <v>&gt;180</v>
      </c>
      <c r="O543" s="25">
        <v>80.60799999999999</v>
      </c>
      <c r="P543" s="18" t="str">
        <f t="shared" si="160"/>
        <v>&gt;44</v>
      </c>
      <c r="Q543" s="25">
        <v>0</v>
      </c>
      <c r="R543" s="18" t="str">
        <f t="shared" si="161"/>
        <v>&lt;25</v>
      </c>
      <c r="S543" s="26" t="s">
        <v>8</v>
      </c>
      <c r="T543" s="18">
        <v>10</v>
      </c>
      <c r="U543" s="26" t="str">
        <f t="shared" si="162"/>
        <v>8–15</v>
      </c>
      <c r="V543" s="22">
        <v>3</v>
      </c>
      <c r="W543" s="22" t="str">
        <f t="shared" si="155"/>
        <v>&lt;2000</v>
      </c>
      <c r="X543" s="25">
        <v>1173.3304000000001</v>
      </c>
      <c r="Y543" s="25">
        <v>3862.2232000000004</v>
      </c>
      <c r="Z543" s="27">
        <f t="shared" si="156"/>
        <v>1.1913967752867258</v>
      </c>
      <c r="AA543" s="25"/>
      <c r="AB543" s="25"/>
      <c r="AC543" s="27"/>
      <c r="AD543" s="25"/>
      <c r="AE543" s="25"/>
      <c r="AF543" s="27"/>
      <c r="AG543" s="22" t="str">
        <f t="shared" si="151"/>
        <v>20–30</v>
      </c>
      <c r="AH543" s="28">
        <v>24.708600000000001</v>
      </c>
      <c r="AI543" s="28">
        <v>27.331299999999999</v>
      </c>
      <c r="AJ543" s="27">
        <f t="shared" si="157"/>
        <v>0.10088120441350797</v>
      </c>
      <c r="AK543" s="28"/>
      <c r="AL543" s="28"/>
      <c r="AM543" s="27"/>
      <c r="AN543" s="28"/>
      <c r="AO543" s="28"/>
      <c r="AP543" s="27"/>
      <c r="AQ543" s="25">
        <v>28.991351521440002</v>
      </c>
      <c r="AR543" s="25">
        <v>105.55958094616</v>
      </c>
      <c r="AS543" s="27">
        <f t="shared" si="158"/>
        <v>1.2922779797002337</v>
      </c>
      <c r="AT543" s="25"/>
      <c r="AU543" s="25"/>
      <c r="AV543" s="27"/>
      <c r="AW543" s="25"/>
      <c r="AX543" s="25"/>
      <c r="AY543" s="27"/>
      <c r="AZ543" s="26">
        <v>0.26226999999999984</v>
      </c>
    </row>
    <row r="544" spans="1:52" x14ac:dyDescent="0.25">
      <c r="A544" s="22">
        <v>541</v>
      </c>
      <c r="B544" s="22">
        <v>59</v>
      </c>
      <c r="C544" s="22" t="s">
        <v>473</v>
      </c>
      <c r="D544" s="22" t="s">
        <v>30</v>
      </c>
      <c r="E544" s="23">
        <v>0.65</v>
      </c>
      <c r="F544" s="23" t="str">
        <f t="shared" si="153"/>
        <v>&gt;0.5</v>
      </c>
      <c r="G544" s="24">
        <v>7.7</v>
      </c>
      <c r="H544" s="23" t="str">
        <f t="shared" si="152"/>
        <v>&gt;7.0</v>
      </c>
      <c r="I544" s="23">
        <v>15</v>
      </c>
      <c r="J544" s="23" t="str">
        <f t="shared" si="163"/>
        <v>≤15</v>
      </c>
      <c r="K544" s="24">
        <v>5.6891999999999996</v>
      </c>
      <c r="L544" s="23" t="str">
        <f t="shared" si="154"/>
        <v>&lt;10</v>
      </c>
      <c r="M544" s="25">
        <v>190</v>
      </c>
      <c r="N544" s="18" t="str">
        <f t="shared" si="159"/>
        <v>&gt;180</v>
      </c>
      <c r="O544" s="25">
        <v>80.60799999999999</v>
      </c>
      <c r="P544" s="18" t="str">
        <f t="shared" si="160"/>
        <v>&gt;44</v>
      </c>
      <c r="Q544" s="25">
        <v>0</v>
      </c>
      <c r="R544" s="18" t="str">
        <f t="shared" si="161"/>
        <v>&lt;25</v>
      </c>
      <c r="S544" s="26" t="s">
        <v>8</v>
      </c>
      <c r="T544" s="18">
        <v>10</v>
      </c>
      <c r="U544" s="26" t="str">
        <f t="shared" si="162"/>
        <v>8–15</v>
      </c>
      <c r="V544" s="22">
        <v>3</v>
      </c>
      <c r="W544" s="22" t="str">
        <f t="shared" si="155"/>
        <v>&lt;2000</v>
      </c>
      <c r="X544" s="25">
        <v>1287.4048</v>
      </c>
      <c r="Y544" s="25">
        <v>4367.4048000000003</v>
      </c>
      <c r="Z544" s="27">
        <f t="shared" si="156"/>
        <v>1.2215405563472383</v>
      </c>
      <c r="AA544" s="25"/>
      <c r="AB544" s="25"/>
      <c r="AC544" s="27"/>
      <c r="AD544" s="25"/>
      <c r="AE544" s="25"/>
      <c r="AF544" s="27"/>
      <c r="AG544" s="22" t="str">
        <f t="shared" si="151"/>
        <v>20–30</v>
      </c>
      <c r="AH544" s="28">
        <v>25.2607</v>
      </c>
      <c r="AI544" s="28">
        <v>29.954000000000001</v>
      </c>
      <c r="AJ544" s="27">
        <f t="shared" si="157"/>
        <v>0.17041304323451553</v>
      </c>
      <c r="AK544" s="28"/>
      <c r="AL544" s="28"/>
      <c r="AM544" s="27"/>
      <c r="AN544" s="28"/>
      <c r="AO544" s="28"/>
      <c r="AP544" s="27"/>
      <c r="AQ544" s="25">
        <v>32.520746431360003</v>
      </c>
      <c r="AR544" s="25">
        <v>130.82124337920001</v>
      </c>
      <c r="AS544" s="27">
        <f t="shared" si="158"/>
        <v>1.3919535995817538</v>
      </c>
      <c r="AT544" s="25"/>
      <c r="AU544" s="25"/>
      <c r="AV544" s="27"/>
      <c r="AW544" s="25"/>
      <c r="AX544" s="25"/>
      <c r="AY544" s="27"/>
      <c r="AZ544" s="26">
        <v>0.46933000000000008</v>
      </c>
    </row>
    <row r="545" spans="1:52" x14ac:dyDescent="0.25">
      <c r="A545" s="22">
        <v>542</v>
      </c>
      <c r="B545" s="22">
        <v>59</v>
      </c>
      <c r="C545" s="22" t="s">
        <v>473</v>
      </c>
      <c r="D545" s="22" t="s">
        <v>30</v>
      </c>
      <c r="E545" s="23">
        <v>0.65</v>
      </c>
      <c r="F545" s="23" t="str">
        <f t="shared" si="153"/>
        <v>&gt;0.5</v>
      </c>
      <c r="G545" s="24">
        <v>7.7</v>
      </c>
      <c r="H545" s="23" t="str">
        <f t="shared" si="152"/>
        <v>&gt;7.0</v>
      </c>
      <c r="I545" s="23">
        <v>15</v>
      </c>
      <c r="J545" s="23" t="str">
        <f t="shared" si="163"/>
        <v>≤15</v>
      </c>
      <c r="K545" s="24">
        <v>5.6891999999999996</v>
      </c>
      <c r="L545" s="23" t="str">
        <f t="shared" si="154"/>
        <v>&lt;10</v>
      </c>
      <c r="M545" s="25">
        <v>190</v>
      </c>
      <c r="N545" s="18" t="str">
        <f t="shared" si="159"/>
        <v>&gt;180</v>
      </c>
      <c r="O545" s="25">
        <v>80.60799999999999</v>
      </c>
      <c r="P545" s="18" t="str">
        <f t="shared" si="160"/>
        <v>&gt;44</v>
      </c>
      <c r="Q545" s="25">
        <v>0</v>
      </c>
      <c r="R545" s="18" t="str">
        <f t="shared" si="161"/>
        <v>&lt;25</v>
      </c>
      <c r="S545" s="26" t="s">
        <v>8</v>
      </c>
      <c r="T545" s="18">
        <v>10</v>
      </c>
      <c r="U545" s="26" t="str">
        <f t="shared" si="162"/>
        <v>8–15</v>
      </c>
      <c r="V545" s="22">
        <v>3</v>
      </c>
      <c r="W545" s="22" t="str">
        <f t="shared" si="155"/>
        <v>&lt;2000</v>
      </c>
      <c r="X545" s="25">
        <v>1320</v>
      </c>
      <c r="Y545" s="25">
        <v>3764.4463999999998</v>
      </c>
      <c r="Z545" s="27">
        <f t="shared" si="156"/>
        <v>1.0479690753297393</v>
      </c>
      <c r="AA545" s="25"/>
      <c r="AB545" s="25"/>
      <c r="AC545" s="27"/>
      <c r="AD545" s="25"/>
      <c r="AE545" s="25"/>
      <c r="AF545" s="27"/>
      <c r="AG545" s="22" t="str">
        <f t="shared" si="151"/>
        <v>20–30</v>
      </c>
      <c r="AH545" s="28">
        <v>29.401800000000001</v>
      </c>
      <c r="AI545" s="28">
        <v>27.331299999999999</v>
      </c>
      <c r="AJ545" s="27">
        <f t="shared" si="157"/>
        <v>-7.3023331375139763E-2</v>
      </c>
      <c r="AK545" s="28"/>
      <c r="AL545" s="28"/>
      <c r="AM545" s="27"/>
      <c r="AN545" s="28"/>
      <c r="AO545" s="28"/>
      <c r="AP545" s="27"/>
      <c r="AQ545" s="25">
        <v>38.810376000000005</v>
      </c>
      <c r="AR545" s="25">
        <v>102.88721389231999</v>
      </c>
      <c r="AS545" s="27">
        <f t="shared" si="158"/>
        <v>0.97494574395459943</v>
      </c>
      <c r="AT545" s="25"/>
      <c r="AU545" s="25"/>
      <c r="AV545" s="27"/>
      <c r="AW545" s="25"/>
      <c r="AX545" s="25"/>
      <c r="AY545" s="27"/>
      <c r="AZ545" s="26">
        <v>-0.20705000000000026</v>
      </c>
    </row>
    <row r="546" spans="1:52" x14ac:dyDescent="0.25">
      <c r="A546" s="22">
        <v>543</v>
      </c>
      <c r="B546" s="22">
        <v>59</v>
      </c>
      <c r="C546" s="22" t="s">
        <v>473</v>
      </c>
      <c r="D546" s="22" t="s">
        <v>30</v>
      </c>
      <c r="E546" s="23">
        <v>0.65</v>
      </c>
      <c r="F546" s="23" t="str">
        <f t="shared" si="153"/>
        <v>&gt;0.5</v>
      </c>
      <c r="G546" s="24">
        <v>7.7</v>
      </c>
      <c r="H546" s="23" t="str">
        <f t="shared" si="152"/>
        <v>&gt;7.0</v>
      </c>
      <c r="I546" s="23">
        <v>15</v>
      </c>
      <c r="J546" s="23" t="str">
        <f t="shared" si="163"/>
        <v>≤15</v>
      </c>
      <c r="K546" s="24">
        <v>5.6891999999999996</v>
      </c>
      <c r="L546" s="23" t="str">
        <f t="shared" si="154"/>
        <v>&lt;10</v>
      </c>
      <c r="M546" s="25">
        <v>190</v>
      </c>
      <c r="N546" s="18" t="str">
        <f t="shared" si="159"/>
        <v>&gt;180</v>
      </c>
      <c r="O546" s="25">
        <v>80.60799999999999</v>
      </c>
      <c r="P546" s="18" t="str">
        <f t="shared" si="160"/>
        <v>&gt;44</v>
      </c>
      <c r="Q546" s="25">
        <v>0</v>
      </c>
      <c r="R546" s="18" t="str">
        <f t="shared" si="161"/>
        <v>&lt;25</v>
      </c>
      <c r="S546" s="26" t="s">
        <v>8</v>
      </c>
      <c r="T546" s="18">
        <v>10</v>
      </c>
      <c r="U546" s="26" t="str">
        <f t="shared" si="162"/>
        <v>8–15</v>
      </c>
      <c r="V546" s="22">
        <v>3</v>
      </c>
      <c r="W546" s="22" t="str">
        <f t="shared" si="155"/>
        <v>&lt;2000</v>
      </c>
      <c r="X546" s="25">
        <v>1466.6696000000002</v>
      </c>
      <c r="Y546" s="25">
        <v>4041.4792000000002</v>
      </c>
      <c r="Z546" s="27">
        <f t="shared" si="156"/>
        <v>1.0136165113204287</v>
      </c>
      <c r="AA546" s="25"/>
      <c r="AB546" s="25"/>
      <c r="AC546" s="27"/>
      <c r="AD546" s="25"/>
      <c r="AE546" s="25"/>
      <c r="AF546" s="27"/>
      <c r="AG546" s="22" t="str">
        <f t="shared" si="151"/>
        <v>20–30</v>
      </c>
      <c r="AH546" s="28">
        <v>21.2577</v>
      </c>
      <c r="AI546" s="28">
        <v>28.0215</v>
      </c>
      <c r="AJ546" s="27">
        <f t="shared" si="157"/>
        <v>0.27625288998895908</v>
      </c>
      <c r="AK546" s="28"/>
      <c r="AL546" s="28"/>
      <c r="AM546" s="27"/>
      <c r="AN546" s="28"/>
      <c r="AO546" s="28"/>
      <c r="AP546" s="27"/>
      <c r="AQ546" s="25">
        <v>31.178022355920003</v>
      </c>
      <c r="AR546" s="25">
        <v>113.2483094028</v>
      </c>
      <c r="AS546" s="27">
        <f t="shared" si="158"/>
        <v>1.2898694013093877</v>
      </c>
      <c r="AT546" s="25"/>
      <c r="AU546" s="25"/>
      <c r="AV546" s="27"/>
      <c r="AW546" s="25"/>
      <c r="AX546" s="25"/>
      <c r="AY546" s="27"/>
      <c r="AZ546" s="26">
        <v>0.67637999999999998</v>
      </c>
    </row>
    <row r="547" spans="1:52" x14ac:dyDescent="0.25">
      <c r="A547" s="22">
        <v>544</v>
      </c>
      <c r="B547" s="22">
        <v>59</v>
      </c>
      <c r="C547" s="22" t="s">
        <v>473</v>
      </c>
      <c r="D547" s="22" t="s">
        <v>30</v>
      </c>
      <c r="E547" s="23">
        <v>0.65</v>
      </c>
      <c r="F547" s="23" t="str">
        <f t="shared" si="153"/>
        <v>&gt;0.5</v>
      </c>
      <c r="G547" s="24">
        <v>7.7</v>
      </c>
      <c r="H547" s="23" t="str">
        <f t="shared" si="152"/>
        <v>&gt;7.0</v>
      </c>
      <c r="I547" s="23">
        <v>15</v>
      </c>
      <c r="J547" s="23" t="str">
        <f t="shared" si="163"/>
        <v>≤15</v>
      </c>
      <c r="K547" s="24">
        <v>5.6891999999999996</v>
      </c>
      <c r="L547" s="23" t="str">
        <f t="shared" si="154"/>
        <v>&lt;10</v>
      </c>
      <c r="M547" s="25">
        <v>190</v>
      </c>
      <c r="N547" s="18" t="str">
        <f t="shared" si="159"/>
        <v>&gt;180</v>
      </c>
      <c r="O547" s="25">
        <v>80.60799999999999</v>
      </c>
      <c r="P547" s="18" t="str">
        <f t="shared" si="160"/>
        <v>&gt;44</v>
      </c>
      <c r="Q547" s="25">
        <v>0</v>
      </c>
      <c r="R547" s="18" t="str">
        <f t="shared" si="161"/>
        <v>&lt;25</v>
      </c>
      <c r="S547" s="26" t="s">
        <v>8</v>
      </c>
      <c r="T547" s="18">
        <v>10</v>
      </c>
      <c r="U547" s="26" t="str">
        <f t="shared" si="162"/>
        <v>8–15</v>
      </c>
      <c r="V547" s="22">
        <v>3</v>
      </c>
      <c r="W547" s="22" t="str">
        <f t="shared" si="155"/>
        <v>&lt;2000</v>
      </c>
      <c r="X547" s="25">
        <v>1205.9255999999998</v>
      </c>
      <c r="Y547" s="25">
        <v>3373.3303999999998</v>
      </c>
      <c r="Z547" s="27">
        <f t="shared" si="156"/>
        <v>1.0286531007659108</v>
      </c>
      <c r="AA547" s="25"/>
      <c r="AB547" s="25"/>
      <c r="AC547" s="27"/>
      <c r="AD547" s="25"/>
      <c r="AE547" s="25"/>
      <c r="AF547" s="27"/>
      <c r="AG547" s="22" t="str">
        <f t="shared" si="151"/>
        <v>20–30</v>
      </c>
      <c r="AH547" s="28">
        <v>21.947900000000001</v>
      </c>
      <c r="AI547" s="28">
        <v>36.0276</v>
      </c>
      <c r="AJ547" s="27">
        <f t="shared" si="157"/>
        <v>0.49561384842146361</v>
      </c>
      <c r="AK547" s="28"/>
      <c r="AL547" s="28"/>
      <c r="AM547" s="27"/>
      <c r="AN547" s="28"/>
      <c r="AO547" s="28"/>
      <c r="AP547" s="27"/>
      <c r="AQ547" s="25">
        <v>26.467534476239997</v>
      </c>
      <c r="AR547" s="25">
        <v>121.53299831903999</v>
      </c>
      <c r="AS547" s="27">
        <f t="shared" si="158"/>
        <v>1.5242669491873744</v>
      </c>
      <c r="AT547" s="25"/>
      <c r="AU547" s="25"/>
      <c r="AV547" s="27"/>
      <c r="AW547" s="25"/>
      <c r="AX547" s="25"/>
      <c r="AY547" s="27"/>
      <c r="AZ547" s="26">
        <v>1.4079699999999999</v>
      </c>
    </row>
    <row r="548" spans="1:52" x14ac:dyDescent="0.25">
      <c r="A548" s="22">
        <v>545</v>
      </c>
      <c r="B548" s="22">
        <v>59</v>
      </c>
      <c r="C548" s="22" t="s">
        <v>473</v>
      </c>
      <c r="D548" s="22" t="s">
        <v>30</v>
      </c>
      <c r="E548" s="23">
        <v>0.65</v>
      </c>
      <c r="F548" s="23" t="str">
        <f t="shared" si="153"/>
        <v>&gt;0.5</v>
      </c>
      <c r="G548" s="24">
        <v>7.7</v>
      </c>
      <c r="H548" s="23" t="str">
        <f t="shared" si="152"/>
        <v>&gt;7.0</v>
      </c>
      <c r="I548" s="23">
        <v>15</v>
      </c>
      <c r="J548" s="23" t="str">
        <f t="shared" si="163"/>
        <v>≤15</v>
      </c>
      <c r="K548" s="24">
        <v>5.6891999999999996</v>
      </c>
      <c r="L548" s="23" t="str">
        <f t="shared" si="154"/>
        <v>&lt;10</v>
      </c>
      <c r="M548" s="25">
        <v>190</v>
      </c>
      <c r="N548" s="18" t="str">
        <f t="shared" si="159"/>
        <v>&gt;180</v>
      </c>
      <c r="O548" s="25">
        <v>80.60799999999999</v>
      </c>
      <c r="P548" s="18" t="str">
        <f t="shared" si="160"/>
        <v>&gt;44</v>
      </c>
      <c r="Q548" s="25">
        <v>0</v>
      </c>
      <c r="R548" s="18" t="str">
        <f t="shared" si="161"/>
        <v>&lt;25</v>
      </c>
      <c r="S548" s="26" t="s">
        <v>8</v>
      </c>
      <c r="T548" s="18">
        <v>10</v>
      </c>
      <c r="U548" s="26" t="str">
        <f t="shared" si="162"/>
        <v>8–15</v>
      </c>
      <c r="V548" s="22">
        <v>3</v>
      </c>
      <c r="W548" s="22" t="str">
        <f t="shared" si="155"/>
        <v>&lt;2000</v>
      </c>
      <c r="X548" s="25">
        <v>1450.3720000000001</v>
      </c>
      <c r="Y548" s="25">
        <v>3797.0328000000004</v>
      </c>
      <c r="Z548" s="27">
        <f t="shared" si="156"/>
        <v>0.96239984435823545</v>
      </c>
      <c r="AA548" s="25"/>
      <c r="AB548" s="25"/>
      <c r="AC548" s="27"/>
      <c r="AD548" s="25"/>
      <c r="AE548" s="25"/>
      <c r="AF548" s="27"/>
      <c r="AG548" s="22" t="str">
        <f t="shared" ref="AG548:AG566" si="164">IF(AH548&gt;40,"&gt;40",IF(AH548&gt;30,"30–40",IF(AH548&gt;20,"20–30","&lt;20")))</f>
        <v>20–30</v>
      </c>
      <c r="AH548" s="28">
        <v>21.947900000000001</v>
      </c>
      <c r="AI548" s="28">
        <v>27.331299999999999</v>
      </c>
      <c r="AJ548" s="27">
        <f t="shared" si="157"/>
        <v>0.21936110262260181</v>
      </c>
      <c r="AK548" s="28"/>
      <c r="AL548" s="28"/>
      <c r="AM548" s="27"/>
      <c r="AN548" s="28"/>
      <c r="AO548" s="28"/>
      <c r="AP548" s="27"/>
      <c r="AQ548" s="25">
        <v>31.832619618800003</v>
      </c>
      <c r="AR548" s="25">
        <v>103.77784256664</v>
      </c>
      <c r="AS548" s="27">
        <f t="shared" si="158"/>
        <v>1.1817609469808374</v>
      </c>
      <c r="AT548" s="25"/>
      <c r="AU548" s="25"/>
      <c r="AV548" s="27"/>
      <c r="AW548" s="25"/>
      <c r="AX548" s="25"/>
      <c r="AY548" s="27"/>
      <c r="AZ548" s="26">
        <v>0.53833999999999982</v>
      </c>
    </row>
    <row r="549" spans="1:52" x14ac:dyDescent="0.25">
      <c r="A549" s="22">
        <v>546</v>
      </c>
      <c r="B549" s="22">
        <v>59</v>
      </c>
      <c r="C549" s="22" t="s">
        <v>473</v>
      </c>
      <c r="D549" s="22" t="s">
        <v>30</v>
      </c>
      <c r="E549" s="23">
        <v>0.65</v>
      </c>
      <c r="F549" s="23" t="str">
        <f t="shared" si="153"/>
        <v>&gt;0.5</v>
      </c>
      <c r="G549" s="24">
        <v>7.7</v>
      </c>
      <c r="H549" s="23" t="str">
        <f t="shared" si="152"/>
        <v>&gt;7.0</v>
      </c>
      <c r="I549" s="23">
        <v>15</v>
      </c>
      <c r="J549" s="23" t="str">
        <f t="shared" si="163"/>
        <v>≤15</v>
      </c>
      <c r="K549" s="24">
        <v>5.6891999999999996</v>
      </c>
      <c r="L549" s="23" t="str">
        <f t="shared" si="154"/>
        <v>&lt;10</v>
      </c>
      <c r="M549" s="25">
        <v>190</v>
      </c>
      <c r="N549" s="18" t="str">
        <f t="shared" si="159"/>
        <v>&gt;180</v>
      </c>
      <c r="O549" s="25">
        <v>80.60799999999999</v>
      </c>
      <c r="P549" s="18" t="str">
        <f t="shared" si="160"/>
        <v>&gt;44</v>
      </c>
      <c r="Q549" s="25">
        <v>0</v>
      </c>
      <c r="R549" s="18" t="str">
        <f t="shared" si="161"/>
        <v>&lt;25</v>
      </c>
      <c r="S549" s="26" t="s">
        <v>8</v>
      </c>
      <c r="T549" s="18">
        <v>10</v>
      </c>
      <c r="U549" s="26" t="str">
        <f t="shared" si="162"/>
        <v>8–15</v>
      </c>
      <c r="V549" s="22">
        <v>3</v>
      </c>
      <c r="W549" s="22" t="str">
        <f t="shared" si="155"/>
        <v>&lt;2000</v>
      </c>
      <c r="X549" s="25">
        <v>1499.2560000000001</v>
      </c>
      <c r="Y549" s="25">
        <v>4188.1487999999999</v>
      </c>
      <c r="Z549" s="27">
        <f t="shared" si="156"/>
        <v>1.027289837403597</v>
      </c>
      <c r="AA549" s="25"/>
      <c r="AB549" s="25"/>
      <c r="AC549" s="27"/>
      <c r="AD549" s="25"/>
      <c r="AE549" s="25"/>
      <c r="AF549" s="27"/>
      <c r="AG549" s="22" t="str">
        <f t="shared" si="164"/>
        <v>20–30</v>
      </c>
      <c r="AH549" s="28">
        <v>24.0184</v>
      </c>
      <c r="AI549" s="28">
        <v>32.576700000000002</v>
      </c>
      <c r="AJ549" s="27">
        <f t="shared" si="157"/>
        <v>0.30477710563352306</v>
      </c>
      <c r="AK549" s="28"/>
      <c r="AL549" s="28"/>
      <c r="AM549" s="27"/>
      <c r="AN549" s="28"/>
      <c r="AO549" s="28"/>
      <c r="AP549" s="27"/>
      <c r="AQ549" s="25">
        <v>36.009730310400002</v>
      </c>
      <c r="AR549" s="25">
        <v>136.43606701296</v>
      </c>
      <c r="AS549" s="27">
        <f t="shared" si="158"/>
        <v>1.3320669430371201</v>
      </c>
      <c r="AT549" s="25"/>
      <c r="AU549" s="25"/>
      <c r="AV549" s="27"/>
      <c r="AW549" s="25"/>
      <c r="AX549" s="25"/>
      <c r="AY549" s="27"/>
      <c r="AZ549" s="26">
        <v>0.85583000000000031</v>
      </c>
    </row>
    <row r="550" spans="1:52" x14ac:dyDescent="0.25">
      <c r="A550" s="22">
        <v>547</v>
      </c>
      <c r="B550" s="22">
        <v>59</v>
      </c>
      <c r="C550" s="22" t="s">
        <v>473</v>
      </c>
      <c r="D550" s="22" t="s">
        <v>30</v>
      </c>
      <c r="E550" s="23">
        <v>0.65</v>
      </c>
      <c r="F550" s="23" t="str">
        <f t="shared" si="153"/>
        <v>&gt;0.5</v>
      </c>
      <c r="G550" s="24">
        <v>7.7</v>
      </c>
      <c r="H550" s="23" t="str">
        <f t="shared" si="152"/>
        <v>&gt;7.0</v>
      </c>
      <c r="I550" s="23">
        <v>15</v>
      </c>
      <c r="J550" s="23" t="str">
        <f t="shared" si="163"/>
        <v>≤15</v>
      </c>
      <c r="K550" s="24">
        <v>5.6891999999999996</v>
      </c>
      <c r="L550" s="23" t="str">
        <f t="shared" si="154"/>
        <v>&lt;10</v>
      </c>
      <c r="M550" s="25">
        <v>190</v>
      </c>
      <c r="N550" s="18" t="str">
        <f t="shared" si="159"/>
        <v>&gt;180</v>
      </c>
      <c r="O550" s="25">
        <v>80.60799999999999</v>
      </c>
      <c r="P550" s="18" t="str">
        <f t="shared" si="160"/>
        <v>&gt;44</v>
      </c>
      <c r="Q550" s="25">
        <v>0</v>
      </c>
      <c r="R550" s="18" t="str">
        <f t="shared" si="161"/>
        <v>&lt;25</v>
      </c>
      <c r="S550" s="26" t="s">
        <v>8</v>
      </c>
      <c r="T550" s="18">
        <v>10</v>
      </c>
      <c r="U550" s="26" t="str">
        <f t="shared" si="162"/>
        <v>8–15</v>
      </c>
      <c r="V550" s="22">
        <v>3</v>
      </c>
      <c r="W550" s="22" t="str">
        <f t="shared" si="155"/>
        <v>&lt;2000</v>
      </c>
      <c r="X550" s="25">
        <v>1874.0744000000002</v>
      </c>
      <c r="Y550" s="25">
        <v>5491.8512000000001</v>
      </c>
      <c r="Z550" s="27">
        <f t="shared" si="156"/>
        <v>1.075150509381714</v>
      </c>
      <c r="AA550" s="25"/>
      <c r="AB550" s="25"/>
      <c r="AC550" s="27"/>
      <c r="AD550" s="25"/>
      <c r="AE550" s="25"/>
      <c r="AF550" s="27"/>
      <c r="AG550" s="22" t="str">
        <f t="shared" si="164"/>
        <v>20–30</v>
      </c>
      <c r="AH550" s="28">
        <v>22.085899999999999</v>
      </c>
      <c r="AI550" s="28">
        <v>25.950900000000001</v>
      </c>
      <c r="AJ550" s="27">
        <f t="shared" si="157"/>
        <v>0.16126689523186336</v>
      </c>
      <c r="AK550" s="28"/>
      <c r="AL550" s="28"/>
      <c r="AM550" s="27"/>
      <c r="AN550" s="28"/>
      <c r="AO550" s="28"/>
      <c r="AP550" s="27"/>
      <c r="AQ550" s="25">
        <v>41.390619790960002</v>
      </c>
      <c r="AR550" s="25">
        <v>142.51848130608002</v>
      </c>
      <c r="AS550" s="27">
        <f t="shared" si="158"/>
        <v>1.2364174046135776</v>
      </c>
      <c r="AT550" s="25"/>
      <c r="AU550" s="25"/>
      <c r="AV550" s="27"/>
      <c r="AW550" s="25"/>
      <c r="AX550" s="25"/>
      <c r="AY550" s="27"/>
      <c r="AZ550" s="26">
        <v>0.38650000000000018</v>
      </c>
    </row>
    <row r="551" spans="1:52" x14ac:dyDescent="0.25">
      <c r="A551" s="22">
        <v>548</v>
      </c>
      <c r="B551" s="22">
        <v>59</v>
      </c>
      <c r="C551" s="22" t="s">
        <v>473</v>
      </c>
      <c r="D551" s="22" t="s">
        <v>30</v>
      </c>
      <c r="E551" s="23">
        <v>0.65</v>
      </c>
      <c r="F551" s="23" t="str">
        <f t="shared" si="153"/>
        <v>&gt;0.5</v>
      </c>
      <c r="G551" s="24">
        <v>7.7</v>
      </c>
      <c r="H551" s="23" t="str">
        <f t="shared" si="152"/>
        <v>&gt;7.0</v>
      </c>
      <c r="I551" s="23">
        <v>15</v>
      </c>
      <c r="J551" s="23" t="str">
        <f t="shared" si="163"/>
        <v>≤15</v>
      </c>
      <c r="K551" s="24">
        <v>5.6891999999999996</v>
      </c>
      <c r="L551" s="23" t="str">
        <f t="shared" si="154"/>
        <v>&lt;10</v>
      </c>
      <c r="M551" s="25">
        <v>190</v>
      </c>
      <c r="N551" s="18" t="str">
        <f t="shared" si="159"/>
        <v>&gt;180</v>
      </c>
      <c r="O551" s="25">
        <v>80.60799999999999</v>
      </c>
      <c r="P551" s="18" t="str">
        <f t="shared" si="160"/>
        <v>&gt;44</v>
      </c>
      <c r="Q551" s="25">
        <v>0</v>
      </c>
      <c r="R551" s="18" t="str">
        <f t="shared" si="161"/>
        <v>&lt;25</v>
      </c>
      <c r="S551" s="26" t="s">
        <v>8</v>
      </c>
      <c r="T551" s="18">
        <v>10</v>
      </c>
      <c r="U551" s="26" t="str">
        <f t="shared" si="162"/>
        <v>8–15</v>
      </c>
      <c r="V551" s="22">
        <v>3</v>
      </c>
      <c r="W551" s="22" t="str">
        <f t="shared" si="155"/>
        <v>&lt;2000</v>
      </c>
      <c r="X551" s="25">
        <v>1760</v>
      </c>
      <c r="Y551" s="25">
        <v>5540.7440000000006</v>
      </c>
      <c r="Z551" s="27">
        <f t="shared" si="156"/>
        <v>1.1468149787211086</v>
      </c>
      <c r="AA551" s="25"/>
      <c r="AB551" s="25"/>
      <c r="AC551" s="27"/>
      <c r="AD551" s="25"/>
      <c r="AE551" s="25"/>
      <c r="AF551" s="27"/>
      <c r="AG551" s="22" t="str">
        <f t="shared" si="164"/>
        <v>&lt;20</v>
      </c>
      <c r="AH551" s="28">
        <v>17.944800000000001</v>
      </c>
      <c r="AI551" s="28">
        <v>32.024500000000003</v>
      </c>
      <c r="AJ551" s="27">
        <f t="shared" si="157"/>
        <v>0.5792008554867405</v>
      </c>
      <c r="AK551" s="28"/>
      <c r="AL551" s="28"/>
      <c r="AM551" s="27"/>
      <c r="AN551" s="28"/>
      <c r="AO551" s="28"/>
      <c r="AP551" s="27"/>
      <c r="AQ551" s="25">
        <v>31.582848000000002</v>
      </c>
      <c r="AR551" s="25">
        <v>177.43955622800004</v>
      </c>
      <c r="AS551" s="27">
        <f t="shared" si="158"/>
        <v>1.7260158342078491</v>
      </c>
      <c r="AT551" s="25"/>
      <c r="AU551" s="25"/>
      <c r="AV551" s="27"/>
      <c r="AW551" s="25"/>
      <c r="AX551" s="25"/>
      <c r="AY551" s="27"/>
      <c r="AZ551" s="26">
        <v>1.4079700000000002</v>
      </c>
    </row>
    <row r="552" spans="1:52" x14ac:dyDescent="0.25">
      <c r="A552" s="22">
        <v>549</v>
      </c>
      <c r="B552" s="22">
        <v>59</v>
      </c>
      <c r="C552" s="22" t="s">
        <v>473</v>
      </c>
      <c r="D552" s="22" t="s">
        <v>30</v>
      </c>
      <c r="E552" s="23">
        <v>0.65</v>
      </c>
      <c r="F552" s="23" t="str">
        <f t="shared" si="153"/>
        <v>&gt;0.5</v>
      </c>
      <c r="G552" s="24">
        <v>7.7</v>
      </c>
      <c r="H552" s="23" t="str">
        <f t="shared" si="152"/>
        <v>&gt;7.0</v>
      </c>
      <c r="I552" s="23">
        <v>15</v>
      </c>
      <c r="J552" s="23" t="str">
        <f t="shared" si="163"/>
        <v>≤15</v>
      </c>
      <c r="K552" s="24">
        <v>5.6891999999999996</v>
      </c>
      <c r="L552" s="23" t="str">
        <f t="shared" si="154"/>
        <v>&lt;10</v>
      </c>
      <c r="M552" s="25">
        <v>190</v>
      </c>
      <c r="N552" s="18" t="str">
        <f t="shared" si="159"/>
        <v>&gt;180</v>
      </c>
      <c r="O552" s="25">
        <v>80.60799999999999</v>
      </c>
      <c r="P552" s="18" t="str">
        <f t="shared" si="160"/>
        <v>&gt;44</v>
      </c>
      <c r="Q552" s="25">
        <v>0</v>
      </c>
      <c r="R552" s="18" t="str">
        <f t="shared" si="161"/>
        <v>&lt;25</v>
      </c>
      <c r="S552" s="26" t="s">
        <v>8</v>
      </c>
      <c r="T552" s="18">
        <v>10</v>
      </c>
      <c r="U552" s="26" t="str">
        <f t="shared" si="162"/>
        <v>8–15</v>
      </c>
      <c r="V552" s="22">
        <v>3</v>
      </c>
      <c r="W552" s="22" t="str">
        <f t="shared" si="155"/>
        <v>&lt;2000</v>
      </c>
      <c r="X552" s="25">
        <v>1971.8511999999998</v>
      </c>
      <c r="Y552" s="25">
        <v>5312.5951999999997</v>
      </c>
      <c r="Z552" s="27">
        <f t="shared" si="156"/>
        <v>0.99110765714595928</v>
      </c>
      <c r="AA552" s="25"/>
      <c r="AB552" s="25"/>
      <c r="AC552" s="27"/>
      <c r="AD552" s="25"/>
      <c r="AE552" s="25"/>
      <c r="AF552" s="27"/>
      <c r="AG552" s="22" t="str">
        <f t="shared" si="164"/>
        <v>20–30</v>
      </c>
      <c r="AH552" s="28">
        <v>20.567499999999999</v>
      </c>
      <c r="AI552" s="28">
        <v>29.2638</v>
      </c>
      <c r="AJ552" s="27">
        <f t="shared" si="157"/>
        <v>0.35263909722850489</v>
      </c>
      <c r="AK552" s="28"/>
      <c r="AL552" s="28"/>
      <c r="AM552" s="27"/>
      <c r="AN552" s="28"/>
      <c r="AO552" s="28"/>
      <c r="AP552" s="27"/>
      <c r="AQ552" s="25">
        <v>40.556049555999998</v>
      </c>
      <c r="AR552" s="25">
        <v>155.46672341375998</v>
      </c>
      <c r="AS552" s="27">
        <f t="shared" si="158"/>
        <v>1.3437467543744639</v>
      </c>
      <c r="AT552" s="25"/>
      <c r="AU552" s="25"/>
      <c r="AV552" s="27"/>
      <c r="AW552" s="25"/>
      <c r="AX552" s="25"/>
      <c r="AY552" s="27"/>
      <c r="AZ552" s="26">
        <v>0.86963000000000013</v>
      </c>
    </row>
    <row r="553" spans="1:52" x14ac:dyDescent="0.25">
      <c r="A553" s="22">
        <v>550</v>
      </c>
      <c r="B553" s="22">
        <v>59</v>
      </c>
      <c r="C553" s="22" t="s">
        <v>473</v>
      </c>
      <c r="D553" s="22" t="s">
        <v>30</v>
      </c>
      <c r="E553" s="23">
        <v>0.81</v>
      </c>
      <c r="F553" s="23" t="str">
        <f t="shared" si="153"/>
        <v>&gt;0.5</v>
      </c>
      <c r="G553" s="24">
        <v>7.7</v>
      </c>
      <c r="H553" s="23" t="str">
        <f t="shared" si="152"/>
        <v>&gt;7.0</v>
      </c>
      <c r="I553" s="23">
        <v>10</v>
      </c>
      <c r="J553" s="23" t="str">
        <f t="shared" si="163"/>
        <v>≤15</v>
      </c>
      <c r="K553" s="24">
        <v>7.0683999999999996</v>
      </c>
      <c r="L553" s="23" t="str">
        <f t="shared" si="154"/>
        <v>&lt;10</v>
      </c>
      <c r="M553" s="25">
        <v>190</v>
      </c>
      <c r="N553" s="18" t="str">
        <f t="shared" si="159"/>
        <v>&gt;180</v>
      </c>
      <c r="O553" s="25">
        <v>80.60799999999999</v>
      </c>
      <c r="P553" s="18" t="str">
        <f t="shared" si="160"/>
        <v>&gt;44</v>
      </c>
      <c r="Q553" s="25">
        <v>0</v>
      </c>
      <c r="R553" s="18" t="str">
        <f t="shared" si="161"/>
        <v>&lt;25</v>
      </c>
      <c r="S553" s="26" t="s">
        <v>8</v>
      </c>
      <c r="T553" s="18">
        <v>10</v>
      </c>
      <c r="U553" s="26" t="str">
        <f t="shared" si="162"/>
        <v>8–15</v>
      </c>
      <c r="V553" s="22">
        <v>3</v>
      </c>
      <c r="W553" s="22" t="str">
        <f t="shared" si="155"/>
        <v>4000–6000</v>
      </c>
      <c r="X553" s="25">
        <v>4052.0919999999996</v>
      </c>
      <c r="Y553" s="25">
        <v>4512.5608000000002</v>
      </c>
      <c r="Z553" s="27">
        <f t="shared" si="156"/>
        <v>0.10763150628663729</v>
      </c>
      <c r="AA553" s="25"/>
      <c r="AB553" s="25"/>
      <c r="AC553" s="27"/>
      <c r="AD553" s="25"/>
      <c r="AE553" s="25"/>
      <c r="AF553" s="27"/>
      <c r="AG553" s="22" t="str">
        <f t="shared" si="164"/>
        <v>&lt;20</v>
      </c>
      <c r="AH553" s="28">
        <v>15.958500000000001</v>
      </c>
      <c r="AI553" s="28">
        <v>22.859400000000001</v>
      </c>
      <c r="AJ553" s="27">
        <f t="shared" si="157"/>
        <v>0.3593708086606599</v>
      </c>
      <c r="AK553" s="28"/>
      <c r="AL553" s="28"/>
      <c r="AM553" s="27"/>
      <c r="AN553" s="28"/>
      <c r="AO553" s="28"/>
      <c r="AP553" s="27"/>
      <c r="AQ553" s="25">
        <v>64.665310181999999</v>
      </c>
      <c r="AR553" s="25">
        <v>103.15443235152001</v>
      </c>
      <c r="AS553" s="27">
        <f t="shared" si="158"/>
        <v>0.46700231494729716</v>
      </c>
      <c r="AT553" s="25"/>
      <c r="AU553" s="25"/>
      <c r="AV553" s="27"/>
      <c r="AW553" s="25"/>
      <c r="AX553" s="25"/>
      <c r="AY553" s="27"/>
      <c r="AZ553" s="26">
        <v>0.69008999999999998</v>
      </c>
    </row>
    <row r="554" spans="1:52" x14ac:dyDescent="0.25">
      <c r="A554" s="22">
        <v>551</v>
      </c>
      <c r="B554" s="22">
        <v>59</v>
      </c>
      <c r="C554" s="22" t="s">
        <v>473</v>
      </c>
      <c r="D554" s="22" t="s">
        <v>30</v>
      </c>
      <c r="E554" s="23">
        <v>0.81</v>
      </c>
      <c r="F554" s="23" t="str">
        <f t="shared" si="153"/>
        <v>&gt;0.5</v>
      </c>
      <c r="G554" s="24">
        <v>7.7</v>
      </c>
      <c r="H554" s="23" t="str">
        <f t="shared" si="152"/>
        <v>&gt;7.0</v>
      </c>
      <c r="I554" s="23">
        <v>10</v>
      </c>
      <c r="J554" s="23" t="str">
        <f t="shared" si="163"/>
        <v>≤15</v>
      </c>
      <c r="K554" s="24">
        <v>7.0683999999999996</v>
      </c>
      <c r="L554" s="23" t="str">
        <f t="shared" si="154"/>
        <v>&lt;10</v>
      </c>
      <c r="M554" s="25">
        <v>190</v>
      </c>
      <c r="N554" s="18" t="str">
        <f t="shared" si="159"/>
        <v>&gt;180</v>
      </c>
      <c r="O554" s="25">
        <v>80.60799999999999</v>
      </c>
      <c r="P554" s="18" t="str">
        <f t="shared" si="160"/>
        <v>&gt;44</v>
      </c>
      <c r="Q554" s="25">
        <v>0</v>
      </c>
      <c r="R554" s="18" t="str">
        <f t="shared" si="161"/>
        <v>&lt;25</v>
      </c>
      <c r="S554" s="26" t="s">
        <v>8</v>
      </c>
      <c r="T554" s="18">
        <v>10</v>
      </c>
      <c r="U554" s="26" t="str">
        <f t="shared" si="162"/>
        <v>8–15</v>
      </c>
      <c r="V554" s="22">
        <v>3</v>
      </c>
      <c r="W554" s="22" t="str">
        <f t="shared" si="155"/>
        <v>4000–6000</v>
      </c>
      <c r="X554" s="25">
        <v>4696.7448000000004</v>
      </c>
      <c r="Y554" s="25">
        <v>5617.6736000000001</v>
      </c>
      <c r="Z554" s="27">
        <f t="shared" si="156"/>
        <v>0.17904795501053913</v>
      </c>
      <c r="AA554" s="25"/>
      <c r="AB554" s="25"/>
      <c r="AC554" s="27"/>
      <c r="AD554" s="25"/>
      <c r="AE554" s="25"/>
      <c r="AF554" s="27"/>
      <c r="AG554" s="22" t="str">
        <f t="shared" si="164"/>
        <v>&lt;20</v>
      </c>
      <c r="AH554" s="28">
        <v>15.239599999999999</v>
      </c>
      <c r="AI554" s="28">
        <v>21.9968</v>
      </c>
      <c r="AJ554" s="27">
        <f t="shared" si="157"/>
        <v>0.36699968503843411</v>
      </c>
      <c r="AK554" s="28"/>
      <c r="AL554" s="28"/>
      <c r="AM554" s="27"/>
      <c r="AN554" s="28"/>
      <c r="AO554" s="28"/>
      <c r="AP554" s="27"/>
      <c r="AQ554" s="25">
        <v>71.576512054079998</v>
      </c>
      <c r="AR554" s="25">
        <v>123.57084264448</v>
      </c>
      <c r="AS554" s="27">
        <f t="shared" si="158"/>
        <v>0.5460476400489731</v>
      </c>
      <c r="AT554" s="25"/>
      <c r="AU554" s="25"/>
      <c r="AV554" s="27"/>
      <c r="AW554" s="25"/>
      <c r="AX554" s="25"/>
      <c r="AY554" s="27"/>
      <c r="AZ554" s="26">
        <v>0.6757200000000001</v>
      </c>
    </row>
    <row r="555" spans="1:52" x14ac:dyDescent="0.25">
      <c r="A555" s="22">
        <v>552</v>
      </c>
      <c r="B555" s="22">
        <v>59</v>
      </c>
      <c r="C555" s="22" t="s">
        <v>473</v>
      </c>
      <c r="D555" s="22" t="s">
        <v>30</v>
      </c>
      <c r="E555" s="23">
        <v>0.81</v>
      </c>
      <c r="F555" s="23" t="str">
        <f t="shared" si="153"/>
        <v>&gt;0.5</v>
      </c>
      <c r="G555" s="24">
        <v>7.7</v>
      </c>
      <c r="H555" s="23" t="str">
        <f t="shared" si="152"/>
        <v>&gt;7.0</v>
      </c>
      <c r="I555" s="23">
        <v>10</v>
      </c>
      <c r="J555" s="23" t="str">
        <f t="shared" si="163"/>
        <v>≤15</v>
      </c>
      <c r="K555" s="24">
        <v>7.0683999999999996</v>
      </c>
      <c r="L555" s="23" t="str">
        <f t="shared" si="154"/>
        <v>&lt;10</v>
      </c>
      <c r="M555" s="25">
        <v>190</v>
      </c>
      <c r="N555" s="18" t="str">
        <f t="shared" si="159"/>
        <v>&gt;180</v>
      </c>
      <c r="O555" s="25">
        <v>80.60799999999999</v>
      </c>
      <c r="P555" s="18" t="str">
        <f t="shared" si="160"/>
        <v>&gt;44</v>
      </c>
      <c r="Q555" s="25">
        <v>0</v>
      </c>
      <c r="R555" s="18" t="str">
        <f t="shared" si="161"/>
        <v>&lt;25</v>
      </c>
      <c r="S555" s="26" t="s">
        <v>8</v>
      </c>
      <c r="T555" s="18">
        <v>10</v>
      </c>
      <c r="U555" s="26" t="str">
        <f t="shared" si="162"/>
        <v>8–15</v>
      </c>
      <c r="V555" s="22">
        <v>3</v>
      </c>
      <c r="W555" s="22" t="str">
        <f t="shared" si="155"/>
        <v>4000–6000</v>
      </c>
      <c r="X555" s="25">
        <v>4604.6528000000008</v>
      </c>
      <c r="Y555" s="25">
        <v>4259.3055999999997</v>
      </c>
      <c r="Z555" s="27">
        <f t="shared" si="156"/>
        <v>-7.7961128256731141E-2</v>
      </c>
      <c r="AA555" s="25"/>
      <c r="AB555" s="25"/>
      <c r="AC555" s="27"/>
      <c r="AD555" s="25"/>
      <c r="AE555" s="25"/>
      <c r="AF555" s="27"/>
      <c r="AG555" s="22" t="str">
        <f t="shared" si="164"/>
        <v>20–30</v>
      </c>
      <c r="AH555" s="28">
        <v>20.559100000000001</v>
      </c>
      <c r="AI555" s="28">
        <v>18.8339</v>
      </c>
      <c r="AJ555" s="27">
        <f t="shared" si="157"/>
        <v>-8.7645227782563701E-2</v>
      </c>
      <c r="AK555" s="28"/>
      <c r="AL555" s="28"/>
      <c r="AM555" s="27"/>
      <c r="AN555" s="28"/>
      <c r="AO555" s="28"/>
      <c r="AP555" s="27"/>
      <c r="AQ555" s="25">
        <v>94.667517380480021</v>
      </c>
      <c r="AR555" s="25">
        <v>80.219335739839991</v>
      </c>
      <c r="AS555" s="27">
        <f t="shared" si="158"/>
        <v>-0.16560635603929488</v>
      </c>
      <c r="AT555" s="25"/>
      <c r="AU555" s="25"/>
      <c r="AV555" s="27"/>
      <c r="AW555" s="25"/>
      <c r="AX555" s="25"/>
      <c r="AY555" s="27"/>
      <c r="AZ555" s="26">
        <v>-0.17252000000000009</v>
      </c>
    </row>
    <row r="556" spans="1:52" x14ac:dyDescent="0.25">
      <c r="A556" s="22">
        <v>553</v>
      </c>
      <c r="B556" s="22">
        <v>59</v>
      </c>
      <c r="C556" s="22" t="s">
        <v>473</v>
      </c>
      <c r="D556" s="22" t="s">
        <v>30</v>
      </c>
      <c r="E556" s="23">
        <v>0.81</v>
      </c>
      <c r="F556" s="23" t="str">
        <f t="shared" si="153"/>
        <v>&gt;0.5</v>
      </c>
      <c r="G556" s="24">
        <v>7.7</v>
      </c>
      <c r="H556" s="23" t="str">
        <f t="shared" si="152"/>
        <v>&gt;7.0</v>
      </c>
      <c r="I556" s="23">
        <v>10</v>
      </c>
      <c r="J556" s="23" t="str">
        <f t="shared" si="163"/>
        <v>≤15</v>
      </c>
      <c r="K556" s="24">
        <v>7.0683999999999996</v>
      </c>
      <c r="L556" s="23" t="str">
        <f t="shared" si="154"/>
        <v>&lt;10</v>
      </c>
      <c r="M556" s="25">
        <v>190</v>
      </c>
      <c r="N556" s="18" t="str">
        <f t="shared" si="159"/>
        <v>&gt;180</v>
      </c>
      <c r="O556" s="25">
        <v>80.60799999999999</v>
      </c>
      <c r="P556" s="18" t="str">
        <f t="shared" si="160"/>
        <v>&gt;44</v>
      </c>
      <c r="Q556" s="25">
        <v>0</v>
      </c>
      <c r="R556" s="18" t="str">
        <f t="shared" si="161"/>
        <v>&lt;25</v>
      </c>
      <c r="S556" s="26" t="s">
        <v>8</v>
      </c>
      <c r="T556" s="18">
        <v>10</v>
      </c>
      <c r="U556" s="26" t="str">
        <f t="shared" si="162"/>
        <v>8–15</v>
      </c>
      <c r="V556" s="22">
        <v>3</v>
      </c>
      <c r="W556" s="22" t="str">
        <f t="shared" si="155"/>
        <v>2000–4000</v>
      </c>
      <c r="X556" s="25">
        <v>3361.3975999999998</v>
      </c>
      <c r="Y556" s="25">
        <v>4075.1128000000003</v>
      </c>
      <c r="Z556" s="27">
        <f t="shared" si="156"/>
        <v>0.19254158741945493</v>
      </c>
      <c r="AA556" s="25"/>
      <c r="AB556" s="25"/>
      <c r="AC556" s="27"/>
      <c r="AD556" s="25"/>
      <c r="AE556" s="25"/>
      <c r="AF556" s="27"/>
      <c r="AG556" s="22" t="str">
        <f t="shared" si="164"/>
        <v>&lt;20</v>
      </c>
      <c r="AH556" s="28">
        <v>13.9457</v>
      </c>
      <c r="AI556" s="28">
        <v>18.4026</v>
      </c>
      <c r="AJ556" s="27">
        <f t="shared" si="157"/>
        <v>0.27732074195733347</v>
      </c>
      <c r="AK556" s="28"/>
      <c r="AL556" s="28"/>
      <c r="AM556" s="27"/>
      <c r="AN556" s="28"/>
      <c r="AO556" s="28"/>
      <c r="AP556" s="27"/>
      <c r="AQ556" s="25">
        <v>46.877042510319995</v>
      </c>
      <c r="AR556" s="25">
        <v>74.99267081328</v>
      </c>
      <c r="AS556" s="27">
        <f t="shared" si="158"/>
        <v>0.4698623293767884</v>
      </c>
      <c r="AT556" s="25"/>
      <c r="AU556" s="25"/>
      <c r="AV556" s="27"/>
      <c r="AW556" s="25"/>
      <c r="AX556" s="25"/>
      <c r="AY556" s="27"/>
      <c r="AZ556" s="26">
        <v>0.44568999999999992</v>
      </c>
    </row>
    <row r="557" spans="1:52" x14ac:dyDescent="0.25">
      <c r="A557" s="22">
        <v>554</v>
      </c>
      <c r="B557" s="22">
        <v>59</v>
      </c>
      <c r="C557" s="22" t="s">
        <v>473</v>
      </c>
      <c r="D557" s="22" t="s">
        <v>30</v>
      </c>
      <c r="E557" s="23">
        <v>0.81</v>
      </c>
      <c r="F557" s="23" t="str">
        <f t="shared" si="153"/>
        <v>&gt;0.5</v>
      </c>
      <c r="G557" s="24">
        <v>7.7</v>
      </c>
      <c r="H557" s="23" t="str">
        <f t="shared" si="152"/>
        <v>&gt;7.0</v>
      </c>
      <c r="I557" s="23">
        <v>10</v>
      </c>
      <c r="J557" s="23" t="str">
        <f t="shared" si="163"/>
        <v>≤15</v>
      </c>
      <c r="K557" s="24">
        <v>7.0683999999999996</v>
      </c>
      <c r="L557" s="23" t="str">
        <f t="shared" si="154"/>
        <v>&lt;10</v>
      </c>
      <c r="M557" s="25">
        <v>190</v>
      </c>
      <c r="N557" s="18" t="str">
        <f t="shared" si="159"/>
        <v>&gt;180</v>
      </c>
      <c r="O557" s="25">
        <v>80.60799999999999</v>
      </c>
      <c r="P557" s="18" t="str">
        <f t="shared" si="160"/>
        <v>&gt;44</v>
      </c>
      <c r="Q557" s="25">
        <v>0</v>
      </c>
      <c r="R557" s="18" t="str">
        <f t="shared" si="161"/>
        <v>&lt;25</v>
      </c>
      <c r="S557" s="26" t="s">
        <v>8</v>
      </c>
      <c r="T557" s="18">
        <v>10</v>
      </c>
      <c r="U557" s="26" t="str">
        <f t="shared" si="162"/>
        <v>8–15</v>
      </c>
      <c r="V557" s="22">
        <v>3</v>
      </c>
      <c r="W557" s="22" t="str">
        <f t="shared" si="155"/>
        <v>2000–4000</v>
      </c>
      <c r="X557" s="25">
        <v>3660.6944000000003</v>
      </c>
      <c r="Y557" s="25">
        <v>2739.7655999999997</v>
      </c>
      <c r="Z557" s="27">
        <f t="shared" si="156"/>
        <v>-0.2897804868980508</v>
      </c>
      <c r="AA557" s="25"/>
      <c r="AB557" s="25"/>
      <c r="AC557" s="27"/>
      <c r="AD557" s="25"/>
      <c r="AE557" s="25"/>
      <c r="AF557" s="27"/>
      <c r="AG557" s="22" t="str">
        <f t="shared" si="164"/>
        <v>&lt;20</v>
      </c>
      <c r="AH557" s="28">
        <v>19.121400000000001</v>
      </c>
      <c r="AI557" s="28">
        <v>20.846599999999999</v>
      </c>
      <c r="AJ557" s="27">
        <f t="shared" si="157"/>
        <v>8.6382738703166664E-2</v>
      </c>
      <c r="AK557" s="28"/>
      <c r="AL557" s="28"/>
      <c r="AM557" s="27"/>
      <c r="AN557" s="28"/>
      <c r="AO557" s="28"/>
      <c r="AP557" s="27"/>
      <c r="AQ557" s="25">
        <v>69.997601900160006</v>
      </c>
      <c r="AR557" s="25">
        <v>57.114797556959985</v>
      </c>
      <c r="AS557" s="27">
        <f t="shared" si="158"/>
        <v>-0.20339774819488413</v>
      </c>
      <c r="AT557" s="25"/>
      <c r="AU557" s="25"/>
      <c r="AV557" s="27"/>
      <c r="AW557" s="25"/>
      <c r="AX557" s="25"/>
      <c r="AY557" s="27"/>
      <c r="AZ557" s="26">
        <v>0.17251999999999973</v>
      </c>
    </row>
    <row r="558" spans="1:52" x14ac:dyDescent="0.25">
      <c r="A558" s="22">
        <v>555</v>
      </c>
      <c r="B558" s="22">
        <v>59</v>
      </c>
      <c r="C558" s="22" t="s">
        <v>473</v>
      </c>
      <c r="D558" s="22" t="s">
        <v>30</v>
      </c>
      <c r="E558" s="23">
        <v>0.81</v>
      </c>
      <c r="F558" s="23" t="str">
        <f t="shared" si="153"/>
        <v>&gt;0.5</v>
      </c>
      <c r="G558" s="24">
        <v>7.7</v>
      </c>
      <c r="H558" s="23" t="str">
        <f t="shared" si="152"/>
        <v>&gt;7.0</v>
      </c>
      <c r="I558" s="23">
        <v>10</v>
      </c>
      <c r="J558" s="23" t="str">
        <f t="shared" si="163"/>
        <v>≤15</v>
      </c>
      <c r="K558" s="24">
        <v>7.0683999999999996</v>
      </c>
      <c r="L558" s="23" t="str">
        <f t="shared" si="154"/>
        <v>&lt;10</v>
      </c>
      <c r="M558" s="25">
        <v>190</v>
      </c>
      <c r="N558" s="18" t="str">
        <f t="shared" si="159"/>
        <v>&gt;180</v>
      </c>
      <c r="O558" s="25">
        <v>80.60799999999999</v>
      </c>
      <c r="P558" s="18" t="str">
        <f t="shared" si="160"/>
        <v>&gt;44</v>
      </c>
      <c r="Q558" s="25">
        <v>0</v>
      </c>
      <c r="R558" s="18" t="str">
        <f t="shared" si="161"/>
        <v>&lt;25</v>
      </c>
      <c r="S558" s="26" t="s">
        <v>8</v>
      </c>
      <c r="T558" s="18">
        <v>10</v>
      </c>
      <c r="U558" s="26" t="str">
        <f t="shared" si="162"/>
        <v>8–15</v>
      </c>
      <c r="V558" s="22">
        <v>3</v>
      </c>
      <c r="W558" s="22" t="str">
        <f t="shared" si="155"/>
        <v>2000–4000</v>
      </c>
      <c r="X558" s="25">
        <v>3476.5104000000001</v>
      </c>
      <c r="Y558" s="25">
        <v>3752.7864</v>
      </c>
      <c r="Z558" s="27">
        <f t="shared" si="156"/>
        <v>7.6469571997853647E-2</v>
      </c>
      <c r="AA558" s="25"/>
      <c r="AB558" s="25"/>
      <c r="AC558" s="27"/>
      <c r="AD558" s="25"/>
      <c r="AE558" s="25"/>
      <c r="AF558" s="27"/>
      <c r="AG558" s="22" t="str">
        <f t="shared" si="164"/>
        <v>20–30</v>
      </c>
      <c r="AH558" s="28">
        <v>21.9968</v>
      </c>
      <c r="AI558" s="28">
        <v>18.4026</v>
      </c>
      <c r="AJ558" s="27">
        <f t="shared" si="157"/>
        <v>-0.17840502925307594</v>
      </c>
      <c r="AK558" s="28"/>
      <c r="AL558" s="28"/>
      <c r="AM558" s="27"/>
      <c r="AN558" s="28"/>
      <c r="AO558" s="28"/>
      <c r="AP558" s="27"/>
      <c r="AQ558" s="25">
        <v>76.472103966720013</v>
      </c>
      <c r="AR558" s="25">
        <v>69.061027004639996</v>
      </c>
      <c r="AS558" s="27">
        <f t="shared" si="158"/>
        <v>-0.10193545725522257</v>
      </c>
      <c r="AT558" s="25"/>
      <c r="AU558" s="25"/>
      <c r="AV558" s="27"/>
      <c r="AW558" s="25"/>
      <c r="AX558" s="25"/>
      <c r="AY558" s="27"/>
      <c r="AZ558" s="26">
        <v>-0.35942000000000007</v>
      </c>
    </row>
    <row r="559" spans="1:52" x14ac:dyDescent="0.25">
      <c r="A559" s="22">
        <v>556</v>
      </c>
      <c r="B559" s="22">
        <v>59</v>
      </c>
      <c r="C559" s="22" t="s">
        <v>473</v>
      </c>
      <c r="D559" s="22" t="s">
        <v>30</v>
      </c>
      <c r="E559" s="23">
        <v>0.81</v>
      </c>
      <c r="F559" s="23" t="str">
        <f t="shared" si="153"/>
        <v>&gt;0.5</v>
      </c>
      <c r="G559" s="24">
        <v>7.7</v>
      </c>
      <c r="H559" s="23" t="str">
        <f t="shared" si="152"/>
        <v>&gt;7.0</v>
      </c>
      <c r="I559" s="23">
        <v>10</v>
      </c>
      <c r="J559" s="23" t="str">
        <f t="shared" si="163"/>
        <v>≤15</v>
      </c>
      <c r="K559" s="24">
        <v>7.0683999999999996</v>
      </c>
      <c r="L559" s="23" t="str">
        <f t="shared" si="154"/>
        <v>&lt;10</v>
      </c>
      <c r="M559" s="25">
        <v>190</v>
      </c>
      <c r="N559" s="18" t="str">
        <f t="shared" si="159"/>
        <v>&gt;180</v>
      </c>
      <c r="O559" s="25">
        <v>80.60799999999999</v>
      </c>
      <c r="P559" s="18" t="str">
        <f t="shared" si="160"/>
        <v>&gt;44</v>
      </c>
      <c r="Q559" s="25">
        <v>0</v>
      </c>
      <c r="R559" s="18" t="str">
        <f t="shared" si="161"/>
        <v>&lt;25</v>
      </c>
      <c r="S559" s="26" t="s">
        <v>8</v>
      </c>
      <c r="T559" s="18">
        <v>10</v>
      </c>
      <c r="U559" s="26" t="str">
        <f t="shared" si="162"/>
        <v>8–15</v>
      </c>
      <c r="V559" s="22">
        <v>3</v>
      </c>
      <c r="W559" s="22" t="str">
        <f t="shared" si="155"/>
        <v>2000–4000</v>
      </c>
      <c r="X559" s="25">
        <v>3660.6944000000003</v>
      </c>
      <c r="Y559" s="25">
        <v>3867.9080000000004</v>
      </c>
      <c r="Z559" s="27">
        <f t="shared" si="156"/>
        <v>5.5060936213042061E-2</v>
      </c>
      <c r="AA559" s="25"/>
      <c r="AB559" s="25"/>
      <c r="AC559" s="27"/>
      <c r="AD559" s="25"/>
      <c r="AE559" s="25"/>
      <c r="AF559" s="27"/>
      <c r="AG559" s="22" t="str">
        <f t="shared" si="164"/>
        <v>20–30</v>
      </c>
      <c r="AH559" s="28">
        <v>22.859400000000001</v>
      </c>
      <c r="AI559" s="28">
        <v>20.559100000000001</v>
      </c>
      <c r="AJ559" s="27">
        <f t="shared" si="157"/>
        <v>-0.10605874599327864</v>
      </c>
      <c r="AK559" s="28"/>
      <c r="AL559" s="28"/>
      <c r="AM559" s="27"/>
      <c r="AN559" s="28"/>
      <c r="AO559" s="28"/>
      <c r="AP559" s="27"/>
      <c r="AQ559" s="25">
        <v>83.681277567360013</v>
      </c>
      <c r="AR559" s="25">
        <v>79.52070736280001</v>
      </c>
      <c r="AS559" s="27">
        <f t="shared" si="158"/>
        <v>-5.099780978023654E-2</v>
      </c>
      <c r="AT559" s="25"/>
      <c r="AU559" s="25"/>
      <c r="AV559" s="27"/>
      <c r="AW559" s="25"/>
      <c r="AX559" s="25"/>
      <c r="AY559" s="27"/>
      <c r="AZ559" s="26">
        <v>-0.23003000000000001</v>
      </c>
    </row>
    <row r="560" spans="1:52" x14ac:dyDescent="0.25">
      <c r="A560" s="22">
        <v>557</v>
      </c>
      <c r="B560" s="22">
        <v>59</v>
      </c>
      <c r="C560" s="22" t="s">
        <v>473</v>
      </c>
      <c r="D560" s="22" t="s">
        <v>30</v>
      </c>
      <c r="E560" s="23">
        <v>0.81</v>
      </c>
      <c r="F560" s="23" t="str">
        <f t="shared" si="153"/>
        <v>&gt;0.5</v>
      </c>
      <c r="G560" s="24">
        <v>7.7</v>
      </c>
      <c r="H560" s="23" t="str">
        <f t="shared" si="152"/>
        <v>&gt;7.0</v>
      </c>
      <c r="I560" s="23">
        <v>10</v>
      </c>
      <c r="J560" s="23" t="str">
        <f t="shared" si="163"/>
        <v>≤15</v>
      </c>
      <c r="K560" s="24">
        <v>7.0683999999999996</v>
      </c>
      <c r="L560" s="23" t="str">
        <f t="shared" si="154"/>
        <v>&lt;10</v>
      </c>
      <c r="M560" s="25">
        <v>190</v>
      </c>
      <c r="N560" s="18" t="str">
        <f t="shared" si="159"/>
        <v>&gt;180</v>
      </c>
      <c r="O560" s="25">
        <v>80.60799999999999</v>
      </c>
      <c r="P560" s="18" t="str">
        <f t="shared" si="160"/>
        <v>&gt;44</v>
      </c>
      <c r="Q560" s="25">
        <v>0</v>
      </c>
      <c r="R560" s="18" t="str">
        <f t="shared" si="161"/>
        <v>&lt;25</v>
      </c>
      <c r="S560" s="26" t="s">
        <v>8</v>
      </c>
      <c r="T560" s="18">
        <v>10</v>
      </c>
      <c r="U560" s="26" t="str">
        <f t="shared" si="162"/>
        <v>8–15</v>
      </c>
      <c r="V560" s="22">
        <v>3</v>
      </c>
      <c r="W560" s="22" t="str">
        <f t="shared" si="155"/>
        <v>4000–6000</v>
      </c>
      <c r="X560" s="25">
        <v>5502.5608000000002</v>
      </c>
      <c r="Y560" s="25">
        <v>5410.4688000000006</v>
      </c>
      <c r="Z560" s="27">
        <f t="shared" si="156"/>
        <v>-1.6877840432451021E-2</v>
      </c>
      <c r="AA560" s="25"/>
      <c r="AB560" s="25"/>
      <c r="AC560" s="27"/>
      <c r="AD560" s="25"/>
      <c r="AE560" s="25"/>
      <c r="AF560" s="27"/>
      <c r="AG560" s="22" t="str">
        <f t="shared" si="164"/>
        <v>&lt;20</v>
      </c>
      <c r="AH560" s="28">
        <v>19.984000000000002</v>
      </c>
      <c r="AI560" s="28">
        <v>19.552700000000002</v>
      </c>
      <c r="AJ560" s="27">
        <f t="shared" si="157"/>
        <v>-2.181856907091859E-2</v>
      </c>
      <c r="AK560" s="28"/>
      <c r="AL560" s="28"/>
      <c r="AM560" s="27"/>
      <c r="AN560" s="28"/>
      <c r="AO560" s="28"/>
      <c r="AP560" s="27"/>
      <c r="AQ560" s="25">
        <v>109.96317502720002</v>
      </c>
      <c r="AR560" s="25">
        <v>105.78927330576002</v>
      </c>
      <c r="AS560" s="27">
        <f t="shared" si="158"/>
        <v>-3.8696409503369736E-2</v>
      </c>
      <c r="AT560" s="25"/>
      <c r="AU560" s="25"/>
      <c r="AV560" s="27"/>
      <c r="AW560" s="25"/>
      <c r="AX560" s="25"/>
      <c r="AY560" s="27"/>
      <c r="AZ560" s="26">
        <v>-4.3130000000000022E-2</v>
      </c>
    </row>
    <row r="561" spans="1:52" x14ac:dyDescent="0.25">
      <c r="A561" s="22">
        <v>558</v>
      </c>
      <c r="B561" s="22">
        <v>59</v>
      </c>
      <c r="C561" s="22" t="s">
        <v>473</v>
      </c>
      <c r="D561" s="22" t="s">
        <v>30</v>
      </c>
      <c r="E561" s="23">
        <v>0.81</v>
      </c>
      <c r="F561" s="23" t="str">
        <f t="shared" si="153"/>
        <v>&gt;0.5</v>
      </c>
      <c r="G561" s="24">
        <v>7.7</v>
      </c>
      <c r="H561" s="23" t="str">
        <f t="shared" si="152"/>
        <v>&gt;7.0</v>
      </c>
      <c r="I561" s="23">
        <v>10</v>
      </c>
      <c r="J561" s="23" t="str">
        <f t="shared" si="163"/>
        <v>≤15</v>
      </c>
      <c r="K561" s="24">
        <v>7.0683999999999996</v>
      </c>
      <c r="L561" s="23" t="str">
        <f t="shared" si="154"/>
        <v>&lt;10</v>
      </c>
      <c r="M561" s="25">
        <v>190</v>
      </c>
      <c r="N561" s="18" t="str">
        <f t="shared" si="159"/>
        <v>&gt;180</v>
      </c>
      <c r="O561" s="25">
        <v>80.60799999999999</v>
      </c>
      <c r="P561" s="18" t="str">
        <f t="shared" si="160"/>
        <v>&gt;44</v>
      </c>
      <c r="Q561" s="25">
        <v>0</v>
      </c>
      <c r="R561" s="18" t="str">
        <f t="shared" si="161"/>
        <v>&lt;25</v>
      </c>
      <c r="S561" s="26" t="s">
        <v>8</v>
      </c>
      <c r="T561" s="18">
        <v>10</v>
      </c>
      <c r="U561" s="26" t="str">
        <f t="shared" si="162"/>
        <v>8–15</v>
      </c>
      <c r="V561" s="22">
        <v>3</v>
      </c>
      <c r="W561" s="22" t="str">
        <f t="shared" si="155"/>
        <v>4000–6000</v>
      </c>
      <c r="X561" s="25">
        <v>5318.3680000000004</v>
      </c>
      <c r="Y561" s="25">
        <v>6147.2136</v>
      </c>
      <c r="Z561" s="27">
        <f t="shared" si="156"/>
        <v>0.14483241660536961</v>
      </c>
      <c r="AA561" s="25"/>
      <c r="AB561" s="25"/>
      <c r="AC561" s="27"/>
      <c r="AD561" s="25"/>
      <c r="AE561" s="25"/>
      <c r="AF561" s="27"/>
      <c r="AG561" s="22" t="str">
        <f t="shared" si="164"/>
        <v>&lt;20</v>
      </c>
      <c r="AH561" s="28">
        <v>17.9712</v>
      </c>
      <c r="AI561" s="28">
        <v>18.8339</v>
      </c>
      <c r="AJ561" s="27">
        <f t="shared" si="157"/>
        <v>4.6887960998020221E-2</v>
      </c>
      <c r="AK561" s="28"/>
      <c r="AL561" s="28"/>
      <c r="AM561" s="27"/>
      <c r="AN561" s="28"/>
      <c r="AO561" s="28"/>
      <c r="AP561" s="27"/>
      <c r="AQ561" s="25">
        <v>95.577455001600001</v>
      </c>
      <c r="AR561" s="25">
        <v>115.77600622104001</v>
      </c>
      <c r="AS561" s="27">
        <f t="shared" si="158"/>
        <v>0.19172037760338992</v>
      </c>
      <c r="AT561" s="25"/>
      <c r="AU561" s="25"/>
      <c r="AV561" s="27"/>
      <c r="AW561" s="25"/>
      <c r="AX561" s="25"/>
      <c r="AY561" s="27"/>
      <c r="AZ561" s="26">
        <v>8.6270000000000027E-2</v>
      </c>
    </row>
    <row r="562" spans="1:52" x14ac:dyDescent="0.25">
      <c r="A562" s="22">
        <v>559</v>
      </c>
      <c r="B562" s="22">
        <v>59</v>
      </c>
      <c r="C562" s="22" t="s">
        <v>473</v>
      </c>
      <c r="D562" s="22" t="s">
        <v>30</v>
      </c>
      <c r="E562" s="23">
        <v>0.81</v>
      </c>
      <c r="F562" s="23" t="str">
        <f t="shared" si="153"/>
        <v>&gt;0.5</v>
      </c>
      <c r="G562" s="24">
        <v>7.7</v>
      </c>
      <c r="H562" s="23" t="str">
        <f t="shared" si="152"/>
        <v>&gt;7.0</v>
      </c>
      <c r="I562" s="23">
        <v>10</v>
      </c>
      <c r="J562" s="23" t="str">
        <f t="shared" si="163"/>
        <v>≤15</v>
      </c>
      <c r="K562" s="24">
        <v>7.0683999999999996</v>
      </c>
      <c r="L562" s="23" t="str">
        <f t="shared" si="154"/>
        <v>&lt;10</v>
      </c>
      <c r="M562" s="25">
        <v>190</v>
      </c>
      <c r="N562" s="18" t="str">
        <f t="shared" si="159"/>
        <v>&gt;180</v>
      </c>
      <c r="O562" s="25">
        <v>80.60799999999999</v>
      </c>
      <c r="P562" s="18" t="str">
        <f t="shared" si="160"/>
        <v>&gt;44</v>
      </c>
      <c r="Q562" s="25">
        <v>0</v>
      </c>
      <c r="R562" s="18" t="str">
        <f t="shared" si="161"/>
        <v>&lt;25</v>
      </c>
      <c r="S562" s="26" t="s">
        <v>8</v>
      </c>
      <c r="T562" s="18">
        <v>10</v>
      </c>
      <c r="U562" s="26" t="str">
        <f t="shared" si="162"/>
        <v>8–15</v>
      </c>
      <c r="V562" s="22">
        <v>3</v>
      </c>
      <c r="W562" s="22" t="str">
        <f t="shared" si="155"/>
        <v>4000–6000</v>
      </c>
      <c r="X562" s="25">
        <v>4627.6736000000001</v>
      </c>
      <c r="Y562" s="25">
        <v>5272.3263999999999</v>
      </c>
      <c r="Z562" s="27">
        <f t="shared" si="156"/>
        <v>0.13041742765291342</v>
      </c>
      <c r="AA562" s="25"/>
      <c r="AB562" s="25"/>
      <c r="AC562" s="27"/>
      <c r="AD562" s="25"/>
      <c r="AE562" s="25"/>
      <c r="AF562" s="27"/>
      <c r="AG562" s="22" t="str">
        <f t="shared" si="164"/>
        <v>&lt;20</v>
      </c>
      <c r="AH562" s="28">
        <v>19.121400000000001</v>
      </c>
      <c r="AI562" s="28">
        <v>21.9968</v>
      </c>
      <c r="AJ562" s="27">
        <f t="shared" si="157"/>
        <v>0.14008886153332753</v>
      </c>
      <c r="AK562" s="28"/>
      <c r="AL562" s="28"/>
      <c r="AM562" s="27"/>
      <c r="AN562" s="28"/>
      <c r="AO562" s="28"/>
      <c r="AP562" s="27"/>
      <c r="AQ562" s="25">
        <v>88.487597975040018</v>
      </c>
      <c r="AR562" s="25">
        <v>115.97430935552001</v>
      </c>
      <c r="AS562" s="27">
        <f t="shared" si="158"/>
        <v>0.27050628918624098</v>
      </c>
      <c r="AT562" s="25"/>
      <c r="AU562" s="25"/>
      <c r="AV562" s="27"/>
      <c r="AW562" s="25"/>
      <c r="AX562" s="25"/>
      <c r="AY562" s="27"/>
      <c r="AZ562" s="26">
        <v>0.28753999999999991</v>
      </c>
    </row>
    <row r="563" spans="1:52" x14ac:dyDescent="0.25">
      <c r="A563" s="22">
        <v>560</v>
      </c>
      <c r="B563" s="22">
        <v>60</v>
      </c>
      <c r="C563" s="22" t="s">
        <v>474</v>
      </c>
      <c r="D563" s="22" t="s">
        <v>24</v>
      </c>
      <c r="E563" s="23"/>
      <c r="F563" s="23"/>
      <c r="G563" s="24"/>
      <c r="H563" s="23"/>
      <c r="I563" s="23"/>
      <c r="J563" s="23"/>
      <c r="K563" s="24"/>
      <c r="L563" s="23"/>
      <c r="M563" s="25">
        <v>150</v>
      </c>
      <c r="N563" s="18" t="str">
        <f t="shared" si="159"/>
        <v>110–180</v>
      </c>
      <c r="O563" s="25">
        <v>100.76</v>
      </c>
      <c r="P563" s="18" t="str">
        <f t="shared" si="160"/>
        <v>&gt;44</v>
      </c>
      <c r="Q563" s="25">
        <v>59.76</v>
      </c>
      <c r="R563" s="18" t="str">
        <f t="shared" si="161"/>
        <v>&gt;58</v>
      </c>
      <c r="S563" s="26" t="s">
        <v>8</v>
      </c>
      <c r="T563" s="18">
        <v>0.75666666666666671</v>
      </c>
      <c r="U563" s="26" t="str">
        <f t="shared" si="162"/>
        <v>&lt;8</v>
      </c>
      <c r="V563" s="22">
        <v>3</v>
      </c>
      <c r="W563" s="22" t="str">
        <f t="shared" si="155"/>
        <v>4000–6000</v>
      </c>
      <c r="X563" s="25">
        <v>5324.07</v>
      </c>
      <c r="Y563" s="25">
        <v>7314.8099999999995</v>
      </c>
      <c r="Z563" s="27">
        <f t="shared" si="156"/>
        <v>0.31766301165333605</v>
      </c>
      <c r="AA563" s="25">
        <v>10943.830000000002</v>
      </c>
      <c r="AB563" s="25">
        <v>10986.590000000002</v>
      </c>
      <c r="AC563" s="27">
        <f t="shared" ref="AC563:AC568" si="165">LN(AB563/AA563)</f>
        <v>3.8996110596583489E-3</v>
      </c>
      <c r="AD563" s="25">
        <v>16267.900000000001</v>
      </c>
      <c r="AE563" s="25">
        <v>18301.400000000001</v>
      </c>
      <c r="AF563" s="27">
        <f t="shared" ref="AF563:AF568" si="166">LN(AE563/AD563)</f>
        <v>0.11778371866447408</v>
      </c>
      <c r="AG563" s="22" t="str">
        <f t="shared" si="164"/>
        <v>20–30</v>
      </c>
      <c r="AH563" s="28">
        <v>20.213899999999999</v>
      </c>
      <c r="AI563" s="28">
        <v>28.235299999999999</v>
      </c>
      <c r="AJ563" s="27">
        <f t="shared" si="157"/>
        <v>0.33420248160518784</v>
      </c>
      <c r="AK563" s="28"/>
      <c r="AL563" s="28"/>
      <c r="AM563" s="27"/>
      <c r="AN563" s="28"/>
      <c r="AO563" s="28"/>
      <c r="AP563" s="27"/>
      <c r="AQ563" s="25">
        <v>107.62021857299999</v>
      </c>
      <c r="AR563" s="25">
        <v>206.53585479299997</v>
      </c>
      <c r="AS563" s="27">
        <f t="shared" si="158"/>
        <v>0.65186549325852383</v>
      </c>
      <c r="AT563" s="25"/>
      <c r="AU563" s="25"/>
      <c r="AV563" s="27"/>
      <c r="AW563" s="25"/>
      <c r="AX563" s="25"/>
      <c r="AY563" s="27"/>
      <c r="AZ563" s="26"/>
    </row>
    <row r="564" spans="1:52" x14ac:dyDescent="0.25">
      <c r="A564" s="22">
        <v>561</v>
      </c>
      <c r="B564" s="22">
        <v>60</v>
      </c>
      <c r="C564" s="22" t="s">
        <v>474</v>
      </c>
      <c r="D564" s="22" t="s">
        <v>24</v>
      </c>
      <c r="E564" s="23"/>
      <c r="F564" s="23"/>
      <c r="G564" s="24"/>
      <c r="H564" s="23"/>
      <c r="I564" s="23"/>
      <c r="J564" s="23"/>
      <c r="K564" s="24"/>
      <c r="L564" s="23"/>
      <c r="M564" s="25">
        <v>150</v>
      </c>
      <c r="N564" s="18" t="str">
        <f t="shared" si="159"/>
        <v>110–180</v>
      </c>
      <c r="O564" s="25">
        <v>100.76</v>
      </c>
      <c r="P564" s="18" t="str">
        <f t="shared" si="160"/>
        <v>&gt;44</v>
      </c>
      <c r="Q564" s="25">
        <v>59.76</v>
      </c>
      <c r="R564" s="18" t="str">
        <f t="shared" si="161"/>
        <v>&gt;58</v>
      </c>
      <c r="S564" s="26" t="s">
        <v>8</v>
      </c>
      <c r="T564" s="18">
        <v>0.75666666666666671</v>
      </c>
      <c r="U564" s="26" t="str">
        <f t="shared" si="162"/>
        <v>&lt;8</v>
      </c>
      <c r="V564" s="22">
        <v>3</v>
      </c>
      <c r="W564" s="22" t="str">
        <f t="shared" si="155"/>
        <v>&gt;6000</v>
      </c>
      <c r="X564" s="25">
        <v>7037.04</v>
      </c>
      <c r="Y564" s="25">
        <v>8842.59</v>
      </c>
      <c r="Z564" s="27">
        <f t="shared" si="156"/>
        <v>0.22839219295405028</v>
      </c>
      <c r="AA564" s="25">
        <v>10905.559999999998</v>
      </c>
      <c r="AB564" s="25">
        <v>10774.61</v>
      </c>
      <c r="AC564" s="27">
        <f t="shared" si="165"/>
        <v>-1.2080310486478923E-2</v>
      </c>
      <c r="AD564" s="25">
        <v>17942.599999999999</v>
      </c>
      <c r="AE564" s="25">
        <v>19617.2</v>
      </c>
      <c r="AF564" s="27">
        <f t="shared" si="166"/>
        <v>8.9228958768199973E-2</v>
      </c>
      <c r="AG564" s="22" t="str">
        <f t="shared" si="164"/>
        <v>30–40</v>
      </c>
      <c r="AH564" s="28">
        <v>30.802099999999999</v>
      </c>
      <c r="AI564" s="28">
        <v>33.369</v>
      </c>
      <c r="AJ564" s="27">
        <f t="shared" si="157"/>
        <v>8.0044455804565859E-2</v>
      </c>
      <c r="AK564" s="28"/>
      <c r="AL564" s="28"/>
      <c r="AM564" s="27"/>
      <c r="AN564" s="28"/>
      <c r="AO564" s="28"/>
      <c r="AP564" s="27"/>
      <c r="AQ564" s="25">
        <v>216.755609784</v>
      </c>
      <c r="AR564" s="25">
        <v>295.06838571000003</v>
      </c>
      <c r="AS564" s="27">
        <f t="shared" si="158"/>
        <v>0.30843664875861621</v>
      </c>
      <c r="AT564" s="25"/>
      <c r="AU564" s="25"/>
      <c r="AV564" s="27"/>
      <c r="AW564" s="25"/>
      <c r="AX564" s="25"/>
      <c r="AY564" s="27"/>
      <c r="AZ564" s="26">
        <v>3.3923788546255511</v>
      </c>
    </row>
    <row r="565" spans="1:52" x14ac:dyDescent="0.25">
      <c r="A565" s="22">
        <v>562</v>
      </c>
      <c r="B565" s="22">
        <v>60</v>
      </c>
      <c r="C565" s="22" t="s">
        <v>474</v>
      </c>
      <c r="D565" s="22" t="s">
        <v>24</v>
      </c>
      <c r="E565" s="23"/>
      <c r="F565" s="23"/>
      <c r="G565" s="24"/>
      <c r="H565" s="23"/>
      <c r="I565" s="23"/>
      <c r="J565" s="23"/>
      <c r="K565" s="24"/>
      <c r="L565" s="23"/>
      <c r="M565" s="25">
        <v>150</v>
      </c>
      <c r="N565" s="18" t="str">
        <f t="shared" si="159"/>
        <v>110–180</v>
      </c>
      <c r="O565" s="25">
        <v>100.76</v>
      </c>
      <c r="P565" s="18" t="str">
        <f t="shared" si="160"/>
        <v>&gt;44</v>
      </c>
      <c r="Q565" s="25">
        <v>59.76</v>
      </c>
      <c r="R565" s="18" t="str">
        <f t="shared" si="161"/>
        <v>&gt;58</v>
      </c>
      <c r="S565" s="26" t="s">
        <v>8</v>
      </c>
      <c r="T565" s="18">
        <v>0.75666666666666671</v>
      </c>
      <c r="U565" s="26" t="str">
        <f t="shared" si="162"/>
        <v>&lt;8</v>
      </c>
      <c r="V565" s="22">
        <v>3</v>
      </c>
      <c r="W565" s="22" t="str">
        <f t="shared" si="155"/>
        <v>&gt;6000</v>
      </c>
      <c r="X565" s="25">
        <v>6481.4800000000005</v>
      </c>
      <c r="Y565" s="25">
        <v>8472.2199999999993</v>
      </c>
      <c r="Z565" s="27">
        <f t="shared" si="156"/>
        <v>0.2678436965084548</v>
      </c>
      <c r="AA565" s="25">
        <v>10863.02</v>
      </c>
      <c r="AB565" s="25">
        <v>10786.180000000002</v>
      </c>
      <c r="AC565" s="27">
        <f t="shared" si="165"/>
        <v>-7.0986754865156633E-3</v>
      </c>
      <c r="AD565" s="25">
        <v>17344.5</v>
      </c>
      <c r="AE565" s="25">
        <v>19258.400000000001</v>
      </c>
      <c r="AF565" s="27">
        <f t="shared" si="166"/>
        <v>0.10467187593624371</v>
      </c>
      <c r="AG565" s="22" t="str">
        <f t="shared" si="164"/>
        <v>20–30</v>
      </c>
      <c r="AH565" s="28">
        <v>29.197900000000001</v>
      </c>
      <c r="AI565" s="28">
        <v>37.860999999999997</v>
      </c>
      <c r="AJ565" s="27">
        <f t="shared" si="157"/>
        <v>0.25982476965344758</v>
      </c>
      <c r="AK565" s="28"/>
      <c r="AL565" s="28"/>
      <c r="AM565" s="27"/>
      <c r="AN565" s="28"/>
      <c r="AO565" s="28"/>
      <c r="AP565" s="27"/>
      <c r="AQ565" s="25">
        <v>189.24560489200005</v>
      </c>
      <c r="AR565" s="25">
        <v>320.76672141999995</v>
      </c>
      <c r="AS565" s="27">
        <f t="shared" si="158"/>
        <v>0.52766846616190233</v>
      </c>
      <c r="AT565" s="25"/>
      <c r="AU565" s="25"/>
      <c r="AV565" s="27"/>
      <c r="AW565" s="25"/>
      <c r="AX565" s="25"/>
      <c r="AY565" s="27"/>
      <c r="AZ565" s="26"/>
    </row>
    <row r="566" spans="1:52" x14ac:dyDescent="0.25">
      <c r="A566" s="22">
        <v>563</v>
      </c>
      <c r="B566" s="22">
        <v>60</v>
      </c>
      <c r="C566" s="22" t="s">
        <v>474</v>
      </c>
      <c r="D566" s="22" t="s">
        <v>24</v>
      </c>
      <c r="E566" s="23"/>
      <c r="F566" s="23"/>
      <c r="G566" s="24"/>
      <c r="H566" s="23"/>
      <c r="I566" s="23"/>
      <c r="J566" s="23"/>
      <c r="K566" s="24"/>
      <c r="L566" s="23"/>
      <c r="M566" s="25">
        <v>150</v>
      </c>
      <c r="N566" s="18" t="str">
        <f t="shared" si="159"/>
        <v>110–180</v>
      </c>
      <c r="O566" s="25">
        <v>100.76</v>
      </c>
      <c r="P566" s="18" t="str">
        <f t="shared" si="160"/>
        <v>&gt;44</v>
      </c>
      <c r="Q566" s="25">
        <v>59.76</v>
      </c>
      <c r="R566" s="18" t="str">
        <f t="shared" si="161"/>
        <v>&gt;58</v>
      </c>
      <c r="S566" s="26" t="s">
        <v>8</v>
      </c>
      <c r="T566" s="18">
        <v>0.75666666666666671</v>
      </c>
      <c r="U566" s="26" t="str">
        <f t="shared" si="162"/>
        <v>&lt;8</v>
      </c>
      <c r="V566" s="22">
        <v>3</v>
      </c>
      <c r="W566" s="22" t="str">
        <f t="shared" si="155"/>
        <v>4000–6000</v>
      </c>
      <c r="X566" s="25">
        <v>5555.5599999999995</v>
      </c>
      <c r="Y566" s="25">
        <v>7361.11</v>
      </c>
      <c r="Z566" s="27">
        <f t="shared" si="156"/>
        <v>0.28141150849509805</v>
      </c>
      <c r="AA566" s="25">
        <v>10951.640000000001</v>
      </c>
      <c r="AB566" s="25">
        <v>10940.29</v>
      </c>
      <c r="AC566" s="27">
        <f t="shared" si="165"/>
        <v>-1.0369118681584917E-3</v>
      </c>
      <c r="AD566" s="25">
        <v>16507.2</v>
      </c>
      <c r="AE566" s="25">
        <v>18301.400000000001</v>
      </c>
      <c r="AF566" s="27">
        <f t="shared" si="166"/>
        <v>0.10318091028945651</v>
      </c>
      <c r="AG566" s="22" t="str">
        <f t="shared" si="164"/>
        <v>&lt;20</v>
      </c>
      <c r="AH566" s="28">
        <v>17.647099999999998</v>
      </c>
      <c r="AI566" s="28">
        <v>37.540100000000002</v>
      </c>
      <c r="AJ566" s="27">
        <f t="shared" si="157"/>
        <v>0.75483823104947179</v>
      </c>
      <c r="AK566" s="28"/>
      <c r="AL566" s="28"/>
      <c r="AM566" s="27"/>
      <c r="AN566" s="28"/>
      <c r="AO566" s="28"/>
      <c r="AP566" s="27"/>
      <c r="AQ566" s="25">
        <v>98.039522875999992</v>
      </c>
      <c r="AR566" s="25">
        <v>276.33680551099997</v>
      </c>
      <c r="AS566" s="27">
        <f t="shared" si="158"/>
        <v>1.0362497395445696</v>
      </c>
      <c r="AT566" s="25"/>
      <c r="AU566" s="25"/>
      <c r="AV566" s="27"/>
      <c r="AW566" s="25"/>
      <c r="AX566" s="25"/>
      <c r="AY566" s="27"/>
      <c r="AZ566" s="26"/>
    </row>
    <row r="567" spans="1:52" x14ac:dyDescent="0.25">
      <c r="A567" s="22">
        <v>564</v>
      </c>
      <c r="B567" s="22">
        <v>61</v>
      </c>
      <c r="C567" s="22" t="s">
        <v>475</v>
      </c>
      <c r="D567" s="22" t="s">
        <v>25</v>
      </c>
      <c r="E567" s="23">
        <v>2.91</v>
      </c>
      <c r="F567" s="23" t="str">
        <f t="shared" ref="F567:F630" si="167">IF(E567&gt;0.5, "&gt;0.5", "≤0.5")</f>
        <v>&gt;0.5</v>
      </c>
      <c r="G567" s="24">
        <v>5.5</v>
      </c>
      <c r="H567" s="23" t="str">
        <f t="shared" ref="H567:H630" si="168">IF(G567&gt;7,"&gt;7.0","≤7.0")</f>
        <v>≤7.0</v>
      </c>
      <c r="I567" s="23"/>
      <c r="J567" s="23"/>
      <c r="K567" s="24">
        <v>8.1028000000000002</v>
      </c>
      <c r="L567" s="23" t="str">
        <f t="shared" ref="L567:L612" si="169">IF(K567&gt;20,"&gt;20",IF(K567&gt;10,"10–20","&lt;10"))</f>
        <v>&lt;10</v>
      </c>
      <c r="M567" s="25">
        <v>100</v>
      </c>
      <c r="N567" s="18" t="str">
        <f t="shared" si="159"/>
        <v>&lt;110</v>
      </c>
      <c r="O567" s="25">
        <v>60.456000000000003</v>
      </c>
      <c r="P567" s="18" t="str">
        <f t="shared" si="160"/>
        <v>&gt;44</v>
      </c>
      <c r="Q567" s="25">
        <v>39.839999999999996</v>
      </c>
      <c r="R567" s="18" t="str">
        <f t="shared" si="161"/>
        <v>25–58</v>
      </c>
      <c r="S567" s="26" t="s">
        <v>8</v>
      </c>
      <c r="T567" s="18">
        <v>22.74700052164841</v>
      </c>
      <c r="U567" s="26" t="str">
        <f t="shared" si="162"/>
        <v>&gt;15</v>
      </c>
      <c r="V567" s="22">
        <v>3</v>
      </c>
      <c r="W567" s="22" t="str">
        <f t="shared" si="155"/>
        <v>2000–4000</v>
      </c>
      <c r="X567" s="25">
        <v>3932</v>
      </c>
      <c r="Y567" s="25">
        <v>4048</v>
      </c>
      <c r="Z567" s="27">
        <f t="shared" si="156"/>
        <v>2.9074729700244328E-2</v>
      </c>
      <c r="AA567" s="25">
        <v>6524</v>
      </c>
      <c r="AB567" s="25">
        <v>6873</v>
      </c>
      <c r="AC567" s="27">
        <f t="shared" si="165"/>
        <v>5.2113007380700703E-2</v>
      </c>
      <c r="AD567" s="25">
        <v>10456</v>
      </c>
      <c r="AE567" s="25">
        <v>10921</v>
      </c>
      <c r="AF567" s="27">
        <f t="shared" si="166"/>
        <v>4.3511564893670474E-2</v>
      </c>
      <c r="AG567" s="22"/>
      <c r="AH567" s="28"/>
      <c r="AI567" s="28"/>
      <c r="AJ567" s="27"/>
      <c r="AK567" s="28">
        <v>26.06</v>
      </c>
      <c r="AL567" s="28">
        <v>70.209999999999994</v>
      </c>
      <c r="AM567" s="27">
        <v>0.99108917933245833</v>
      </c>
      <c r="AN567" s="28">
        <v>30.604437643458301</v>
      </c>
      <c r="AO567" s="28">
        <v>72.612398132039189</v>
      </c>
      <c r="AP567" s="27">
        <v>0.86399066094740518</v>
      </c>
      <c r="AQ567" s="25">
        <v>149.30000000000001</v>
      </c>
      <c r="AR567" s="25">
        <v>304.61</v>
      </c>
      <c r="AS567" s="27">
        <f t="shared" si="158"/>
        <v>0.71307456531793212</v>
      </c>
      <c r="AT567" s="25"/>
      <c r="AU567" s="25"/>
      <c r="AV567" s="27"/>
      <c r="AW567" s="25">
        <v>320</v>
      </c>
      <c r="AX567" s="25">
        <v>793</v>
      </c>
      <c r="AY567" s="27">
        <f>LN(AX567/AW567)</f>
        <v>0.90750222584107576</v>
      </c>
      <c r="AZ567" s="26">
        <v>1.6692310691189287</v>
      </c>
    </row>
    <row r="568" spans="1:52" x14ac:dyDescent="0.25">
      <c r="A568" s="22">
        <v>565</v>
      </c>
      <c r="B568" s="22">
        <v>61</v>
      </c>
      <c r="C568" s="22" t="s">
        <v>475</v>
      </c>
      <c r="D568" s="22" t="s">
        <v>25</v>
      </c>
      <c r="E568" s="23">
        <v>2.91</v>
      </c>
      <c r="F568" s="23" t="str">
        <f t="shared" si="167"/>
        <v>&gt;0.5</v>
      </c>
      <c r="G568" s="24">
        <v>5.5</v>
      </c>
      <c r="H568" s="23" t="str">
        <f t="shared" si="168"/>
        <v>≤7.0</v>
      </c>
      <c r="I568" s="23"/>
      <c r="J568" s="23"/>
      <c r="K568" s="24">
        <v>8.1028000000000002</v>
      </c>
      <c r="L568" s="23" t="str">
        <f t="shared" si="169"/>
        <v>&lt;10</v>
      </c>
      <c r="M568" s="25">
        <v>100</v>
      </c>
      <c r="N568" s="18" t="str">
        <f t="shared" si="159"/>
        <v>&lt;110</v>
      </c>
      <c r="O568" s="25">
        <v>60.456000000000003</v>
      </c>
      <c r="P568" s="18" t="str">
        <f t="shared" si="160"/>
        <v>&gt;44</v>
      </c>
      <c r="Q568" s="25">
        <v>39.839999999999996</v>
      </c>
      <c r="R568" s="18" t="str">
        <f t="shared" si="161"/>
        <v>25–58</v>
      </c>
      <c r="S568" s="26" t="s">
        <v>8</v>
      </c>
      <c r="T568" s="18">
        <v>22.74700052164841</v>
      </c>
      <c r="U568" s="26" t="str">
        <f t="shared" si="162"/>
        <v>&gt;15</v>
      </c>
      <c r="V568" s="22">
        <v>3</v>
      </c>
      <c r="W568" s="22" t="str">
        <f t="shared" si="155"/>
        <v>2000–4000</v>
      </c>
      <c r="X568" s="25">
        <v>3758</v>
      </c>
      <c r="Y568" s="25">
        <v>3900</v>
      </c>
      <c r="Z568" s="27">
        <f t="shared" si="156"/>
        <v>3.7089652144327252E-2</v>
      </c>
      <c r="AA568" s="25">
        <v>6721</v>
      </c>
      <c r="AB568" s="25">
        <v>7453</v>
      </c>
      <c r="AC568" s="27">
        <f t="shared" si="165"/>
        <v>0.10337968291172787</v>
      </c>
      <c r="AD568" s="25">
        <v>10479</v>
      </c>
      <c r="AE568" s="25">
        <v>11353</v>
      </c>
      <c r="AF568" s="27">
        <f t="shared" si="166"/>
        <v>8.0108771689591907E-2</v>
      </c>
      <c r="AG568" s="22"/>
      <c r="AH568" s="28"/>
      <c r="AI568" s="28"/>
      <c r="AJ568" s="27"/>
      <c r="AK568" s="28">
        <v>26.3</v>
      </c>
      <c r="AL568" s="28">
        <v>67.81</v>
      </c>
      <c r="AM568" s="27">
        <v>0.94714073751203187</v>
      </c>
      <c r="AN568" s="28">
        <v>31.109838725069185</v>
      </c>
      <c r="AO568" s="28">
        <v>71.258698141460414</v>
      </c>
      <c r="AP568" s="27">
        <v>0.82879276400219226</v>
      </c>
      <c r="AQ568" s="25">
        <v>148.69</v>
      </c>
      <c r="AR568" s="25">
        <v>303.98</v>
      </c>
      <c r="AS568" s="27">
        <f t="shared" si="158"/>
        <v>0.71509830805918317</v>
      </c>
      <c r="AT568" s="25"/>
      <c r="AU568" s="25"/>
      <c r="AV568" s="27"/>
      <c r="AW568" s="25">
        <v>326</v>
      </c>
      <c r="AX568" s="25">
        <v>809</v>
      </c>
      <c r="AY568" s="27">
        <f>LN(AX568/AW568)</f>
        <v>0.90890153569178411</v>
      </c>
      <c r="AZ568" s="26">
        <v>1.6986855019951383</v>
      </c>
    </row>
    <row r="569" spans="1:52" x14ac:dyDescent="0.25">
      <c r="A569" s="22">
        <v>566</v>
      </c>
      <c r="B569" s="22">
        <v>62</v>
      </c>
      <c r="C569" s="22" t="s">
        <v>476</v>
      </c>
      <c r="D569" s="22" t="s">
        <v>30</v>
      </c>
      <c r="E569" s="23">
        <v>0.7</v>
      </c>
      <c r="F569" s="23" t="str">
        <f t="shared" si="167"/>
        <v>&gt;0.5</v>
      </c>
      <c r="G569" s="24">
        <v>8</v>
      </c>
      <c r="H569" s="23" t="str">
        <f t="shared" si="168"/>
        <v>&gt;7.0</v>
      </c>
      <c r="I569" s="23"/>
      <c r="J569" s="23"/>
      <c r="K569" s="24">
        <v>3.448</v>
      </c>
      <c r="L569" s="23" t="str">
        <f t="shared" si="169"/>
        <v>&lt;10</v>
      </c>
      <c r="M569" s="25"/>
      <c r="N569" s="18"/>
      <c r="O569" s="25"/>
      <c r="P569" s="18"/>
      <c r="Q569" s="25">
        <v>0</v>
      </c>
      <c r="R569" s="18" t="str">
        <f t="shared" si="161"/>
        <v>&lt;25</v>
      </c>
      <c r="S569" s="26" t="s">
        <v>20</v>
      </c>
      <c r="T569" s="18">
        <v>20</v>
      </c>
      <c r="U569" s="26" t="str">
        <f t="shared" si="162"/>
        <v>&gt;15</v>
      </c>
      <c r="V569" s="22">
        <v>3</v>
      </c>
      <c r="W569" s="22" t="str">
        <f t="shared" si="155"/>
        <v>2000–4000</v>
      </c>
      <c r="X569" s="25">
        <v>3300</v>
      </c>
      <c r="Y569" s="25">
        <v>3400</v>
      </c>
      <c r="Z569" s="27">
        <f t="shared" si="156"/>
        <v>2.9852963149681128E-2</v>
      </c>
      <c r="AA569" s="25"/>
      <c r="AB569" s="25"/>
      <c r="AC569" s="27"/>
      <c r="AD569" s="25"/>
      <c r="AE569" s="25"/>
      <c r="AF569" s="27"/>
      <c r="AG569" s="22"/>
      <c r="AH569" s="28"/>
      <c r="AI569" s="28"/>
      <c r="AJ569" s="27"/>
      <c r="AK569" s="28"/>
      <c r="AL569" s="28"/>
      <c r="AM569" s="27"/>
      <c r="AN569" s="28"/>
      <c r="AO569" s="28"/>
      <c r="AP569" s="27"/>
      <c r="AQ569" s="25"/>
      <c r="AR569" s="25"/>
      <c r="AS569" s="27"/>
      <c r="AT569" s="25"/>
      <c r="AU569" s="25"/>
      <c r="AV569" s="27"/>
      <c r="AW569" s="25"/>
      <c r="AX569" s="25"/>
      <c r="AY569" s="27"/>
      <c r="AZ569" s="26"/>
    </row>
    <row r="570" spans="1:52" x14ac:dyDescent="0.25">
      <c r="A570" s="22">
        <v>567</v>
      </c>
      <c r="B570" s="22">
        <v>62</v>
      </c>
      <c r="C570" s="22" t="s">
        <v>476</v>
      </c>
      <c r="D570" s="22" t="s">
        <v>30</v>
      </c>
      <c r="E570" s="23">
        <v>0.7</v>
      </c>
      <c r="F570" s="23" t="str">
        <f t="shared" si="167"/>
        <v>&gt;0.5</v>
      </c>
      <c r="G570" s="24">
        <v>8</v>
      </c>
      <c r="H570" s="23" t="str">
        <f t="shared" si="168"/>
        <v>&gt;7.0</v>
      </c>
      <c r="I570" s="23"/>
      <c r="J570" s="23"/>
      <c r="K570" s="24">
        <v>3.448</v>
      </c>
      <c r="L570" s="23" t="str">
        <f t="shared" si="169"/>
        <v>&lt;10</v>
      </c>
      <c r="M570" s="25"/>
      <c r="N570" s="18"/>
      <c r="O570" s="25"/>
      <c r="P570" s="18"/>
      <c r="Q570" s="25">
        <v>59.76</v>
      </c>
      <c r="R570" s="18" t="str">
        <f t="shared" si="161"/>
        <v>&gt;58</v>
      </c>
      <c r="S570" s="26" t="s">
        <v>20</v>
      </c>
      <c r="T570" s="18">
        <v>20</v>
      </c>
      <c r="U570" s="26" t="str">
        <f t="shared" si="162"/>
        <v>&gt;15</v>
      </c>
      <c r="V570" s="22">
        <v>3</v>
      </c>
      <c r="W570" s="22" t="str">
        <f t="shared" si="155"/>
        <v>2000–4000</v>
      </c>
      <c r="X570" s="25">
        <v>3500</v>
      </c>
      <c r="Y570" s="25">
        <v>3500</v>
      </c>
      <c r="Z570" s="27">
        <f t="shared" si="156"/>
        <v>0</v>
      </c>
      <c r="AA570" s="25"/>
      <c r="AB570" s="25"/>
      <c r="AC570" s="27"/>
      <c r="AD570" s="25"/>
      <c r="AE570" s="25"/>
      <c r="AF570" s="27"/>
      <c r="AG570" s="22"/>
      <c r="AH570" s="28"/>
      <c r="AI570" s="28"/>
      <c r="AJ570" s="27"/>
      <c r="AK570" s="28"/>
      <c r="AL570" s="28"/>
      <c r="AM570" s="27"/>
      <c r="AN570" s="28"/>
      <c r="AO570" s="28"/>
      <c r="AP570" s="27"/>
      <c r="AQ570" s="25"/>
      <c r="AR570" s="25"/>
      <c r="AS570" s="27"/>
      <c r="AT570" s="25"/>
      <c r="AU570" s="25"/>
      <c r="AV570" s="27"/>
      <c r="AW570" s="25"/>
      <c r="AX570" s="25"/>
      <c r="AY570" s="27"/>
      <c r="AZ570" s="26"/>
    </row>
    <row r="571" spans="1:52" x14ac:dyDescent="0.25">
      <c r="A571" s="22">
        <v>568</v>
      </c>
      <c r="B571" s="22">
        <v>62</v>
      </c>
      <c r="C571" s="22" t="s">
        <v>476</v>
      </c>
      <c r="D571" s="22" t="s">
        <v>30</v>
      </c>
      <c r="E571" s="23">
        <v>0.7</v>
      </c>
      <c r="F571" s="23" t="str">
        <f t="shared" si="167"/>
        <v>&gt;0.5</v>
      </c>
      <c r="G571" s="24">
        <v>8</v>
      </c>
      <c r="H571" s="23" t="str">
        <f t="shared" si="168"/>
        <v>&gt;7.0</v>
      </c>
      <c r="I571" s="23"/>
      <c r="J571" s="23"/>
      <c r="K571" s="24">
        <v>3.448</v>
      </c>
      <c r="L571" s="23" t="str">
        <f t="shared" si="169"/>
        <v>&lt;10</v>
      </c>
      <c r="M571" s="25"/>
      <c r="N571" s="18"/>
      <c r="O571" s="25"/>
      <c r="P571" s="18"/>
      <c r="Q571" s="25">
        <v>119.52</v>
      </c>
      <c r="R571" s="18" t="str">
        <f t="shared" si="161"/>
        <v>&gt;58</v>
      </c>
      <c r="S571" s="26" t="s">
        <v>20</v>
      </c>
      <c r="T571" s="18">
        <v>20</v>
      </c>
      <c r="U571" s="26" t="str">
        <f t="shared" si="162"/>
        <v>&gt;15</v>
      </c>
      <c r="V571" s="22">
        <v>3</v>
      </c>
      <c r="W571" s="22" t="str">
        <f t="shared" si="155"/>
        <v>2000–4000</v>
      </c>
      <c r="X571" s="25">
        <v>3600</v>
      </c>
      <c r="Y571" s="25">
        <v>3700</v>
      </c>
      <c r="Z571" s="27">
        <f t="shared" si="156"/>
        <v>2.7398974188114347E-2</v>
      </c>
      <c r="AA571" s="25"/>
      <c r="AB571" s="25"/>
      <c r="AC571" s="27"/>
      <c r="AD571" s="25"/>
      <c r="AE571" s="25"/>
      <c r="AF571" s="27"/>
      <c r="AG571" s="22"/>
      <c r="AH571" s="28"/>
      <c r="AI571" s="28"/>
      <c r="AJ571" s="27"/>
      <c r="AK571" s="28"/>
      <c r="AL571" s="28"/>
      <c r="AM571" s="27"/>
      <c r="AN571" s="28"/>
      <c r="AO571" s="28"/>
      <c r="AP571" s="27"/>
      <c r="AQ571" s="25"/>
      <c r="AR571" s="25"/>
      <c r="AS571" s="27"/>
      <c r="AT571" s="25"/>
      <c r="AU571" s="25"/>
      <c r="AV571" s="27"/>
      <c r="AW571" s="25"/>
      <c r="AX571" s="25"/>
      <c r="AY571" s="27"/>
      <c r="AZ571" s="26"/>
    </row>
    <row r="572" spans="1:52" x14ac:dyDescent="0.25">
      <c r="A572" s="22">
        <v>569</v>
      </c>
      <c r="B572" s="22">
        <v>62</v>
      </c>
      <c r="C572" s="22" t="s">
        <v>476</v>
      </c>
      <c r="D572" s="22" t="s">
        <v>30</v>
      </c>
      <c r="E572" s="23">
        <v>0.7</v>
      </c>
      <c r="F572" s="23" t="str">
        <f t="shared" si="167"/>
        <v>&gt;0.5</v>
      </c>
      <c r="G572" s="24">
        <v>8</v>
      </c>
      <c r="H572" s="23" t="str">
        <f t="shared" si="168"/>
        <v>&gt;7.0</v>
      </c>
      <c r="I572" s="23"/>
      <c r="J572" s="23"/>
      <c r="K572" s="24">
        <v>3.448</v>
      </c>
      <c r="L572" s="23" t="str">
        <f t="shared" si="169"/>
        <v>&lt;10</v>
      </c>
      <c r="M572" s="25"/>
      <c r="N572" s="18"/>
      <c r="O572" s="25"/>
      <c r="P572" s="18"/>
      <c r="Q572" s="25">
        <v>179.28</v>
      </c>
      <c r="R572" s="18" t="str">
        <f t="shared" si="161"/>
        <v>&gt;58</v>
      </c>
      <c r="S572" s="26" t="s">
        <v>20</v>
      </c>
      <c r="T572" s="18">
        <v>20</v>
      </c>
      <c r="U572" s="26" t="str">
        <f t="shared" si="162"/>
        <v>&gt;15</v>
      </c>
      <c r="V572" s="22">
        <v>3</v>
      </c>
      <c r="W572" s="22" t="str">
        <f t="shared" si="155"/>
        <v>2000–4000</v>
      </c>
      <c r="X572" s="25">
        <v>3400</v>
      </c>
      <c r="Y572" s="25">
        <v>3800</v>
      </c>
      <c r="Z572" s="27">
        <f t="shared" si="156"/>
        <v>0.1112256351102244</v>
      </c>
      <c r="AA572" s="25"/>
      <c r="AB572" s="25"/>
      <c r="AC572" s="27"/>
      <c r="AD572" s="25"/>
      <c r="AE572" s="25"/>
      <c r="AF572" s="27"/>
      <c r="AG572" s="22"/>
      <c r="AH572" s="28"/>
      <c r="AI572" s="28"/>
      <c r="AJ572" s="27"/>
      <c r="AK572" s="28"/>
      <c r="AL572" s="28"/>
      <c r="AM572" s="27"/>
      <c r="AN572" s="28"/>
      <c r="AO572" s="28"/>
      <c r="AP572" s="27"/>
      <c r="AQ572" s="25"/>
      <c r="AR572" s="25"/>
      <c r="AS572" s="27"/>
      <c r="AT572" s="25"/>
      <c r="AU572" s="25"/>
      <c r="AV572" s="27"/>
      <c r="AW572" s="25"/>
      <c r="AX572" s="25"/>
      <c r="AY572" s="27"/>
      <c r="AZ572" s="26"/>
    </row>
    <row r="573" spans="1:52" x14ac:dyDescent="0.25">
      <c r="A573" s="22">
        <v>570</v>
      </c>
      <c r="B573" s="22">
        <v>62</v>
      </c>
      <c r="C573" s="22" t="s">
        <v>476</v>
      </c>
      <c r="D573" s="22" t="s">
        <v>30</v>
      </c>
      <c r="E573" s="23">
        <v>0.7</v>
      </c>
      <c r="F573" s="23" t="str">
        <f t="shared" si="167"/>
        <v>&gt;0.5</v>
      </c>
      <c r="G573" s="24">
        <v>8</v>
      </c>
      <c r="H573" s="23" t="str">
        <f t="shared" si="168"/>
        <v>&gt;7.0</v>
      </c>
      <c r="I573" s="23"/>
      <c r="J573" s="23"/>
      <c r="K573" s="24">
        <v>3.448</v>
      </c>
      <c r="L573" s="23" t="str">
        <f t="shared" si="169"/>
        <v>&lt;10</v>
      </c>
      <c r="M573" s="25"/>
      <c r="N573" s="18"/>
      <c r="O573" s="25"/>
      <c r="P573" s="18"/>
      <c r="Q573" s="25">
        <v>0</v>
      </c>
      <c r="R573" s="18" t="str">
        <f t="shared" si="161"/>
        <v>&lt;25</v>
      </c>
      <c r="S573" s="26" t="s">
        <v>20</v>
      </c>
      <c r="T573" s="18">
        <v>40</v>
      </c>
      <c r="U573" s="26" t="str">
        <f t="shared" si="162"/>
        <v>&gt;15</v>
      </c>
      <c r="V573" s="22">
        <v>3</v>
      </c>
      <c r="W573" s="22" t="str">
        <f t="shared" si="155"/>
        <v>2000–4000</v>
      </c>
      <c r="X573" s="25">
        <v>3300</v>
      </c>
      <c r="Y573" s="25">
        <v>3900</v>
      </c>
      <c r="Z573" s="27">
        <f t="shared" si="156"/>
        <v>0.16705408466316624</v>
      </c>
      <c r="AA573" s="25"/>
      <c r="AB573" s="25"/>
      <c r="AC573" s="27"/>
      <c r="AD573" s="25"/>
      <c r="AE573" s="25"/>
      <c r="AF573" s="27"/>
      <c r="AG573" s="22"/>
      <c r="AH573" s="28"/>
      <c r="AI573" s="28"/>
      <c r="AJ573" s="27"/>
      <c r="AK573" s="28"/>
      <c r="AL573" s="28"/>
      <c r="AM573" s="27"/>
      <c r="AN573" s="28"/>
      <c r="AO573" s="28"/>
      <c r="AP573" s="27"/>
      <c r="AQ573" s="25"/>
      <c r="AR573" s="25"/>
      <c r="AS573" s="27"/>
      <c r="AT573" s="25"/>
      <c r="AU573" s="25"/>
      <c r="AV573" s="27"/>
      <c r="AW573" s="25"/>
      <c r="AX573" s="25"/>
      <c r="AY573" s="27"/>
      <c r="AZ573" s="26"/>
    </row>
    <row r="574" spans="1:52" x14ac:dyDescent="0.25">
      <c r="A574" s="22">
        <v>571</v>
      </c>
      <c r="B574" s="22">
        <v>62</v>
      </c>
      <c r="C574" s="22" t="s">
        <v>476</v>
      </c>
      <c r="D574" s="22" t="s">
        <v>30</v>
      </c>
      <c r="E574" s="23">
        <v>0.7</v>
      </c>
      <c r="F574" s="23" t="str">
        <f t="shared" si="167"/>
        <v>&gt;0.5</v>
      </c>
      <c r="G574" s="24">
        <v>8</v>
      </c>
      <c r="H574" s="23" t="str">
        <f t="shared" si="168"/>
        <v>&gt;7.0</v>
      </c>
      <c r="I574" s="23"/>
      <c r="J574" s="23"/>
      <c r="K574" s="24">
        <v>3.448</v>
      </c>
      <c r="L574" s="23" t="str">
        <f t="shared" si="169"/>
        <v>&lt;10</v>
      </c>
      <c r="M574" s="25"/>
      <c r="N574" s="18"/>
      <c r="O574" s="25"/>
      <c r="P574" s="18"/>
      <c r="Q574" s="25">
        <v>59.76</v>
      </c>
      <c r="R574" s="18" t="str">
        <f t="shared" si="161"/>
        <v>&gt;58</v>
      </c>
      <c r="S574" s="26" t="s">
        <v>20</v>
      </c>
      <c r="T574" s="18">
        <v>40</v>
      </c>
      <c r="U574" s="26" t="str">
        <f t="shared" si="162"/>
        <v>&gt;15</v>
      </c>
      <c r="V574" s="22">
        <v>3</v>
      </c>
      <c r="W574" s="22" t="str">
        <f t="shared" si="155"/>
        <v>2000–4000</v>
      </c>
      <c r="X574" s="25">
        <v>3500</v>
      </c>
      <c r="Y574" s="25">
        <v>4200</v>
      </c>
      <c r="Z574" s="27">
        <f t="shared" si="156"/>
        <v>0.18232155679395459</v>
      </c>
      <c r="AA574" s="25"/>
      <c r="AB574" s="25"/>
      <c r="AC574" s="27"/>
      <c r="AD574" s="25"/>
      <c r="AE574" s="25"/>
      <c r="AF574" s="27"/>
      <c r="AG574" s="22"/>
      <c r="AH574" s="28"/>
      <c r="AI574" s="28"/>
      <c r="AJ574" s="27"/>
      <c r="AK574" s="28"/>
      <c r="AL574" s="28"/>
      <c r="AM574" s="27"/>
      <c r="AN574" s="28"/>
      <c r="AO574" s="28"/>
      <c r="AP574" s="27"/>
      <c r="AQ574" s="25"/>
      <c r="AR574" s="25"/>
      <c r="AS574" s="27"/>
      <c r="AT574" s="25"/>
      <c r="AU574" s="25"/>
      <c r="AV574" s="27"/>
      <c r="AW574" s="25"/>
      <c r="AX574" s="25"/>
      <c r="AY574" s="27"/>
      <c r="AZ574" s="26"/>
    </row>
    <row r="575" spans="1:52" x14ac:dyDescent="0.25">
      <c r="A575" s="22">
        <v>572</v>
      </c>
      <c r="B575" s="22">
        <v>62</v>
      </c>
      <c r="C575" s="22" t="s">
        <v>476</v>
      </c>
      <c r="D575" s="22" t="s">
        <v>30</v>
      </c>
      <c r="E575" s="23">
        <v>0.7</v>
      </c>
      <c r="F575" s="23" t="str">
        <f t="shared" si="167"/>
        <v>&gt;0.5</v>
      </c>
      <c r="G575" s="24">
        <v>8</v>
      </c>
      <c r="H575" s="23" t="str">
        <f t="shared" si="168"/>
        <v>&gt;7.0</v>
      </c>
      <c r="I575" s="23"/>
      <c r="J575" s="23"/>
      <c r="K575" s="24">
        <v>3.448</v>
      </c>
      <c r="L575" s="23" t="str">
        <f t="shared" si="169"/>
        <v>&lt;10</v>
      </c>
      <c r="M575" s="25"/>
      <c r="N575" s="18"/>
      <c r="O575" s="25"/>
      <c r="P575" s="18"/>
      <c r="Q575" s="25">
        <v>119.52</v>
      </c>
      <c r="R575" s="18" t="str">
        <f t="shared" si="161"/>
        <v>&gt;58</v>
      </c>
      <c r="S575" s="26" t="s">
        <v>20</v>
      </c>
      <c r="T575" s="18">
        <v>40</v>
      </c>
      <c r="U575" s="26" t="str">
        <f t="shared" si="162"/>
        <v>&gt;15</v>
      </c>
      <c r="V575" s="22">
        <v>3</v>
      </c>
      <c r="W575" s="22" t="str">
        <f t="shared" si="155"/>
        <v>2000–4000</v>
      </c>
      <c r="X575" s="25">
        <v>3600</v>
      </c>
      <c r="Y575" s="25">
        <v>4400</v>
      </c>
      <c r="Z575" s="27">
        <f t="shared" si="156"/>
        <v>0.20067069546215124</v>
      </c>
      <c r="AA575" s="25"/>
      <c r="AB575" s="25"/>
      <c r="AC575" s="27"/>
      <c r="AD575" s="25"/>
      <c r="AE575" s="25"/>
      <c r="AF575" s="27"/>
      <c r="AG575" s="22"/>
      <c r="AH575" s="28"/>
      <c r="AI575" s="28"/>
      <c r="AJ575" s="27"/>
      <c r="AK575" s="28"/>
      <c r="AL575" s="28"/>
      <c r="AM575" s="27"/>
      <c r="AN575" s="28"/>
      <c r="AO575" s="28"/>
      <c r="AP575" s="27"/>
      <c r="AQ575" s="25"/>
      <c r="AR575" s="25"/>
      <c r="AS575" s="27"/>
      <c r="AT575" s="25"/>
      <c r="AU575" s="25"/>
      <c r="AV575" s="27"/>
      <c r="AW575" s="25"/>
      <c r="AX575" s="25"/>
      <c r="AY575" s="27"/>
      <c r="AZ575" s="26"/>
    </row>
    <row r="576" spans="1:52" x14ac:dyDescent="0.25">
      <c r="A576" s="22">
        <v>573</v>
      </c>
      <c r="B576" s="22">
        <v>62</v>
      </c>
      <c r="C576" s="22" t="s">
        <v>476</v>
      </c>
      <c r="D576" s="22" t="s">
        <v>30</v>
      </c>
      <c r="E576" s="23">
        <v>0.7</v>
      </c>
      <c r="F576" s="23" t="str">
        <f t="shared" si="167"/>
        <v>&gt;0.5</v>
      </c>
      <c r="G576" s="24">
        <v>8</v>
      </c>
      <c r="H576" s="23" t="str">
        <f t="shared" si="168"/>
        <v>&gt;7.0</v>
      </c>
      <c r="I576" s="23"/>
      <c r="J576" s="23"/>
      <c r="K576" s="24">
        <v>3.448</v>
      </c>
      <c r="L576" s="23" t="str">
        <f t="shared" si="169"/>
        <v>&lt;10</v>
      </c>
      <c r="M576" s="25"/>
      <c r="N576" s="18"/>
      <c r="O576" s="25"/>
      <c r="P576" s="18"/>
      <c r="Q576" s="25">
        <v>179.28</v>
      </c>
      <c r="R576" s="18" t="str">
        <f t="shared" si="161"/>
        <v>&gt;58</v>
      </c>
      <c r="S576" s="26" t="s">
        <v>20</v>
      </c>
      <c r="T576" s="18">
        <v>40</v>
      </c>
      <c r="U576" s="26" t="str">
        <f t="shared" si="162"/>
        <v>&gt;15</v>
      </c>
      <c r="V576" s="22">
        <v>3</v>
      </c>
      <c r="W576" s="22" t="str">
        <f t="shared" si="155"/>
        <v>2000–4000</v>
      </c>
      <c r="X576" s="25">
        <v>3400</v>
      </c>
      <c r="Y576" s="25">
        <v>4900</v>
      </c>
      <c r="Z576" s="27">
        <f t="shared" si="156"/>
        <v>0.36545977349446523</v>
      </c>
      <c r="AA576" s="25"/>
      <c r="AB576" s="25"/>
      <c r="AC576" s="27"/>
      <c r="AD576" s="25"/>
      <c r="AE576" s="25"/>
      <c r="AF576" s="27"/>
      <c r="AG576" s="22"/>
      <c r="AH576" s="28"/>
      <c r="AI576" s="28"/>
      <c r="AJ576" s="27"/>
      <c r="AK576" s="28"/>
      <c r="AL576" s="28"/>
      <c r="AM576" s="27"/>
      <c r="AN576" s="28"/>
      <c r="AO576" s="28"/>
      <c r="AP576" s="27"/>
      <c r="AQ576" s="25"/>
      <c r="AR576" s="25"/>
      <c r="AS576" s="27"/>
      <c r="AT576" s="25"/>
      <c r="AU576" s="25"/>
      <c r="AV576" s="27"/>
      <c r="AW576" s="25"/>
      <c r="AX576" s="25"/>
      <c r="AY576" s="27"/>
      <c r="AZ576" s="26"/>
    </row>
    <row r="577" spans="1:52" x14ac:dyDescent="0.25">
      <c r="A577" s="22">
        <v>574</v>
      </c>
      <c r="B577" s="22">
        <v>62</v>
      </c>
      <c r="C577" s="22" t="s">
        <v>476</v>
      </c>
      <c r="D577" s="22" t="s">
        <v>30</v>
      </c>
      <c r="E577" s="23">
        <v>0.7</v>
      </c>
      <c r="F577" s="23" t="str">
        <f t="shared" si="167"/>
        <v>&gt;0.5</v>
      </c>
      <c r="G577" s="24">
        <v>8</v>
      </c>
      <c r="H577" s="23" t="str">
        <f t="shared" si="168"/>
        <v>&gt;7.0</v>
      </c>
      <c r="I577" s="23"/>
      <c r="J577" s="23"/>
      <c r="K577" s="24">
        <v>3.448</v>
      </c>
      <c r="L577" s="23" t="str">
        <f t="shared" si="169"/>
        <v>&lt;10</v>
      </c>
      <c r="M577" s="25"/>
      <c r="N577" s="18"/>
      <c r="O577" s="25"/>
      <c r="P577" s="18"/>
      <c r="Q577" s="25">
        <v>0</v>
      </c>
      <c r="R577" s="18" t="str">
        <f t="shared" si="161"/>
        <v>&lt;25</v>
      </c>
      <c r="S577" s="26" t="s">
        <v>20</v>
      </c>
      <c r="T577" s="18">
        <v>20</v>
      </c>
      <c r="U577" s="26" t="str">
        <f t="shared" si="162"/>
        <v>&gt;15</v>
      </c>
      <c r="V577" s="22">
        <v>3</v>
      </c>
      <c r="W577" s="22" t="str">
        <f t="shared" si="155"/>
        <v>&lt;2000</v>
      </c>
      <c r="X577" s="25">
        <v>1600</v>
      </c>
      <c r="Y577" s="25">
        <v>2100</v>
      </c>
      <c r="Z577" s="27">
        <f t="shared" si="156"/>
        <v>0.27193371548364176</v>
      </c>
      <c r="AA577" s="25"/>
      <c r="AB577" s="25"/>
      <c r="AC577" s="27"/>
      <c r="AD577" s="25"/>
      <c r="AE577" s="25"/>
      <c r="AF577" s="27"/>
      <c r="AG577" s="22"/>
      <c r="AH577" s="28"/>
      <c r="AI577" s="28"/>
      <c r="AJ577" s="27"/>
      <c r="AK577" s="28"/>
      <c r="AL577" s="28"/>
      <c r="AM577" s="27"/>
      <c r="AN577" s="28"/>
      <c r="AO577" s="28"/>
      <c r="AP577" s="27"/>
      <c r="AQ577" s="25"/>
      <c r="AR577" s="25"/>
      <c r="AS577" s="27"/>
      <c r="AT577" s="25"/>
      <c r="AU577" s="25"/>
      <c r="AV577" s="27"/>
      <c r="AW577" s="25"/>
      <c r="AX577" s="25"/>
      <c r="AY577" s="27"/>
      <c r="AZ577" s="26"/>
    </row>
    <row r="578" spans="1:52" x14ac:dyDescent="0.25">
      <c r="A578" s="22">
        <v>575</v>
      </c>
      <c r="B578" s="22">
        <v>62</v>
      </c>
      <c r="C578" s="22" t="s">
        <v>476</v>
      </c>
      <c r="D578" s="22" t="s">
        <v>30</v>
      </c>
      <c r="E578" s="23">
        <v>0.7</v>
      </c>
      <c r="F578" s="23" t="str">
        <f t="shared" si="167"/>
        <v>&gt;0.5</v>
      </c>
      <c r="G578" s="24">
        <v>8</v>
      </c>
      <c r="H578" s="23" t="str">
        <f t="shared" si="168"/>
        <v>&gt;7.0</v>
      </c>
      <c r="I578" s="23"/>
      <c r="J578" s="23"/>
      <c r="K578" s="24">
        <v>3.448</v>
      </c>
      <c r="L578" s="23" t="str">
        <f t="shared" si="169"/>
        <v>&lt;10</v>
      </c>
      <c r="M578" s="25"/>
      <c r="N578" s="18"/>
      <c r="O578" s="25"/>
      <c r="P578" s="18"/>
      <c r="Q578" s="25">
        <v>59.76</v>
      </c>
      <c r="R578" s="18" t="str">
        <f t="shared" si="161"/>
        <v>&gt;58</v>
      </c>
      <c r="S578" s="26" t="s">
        <v>20</v>
      </c>
      <c r="T578" s="18">
        <v>20</v>
      </c>
      <c r="U578" s="26" t="str">
        <f t="shared" si="162"/>
        <v>&gt;15</v>
      </c>
      <c r="V578" s="22">
        <v>3</v>
      </c>
      <c r="W578" s="22" t="str">
        <f t="shared" si="155"/>
        <v>&lt;2000</v>
      </c>
      <c r="X578" s="25">
        <v>1600</v>
      </c>
      <c r="Y578" s="25">
        <v>2300</v>
      </c>
      <c r="Z578" s="27">
        <f t="shared" si="156"/>
        <v>0.36290549368936847</v>
      </c>
      <c r="AA578" s="25"/>
      <c r="AB578" s="25"/>
      <c r="AC578" s="27"/>
      <c r="AD578" s="25"/>
      <c r="AE578" s="25"/>
      <c r="AF578" s="27"/>
      <c r="AG578" s="22"/>
      <c r="AH578" s="28"/>
      <c r="AI578" s="28"/>
      <c r="AJ578" s="27"/>
      <c r="AK578" s="28"/>
      <c r="AL578" s="28"/>
      <c r="AM578" s="27"/>
      <c r="AN578" s="28"/>
      <c r="AO578" s="28"/>
      <c r="AP578" s="27"/>
      <c r="AQ578" s="25"/>
      <c r="AR578" s="25"/>
      <c r="AS578" s="27"/>
      <c r="AT578" s="25"/>
      <c r="AU578" s="25"/>
      <c r="AV578" s="27"/>
      <c r="AW578" s="25"/>
      <c r="AX578" s="25"/>
      <c r="AY578" s="27"/>
      <c r="AZ578" s="26"/>
    </row>
    <row r="579" spans="1:52" x14ac:dyDescent="0.25">
      <c r="A579" s="22">
        <v>576</v>
      </c>
      <c r="B579" s="22">
        <v>62</v>
      </c>
      <c r="C579" s="22" t="s">
        <v>476</v>
      </c>
      <c r="D579" s="22" t="s">
        <v>30</v>
      </c>
      <c r="E579" s="23">
        <v>0.7</v>
      </c>
      <c r="F579" s="23" t="str">
        <f t="shared" si="167"/>
        <v>&gt;0.5</v>
      </c>
      <c r="G579" s="24">
        <v>8</v>
      </c>
      <c r="H579" s="23" t="str">
        <f t="shared" si="168"/>
        <v>&gt;7.0</v>
      </c>
      <c r="I579" s="23"/>
      <c r="J579" s="23"/>
      <c r="K579" s="24">
        <v>3.448</v>
      </c>
      <c r="L579" s="23" t="str">
        <f t="shared" si="169"/>
        <v>&lt;10</v>
      </c>
      <c r="M579" s="25"/>
      <c r="N579" s="18"/>
      <c r="O579" s="25"/>
      <c r="P579" s="18"/>
      <c r="Q579" s="25">
        <v>119.52</v>
      </c>
      <c r="R579" s="18" t="str">
        <f t="shared" si="161"/>
        <v>&gt;58</v>
      </c>
      <c r="S579" s="26" t="s">
        <v>20</v>
      </c>
      <c r="T579" s="18">
        <v>20</v>
      </c>
      <c r="U579" s="26" t="str">
        <f t="shared" si="162"/>
        <v>&gt;15</v>
      </c>
      <c r="V579" s="22">
        <v>3</v>
      </c>
      <c r="W579" s="22" t="str">
        <f t="shared" si="155"/>
        <v>&lt;2000</v>
      </c>
      <c r="X579" s="25">
        <v>1700</v>
      </c>
      <c r="Y579" s="25">
        <v>2100</v>
      </c>
      <c r="Z579" s="27">
        <f t="shared" si="156"/>
        <v>0.21130909366720696</v>
      </c>
      <c r="AA579" s="25"/>
      <c r="AB579" s="25"/>
      <c r="AC579" s="27"/>
      <c r="AD579" s="25"/>
      <c r="AE579" s="25"/>
      <c r="AF579" s="27"/>
      <c r="AG579" s="22"/>
      <c r="AH579" s="28"/>
      <c r="AI579" s="28"/>
      <c r="AJ579" s="27"/>
      <c r="AK579" s="28"/>
      <c r="AL579" s="28"/>
      <c r="AM579" s="27"/>
      <c r="AN579" s="28"/>
      <c r="AO579" s="28"/>
      <c r="AP579" s="27"/>
      <c r="AQ579" s="25"/>
      <c r="AR579" s="25"/>
      <c r="AS579" s="27"/>
      <c r="AT579" s="25"/>
      <c r="AU579" s="25"/>
      <c r="AV579" s="27"/>
      <c r="AW579" s="25"/>
      <c r="AX579" s="25"/>
      <c r="AY579" s="27"/>
      <c r="AZ579" s="26"/>
    </row>
    <row r="580" spans="1:52" x14ac:dyDescent="0.25">
      <c r="A580" s="22">
        <v>577</v>
      </c>
      <c r="B580" s="22">
        <v>62</v>
      </c>
      <c r="C580" s="22" t="s">
        <v>476</v>
      </c>
      <c r="D580" s="22" t="s">
        <v>30</v>
      </c>
      <c r="E580" s="23">
        <v>0.7</v>
      </c>
      <c r="F580" s="23" t="str">
        <f t="shared" si="167"/>
        <v>&gt;0.5</v>
      </c>
      <c r="G580" s="24">
        <v>8</v>
      </c>
      <c r="H580" s="23" t="str">
        <f t="shared" si="168"/>
        <v>&gt;7.0</v>
      </c>
      <c r="I580" s="23"/>
      <c r="J580" s="23"/>
      <c r="K580" s="24">
        <v>3.448</v>
      </c>
      <c r="L580" s="23" t="str">
        <f t="shared" si="169"/>
        <v>&lt;10</v>
      </c>
      <c r="M580" s="25"/>
      <c r="N580" s="18"/>
      <c r="O580" s="25"/>
      <c r="P580" s="18"/>
      <c r="Q580" s="25">
        <v>179.28</v>
      </c>
      <c r="R580" s="18" t="str">
        <f t="shared" si="161"/>
        <v>&gt;58</v>
      </c>
      <c r="S580" s="26" t="s">
        <v>20</v>
      </c>
      <c r="T580" s="18">
        <v>20</v>
      </c>
      <c r="U580" s="26" t="str">
        <f t="shared" si="162"/>
        <v>&gt;15</v>
      </c>
      <c r="V580" s="22">
        <v>3</v>
      </c>
      <c r="W580" s="22" t="str">
        <f t="shared" si="155"/>
        <v>&lt;2000</v>
      </c>
      <c r="X580" s="25">
        <v>1800</v>
      </c>
      <c r="Y580" s="25">
        <v>2500</v>
      </c>
      <c r="Z580" s="27">
        <f t="shared" si="156"/>
        <v>0.32850406697203605</v>
      </c>
      <c r="AA580" s="25"/>
      <c r="AB580" s="25"/>
      <c r="AC580" s="27"/>
      <c r="AD580" s="25"/>
      <c r="AE580" s="25"/>
      <c r="AF580" s="27"/>
      <c r="AG580" s="22"/>
      <c r="AH580" s="28"/>
      <c r="AI580" s="28"/>
      <c r="AJ580" s="27"/>
      <c r="AK580" s="28"/>
      <c r="AL580" s="28"/>
      <c r="AM580" s="27"/>
      <c r="AN580" s="28"/>
      <c r="AO580" s="28"/>
      <c r="AP580" s="27"/>
      <c r="AQ580" s="25"/>
      <c r="AR580" s="25"/>
      <c r="AS580" s="27"/>
      <c r="AT580" s="25"/>
      <c r="AU580" s="25"/>
      <c r="AV580" s="27"/>
      <c r="AW580" s="25"/>
      <c r="AX580" s="25"/>
      <c r="AY580" s="27"/>
      <c r="AZ580" s="26"/>
    </row>
    <row r="581" spans="1:52" x14ac:dyDescent="0.25">
      <c r="A581" s="22">
        <v>578</v>
      </c>
      <c r="B581" s="22">
        <v>62</v>
      </c>
      <c r="C581" s="22" t="s">
        <v>476</v>
      </c>
      <c r="D581" s="22" t="s">
        <v>30</v>
      </c>
      <c r="E581" s="23">
        <v>0.7</v>
      </c>
      <c r="F581" s="23" t="str">
        <f t="shared" si="167"/>
        <v>&gt;0.5</v>
      </c>
      <c r="G581" s="24">
        <v>8</v>
      </c>
      <c r="H581" s="23" t="str">
        <f t="shared" si="168"/>
        <v>&gt;7.0</v>
      </c>
      <c r="I581" s="23"/>
      <c r="J581" s="23"/>
      <c r="K581" s="24">
        <v>3.448</v>
      </c>
      <c r="L581" s="23" t="str">
        <f t="shared" si="169"/>
        <v>&lt;10</v>
      </c>
      <c r="M581" s="25"/>
      <c r="N581" s="18"/>
      <c r="O581" s="25"/>
      <c r="P581" s="18"/>
      <c r="Q581" s="25">
        <v>0</v>
      </c>
      <c r="R581" s="18" t="str">
        <f t="shared" si="161"/>
        <v>&lt;25</v>
      </c>
      <c r="S581" s="26" t="s">
        <v>20</v>
      </c>
      <c r="T581" s="18">
        <v>40</v>
      </c>
      <c r="U581" s="26" t="str">
        <f t="shared" si="162"/>
        <v>&gt;15</v>
      </c>
      <c r="V581" s="22">
        <v>3</v>
      </c>
      <c r="W581" s="22" t="str">
        <f t="shared" si="155"/>
        <v>&lt;2000</v>
      </c>
      <c r="X581" s="25">
        <v>1600</v>
      </c>
      <c r="Y581" s="25">
        <v>2400</v>
      </c>
      <c r="Z581" s="27">
        <f t="shared" si="156"/>
        <v>0.40546510810816438</v>
      </c>
      <c r="AA581" s="25"/>
      <c r="AB581" s="25"/>
      <c r="AC581" s="27"/>
      <c r="AD581" s="25"/>
      <c r="AE581" s="25"/>
      <c r="AF581" s="27"/>
      <c r="AG581" s="22"/>
      <c r="AH581" s="28"/>
      <c r="AI581" s="28"/>
      <c r="AJ581" s="27"/>
      <c r="AK581" s="28"/>
      <c r="AL581" s="28"/>
      <c r="AM581" s="27"/>
      <c r="AN581" s="28"/>
      <c r="AO581" s="28"/>
      <c r="AP581" s="27"/>
      <c r="AQ581" s="25"/>
      <c r="AR581" s="25"/>
      <c r="AS581" s="27"/>
      <c r="AT581" s="25"/>
      <c r="AU581" s="25"/>
      <c r="AV581" s="27"/>
      <c r="AW581" s="25"/>
      <c r="AX581" s="25"/>
      <c r="AY581" s="27"/>
      <c r="AZ581" s="26"/>
    </row>
    <row r="582" spans="1:52" x14ac:dyDescent="0.25">
      <c r="A582" s="22">
        <v>579</v>
      </c>
      <c r="B582" s="22">
        <v>62</v>
      </c>
      <c r="C582" s="22" t="s">
        <v>476</v>
      </c>
      <c r="D582" s="22" t="s">
        <v>30</v>
      </c>
      <c r="E582" s="23">
        <v>0.7</v>
      </c>
      <c r="F582" s="23" t="str">
        <f t="shared" si="167"/>
        <v>&gt;0.5</v>
      </c>
      <c r="G582" s="24">
        <v>8</v>
      </c>
      <c r="H582" s="23" t="str">
        <f t="shared" si="168"/>
        <v>&gt;7.0</v>
      </c>
      <c r="I582" s="23"/>
      <c r="J582" s="23"/>
      <c r="K582" s="24">
        <v>3.448</v>
      </c>
      <c r="L582" s="23" t="str">
        <f t="shared" si="169"/>
        <v>&lt;10</v>
      </c>
      <c r="M582" s="25"/>
      <c r="N582" s="18"/>
      <c r="O582" s="25"/>
      <c r="P582" s="18"/>
      <c r="Q582" s="25">
        <v>59.76</v>
      </c>
      <c r="R582" s="18" t="str">
        <f t="shared" si="161"/>
        <v>&gt;58</v>
      </c>
      <c r="S582" s="26" t="s">
        <v>20</v>
      </c>
      <c r="T582" s="18">
        <v>40</v>
      </c>
      <c r="U582" s="26" t="str">
        <f t="shared" si="162"/>
        <v>&gt;15</v>
      </c>
      <c r="V582" s="22">
        <v>3</v>
      </c>
      <c r="W582" s="22" t="str">
        <f t="shared" si="155"/>
        <v>&lt;2000</v>
      </c>
      <c r="X582" s="25">
        <v>1600</v>
      </c>
      <c r="Y582" s="25">
        <v>2900</v>
      </c>
      <c r="Z582" s="27">
        <f t="shared" si="156"/>
        <v>0.59470710774669278</v>
      </c>
      <c r="AA582" s="25"/>
      <c r="AB582" s="25"/>
      <c r="AC582" s="27"/>
      <c r="AD582" s="25"/>
      <c r="AE582" s="25"/>
      <c r="AF582" s="27"/>
      <c r="AG582" s="22"/>
      <c r="AH582" s="28"/>
      <c r="AI582" s="28"/>
      <c r="AJ582" s="27"/>
      <c r="AK582" s="28"/>
      <c r="AL582" s="28"/>
      <c r="AM582" s="27"/>
      <c r="AN582" s="28"/>
      <c r="AO582" s="28"/>
      <c r="AP582" s="27"/>
      <c r="AQ582" s="25"/>
      <c r="AR582" s="25"/>
      <c r="AS582" s="27"/>
      <c r="AT582" s="25"/>
      <c r="AU582" s="25"/>
      <c r="AV582" s="27"/>
      <c r="AW582" s="25"/>
      <c r="AX582" s="25"/>
      <c r="AY582" s="27"/>
      <c r="AZ582" s="26"/>
    </row>
    <row r="583" spans="1:52" x14ac:dyDescent="0.25">
      <c r="A583" s="22">
        <v>580</v>
      </c>
      <c r="B583" s="22">
        <v>62</v>
      </c>
      <c r="C583" s="22" t="s">
        <v>476</v>
      </c>
      <c r="D583" s="22" t="s">
        <v>30</v>
      </c>
      <c r="E583" s="23">
        <v>0.7</v>
      </c>
      <c r="F583" s="23" t="str">
        <f t="shared" si="167"/>
        <v>&gt;0.5</v>
      </c>
      <c r="G583" s="24">
        <v>8</v>
      </c>
      <c r="H583" s="23" t="str">
        <f t="shared" si="168"/>
        <v>&gt;7.0</v>
      </c>
      <c r="I583" s="23"/>
      <c r="J583" s="23"/>
      <c r="K583" s="24">
        <v>3.448</v>
      </c>
      <c r="L583" s="23" t="str">
        <f t="shared" si="169"/>
        <v>&lt;10</v>
      </c>
      <c r="M583" s="25"/>
      <c r="N583" s="18"/>
      <c r="O583" s="25"/>
      <c r="P583" s="18"/>
      <c r="Q583" s="25">
        <v>119.52</v>
      </c>
      <c r="R583" s="18" t="str">
        <f t="shared" si="161"/>
        <v>&gt;58</v>
      </c>
      <c r="S583" s="26" t="s">
        <v>20</v>
      </c>
      <c r="T583" s="18">
        <v>40</v>
      </c>
      <c r="U583" s="26" t="str">
        <f t="shared" si="162"/>
        <v>&gt;15</v>
      </c>
      <c r="V583" s="22">
        <v>3</v>
      </c>
      <c r="W583" s="22" t="str">
        <f t="shared" si="155"/>
        <v>&lt;2000</v>
      </c>
      <c r="X583" s="25">
        <v>1700</v>
      </c>
      <c r="Y583" s="25">
        <v>3300</v>
      </c>
      <c r="Z583" s="27">
        <f t="shared" si="156"/>
        <v>0.66329421741026418</v>
      </c>
      <c r="AA583" s="25"/>
      <c r="AB583" s="25"/>
      <c r="AC583" s="27"/>
      <c r="AD583" s="25"/>
      <c r="AE583" s="25"/>
      <c r="AF583" s="27"/>
      <c r="AG583" s="22"/>
      <c r="AH583" s="28"/>
      <c r="AI583" s="28"/>
      <c r="AJ583" s="27"/>
      <c r="AK583" s="28"/>
      <c r="AL583" s="28"/>
      <c r="AM583" s="27"/>
      <c r="AN583" s="28"/>
      <c r="AO583" s="28"/>
      <c r="AP583" s="27"/>
      <c r="AQ583" s="25"/>
      <c r="AR583" s="25"/>
      <c r="AS583" s="27"/>
      <c r="AT583" s="25"/>
      <c r="AU583" s="25"/>
      <c r="AV583" s="27"/>
      <c r="AW583" s="25"/>
      <c r="AX583" s="25"/>
      <c r="AY583" s="27"/>
      <c r="AZ583" s="26"/>
    </row>
    <row r="584" spans="1:52" x14ac:dyDescent="0.25">
      <c r="A584" s="22">
        <v>581</v>
      </c>
      <c r="B584" s="22">
        <v>62</v>
      </c>
      <c r="C584" s="22" t="s">
        <v>476</v>
      </c>
      <c r="D584" s="22" t="s">
        <v>30</v>
      </c>
      <c r="E584" s="23">
        <v>0.7</v>
      </c>
      <c r="F584" s="23" t="str">
        <f t="shared" si="167"/>
        <v>&gt;0.5</v>
      </c>
      <c r="G584" s="24">
        <v>8</v>
      </c>
      <c r="H584" s="23" t="str">
        <f t="shared" si="168"/>
        <v>&gt;7.0</v>
      </c>
      <c r="I584" s="23"/>
      <c r="J584" s="23"/>
      <c r="K584" s="24">
        <v>3.448</v>
      </c>
      <c r="L584" s="23" t="str">
        <f t="shared" si="169"/>
        <v>&lt;10</v>
      </c>
      <c r="M584" s="25"/>
      <c r="N584" s="18"/>
      <c r="O584" s="25"/>
      <c r="P584" s="18"/>
      <c r="Q584" s="25">
        <v>179.28</v>
      </c>
      <c r="R584" s="18" t="str">
        <f t="shared" si="161"/>
        <v>&gt;58</v>
      </c>
      <c r="S584" s="26" t="s">
        <v>20</v>
      </c>
      <c r="T584" s="18">
        <v>40</v>
      </c>
      <c r="U584" s="26" t="str">
        <f t="shared" si="162"/>
        <v>&gt;15</v>
      </c>
      <c r="V584" s="22">
        <v>3</v>
      </c>
      <c r="W584" s="22" t="str">
        <f t="shared" si="155"/>
        <v>&lt;2000</v>
      </c>
      <c r="X584" s="25">
        <v>1800</v>
      </c>
      <c r="Y584" s="25">
        <v>4000</v>
      </c>
      <c r="Z584" s="27">
        <f t="shared" si="156"/>
        <v>0.79850769621777162</v>
      </c>
      <c r="AA584" s="25"/>
      <c r="AB584" s="25"/>
      <c r="AC584" s="27"/>
      <c r="AD584" s="25"/>
      <c r="AE584" s="25"/>
      <c r="AF584" s="27"/>
      <c r="AG584" s="22"/>
      <c r="AH584" s="28"/>
      <c r="AI584" s="28"/>
      <c r="AJ584" s="27"/>
      <c r="AK584" s="28"/>
      <c r="AL584" s="28"/>
      <c r="AM584" s="27"/>
      <c r="AN584" s="28"/>
      <c r="AO584" s="28"/>
      <c r="AP584" s="27"/>
      <c r="AQ584" s="25"/>
      <c r="AR584" s="25"/>
      <c r="AS584" s="27"/>
      <c r="AT584" s="25"/>
      <c r="AU584" s="25"/>
      <c r="AV584" s="27"/>
      <c r="AW584" s="25"/>
      <c r="AX584" s="25"/>
      <c r="AY584" s="27"/>
      <c r="AZ584" s="26"/>
    </row>
    <row r="585" spans="1:52" x14ac:dyDescent="0.25">
      <c r="A585" s="22">
        <v>582</v>
      </c>
      <c r="B585" s="22">
        <v>63</v>
      </c>
      <c r="C585" s="22" t="s">
        <v>477</v>
      </c>
      <c r="D585" s="22" t="s">
        <v>16</v>
      </c>
      <c r="E585" s="23">
        <v>1.3000000000000001E-2</v>
      </c>
      <c r="F585" s="23" t="str">
        <f t="shared" si="167"/>
        <v>≤0.5</v>
      </c>
      <c r="G585" s="24">
        <v>6.8949999999999996</v>
      </c>
      <c r="H585" s="23" t="str">
        <f t="shared" si="168"/>
        <v>≤7.0</v>
      </c>
      <c r="I585" s="23"/>
      <c r="J585" s="23"/>
      <c r="K585" s="24">
        <v>16.033200000000001</v>
      </c>
      <c r="L585" s="23" t="str">
        <f t="shared" si="169"/>
        <v>10–20</v>
      </c>
      <c r="M585" s="25">
        <v>0</v>
      </c>
      <c r="N585" s="18" t="str">
        <f t="shared" ref="N585:N612" si="170">IF(M585&gt;180,"&gt;180",IF(M585&gt;110,"110–180","&lt;110"))</f>
        <v>&lt;110</v>
      </c>
      <c r="O585" s="25">
        <v>100.76</v>
      </c>
      <c r="P585" s="18" t="str">
        <f t="shared" ref="P585:P612" si="171">IF(O585&gt;44,"&gt;44",IF(O585&gt;26.4,"26–44","&lt;26"))</f>
        <v>&gt;44</v>
      </c>
      <c r="Q585" s="25">
        <v>99.6</v>
      </c>
      <c r="R585" s="18" t="str">
        <f t="shared" si="161"/>
        <v>&gt;58</v>
      </c>
      <c r="S585" s="26" t="s">
        <v>8</v>
      </c>
      <c r="T585" s="18">
        <v>10</v>
      </c>
      <c r="U585" s="26" t="str">
        <f t="shared" si="162"/>
        <v>8–15</v>
      </c>
      <c r="V585" s="22">
        <v>4</v>
      </c>
      <c r="W585" s="22" t="str">
        <f t="shared" si="155"/>
        <v>2000–4000</v>
      </c>
      <c r="X585" s="25">
        <v>3634.3</v>
      </c>
      <c r="Y585" s="25">
        <v>4567.8999999999996</v>
      </c>
      <c r="Z585" s="27">
        <f t="shared" si="156"/>
        <v>0.22863706046903196</v>
      </c>
      <c r="AA585" s="25"/>
      <c r="AB585" s="25"/>
      <c r="AC585" s="27"/>
      <c r="AD585" s="25"/>
      <c r="AE585" s="25"/>
      <c r="AF585" s="27"/>
      <c r="AG585" s="22"/>
      <c r="AH585" s="28"/>
      <c r="AI585" s="28"/>
      <c r="AJ585" s="27"/>
      <c r="AK585" s="28"/>
      <c r="AL585" s="28"/>
      <c r="AM585" s="27"/>
      <c r="AN585" s="28"/>
      <c r="AO585" s="28"/>
      <c r="AP585" s="27"/>
      <c r="AQ585" s="25"/>
      <c r="AR585" s="25"/>
      <c r="AS585" s="27"/>
      <c r="AT585" s="25"/>
      <c r="AU585" s="25"/>
      <c r="AV585" s="27"/>
      <c r="AW585" s="25"/>
      <c r="AX585" s="25"/>
      <c r="AY585" s="27"/>
      <c r="AZ585" s="26"/>
    </row>
    <row r="586" spans="1:52" x14ac:dyDescent="0.25">
      <c r="A586" s="22">
        <v>583</v>
      </c>
      <c r="B586" s="22">
        <v>63</v>
      </c>
      <c r="C586" s="22" t="s">
        <v>477</v>
      </c>
      <c r="D586" s="22" t="s">
        <v>16</v>
      </c>
      <c r="E586" s="23">
        <v>1.3000000000000001E-2</v>
      </c>
      <c r="F586" s="23" t="str">
        <f t="shared" si="167"/>
        <v>≤0.5</v>
      </c>
      <c r="G586" s="24">
        <v>6.8949999999999996</v>
      </c>
      <c r="H586" s="23" t="str">
        <f t="shared" si="168"/>
        <v>≤7.0</v>
      </c>
      <c r="I586" s="23"/>
      <c r="J586" s="23"/>
      <c r="K586" s="24">
        <v>16.033200000000001</v>
      </c>
      <c r="L586" s="23" t="str">
        <f t="shared" si="169"/>
        <v>10–20</v>
      </c>
      <c r="M586" s="25">
        <v>0</v>
      </c>
      <c r="N586" s="18" t="str">
        <f t="shared" si="170"/>
        <v>&lt;110</v>
      </c>
      <c r="O586" s="25">
        <v>100.76</v>
      </c>
      <c r="P586" s="18" t="str">
        <f t="shared" si="171"/>
        <v>&gt;44</v>
      </c>
      <c r="Q586" s="25">
        <v>99.6</v>
      </c>
      <c r="R586" s="18" t="str">
        <f t="shared" si="161"/>
        <v>&gt;58</v>
      </c>
      <c r="S586" s="26" t="s">
        <v>8</v>
      </c>
      <c r="T586" s="18">
        <v>20</v>
      </c>
      <c r="U586" s="26" t="str">
        <f t="shared" si="162"/>
        <v>&gt;15</v>
      </c>
      <c r="V586" s="22">
        <v>4</v>
      </c>
      <c r="W586" s="22" t="str">
        <f t="shared" si="155"/>
        <v>2000–4000</v>
      </c>
      <c r="X586" s="25">
        <v>3634.3</v>
      </c>
      <c r="Y586" s="25">
        <v>4233.3</v>
      </c>
      <c r="Z586" s="27">
        <f t="shared" si="156"/>
        <v>0.15256531052319505</v>
      </c>
      <c r="AA586" s="25"/>
      <c r="AB586" s="25"/>
      <c r="AC586" s="27"/>
      <c r="AD586" s="25"/>
      <c r="AE586" s="25"/>
      <c r="AF586" s="27"/>
      <c r="AG586" s="22"/>
      <c r="AH586" s="28"/>
      <c r="AI586" s="28"/>
      <c r="AJ586" s="27"/>
      <c r="AK586" s="28"/>
      <c r="AL586" s="28"/>
      <c r="AM586" s="27"/>
      <c r="AN586" s="28"/>
      <c r="AO586" s="28"/>
      <c r="AP586" s="27"/>
      <c r="AQ586" s="25"/>
      <c r="AR586" s="25"/>
      <c r="AS586" s="27"/>
      <c r="AT586" s="25"/>
      <c r="AU586" s="25"/>
      <c r="AV586" s="27"/>
      <c r="AW586" s="25"/>
      <c r="AX586" s="25"/>
      <c r="AY586" s="27"/>
      <c r="AZ586" s="26"/>
    </row>
    <row r="587" spans="1:52" x14ac:dyDescent="0.25">
      <c r="A587" s="22">
        <v>584</v>
      </c>
      <c r="B587" s="22">
        <v>63</v>
      </c>
      <c r="C587" s="22" t="s">
        <v>477</v>
      </c>
      <c r="D587" s="22" t="s">
        <v>16</v>
      </c>
      <c r="E587" s="23">
        <v>1.3000000000000001E-2</v>
      </c>
      <c r="F587" s="23" t="str">
        <f t="shared" si="167"/>
        <v>≤0.5</v>
      </c>
      <c r="G587" s="24">
        <v>6.8949999999999996</v>
      </c>
      <c r="H587" s="23" t="str">
        <f t="shared" si="168"/>
        <v>≤7.0</v>
      </c>
      <c r="I587" s="23"/>
      <c r="J587" s="23"/>
      <c r="K587" s="24">
        <v>16.033200000000001</v>
      </c>
      <c r="L587" s="23" t="str">
        <f t="shared" si="169"/>
        <v>10–20</v>
      </c>
      <c r="M587" s="25">
        <v>75</v>
      </c>
      <c r="N587" s="18" t="str">
        <f t="shared" si="170"/>
        <v>&lt;110</v>
      </c>
      <c r="O587" s="25">
        <v>100.76</v>
      </c>
      <c r="P587" s="18" t="str">
        <f t="shared" si="171"/>
        <v>&gt;44</v>
      </c>
      <c r="Q587" s="25">
        <v>99.6</v>
      </c>
      <c r="R587" s="18" t="str">
        <f t="shared" si="161"/>
        <v>&gt;58</v>
      </c>
      <c r="S587" s="26" t="s">
        <v>8</v>
      </c>
      <c r="T587" s="18">
        <v>10</v>
      </c>
      <c r="U587" s="26" t="str">
        <f t="shared" si="162"/>
        <v>8–15</v>
      </c>
      <c r="V587" s="22">
        <v>4</v>
      </c>
      <c r="W587" s="22" t="str">
        <f t="shared" si="155"/>
        <v>4000–6000</v>
      </c>
      <c r="X587" s="25">
        <v>4539.3999999999996</v>
      </c>
      <c r="Y587" s="25">
        <v>5995.9</v>
      </c>
      <c r="Z587" s="27">
        <f t="shared" si="156"/>
        <v>0.27828105758685306</v>
      </c>
      <c r="AA587" s="25"/>
      <c r="AB587" s="25"/>
      <c r="AC587" s="27"/>
      <c r="AD587" s="25"/>
      <c r="AE587" s="25"/>
      <c r="AF587" s="27"/>
      <c r="AG587" s="22"/>
      <c r="AH587" s="28"/>
      <c r="AI587" s="28"/>
      <c r="AJ587" s="27"/>
      <c r="AK587" s="28"/>
      <c r="AL587" s="28"/>
      <c r="AM587" s="27"/>
      <c r="AN587" s="28"/>
      <c r="AO587" s="28"/>
      <c r="AP587" s="27"/>
      <c r="AQ587" s="25"/>
      <c r="AR587" s="25"/>
      <c r="AS587" s="27"/>
      <c r="AT587" s="25"/>
      <c r="AU587" s="25"/>
      <c r="AV587" s="27"/>
      <c r="AW587" s="25"/>
      <c r="AX587" s="25"/>
      <c r="AY587" s="27"/>
      <c r="AZ587" s="26"/>
    </row>
    <row r="588" spans="1:52" x14ac:dyDescent="0.25">
      <c r="A588" s="22">
        <v>585</v>
      </c>
      <c r="B588" s="22">
        <v>63</v>
      </c>
      <c r="C588" s="22" t="s">
        <v>477</v>
      </c>
      <c r="D588" s="22" t="s">
        <v>16</v>
      </c>
      <c r="E588" s="23">
        <v>1.3000000000000001E-2</v>
      </c>
      <c r="F588" s="23" t="str">
        <f t="shared" si="167"/>
        <v>≤0.5</v>
      </c>
      <c r="G588" s="24">
        <v>6.8949999999999996</v>
      </c>
      <c r="H588" s="23" t="str">
        <f t="shared" si="168"/>
        <v>≤7.0</v>
      </c>
      <c r="I588" s="23"/>
      <c r="J588" s="23"/>
      <c r="K588" s="24">
        <v>16.033200000000001</v>
      </c>
      <c r="L588" s="23" t="str">
        <f t="shared" si="169"/>
        <v>10–20</v>
      </c>
      <c r="M588" s="25">
        <v>75</v>
      </c>
      <c r="N588" s="18" t="str">
        <f t="shared" si="170"/>
        <v>&lt;110</v>
      </c>
      <c r="O588" s="25">
        <v>100.76</v>
      </c>
      <c r="P588" s="18" t="str">
        <f t="shared" si="171"/>
        <v>&gt;44</v>
      </c>
      <c r="Q588" s="25">
        <v>99.6</v>
      </c>
      <c r="R588" s="18" t="str">
        <f t="shared" si="161"/>
        <v>&gt;58</v>
      </c>
      <c r="S588" s="26" t="s">
        <v>8</v>
      </c>
      <c r="T588" s="18">
        <v>20</v>
      </c>
      <c r="U588" s="26" t="str">
        <f t="shared" si="162"/>
        <v>&gt;15</v>
      </c>
      <c r="V588" s="22">
        <v>4</v>
      </c>
      <c r="W588" s="22" t="str">
        <f t="shared" ref="W588:W639" si="172">IF(X588&gt;6000,"&gt;6000",IF(X588&gt;4000,"4000–6000",IF(X588&gt;2000,"2000–4000","&lt;2000")))</f>
        <v>4000–6000</v>
      </c>
      <c r="X588" s="25">
        <v>4539.3999999999996</v>
      </c>
      <c r="Y588" s="25">
        <v>5873</v>
      </c>
      <c r="Z588" s="27">
        <f t="shared" ref="Z588:Z639" si="173">LN(Y588/X588)</f>
        <v>0.2575707318111502</v>
      </c>
      <c r="AA588" s="25"/>
      <c r="AB588" s="25"/>
      <c r="AC588" s="27"/>
      <c r="AD588" s="25"/>
      <c r="AE588" s="25"/>
      <c r="AF588" s="27"/>
      <c r="AG588" s="22"/>
      <c r="AH588" s="28"/>
      <c r="AI588" s="28"/>
      <c r="AJ588" s="27"/>
      <c r="AK588" s="28"/>
      <c r="AL588" s="28"/>
      <c r="AM588" s="27"/>
      <c r="AN588" s="28"/>
      <c r="AO588" s="28"/>
      <c r="AP588" s="27"/>
      <c r="AQ588" s="25"/>
      <c r="AR588" s="25"/>
      <c r="AS588" s="27"/>
      <c r="AT588" s="25"/>
      <c r="AU588" s="25"/>
      <c r="AV588" s="27"/>
      <c r="AW588" s="25"/>
      <c r="AX588" s="25"/>
      <c r="AY588" s="27"/>
      <c r="AZ588" s="26"/>
    </row>
    <row r="589" spans="1:52" x14ac:dyDescent="0.25">
      <c r="A589" s="22">
        <v>586</v>
      </c>
      <c r="B589" s="22">
        <v>63</v>
      </c>
      <c r="C589" s="22" t="s">
        <v>477</v>
      </c>
      <c r="D589" s="22" t="s">
        <v>16</v>
      </c>
      <c r="E589" s="23">
        <v>1.3000000000000001E-2</v>
      </c>
      <c r="F589" s="23" t="str">
        <f t="shared" si="167"/>
        <v>≤0.5</v>
      </c>
      <c r="G589" s="24">
        <v>6.8949999999999996</v>
      </c>
      <c r="H589" s="23" t="str">
        <f t="shared" si="168"/>
        <v>≤7.0</v>
      </c>
      <c r="I589" s="23"/>
      <c r="J589" s="23"/>
      <c r="K589" s="24">
        <v>16.033200000000001</v>
      </c>
      <c r="L589" s="23" t="str">
        <f t="shared" si="169"/>
        <v>10–20</v>
      </c>
      <c r="M589" s="25">
        <v>150</v>
      </c>
      <c r="N589" s="18" t="str">
        <f t="shared" si="170"/>
        <v>110–180</v>
      </c>
      <c r="O589" s="25">
        <v>100.76</v>
      </c>
      <c r="P589" s="18" t="str">
        <f t="shared" si="171"/>
        <v>&gt;44</v>
      </c>
      <c r="Q589" s="25">
        <v>99.6</v>
      </c>
      <c r="R589" s="18" t="str">
        <f t="shared" ref="R589:R612" si="174">IF(Q589&gt;58,"&gt;58",IF(Q589&gt;25,"25–58","&lt;25"))</f>
        <v>&gt;58</v>
      </c>
      <c r="S589" s="26" t="s">
        <v>8</v>
      </c>
      <c r="T589" s="18">
        <v>10</v>
      </c>
      <c r="U589" s="26" t="str">
        <f t="shared" si="162"/>
        <v>8–15</v>
      </c>
      <c r="V589" s="22">
        <v>4</v>
      </c>
      <c r="W589" s="22" t="str">
        <f t="shared" si="172"/>
        <v>4000–6000</v>
      </c>
      <c r="X589" s="25">
        <v>5005.1000000000004</v>
      </c>
      <c r="Y589" s="25">
        <v>5988.4</v>
      </c>
      <c r="Z589" s="27">
        <f t="shared" si="173"/>
        <v>0.17936687200597834</v>
      </c>
      <c r="AA589" s="25"/>
      <c r="AB589" s="25"/>
      <c r="AC589" s="27"/>
      <c r="AD589" s="25"/>
      <c r="AE589" s="25"/>
      <c r="AF589" s="27"/>
      <c r="AG589" s="22"/>
      <c r="AH589" s="28"/>
      <c r="AI589" s="28"/>
      <c r="AJ589" s="27"/>
      <c r="AK589" s="28"/>
      <c r="AL589" s="28"/>
      <c r="AM589" s="27"/>
      <c r="AN589" s="28"/>
      <c r="AO589" s="28"/>
      <c r="AP589" s="27"/>
      <c r="AQ589" s="25"/>
      <c r="AR589" s="25"/>
      <c r="AS589" s="27"/>
      <c r="AT589" s="25"/>
      <c r="AU589" s="25"/>
      <c r="AV589" s="27"/>
      <c r="AW589" s="25"/>
      <c r="AX589" s="25"/>
      <c r="AY589" s="27"/>
      <c r="AZ589" s="26"/>
    </row>
    <row r="590" spans="1:52" x14ac:dyDescent="0.25">
      <c r="A590" s="22">
        <v>587</v>
      </c>
      <c r="B590" s="22">
        <v>63</v>
      </c>
      <c r="C590" s="22" t="s">
        <v>477</v>
      </c>
      <c r="D590" s="22" t="s">
        <v>16</v>
      </c>
      <c r="E590" s="23">
        <v>1.3000000000000001E-2</v>
      </c>
      <c r="F590" s="23" t="str">
        <f t="shared" si="167"/>
        <v>≤0.5</v>
      </c>
      <c r="G590" s="24">
        <v>6.8949999999999996</v>
      </c>
      <c r="H590" s="23" t="str">
        <f t="shared" si="168"/>
        <v>≤7.0</v>
      </c>
      <c r="I590" s="23"/>
      <c r="J590" s="23"/>
      <c r="K590" s="24">
        <v>16.033200000000001</v>
      </c>
      <c r="L590" s="23" t="str">
        <f t="shared" si="169"/>
        <v>10–20</v>
      </c>
      <c r="M590" s="25">
        <v>150</v>
      </c>
      <c r="N590" s="18" t="str">
        <f t="shared" si="170"/>
        <v>110–180</v>
      </c>
      <c r="O590" s="25">
        <v>100.76</v>
      </c>
      <c r="P590" s="18" t="str">
        <f t="shared" si="171"/>
        <v>&gt;44</v>
      </c>
      <c r="Q590" s="25">
        <v>99.6</v>
      </c>
      <c r="R590" s="18" t="str">
        <f t="shared" si="174"/>
        <v>&gt;58</v>
      </c>
      <c r="S590" s="26" t="s">
        <v>8</v>
      </c>
      <c r="T590" s="18">
        <v>20</v>
      </c>
      <c r="U590" s="26" t="str">
        <f t="shared" si="162"/>
        <v>&gt;15</v>
      </c>
      <c r="V590" s="22">
        <v>4</v>
      </c>
      <c r="W590" s="22" t="str">
        <f t="shared" si="172"/>
        <v>4000–6000</v>
      </c>
      <c r="X590" s="25">
        <v>5005.1000000000004</v>
      </c>
      <c r="Y590" s="25">
        <v>6506.9</v>
      </c>
      <c r="Z590" s="27">
        <f t="shared" si="173"/>
        <v>0.26240575974203034</v>
      </c>
      <c r="AA590" s="25"/>
      <c r="AB590" s="25"/>
      <c r="AC590" s="27"/>
      <c r="AD590" s="25"/>
      <c r="AE590" s="25"/>
      <c r="AF590" s="27"/>
      <c r="AG590" s="22"/>
      <c r="AH590" s="28"/>
      <c r="AI590" s="28"/>
      <c r="AJ590" s="27"/>
      <c r="AK590" s="28"/>
      <c r="AL590" s="28"/>
      <c r="AM590" s="27"/>
      <c r="AN590" s="28"/>
      <c r="AO590" s="28"/>
      <c r="AP590" s="27"/>
      <c r="AQ590" s="25"/>
      <c r="AR590" s="25"/>
      <c r="AS590" s="27"/>
      <c r="AT590" s="25"/>
      <c r="AU590" s="25"/>
      <c r="AV590" s="27"/>
      <c r="AW590" s="25"/>
      <c r="AX590" s="25"/>
      <c r="AY590" s="27"/>
      <c r="AZ590" s="26"/>
    </row>
    <row r="591" spans="1:52" x14ac:dyDescent="0.25">
      <c r="A591" s="22">
        <v>588</v>
      </c>
      <c r="B591" s="22">
        <v>63</v>
      </c>
      <c r="C591" s="22" t="s">
        <v>477</v>
      </c>
      <c r="D591" s="22" t="s">
        <v>16</v>
      </c>
      <c r="E591" s="23">
        <v>1.3000000000000001E-2</v>
      </c>
      <c r="F591" s="23" t="str">
        <f t="shared" si="167"/>
        <v>≤0.5</v>
      </c>
      <c r="G591" s="24">
        <v>6.8949999999999996</v>
      </c>
      <c r="H591" s="23" t="str">
        <f t="shared" si="168"/>
        <v>≤7.0</v>
      </c>
      <c r="I591" s="23"/>
      <c r="J591" s="23"/>
      <c r="K591" s="24">
        <v>16.033200000000001</v>
      </c>
      <c r="L591" s="23" t="str">
        <f t="shared" si="169"/>
        <v>10–20</v>
      </c>
      <c r="M591" s="25">
        <v>225</v>
      </c>
      <c r="N591" s="18" t="str">
        <f t="shared" si="170"/>
        <v>&gt;180</v>
      </c>
      <c r="O591" s="25">
        <v>100.76</v>
      </c>
      <c r="P591" s="18" t="str">
        <f t="shared" si="171"/>
        <v>&gt;44</v>
      </c>
      <c r="Q591" s="25">
        <v>99.6</v>
      </c>
      <c r="R591" s="18" t="str">
        <f t="shared" si="174"/>
        <v>&gt;58</v>
      </c>
      <c r="S591" s="26" t="s">
        <v>8</v>
      </c>
      <c r="T591" s="18">
        <v>10</v>
      </c>
      <c r="U591" s="26" t="str">
        <f t="shared" si="162"/>
        <v>8–15</v>
      </c>
      <c r="V591" s="22">
        <v>4</v>
      </c>
      <c r="W591" s="22" t="str">
        <f t="shared" si="172"/>
        <v>4000–6000</v>
      </c>
      <c r="X591" s="25">
        <v>5563.7</v>
      </c>
      <c r="Y591" s="25">
        <v>5779.9</v>
      </c>
      <c r="Z591" s="27">
        <f t="shared" si="173"/>
        <v>3.8123026933564806E-2</v>
      </c>
      <c r="AA591" s="25"/>
      <c r="AB591" s="25"/>
      <c r="AC591" s="27"/>
      <c r="AD591" s="25"/>
      <c r="AE591" s="25"/>
      <c r="AF591" s="27"/>
      <c r="AG591" s="22"/>
      <c r="AH591" s="28"/>
      <c r="AI591" s="28"/>
      <c r="AJ591" s="27"/>
      <c r="AK591" s="28"/>
      <c r="AL591" s="28"/>
      <c r="AM591" s="27"/>
      <c r="AN591" s="28"/>
      <c r="AO591" s="28"/>
      <c r="AP591" s="27"/>
      <c r="AQ591" s="25"/>
      <c r="AR591" s="25"/>
      <c r="AS591" s="27"/>
      <c r="AT591" s="25"/>
      <c r="AU591" s="25"/>
      <c r="AV591" s="27"/>
      <c r="AW591" s="25"/>
      <c r="AX591" s="25"/>
      <c r="AY591" s="27"/>
      <c r="AZ591" s="26"/>
    </row>
    <row r="592" spans="1:52" x14ac:dyDescent="0.25">
      <c r="A592" s="22">
        <v>589</v>
      </c>
      <c r="B592" s="22">
        <v>63</v>
      </c>
      <c r="C592" s="22" t="s">
        <v>477</v>
      </c>
      <c r="D592" s="22" t="s">
        <v>16</v>
      </c>
      <c r="E592" s="23">
        <v>1.3000000000000001E-2</v>
      </c>
      <c r="F592" s="23" t="str">
        <f t="shared" si="167"/>
        <v>≤0.5</v>
      </c>
      <c r="G592" s="24">
        <v>6.8949999999999996</v>
      </c>
      <c r="H592" s="23" t="str">
        <f t="shared" si="168"/>
        <v>≤7.0</v>
      </c>
      <c r="I592" s="23"/>
      <c r="J592" s="23"/>
      <c r="K592" s="24">
        <v>16.033200000000001</v>
      </c>
      <c r="L592" s="23" t="str">
        <f t="shared" si="169"/>
        <v>10–20</v>
      </c>
      <c r="M592" s="25">
        <v>225</v>
      </c>
      <c r="N592" s="18" t="str">
        <f t="shared" si="170"/>
        <v>&gt;180</v>
      </c>
      <c r="O592" s="25">
        <v>100.76</v>
      </c>
      <c r="P592" s="18" t="str">
        <f t="shared" si="171"/>
        <v>&gt;44</v>
      </c>
      <c r="Q592" s="25">
        <v>99.6</v>
      </c>
      <c r="R592" s="18" t="str">
        <f t="shared" si="174"/>
        <v>&gt;58</v>
      </c>
      <c r="S592" s="26" t="s">
        <v>8</v>
      </c>
      <c r="T592" s="18">
        <v>20</v>
      </c>
      <c r="U592" s="26" t="str">
        <f t="shared" si="162"/>
        <v>&gt;15</v>
      </c>
      <c r="V592" s="22">
        <v>4</v>
      </c>
      <c r="W592" s="22" t="str">
        <f t="shared" si="172"/>
        <v>4000–6000</v>
      </c>
      <c r="X592" s="25">
        <v>5563.7</v>
      </c>
      <c r="Y592" s="25">
        <v>6823.6</v>
      </c>
      <c r="Z592" s="27">
        <f t="shared" si="173"/>
        <v>0.20412383726123334</v>
      </c>
      <c r="AA592" s="25"/>
      <c r="AB592" s="25"/>
      <c r="AC592" s="27"/>
      <c r="AD592" s="25"/>
      <c r="AE592" s="25"/>
      <c r="AF592" s="27"/>
      <c r="AG592" s="22"/>
      <c r="AH592" s="28"/>
      <c r="AI592" s="28"/>
      <c r="AJ592" s="27"/>
      <c r="AK592" s="28"/>
      <c r="AL592" s="28"/>
      <c r="AM592" s="27"/>
      <c r="AN592" s="28"/>
      <c r="AO592" s="28"/>
      <c r="AP592" s="27"/>
      <c r="AQ592" s="25"/>
      <c r="AR592" s="25"/>
      <c r="AS592" s="27"/>
      <c r="AT592" s="25"/>
      <c r="AU592" s="25"/>
      <c r="AV592" s="27"/>
      <c r="AW592" s="25"/>
      <c r="AX592" s="25"/>
      <c r="AY592" s="27"/>
      <c r="AZ592" s="26"/>
    </row>
    <row r="593" spans="1:52" x14ac:dyDescent="0.25">
      <c r="A593" s="22">
        <v>590</v>
      </c>
      <c r="B593" s="22">
        <v>63</v>
      </c>
      <c r="C593" s="22" t="s">
        <v>477</v>
      </c>
      <c r="D593" s="22" t="s">
        <v>16</v>
      </c>
      <c r="E593" s="23">
        <v>1.3000000000000001E-2</v>
      </c>
      <c r="F593" s="23" t="str">
        <f t="shared" si="167"/>
        <v>≤0.5</v>
      </c>
      <c r="G593" s="24">
        <v>6.8949999999999996</v>
      </c>
      <c r="H593" s="23" t="str">
        <f t="shared" si="168"/>
        <v>≤7.0</v>
      </c>
      <c r="I593" s="23"/>
      <c r="J593" s="23"/>
      <c r="K593" s="24">
        <v>16.033200000000001</v>
      </c>
      <c r="L593" s="23" t="str">
        <f t="shared" si="169"/>
        <v>10–20</v>
      </c>
      <c r="M593" s="25">
        <v>0</v>
      </c>
      <c r="N593" s="18" t="str">
        <f t="shared" si="170"/>
        <v>&lt;110</v>
      </c>
      <c r="O593" s="25">
        <v>100.76</v>
      </c>
      <c r="P593" s="18" t="str">
        <f t="shared" si="171"/>
        <v>&gt;44</v>
      </c>
      <c r="Q593" s="25">
        <v>99.6</v>
      </c>
      <c r="R593" s="18" t="str">
        <f t="shared" si="174"/>
        <v>&gt;58</v>
      </c>
      <c r="S593" s="26" t="s">
        <v>8</v>
      </c>
      <c r="T593" s="18">
        <v>10</v>
      </c>
      <c r="U593" s="26" t="str">
        <f t="shared" si="162"/>
        <v>8–15</v>
      </c>
      <c r="V593" s="22">
        <v>4</v>
      </c>
      <c r="W593" s="22" t="str">
        <f t="shared" si="172"/>
        <v>2000–4000</v>
      </c>
      <c r="X593" s="25">
        <v>3097.3</v>
      </c>
      <c r="Y593" s="25">
        <v>3246.3</v>
      </c>
      <c r="Z593" s="27">
        <f t="shared" si="173"/>
        <v>4.6985122027192641E-2</v>
      </c>
      <c r="AA593" s="25"/>
      <c r="AB593" s="25"/>
      <c r="AC593" s="27"/>
      <c r="AD593" s="25"/>
      <c r="AE593" s="25"/>
      <c r="AF593" s="27"/>
      <c r="AG593" s="22"/>
      <c r="AH593" s="28"/>
      <c r="AI593" s="28"/>
      <c r="AJ593" s="27"/>
      <c r="AK593" s="28"/>
      <c r="AL593" s="28"/>
      <c r="AM593" s="27"/>
      <c r="AN593" s="28"/>
      <c r="AO593" s="28"/>
      <c r="AP593" s="27"/>
      <c r="AQ593" s="25"/>
      <c r="AR593" s="25"/>
      <c r="AS593" s="27"/>
      <c r="AT593" s="25"/>
      <c r="AU593" s="25"/>
      <c r="AV593" s="27"/>
      <c r="AW593" s="25"/>
      <c r="AX593" s="25"/>
      <c r="AY593" s="27"/>
      <c r="AZ593" s="26"/>
    </row>
    <row r="594" spans="1:52" x14ac:dyDescent="0.25">
      <c r="A594" s="22">
        <v>591</v>
      </c>
      <c r="B594" s="22">
        <v>63</v>
      </c>
      <c r="C594" s="22" t="s">
        <v>477</v>
      </c>
      <c r="D594" s="22" t="s">
        <v>16</v>
      </c>
      <c r="E594" s="23">
        <v>1.3000000000000001E-2</v>
      </c>
      <c r="F594" s="23" t="str">
        <f t="shared" si="167"/>
        <v>≤0.5</v>
      </c>
      <c r="G594" s="24">
        <v>6.8949999999999996</v>
      </c>
      <c r="H594" s="23" t="str">
        <f t="shared" si="168"/>
        <v>≤7.0</v>
      </c>
      <c r="I594" s="23"/>
      <c r="J594" s="23"/>
      <c r="K594" s="24">
        <v>16.033200000000001</v>
      </c>
      <c r="L594" s="23" t="str">
        <f t="shared" si="169"/>
        <v>10–20</v>
      </c>
      <c r="M594" s="25">
        <v>0</v>
      </c>
      <c r="N594" s="18" t="str">
        <f t="shared" si="170"/>
        <v>&lt;110</v>
      </c>
      <c r="O594" s="25">
        <v>100.76</v>
      </c>
      <c r="P594" s="18" t="str">
        <f t="shared" si="171"/>
        <v>&gt;44</v>
      </c>
      <c r="Q594" s="25">
        <v>99.6</v>
      </c>
      <c r="R594" s="18" t="str">
        <f t="shared" si="174"/>
        <v>&gt;58</v>
      </c>
      <c r="S594" s="26" t="s">
        <v>8</v>
      </c>
      <c r="T594" s="18">
        <v>20</v>
      </c>
      <c r="U594" s="26" t="str">
        <f t="shared" si="162"/>
        <v>&gt;15</v>
      </c>
      <c r="V594" s="22">
        <v>4</v>
      </c>
      <c r="W594" s="22" t="str">
        <f t="shared" si="172"/>
        <v>2000–4000</v>
      </c>
      <c r="X594" s="25">
        <v>3097.3</v>
      </c>
      <c r="Y594" s="25">
        <v>3453.3</v>
      </c>
      <c r="Z594" s="27">
        <f t="shared" si="173"/>
        <v>0.10879953137060586</v>
      </c>
      <c r="AA594" s="25"/>
      <c r="AB594" s="25"/>
      <c r="AC594" s="27"/>
      <c r="AD594" s="25"/>
      <c r="AE594" s="25"/>
      <c r="AF594" s="27"/>
      <c r="AG594" s="22"/>
      <c r="AH594" s="28"/>
      <c r="AI594" s="28"/>
      <c r="AJ594" s="27"/>
      <c r="AK594" s="28"/>
      <c r="AL594" s="28"/>
      <c r="AM594" s="27"/>
      <c r="AN594" s="28"/>
      <c r="AO594" s="28"/>
      <c r="AP594" s="27"/>
      <c r="AQ594" s="25"/>
      <c r="AR594" s="25"/>
      <c r="AS594" s="27"/>
      <c r="AT594" s="25"/>
      <c r="AU594" s="25"/>
      <c r="AV594" s="27"/>
      <c r="AW594" s="25"/>
      <c r="AX594" s="25"/>
      <c r="AY594" s="27"/>
      <c r="AZ594" s="26"/>
    </row>
    <row r="595" spans="1:52" x14ac:dyDescent="0.25">
      <c r="A595" s="22">
        <v>592</v>
      </c>
      <c r="B595" s="22">
        <v>63</v>
      </c>
      <c r="C595" s="22" t="s">
        <v>477</v>
      </c>
      <c r="D595" s="22" t="s">
        <v>16</v>
      </c>
      <c r="E595" s="23">
        <v>1.3000000000000001E-2</v>
      </c>
      <c r="F595" s="23" t="str">
        <f t="shared" si="167"/>
        <v>≤0.5</v>
      </c>
      <c r="G595" s="24">
        <v>6.8949999999999996</v>
      </c>
      <c r="H595" s="23" t="str">
        <f t="shared" si="168"/>
        <v>≤7.0</v>
      </c>
      <c r="I595" s="23"/>
      <c r="J595" s="23"/>
      <c r="K595" s="24">
        <v>16.033200000000001</v>
      </c>
      <c r="L595" s="23" t="str">
        <f t="shared" si="169"/>
        <v>10–20</v>
      </c>
      <c r="M595" s="25">
        <v>75</v>
      </c>
      <c r="N595" s="18" t="str">
        <f t="shared" si="170"/>
        <v>&lt;110</v>
      </c>
      <c r="O595" s="25">
        <v>100.76</v>
      </c>
      <c r="P595" s="18" t="str">
        <f t="shared" si="171"/>
        <v>&gt;44</v>
      </c>
      <c r="Q595" s="25">
        <v>99.6</v>
      </c>
      <c r="R595" s="18" t="str">
        <f t="shared" si="174"/>
        <v>&gt;58</v>
      </c>
      <c r="S595" s="26" t="s">
        <v>8</v>
      </c>
      <c r="T595" s="18">
        <v>10</v>
      </c>
      <c r="U595" s="26" t="str">
        <f t="shared" si="162"/>
        <v>8–15</v>
      </c>
      <c r="V595" s="22">
        <v>4</v>
      </c>
      <c r="W595" s="22" t="str">
        <f t="shared" si="172"/>
        <v>2000–4000</v>
      </c>
      <c r="X595" s="25">
        <v>3936</v>
      </c>
      <c r="Y595" s="25">
        <v>5095.6000000000004</v>
      </c>
      <c r="Z595" s="27">
        <f t="shared" si="173"/>
        <v>0.25821244306348778</v>
      </c>
      <c r="AA595" s="25"/>
      <c r="AB595" s="25"/>
      <c r="AC595" s="27"/>
      <c r="AD595" s="25"/>
      <c r="AE595" s="25"/>
      <c r="AF595" s="27"/>
      <c r="AG595" s="22"/>
      <c r="AH595" s="28"/>
      <c r="AI595" s="28"/>
      <c r="AJ595" s="27"/>
      <c r="AK595" s="28"/>
      <c r="AL595" s="28"/>
      <c r="AM595" s="27"/>
      <c r="AN595" s="28"/>
      <c r="AO595" s="28"/>
      <c r="AP595" s="27"/>
      <c r="AQ595" s="25"/>
      <c r="AR595" s="25"/>
      <c r="AS595" s="27"/>
      <c r="AT595" s="25"/>
      <c r="AU595" s="25"/>
      <c r="AV595" s="27"/>
      <c r="AW595" s="25"/>
      <c r="AX595" s="25"/>
      <c r="AY595" s="27"/>
      <c r="AZ595" s="26"/>
    </row>
    <row r="596" spans="1:52" x14ac:dyDescent="0.25">
      <c r="A596" s="22">
        <v>593</v>
      </c>
      <c r="B596" s="22">
        <v>63</v>
      </c>
      <c r="C596" s="22" t="s">
        <v>477</v>
      </c>
      <c r="D596" s="22" t="s">
        <v>16</v>
      </c>
      <c r="E596" s="23">
        <v>1.3000000000000001E-2</v>
      </c>
      <c r="F596" s="23" t="str">
        <f t="shared" si="167"/>
        <v>≤0.5</v>
      </c>
      <c r="G596" s="24">
        <v>6.8949999999999996</v>
      </c>
      <c r="H596" s="23" t="str">
        <f t="shared" si="168"/>
        <v>≤7.0</v>
      </c>
      <c r="I596" s="23"/>
      <c r="J596" s="23"/>
      <c r="K596" s="24">
        <v>16.033200000000001</v>
      </c>
      <c r="L596" s="23" t="str">
        <f t="shared" si="169"/>
        <v>10–20</v>
      </c>
      <c r="M596" s="25">
        <v>75</v>
      </c>
      <c r="N596" s="18" t="str">
        <f t="shared" si="170"/>
        <v>&lt;110</v>
      </c>
      <c r="O596" s="25">
        <v>100.76</v>
      </c>
      <c r="P596" s="18" t="str">
        <f t="shared" si="171"/>
        <v>&gt;44</v>
      </c>
      <c r="Q596" s="25">
        <v>99.6</v>
      </c>
      <c r="R596" s="18" t="str">
        <f t="shared" si="174"/>
        <v>&gt;58</v>
      </c>
      <c r="S596" s="26" t="s">
        <v>8</v>
      </c>
      <c r="T596" s="18">
        <v>20</v>
      </c>
      <c r="U596" s="26" t="str">
        <f t="shared" ref="U596:U659" si="175">IF(T596&gt;15,"&gt;15",IF(T596&gt;8,"8–15","&lt;8"))</f>
        <v>&gt;15</v>
      </c>
      <c r="V596" s="22">
        <v>4</v>
      </c>
      <c r="W596" s="22" t="str">
        <f t="shared" si="172"/>
        <v>2000–4000</v>
      </c>
      <c r="X596" s="25">
        <v>3936</v>
      </c>
      <c r="Y596" s="25">
        <v>4545</v>
      </c>
      <c r="Z596" s="27">
        <f t="shared" si="173"/>
        <v>0.14386274843943522</v>
      </c>
      <c r="AA596" s="25"/>
      <c r="AB596" s="25"/>
      <c r="AC596" s="27"/>
      <c r="AD596" s="25"/>
      <c r="AE596" s="25"/>
      <c r="AF596" s="27"/>
      <c r="AG596" s="22"/>
      <c r="AH596" s="28"/>
      <c r="AI596" s="28"/>
      <c r="AJ596" s="27"/>
      <c r="AK596" s="28"/>
      <c r="AL596" s="28"/>
      <c r="AM596" s="27"/>
      <c r="AN596" s="28"/>
      <c r="AO596" s="28"/>
      <c r="AP596" s="27"/>
      <c r="AQ596" s="25"/>
      <c r="AR596" s="25"/>
      <c r="AS596" s="27"/>
      <c r="AT596" s="25"/>
      <c r="AU596" s="25"/>
      <c r="AV596" s="27"/>
      <c r="AW596" s="25"/>
      <c r="AX596" s="25"/>
      <c r="AY596" s="27"/>
      <c r="AZ596" s="26"/>
    </row>
    <row r="597" spans="1:52" x14ac:dyDescent="0.25">
      <c r="A597" s="22">
        <v>594</v>
      </c>
      <c r="B597" s="22">
        <v>63</v>
      </c>
      <c r="C597" s="22" t="s">
        <v>477</v>
      </c>
      <c r="D597" s="22" t="s">
        <v>16</v>
      </c>
      <c r="E597" s="23">
        <v>1.3000000000000001E-2</v>
      </c>
      <c r="F597" s="23" t="str">
        <f t="shared" si="167"/>
        <v>≤0.5</v>
      </c>
      <c r="G597" s="24">
        <v>6.8949999999999996</v>
      </c>
      <c r="H597" s="23" t="str">
        <f t="shared" si="168"/>
        <v>≤7.0</v>
      </c>
      <c r="I597" s="23"/>
      <c r="J597" s="23"/>
      <c r="K597" s="24">
        <v>16.033200000000001</v>
      </c>
      <c r="L597" s="23" t="str">
        <f t="shared" si="169"/>
        <v>10–20</v>
      </c>
      <c r="M597" s="25">
        <v>150</v>
      </c>
      <c r="N597" s="18" t="str">
        <f t="shared" si="170"/>
        <v>110–180</v>
      </c>
      <c r="O597" s="25">
        <v>100.76</v>
      </c>
      <c r="P597" s="18" t="str">
        <f t="shared" si="171"/>
        <v>&gt;44</v>
      </c>
      <c r="Q597" s="25">
        <v>99.6</v>
      </c>
      <c r="R597" s="18" t="str">
        <f t="shared" si="174"/>
        <v>&gt;58</v>
      </c>
      <c r="S597" s="26" t="s">
        <v>8</v>
      </c>
      <c r="T597" s="18">
        <v>10</v>
      </c>
      <c r="U597" s="26" t="str">
        <f t="shared" si="175"/>
        <v>8–15</v>
      </c>
      <c r="V597" s="22">
        <v>4</v>
      </c>
      <c r="W597" s="22" t="str">
        <f t="shared" si="172"/>
        <v>4000–6000</v>
      </c>
      <c r="X597" s="25">
        <v>4552.7</v>
      </c>
      <c r="Y597" s="25">
        <v>5352.4</v>
      </c>
      <c r="Z597" s="27">
        <f t="shared" si="173"/>
        <v>0.16182459488850226</v>
      </c>
      <c r="AA597" s="25"/>
      <c r="AB597" s="25"/>
      <c r="AC597" s="27"/>
      <c r="AD597" s="25"/>
      <c r="AE597" s="25"/>
      <c r="AF597" s="27"/>
      <c r="AG597" s="22"/>
      <c r="AH597" s="28"/>
      <c r="AI597" s="28"/>
      <c r="AJ597" s="27"/>
      <c r="AK597" s="28"/>
      <c r="AL597" s="28"/>
      <c r="AM597" s="27"/>
      <c r="AN597" s="28"/>
      <c r="AO597" s="28"/>
      <c r="AP597" s="27"/>
      <c r="AQ597" s="25"/>
      <c r="AR597" s="25"/>
      <c r="AS597" s="27"/>
      <c r="AT597" s="25"/>
      <c r="AU597" s="25"/>
      <c r="AV597" s="27"/>
      <c r="AW597" s="25"/>
      <c r="AX597" s="25"/>
      <c r="AY597" s="27"/>
      <c r="AZ597" s="26"/>
    </row>
    <row r="598" spans="1:52" x14ac:dyDescent="0.25">
      <c r="A598" s="22">
        <v>595</v>
      </c>
      <c r="B598" s="22">
        <v>63</v>
      </c>
      <c r="C598" s="22" t="s">
        <v>477</v>
      </c>
      <c r="D598" s="22" t="s">
        <v>16</v>
      </c>
      <c r="E598" s="23">
        <v>1.3000000000000001E-2</v>
      </c>
      <c r="F598" s="23" t="str">
        <f t="shared" si="167"/>
        <v>≤0.5</v>
      </c>
      <c r="G598" s="24">
        <v>6.8949999999999996</v>
      </c>
      <c r="H598" s="23" t="str">
        <f t="shared" si="168"/>
        <v>≤7.0</v>
      </c>
      <c r="I598" s="23"/>
      <c r="J598" s="23"/>
      <c r="K598" s="24">
        <v>16.033200000000001</v>
      </c>
      <c r="L598" s="23" t="str">
        <f t="shared" si="169"/>
        <v>10–20</v>
      </c>
      <c r="M598" s="25">
        <v>150</v>
      </c>
      <c r="N598" s="18" t="str">
        <f t="shared" si="170"/>
        <v>110–180</v>
      </c>
      <c r="O598" s="25">
        <v>100.76</v>
      </c>
      <c r="P598" s="18" t="str">
        <f t="shared" si="171"/>
        <v>&gt;44</v>
      </c>
      <c r="Q598" s="25">
        <v>99.6</v>
      </c>
      <c r="R598" s="18" t="str">
        <f t="shared" si="174"/>
        <v>&gt;58</v>
      </c>
      <c r="S598" s="26" t="s">
        <v>8</v>
      </c>
      <c r="T598" s="18">
        <v>20</v>
      </c>
      <c r="U598" s="26" t="str">
        <f t="shared" si="175"/>
        <v>&gt;15</v>
      </c>
      <c r="V598" s="22">
        <v>4</v>
      </c>
      <c r="W598" s="22" t="str">
        <f t="shared" si="172"/>
        <v>4000–6000</v>
      </c>
      <c r="X598" s="25">
        <v>4552.7</v>
      </c>
      <c r="Y598" s="25">
        <v>5436.7</v>
      </c>
      <c r="Z598" s="27">
        <f t="shared" si="173"/>
        <v>0.17745179559367055</v>
      </c>
      <c r="AA598" s="25"/>
      <c r="AB598" s="25"/>
      <c r="AC598" s="27"/>
      <c r="AD598" s="25"/>
      <c r="AE598" s="25"/>
      <c r="AF598" s="27"/>
      <c r="AG598" s="22"/>
      <c r="AH598" s="28"/>
      <c r="AI598" s="28"/>
      <c r="AJ598" s="27"/>
      <c r="AK598" s="28"/>
      <c r="AL598" s="28"/>
      <c r="AM598" s="27"/>
      <c r="AN598" s="28"/>
      <c r="AO598" s="28"/>
      <c r="AP598" s="27"/>
      <c r="AQ598" s="25"/>
      <c r="AR598" s="25"/>
      <c r="AS598" s="27"/>
      <c r="AT598" s="25"/>
      <c r="AU598" s="25"/>
      <c r="AV598" s="27"/>
      <c r="AW598" s="25"/>
      <c r="AX598" s="25"/>
      <c r="AY598" s="27"/>
      <c r="AZ598" s="26"/>
    </row>
    <row r="599" spans="1:52" x14ac:dyDescent="0.25">
      <c r="A599" s="22">
        <v>596</v>
      </c>
      <c r="B599" s="22">
        <v>63</v>
      </c>
      <c r="C599" s="22" t="s">
        <v>477</v>
      </c>
      <c r="D599" s="22" t="s">
        <v>16</v>
      </c>
      <c r="E599" s="23">
        <v>1.3000000000000001E-2</v>
      </c>
      <c r="F599" s="23" t="str">
        <f t="shared" si="167"/>
        <v>≤0.5</v>
      </c>
      <c r="G599" s="24">
        <v>6.8949999999999996</v>
      </c>
      <c r="H599" s="23" t="str">
        <f t="shared" si="168"/>
        <v>≤7.0</v>
      </c>
      <c r="I599" s="23"/>
      <c r="J599" s="23"/>
      <c r="K599" s="24">
        <v>16.033200000000001</v>
      </c>
      <c r="L599" s="23" t="str">
        <f t="shared" si="169"/>
        <v>10–20</v>
      </c>
      <c r="M599" s="25">
        <v>225</v>
      </c>
      <c r="N599" s="18" t="str">
        <f t="shared" si="170"/>
        <v>&gt;180</v>
      </c>
      <c r="O599" s="25">
        <v>100.76</v>
      </c>
      <c r="P599" s="18" t="str">
        <f t="shared" si="171"/>
        <v>&gt;44</v>
      </c>
      <c r="Q599" s="25">
        <v>99.6</v>
      </c>
      <c r="R599" s="18" t="str">
        <f t="shared" si="174"/>
        <v>&gt;58</v>
      </c>
      <c r="S599" s="26" t="s">
        <v>8</v>
      </c>
      <c r="T599" s="18">
        <v>10</v>
      </c>
      <c r="U599" s="26" t="str">
        <f t="shared" si="175"/>
        <v>8–15</v>
      </c>
      <c r="V599" s="22">
        <v>4</v>
      </c>
      <c r="W599" s="22" t="str">
        <f t="shared" si="172"/>
        <v>4000–6000</v>
      </c>
      <c r="X599" s="25">
        <v>4931.7</v>
      </c>
      <c r="Y599" s="25">
        <v>5196.8</v>
      </c>
      <c r="Z599" s="27">
        <f t="shared" si="173"/>
        <v>5.2359295343729732E-2</v>
      </c>
      <c r="AA599" s="25"/>
      <c r="AB599" s="25"/>
      <c r="AC599" s="27"/>
      <c r="AD599" s="25"/>
      <c r="AE599" s="25"/>
      <c r="AF599" s="27"/>
      <c r="AG599" s="22"/>
      <c r="AH599" s="28"/>
      <c r="AI599" s="28"/>
      <c r="AJ599" s="27"/>
      <c r="AK599" s="28"/>
      <c r="AL599" s="28"/>
      <c r="AM599" s="27"/>
      <c r="AN599" s="28"/>
      <c r="AO599" s="28"/>
      <c r="AP599" s="27"/>
      <c r="AQ599" s="25"/>
      <c r="AR599" s="25"/>
      <c r="AS599" s="27"/>
      <c r="AT599" s="25"/>
      <c r="AU599" s="25"/>
      <c r="AV599" s="27"/>
      <c r="AW599" s="25"/>
      <c r="AX599" s="25"/>
      <c r="AY599" s="27"/>
      <c r="AZ599" s="26"/>
    </row>
    <row r="600" spans="1:52" x14ac:dyDescent="0.25">
      <c r="A600" s="22">
        <v>597</v>
      </c>
      <c r="B600" s="22">
        <v>63</v>
      </c>
      <c r="C600" s="22" t="s">
        <v>477</v>
      </c>
      <c r="D600" s="22" t="s">
        <v>16</v>
      </c>
      <c r="E600" s="23">
        <v>1.3000000000000001E-2</v>
      </c>
      <c r="F600" s="23" t="str">
        <f t="shared" si="167"/>
        <v>≤0.5</v>
      </c>
      <c r="G600" s="24">
        <v>6.8949999999999996</v>
      </c>
      <c r="H600" s="23" t="str">
        <f t="shared" si="168"/>
        <v>≤7.0</v>
      </c>
      <c r="I600" s="23"/>
      <c r="J600" s="23"/>
      <c r="K600" s="24">
        <v>16.033200000000001</v>
      </c>
      <c r="L600" s="23" t="str">
        <f t="shared" si="169"/>
        <v>10–20</v>
      </c>
      <c r="M600" s="25">
        <v>225</v>
      </c>
      <c r="N600" s="18" t="str">
        <f t="shared" si="170"/>
        <v>&gt;180</v>
      </c>
      <c r="O600" s="25">
        <v>100.76</v>
      </c>
      <c r="P600" s="18" t="str">
        <f t="shared" si="171"/>
        <v>&gt;44</v>
      </c>
      <c r="Q600" s="25">
        <v>99.6</v>
      </c>
      <c r="R600" s="18" t="str">
        <f t="shared" si="174"/>
        <v>&gt;58</v>
      </c>
      <c r="S600" s="26" t="s">
        <v>8</v>
      </c>
      <c r="T600" s="18">
        <v>20</v>
      </c>
      <c r="U600" s="26" t="str">
        <f t="shared" si="175"/>
        <v>&gt;15</v>
      </c>
      <c r="V600" s="22">
        <v>4</v>
      </c>
      <c r="W600" s="22" t="str">
        <f t="shared" si="172"/>
        <v>4000–6000</v>
      </c>
      <c r="X600" s="25">
        <v>4931.7</v>
      </c>
      <c r="Y600" s="25">
        <v>5499.4</v>
      </c>
      <c r="Z600" s="27">
        <f t="shared" si="173"/>
        <v>0.10895523917705098</v>
      </c>
      <c r="AA600" s="25"/>
      <c r="AB600" s="25"/>
      <c r="AC600" s="27"/>
      <c r="AD600" s="25"/>
      <c r="AE600" s="25"/>
      <c r="AF600" s="27"/>
      <c r="AG600" s="22"/>
      <c r="AH600" s="28"/>
      <c r="AI600" s="28"/>
      <c r="AJ600" s="27"/>
      <c r="AK600" s="28"/>
      <c r="AL600" s="28"/>
      <c r="AM600" s="27"/>
      <c r="AN600" s="28"/>
      <c r="AO600" s="28"/>
      <c r="AP600" s="27"/>
      <c r="AQ600" s="25"/>
      <c r="AR600" s="25"/>
      <c r="AS600" s="27"/>
      <c r="AT600" s="25"/>
      <c r="AU600" s="25"/>
      <c r="AV600" s="27"/>
      <c r="AW600" s="25"/>
      <c r="AX600" s="25"/>
      <c r="AY600" s="27"/>
      <c r="AZ600" s="26"/>
    </row>
    <row r="601" spans="1:52" x14ac:dyDescent="0.25">
      <c r="A601" s="22">
        <v>598</v>
      </c>
      <c r="B601" s="22">
        <v>63</v>
      </c>
      <c r="C601" s="22" t="s">
        <v>477</v>
      </c>
      <c r="D601" s="22" t="s">
        <v>16</v>
      </c>
      <c r="E601" s="23">
        <v>1.3000000000000001E-2</v>
      </c>
      <c r="F601" s="23" t="str">
        <f t="shared" si="167"/>
        <v>≤0.5</v>
      </c>
      <c r="G601" s="24">
        <v>6.8949999999999996</v>
      </c>
      <c r="H601" s="23" t="str">
        <f t="shared" si="168"/>
        <v>≤7.0</v>
      </c>
      <c r="I601" s="23"/>
      <c r="J601" s="23"/>
      <c r="K601" s="24">
        <v>16.033200000000001</v>
      </c>
      <c r="L601" s="23" t="str">
        <f t="shared" si="169"/>
        <v>10–20</v>
      </c>
      <c r="M601" s="25">
        <v>0</v>
      </c>
      <c r="N601" s="18" t="str">
        <f t="shared" si="170"/>
        <v>&lt;110</v>
      </c>
      <c r="O601" s="25">
        <v>100.76</v>
      </c>
      <c r="P601" s="18" t="str">
        <f t="shared" si="171"/>
        <v>&gt;44</v>
      </c>
      <c r="Q601" s="25">
        <v>99.6</v>
      </c>
      <c r="R601" s="18" t="str">
        <f t="shared" si="174"/>
        <v>&gt;58</v>
      </c>
      <c r="S601" s="26" t="s">
        <v>8</v>
      </c>
      <c r="T601" s="18">
        <v>10</v>
      </c>
      <c r="U601" s="26" t="str">
        <f t="shared" si="175"/>
        <v>8–15</v>
      </c>
      <c r="V601" s="22">
        <v>4</v>
      </c>
      <c r="W601" s="22" t="str">
        <f t="shared" si="172"/>
        <v>&lt;2000</v>
      </c>
      <c r="X601" s="25">
        <v>1839</v>
      </c>
      <c r="Y601" s="25">
        <v>2656.3</v>
      </c>
      <c r="Z601" s="27">
        <f t="shared" si="173"/>
        <v>0.36771223142065723</v>
      </c>
      <c r="AA601" s="25"/>
      <c r="AB601" s="25"/>
      <c r="AC601" s="27"/>
      <c r="AD601" s="25"/>
      <c r="AE601" s="25"/>
      <c r="AF601" s="27"/>
      <c r="AG601" s="22"/>
      <c r="AH601" s="28"/>
      <c r="AI601" s="28"/>
      <c r="AJ601" s="27"/>
      <c r="AK601" s="28"/>
      <c r="AL601" s="28"/>
      <c r="AM601" s="27"/>
      <c r="AN601" s="28"/>
      <c r="AO601" s="28"/>
      <c r="AP601" s="27"/>
      <c r="AQ601" s="25"/>
      <c r="AR601" s="25"/>
      <c r="AS601" s="27"/>
      <c r="AT601" s="25"/>
      <c r="AU601" s="25"/>
      <c r="AV601" s="27"/>
      <c r="AW601" s="25"/>
      <c r="AX601" s="25"/>
      <c r="AY601" s="27"/>
      <c r="AZ601" s="26"/>
    </row>
    <row r="602" spans="1:52" x14ac:dyDescent="0.25">
      <c r="A602" s="22">
        <v>599</v>
      </c>
      <c r="B602" s="22">
        <v>63</v>
      </c>
      <c r="C602" s="22" t="s">
        <v>477</v>
      </c>
      <c r="D602" s="22" t="s">
        <v>16</v>
      </c>
      <c r="E602" s="23">
        <v>1.3000000000000001E-2</v>
      </c>
      <c r="F602" s="23" t="str">
        <f t="shared" si="167"/>
        <v>≤0.5</v>
      </c>
      <c r="G602" s="24">
        <v>6.8949999999999996</v>
      </c>
      <c r="H602" s="23" t="str">
        <f t="shared" si="168"/>
        <v>≤7.0</v>
      </c>
      <c r="I602" s="23"/>
      <c r="J602" s="23"/>
      <c r="K602" s="24">
        <v>16.033200000000001</v>
      </c>
      <c r="L602" s="23" t="str">
        <f t="shared" si="169"/>
        <v>10–20</v>
      </c>
      <c r="M602" s="25">
        <v>0</v>
      </c>
      <c r="N602" s="18" t="str">
        <f t="shared" si="170"/>
        <v>&lt;110</v>
      </c>
      <c r="O602" s="25">
        <v>100.76</v>
      </c>
      <c r="P602" s="18" t="str">
        <f t="shared" si="171"/>
        <v>&gt;44</v>
      </c>
      <c r="Q602" s="25">
        <v>99.6</v>
      </c>
      <c r="R602" s="18" t="str">
        <f t="shared" si="174"/>
        <v>&gt;58</v>
      </c>
      <c r="S602" s="26" t="s">
        <v>8</v>
      </c>
      <c r="T602" s="18">
        <v>20</v>
      </c>
      <c r="U602" s="26" t="str">
        <f t="shared" si="175"/>
        <v>&gt;15</v>
      </c>
      <c r="V602" s="22">
        <v>4</v>
      </c>
      <c r="W602" s="22" t="str">
        <f t="shared" si="172"/>
        <v>&lt;2000</v>
      </c>
      <c r="X602" s="25">
        <v>1839</v>
      </c>
      <c r="Y602" s="25">
        <v>3139</v>
      </c>
      <c r="Z602" s="27">
        <f t="shared" si="173"/>
        <v>0.5346823322376324</v>
      </c>
      <c r="AA602" s="25"/>
      <c r="AB602" s="25"/>
      <c r="AC602" s="27"/>
      <c r="AD602" s="25"/>
      <c r="AE602" s="25"/>
      <c r="AF602" s="27"/>
      <c r="AG602" s="22"/>
      <c r="AH602" s="28"/>
      <c r="AI602" s="28"/>
      <c r="AJ602" s="27"/>
      <c r="AK602" s="28"/>
      <c r="AL602" s="28"/>
      <c r="AM602" s="27"/>
      <c r="AN602" s="28"/>
      <c r="AO602" s="28"/>
      <c r="AP602" s="27"/>
      <c r="AQ602" s="25"/>
      <c r="AR602" s="25"/>
      <c r="AS602" s="27"/>
      <c r="AT602" s="25"/>
      <c r="AU602" s="25"/>
      <c r="AV602" s="27"/>
      <c r="AW602" s="25"/>
      <c r="AX602" s="25"/>
      <c r="AY602" s="27"/>
      <c r="AZ602" s="26"/>
    </row>
    <row r="603" spans="1:52" x14ac:dyDescent="0.25">
      <c r="A603" s="22">
        <v>600</v>
      </c>
      <c r="B603" s="22">
        <v>63</v>
      </c>
      <c r="C603" s="22" t="s">
        <v>477</v>
      </c>
      <c r="D603" s="22" t="s">
        <v>16</v>
      </c>
      <c r="E603" s="23">
        <v>1.3000000000000001E-2</v>
      </c>
      <c r="F603" s="23" t="str">
        <f t="shared" si="167"/>
        <v>≤0.5</v>
      </c>
      <c r="G603" s="24">
        <v>6.8949999999999996</v>
      </c>
      <c r="H603" s="23" t="str">
        <f t="shared" si="168"/>
        <v>≤7.0</v>
      </c>
      <c r="I603" s="23"/>
      <c r="J603" s="23"/>
      <c r="K603" s="24">
        <v>16.033200000000001</v>
      </c>
      <c r="L603" s="23" t="str">
        <f t="shared" si="169"/>
        <v>10–20</v>
      </c>
      <c r="M603" s="25">
        <v>75</v>
      </c>
      <c r="N603" s="18" t="str">
        <f t="shared" si="170"/>
        <v>&lt;110</v>
      </c>
      <c r="O603" s="25">
        <v>100.76</v>
      </c>
      <c r="P603" s="18" t="str">
        <f t="shared" si="171"/>
        <v>&gt;44</v>
      </c>
      <c r="Q603" s="25">
        <v>99.6</v>
      </c>
      <c r="R603" s="18" t="str">
        <f t="shared" si="174"/>
        <v>&gt;58</v>
      </c>
      <c r="S603" s="26" t="s">
        <v>8</v>
      </c>
      <c r="T603" s="18">
        <v>10</v>
      </c>
      <c r="U603" s="26" t="str">
        <f t="shared" si="175"/>
        <v>8–15</v>
      </c>
      <c r="V603" s="22">
        <v>4</v>
      </c>
      <c r="W603" s="22" t="str">
        <f t="shared" si="172"/>
        <v>2000–4000</v>
      </c>
      <c r="X603" s="25">
        <v>3850.3</v>
      </c>
      <c r="Y603" s="25">
        <v>3037.1</v>
      </c>
      <c r="Z603" s="27">
        <f t="shared" si="173"/>
        <v>-0.23724795458950537</v>
      </c>
      <c r="AA603" s="25"/>
      <c r="AB603" s="25"/>
      <c r="AC603" s="27"/>
      <c r="AD603" s="25"/>
      <c r="AE603" s="25"/>
      <c r="AF603" s="27"/>
      <c r="AG603" s="22"/>
      <c r="AH603" s="28"/>
      <c r="AI603" s="28"/>
      <c r="AJ603" s="27"/>
      <c r="AK603" s="28"/>
      <c r="AL603" s="28"/>
      <c r="AM603" s="27"/>
      <c r="AN603" s="28"/>
      <c r="AO603" s="28"/>
      <c r="AP603" s="27"/>
      <c r="AQ603" s="25"/>
      <c r="AR603" s="25"/>
      <c r="AS603" s="27"/>
      <c r="AT603" s="25"/>
      <c r="AU603" s="25"/>
      <c r="AV603" s="27"/>
      <c r="AW603" s="25"/>
      <c r="AX603" s="25"/>
      <c r="AY603" s="27"/>
      <c r="AZ603" s="26"/>
    </row>
    <row r="604" spans="1:52" x14ac:dyDescent="0.25">
      <c r="A604" s="22">
        <v>601</v>
      </c>
      <c r="B604" s="22">
        <v>63</v>
      </c>
      <c r="C604" s="22" t="s">
        <v>477</v>
      </c>
      <c r="D604" s="22" t="s">
        <v>16</v>
      </c>
      <c r="E604" s="23">
        <v>1.3000000000000001E-2</v>
      </c>
      <c r="F604" s="23" t="str">
        <f t="shared" si="167"/>
        <v>≤0.5</v>
      </c>
      <c r="G604" s="24">
        <v>6.8949999999999996</v>
      </c>
      <c r="H604" s="23" t="str">
        <f t="shared" si="168"/>
        <v>≤7.0</v>
      </c>
      <c r="I604" s="23"/>
      <c r="J604" s="23"/>
      <c r="K604" s="24">
        <v>16.033200000000001</v>
      </c>
      <c r="L604" s="23" t="str">
        <f t="shared" si="169"/>
        <v>10–20</v>
      </c>
      <c r="M604" s="25">
        <v>75</v>
      </c>
      <c r="N604" s="18" t="str">
        <f t="shared" si="170"/>
        <v>&lt;110</v>
      </c>
      <c r="O604" s="25">
        <v>100.76</v>
      </c>
      <c r="P604" s="18" t="str">
        <f t="shared" si="171"/>
        <v>&gt;44</v>
      </c>
      <c r="Q604" s="25">
        <v>99.6</v>
      </c>
      <c r="R604" s="18" t="str">
        <f t="shared" si="174"/>
        <v>&gt;58</v>
      </c>
      <c r="S604" s="26" t="s">
        <v>8</v>
      </c>
      <c r="T604" s="18">
        <v>20</v>
      </c>
      <c r="U604" s="26" t="str">
        <f t="shared" si="175"/>
        <v>&gt;15</v>
      </c>
      <c r="V604" s="22">
        <v>4</v>
      </c>
      <c r="W604" s="22" t="str">
        <f t="shared" si="172"/>
        <v>2000–4000</v>
      </c>
      <c r="X604" s="25">
        <v>3850.3</v>
      </c>
      <c r="Y604" s="25">
        <v>3567.3</v>
      </c>
      <c r="Z604" s="27">
        <f t="shared" si="173"/>
        <v>-7.6342060212341689E-2</v>
      </c>
      <c r="AA604" s="25"/>
      <c r="AB604" s="25"/>
      <c r="AC604" s="27"/>
      <c r="AD604" s="25"/>
      <c r="AE604" s="25"/>
      <c r="AF604" s="27"/>
      <c r="AG604" s="22"/>
      <c r="AH604" s="28"/>
      <c r="AI604" s="28"/>
      <c r="AJ604" s="27"/>
      <c r="AK604" s="28"/>
      <c r="AL604" s="28"/>
      <c r="AM604" s="27"/>
      <c r="AN604" s="28"/>
      <c r="AO604" s="28"/>
      <c r="AP604" s="27"/>
      <c r="AQ604" s="25"/>
      <c r="AR604" s="25"/>
      <c r="AS604" s="27"/>
      <c r="AT604" s="25"/>
      <c r="AU604" s="25"/>
      <c r="AV604" s="27"/>
      <c r="AW604" s="25"/>
      <c r="AX604" s="25"/>
      <c r="AY604" s="27"/>
      <c r="AZ604" s="26"/>
    </row>
    <row r="605" spans="1:52" x14ac:dyDescent="0.25">
      <c r="A605" s="22">
        <v>602</v>
      </c>
      <c r="B605" s="22">
        <v>63</v>
      </c>
      <c r="C605" s="22" t="s">
        <v>477</v>
      </c>
      <c r="D605" s="22" t="s">
        <v>16</v>
      </c>
      <c r="E605" s="23">
        <v>1.3000000000000001E-2</v>
      </c>
      <c r="F605" s="23" t="str">
        <f t="shared" si="167"/>
        <v>≤0.5</v>
      </c>
      <c r="G605" s="24">
        <v>6.8949999999999996</v>
      </c>
      <c r="H605" s="23" t="str">
        <f t="shared" si="168"/>
        <v>≤7.0</v>
      </c>
      <c r="I605" s="23"/>
      <c r="J605" s="23"/>
      <c r="K605" s="24">
        <v>16.033200000000001</v>
      </c>
      <c r="L605" s="23" t="str">
        <f t="shared" si="169"/>
        <v>10–20</v>
      </c>
      <c r="M605" s="25">
        <v>150</v>
      </c>
      <c r="N605" s="18" t="str">
        <f t="shared" si="170"/>
        <v>110–180</v>
      </c>
      <c r="O605" s="25">
        <v>100.76</v>
      </c>
      <c r="P605" s="18" t="str">
        <f t="shared" si="171"/>
        <v>&gt;44</v>
      </c>
      <c r="Q605" s="25">
        <v>99.6</v>
      </c>
      <c r="R605" s="18" t="str">
        <f t="shared" si="174"/>
        <v>&gt;58</v>
      </c>
      <c r="S605" s="26" t="s">
        <v>8</v>
      </c>
      <c r="T605" s="18">
        <v>10</v>
      </c>
      <c r="U605" s="26" t="str">
        <f t="shared" si="175"/>
        <v>8–15</v>
      </c>
      <c r="V605" s="22">
        <v>4</v>
      </c>
      <c r="W605" s="22" t="str">
        <f t="shared" si="172"/>
        <v>2000–4000</v>
      </c>
      <c r="X605" s="25">
        <v>3652.3</v>
      </c>
      <c r="Y605" s="25">
        <v>4086</v>
      </c>
      <c r="Z605" s="27">
        <f t="shared" si="173"/>
        <v>0.11220939026767557</v>
      </c>
      <c r="AA605" s="25"/>
      <c r="AB605" s="25"/>
      <c r="AC605" s="27"/>
      <c r="AD605" s="25"/>
      <c r="AE605" s="25"/>
      <c r="AF605" s="27"/>
      <c r="AG605" s="22"/>
      <c r="AH605" s="28"/>
      <c r="AI605" s="28"/>
      <c r="AJ605" s="27"/>
      <c r="AK605" s="28"/>
      <c r="AL605" s="28"/>
      <c r="AM605" s="27"/>
      <c r="AN605" s="28"/>
      <c r="AO605" s="28"/>
      <c r="AP605" s="27"/>
      <c r="AQ605" s="25"/>
      <c r="AR605" s="25"/>
      <c r="AS605" s="27"/>
      <c r="AT605" s="25"/>
      <c r="AU605" s="25"/>
      <c r="AV605" s="27"/>
      <c r="AW605" s="25"/>
      <c r="AX605" s="25"/>
      <c r="AY605" s="27"/>
      <c r="AZ605" s="26"/>
    </row>
    <row r="606" spans="1:52" x14ac:dyDescent="0.25">
      <c r="A606" s="22">
        <v>603</v>
      </c>
      <c r="B606" s="22">
        <v>63</v>
      </c>
      <c r="C606" s="22" t="s">
        <v>477</v>
      </c>
      <c r="D606" s="22" t="s">
        <v>16</v>
      </c>
      <c r="E606" s="23">
        <v>1.3000000000000001E-2</v>
      </c>
      <c r="F606" s="23" t="str">
        <f t="shared" si="167"/>
        <v>≤0.5</v>
      </c>
      <c r="G606" s="24">
        <v>6.8949999999999996</v>
      </c>
      <c r="H606" s="23" t="str">
        <f t="shared" si="168"/>
        <v>≤7.0</v>
      </c>
      <c r="I606" s="23"/>
      <c r="J606" s="23"/>
      <c r="K606" s="24">
        <v>16.033200000000001</v>
      </c>
      <c r="L606" s="23" t="str">
        <f t="shared" si="169"/>
        <v>10–20</v>
      </c>
      <c r="M606" s="25">
        <v>150</v>
      </c>
      <c r="N606" s="18" t="str">
        <f t="shared" si="170"/>
        <v>110–180</v>
      </c>
      <c r="O606" s="25">
        <v>100.76</v>
      </c>
      <c r="P606" s="18" t="str">
        <f t="shared" si="171"/>
        <v>&gt;44</v>
      </c>
      <c r="Q606" s="25">
        <v>99.6</v>
      </c>
      <c r="R606" s="18" t="str">
        <f t="shared" si="174"/>
        <v>&gt;58</v>
      </c>
      <c r="S606" s="26" t="s">
        <v>8</v>
      </c>
      <c r="T606" s="18">
        <v>20</v>
      </c>
      <c r="U606" s="26" t="str">
        <f t="shared" si="175"/>
        <v>&gt;15</v>
      </c>
      <c r="V606" s="22">
        <v>4</v>
      </c>
      <c r="W606" s="22" t="str">
        <f t="shared" si="172"/>
        <v>2000–4000</v>
      </c>
      <c r="X606" s="25">
        <v>3652.3</v>
      </c>
      <c r="Y606" s="25">
        <v>4422</v>
      </c>
      <c r="Z606" s="27">
        <f t="shared" si="173"/>
        <v>0.19123497630749978</v>
      </c>
      <c r="AA606" s="25"/>
      <c r="AB606" s="25"/>
      <c r="AC606" s="27"/>
      <c r="AD606" s="25"/>
      <c r="AE606" s="25"/>
      <c r="AF606" s="27"/>
      <c r="AG606" s="22"/>
      <c r="AH606" s="28"/>
      <c r="AI606" s="28"/>
      <c r="AJ606" s="27"/>
      <c r="AK606" s="28"/>
      <c r="AL606" s="28"/>
      <c r="AM606" s="27"/>
      <c r="AN606" s="28"/>
      <c r="AO606" s="28"/>
      <c r="AP606" s="27"/>
      <c r="AQ606" s="25"/>
      <c r="AR606" s="25"/>
      <c r="AS606" s="27"/>
      <c r="AT606" s="25"/>
      <c r="AU606" s="25"/>
      <c r="AV606" s="27"/>
      <c r="AW606" s="25"/>
      <c r="AX606" s="25"/>
      <c r="AY606" s="27"/>
      <c r="AZ606" s="26"/>
    </row>
    <row r="607" spans="1:52" x14ac:dyDescent="0.25">
      <c r="A607" s="22">
        <v>604</v>
      </c>
      <c r="B607" s="22">
        <v>63</v>
      </c>
      <c r="C607" s="22" t="s">
        <v>477</v>
      </c>
      <c r="D607" s="22" t="s">
        <v>16</v>
      </c>
      <c r="E607" s="23">
        <v>1.3000000000000001E-2</v>
      </c>
      <c r="F607" s="23" t="str">
        <f t="shared" si="167"/>
        <v>≤0.5</v>
      </c>
      <c r="G607" s="24">
        <v>6.8949999999999996</v>
      </c>
      <c r="H607" s="23" t="str">
        <f t="shared" si="168"/>
        <v>≤7.0</v>
      </c>
      <c r="I607" s="23"/>
      <c r="J607" s="23"/>
      <c r="K607" s="24">
        <v>16.033200000000001</v>
      </c>
      <c r="L607" s="23" t="str">
        <f t="shared" si="169"/>
        <v>10–20</v>
      </c>
      <c r="M607" s="25">
        <v>225</v>
      </c>
      <c r="N607" s="18" t="str">
        <f t="shared" si="170"/>
        <v>&gt;180</v>
      </c>
      <c r="O607" s="25">
        <v>100.76</v>
      </c>
      <c r="P607" s="18" t="str">
        <f t="shared" si="171"/>
        <v>&gt;44</v>
      </c>
      <c r="Q607" s="25">
        <v>99.6</v>
      </c>
      <c r="R607" s="18" t="str">
        <f t="shared" si="174"/>
        <v>&gt;58</v>
      </c>
      <c r="S607" s="26" t="s">
        <v>8</v>
      </c>
      <c r="T607" s="18">
        <v>10</v>
      </c>
      <c r="U607" s="26" t="str">
        <f t="shared" si="175"/>
        <v>8–15</v>
      </c>
      <c r="V607" s="22">
        <v>4</v>
      </c>
      <c r="W607" s="22" t="str">
        <f t="shared" si="172"/>
        <v>2000–4000</v>
      </c>
      <c r="X607" s="25">
        <v>3620.1</v>
      </c>
      <c r="Y607" s="25">
        <v>3894.5</v>
      </c>
      <c r="Z607" s="27">
        <f t="shared" si="173"/>
        <v>7.3063651612338465E-2</v>
      </c>
      <c r="AA607" s="25"/>
      <c r="AB607" s="25"/>
      <c r="AC607" s="27"/>
      <c r="AD607" s="25"/>
      <c r="AE607" s="25"/>
      <c r="AF607" s="27"/>
      <c r="AG607" s="22"/>
      <c r="AH607" s="28"/>
      <c r="AI607" s="28"/>
      <c r="AJ607" s="27"/>
      <c r="AK607" s="28"/>
      <c r="AL607" s="28"/>
      <c r="AM607" s="27"/>
      <c r="AN607" s="28"/>
      <c r="AO607" s="28"/>
      <c r="AP607" s="27"/>
      <c r="AQ607" s="25"/>
      <c r="AR607" s="25"/>
      <c r="AS607" s="27"/>
      <c r="AT607" s="25"/>
      <c r="AU607" s="25"/>
      <c r="AV607" s="27"/>
      <c r="AW607" s="25"/>
      <c r="AX607" s="25"/>
      <c r="AY607" s="27"/>
      <c r="AZ607" s="26"/>
    </row>
    <row r="608" spans="1:52" x14ac:dyDescent="0.25">
      <c r="A608" s="22">
        <v>605</v>
      </c>
      <c r="B608" s="22">
        <v>63</v>
      </c>
      <c r="C608" s="22" t="s">
        <v>477</v>
      </c>
      <c r="D608" s="22" t="s">
        <v>16</v>
      </c>
      <c r="E608" s="23">
        <v>1.3000000000000001E-2</v>
      </c>
      <c r="F608" s="23" t="str">
        <f t="shared" si="167"/>
        <v>≤0.5</v>
      </c>
      <c r="G608" s="24">
        <v>6.8949999999999996</v>
      </c>
      <c r="H608" s="23" t="str">
        <f t="shared" si="168"/>
        <v>≤7.0</v>
      </c>
      <c r="I608" s="23"/>
      <c r="J608" s="23"/>
      <c r="K608" s="24">
        <v>16.033200000000001</v>
      </c>
      <c r="L608" s="23" t="str">
        <f t="shared" si="169"/>
        <v>10–20</v>
      </c>
      <c r="M608" s="25">
        <v>225</v>
      </c>
      <c r="N608" s="18" t="str">
        <f t="shared" si="170"/>
        <v>&gt;180</v>
      </c>
      <c r="O608" s="25">
        <v>100.76</v>
      </c>
      <c r="P608" s="18" t="str">
        <f t="shared" si="171"/>
        <v>&gt;44</v>
      </c>
      <c r="Q608" s="25">
        <v>99.6</v>
      </c>
      <c r="R608" s="18" t="str">
        <f t="shared" si="174"/>
        <v>&gt;58</v>
      </c>
      <c r="S608" s="26" t="s">
        <v>8</v>
      </c>
      <c r="T608" s="18">
        <v>20</v>
      </c>
      <c r="U608" s="26" t="str">
        <f t="shared" si="175"/>
        <v>&gt;15</v>
      </c>
      <c r="V608" s="22">
        <v>4</v>
      </c>
      <c r="W608" s="22" t="str">
        <f t="shared" si="172"/>
        <v>2000–4000</v>
      </c>
      <c r="X608" s="25">
        <v>3620.1</v>
      </c>
      <c r="Y608" s="25">
        <v>4154.2</v>
      </c>
      <c r="Z608" s="27">
        <f t="shared" si="173"/>
        <v>0.13761822089434325</v>
      </c>
      <c r="AA608" s="25"/>
      <c r="AB608" s="25"/>
      <c r="AC608" s="27"/>
      <c r="AD608" s="25"/>
      <c r="AE608" s="25"/>
      <c r="AF608" s="27"/>
      <c r="AG608" s="22"/>
      <c r="AH608" s="28"/>
      <c r="AI608" s="28"/>
      <c r="AJ608" s="27"/>
      <c r="AK608" s="28"/>
      <c r="AL608" s="28"/>
      <c r="AM608" s="27"/>
      <c r="AN608" s="28"/>
      <c r="AO608" s="28"/>
      <c r="AP608" s="27"/>
      <c r="AQ608" s="25"/>
      <c r="AR608" s="25"/>
      <c r="AS608" s="27"/>
      <c r="AT608" s="25"/>
      <c r="AU608" s="25"/>
      <c r="AV608" s="27"/>
      <c r="AW608" s="25"/>
      <c r="AX608" s="25"/>
      <c r="AY608" s="27"/>
      <c r="AZ608" s="26"/>
    </row>
    <row r="609" spans="1:52" x14ac:dyDescent="0.25">
      <c r="A609" s="22">
        <v>606</v>
      </c>
      <c r="B609" s="22">
        <v>64</v>
      </c>
      <c r="C609" s="22" t="s">
        <v>478</v>
      </c>
      <c r="D609" s="22" t="s">
        <v>31</v>
      </c>
      <c r="E609" s="23">
        <v>0.7</v>
      </c>
      <c r="F609" s="23" t="str">
        <f t="shared" si="167"/>
        <v>&gt;0.5</v>
      </c>
      <c r="G609" s="24">
        <v>8.3000000000000007</v>
      </c>
      <c r="H609" s="23" t="str">
        <f t="shared" si="168"/>
        <v>&gt;7.0</v>
      </c>
      <c r="I609" s="23"/>
      <c r="J609" s="23"/>
      <c r="K609" s="24">
        <v>6.8</v>
      </c>
      <c r="L609" s="23" t="str">
        <f t="shared" si="169"/>
        <v>&lt;10</v>
      </c>
      <c r="M609" s="25">
        <v>100</v>
      </c>
      <c r="N609" s="18" t="str">
        <f t="shared" si="170"/>
        <v>&lt;110</v>
      </c>
      <c r="O609" s="25">
        <v>90.64</v>
      </c>
      <c r="P609" s="18" t="str">
        <f t="shared" si="171"/>
        <v>&gt;44</v>
      </c>
      <c r="Q609" s="25">
        <v>74.7</v>
      </c>
      <c r="R609" s="18" t="str">
        <f t="shared" si="174"/>
        <v>&gt;58</v>
      </c>
      <c r="S609" s="26" t="s">
        <v>28</v>
      </c>
      <c r="T609" s="18">
        <v>10</v>
      </c>
      <c r="U609" s="26" t="str">
        <f t="shared" si="175"/>
        <v>8–15</v>
      </c>
      <c r="V609" s="22">
        <v>4</v>
      </c>
      <c r="W609" s="22" t="str">
        <f t="shared" si="172"/>
        <v>2000–4000</v>
      </c>
      <c r="X609" s="25">
        <v>3560</v>
      </c>
      <c r="Y609" s="25">
        <v>4920</v>
      </c>
      <c r="Z609" s="27">
        <f t="shared" si="173"/>
        <v>0.3235479856402777</v>
      </c>
      <c r="AA609" s="25">
        <v>5900</v>
      </c>
      <c r="AB609" s="25">
        <v>7030</v>
      </c>
      <c r="AC609" s="27">
        <f>LN(AB609/AA609)</f>
        <v>0.17523435491089975</v>
      </c>
      <c r="AD609" s="25">
        <v>9460</v>
      </c>
      <c r="AE609" s="25">
        <v>11950</v>
      </c>
      <c r="AF609" s="27">
        <f>LN(AE609/AD609)</f>
        <v>0.23365889531373274</v>
      </c>
      <c r="AG609" s="22" t="str">
        <f t="shared" ref="AG609:AG612" si="176">IF(AH609&gt;40,"&gt;40",IF(AH609&gt;30,"30–40",IF(AH609&gt;20,"20–30","&lt;20")))</f>
        <v>&lt;20</v>
      </c>
      <c r="AH609" s="28">
        <v>18.9937</v>
      </c>
      <c r="AI609" s="28">
        <v>27.672999999999998</v>
      </c>
      <c r="AJ609" s="27">
        <f>LN(AI609/AH609)</f>
        <v>0.37634986335932824</v>
      </c>
      <c r="AK609" s="28">
        <v>11.2105</v>
      </c>
      <c r="AL609" s="28">
        <v>15.7895</v>
      </c>
      <c r="AM609" s="27">
        <v>0.34249432303264926</v>
      </c>
      <c r="AN609" s="28"/>
      <c r="AO609" s="28"/>
      <c r="AP609" s="27"/>
      <c r="AQ609" s="25">
        <v>67.617571999999996</v>
      </c>
      <c r="AR609" s="25">
        <v>136.15116</v>
      </c>
      <c r="AS609" s="27">
        <f>LN(AR609/AQ609)</f>
        <v>0.69989784899960605</v>
      </c>
      <c r="AT609" s="25">
        <v>66.141949999999994</v>
      </c>
      <c r="AU609" s="25">
        <v>111.000185</v>
      </c>
      <c r="AV609" s="27">
        <f>LN(AU609/AT609)</f>
        <v>0.51772867794354915</v>
      </c>
      <c r="AW609" s="25">
        <v>133.759522</v>
      </c>
      <c r="AX609" s="25">
        <v>247.15134499999999</v>
      </c>
      <c r="AY609" s="27">
        <f>LN(AX609/AW609)</f>
        <v>0.61395730601199483</v>
      </c>
      <c r="AZ609" s="26">
        <v>0.86792999999999976</v>
      </c>
    </row>
    <row r="610" spans="1:52" x14ac:dyDescent="0.25">
      <c r="A610" s="22">
        <v>607</v>
      </c>
      <c r="B610" s="22">
        <v>64</v>
      </c>
      <c r="C610" s="22" t="s">
        <v>478</v>
      </c>
      <c r="D610" s="22" t="s">
        <v>31</v>
      </c>
      <c r="E610" s="23">
        <v>0.7</v>
      </c>
      <c r="F610" s="23" t="str">
        <f t="shared" si="167"/>
        <v>&gt;0.5</v>
      </c>
      <c r="G610" s="24">
        <v>8.3000000000000007</v>
      </c>
      <c r="H610" s="23" t="str">
        <f t="shared" si="168"/>
        <v>&gt;7.0</v>
      </c>
      <c r="I610" s="23"/>
      <c r="J610" s="23"/>
      <c r="K610" s="24">
        <v>6.8</v>
      </c>
      <c r="L610" s="23" t="str">
        <f t="shared" si="169"/>
        <v>&lt;10</v>
      </c>
      <c r="M610" s="25">
        <v>100</v>
      </c>
      <c r="N610" s="18" t="str">
        <f t="shared" si="170"/>
        <v>&lt;110</v>
      </c>
      <c r="O610" s="25">
        <v>90.64</v>
      </c>
      <c r="P610" s="18" t="str">
        <f t="shared" si="171"/>
        <v>&gt;44</v>
      </c>
      <c r="Q610" s="25">
        <v>74.7</v>
      </c>
      <c r="R610" s="18" t="str">
        <f t="shared" si="174"/>
        <v>&gt;58</v>
      </c>
      <c r="S610" s="26" t="s">
        <v>28</v>
      </c>
      <c r="T610" s="18">
        <v>10</v>
      </c>
      <c r="U610" s="26" t="str">
        <f t="shared" si="175"/>
        <v>8–15</v>
      </c>
      <c r="V610" s="22">
        <v>4</v>
      </c>
      <c r="W610" s="22" t="str">
        <f t="shared" si="172"/>
        <v>2000–4000</v>
      </c>
      <c r="X610" s="25">
        <v>3650</v>
      </c>
      <c r="Y610" s="25">
        <v>5010</v>
      </c>
      <c r="Z610" s="27">
        <f t="shared" si="173"/>
        <v>0.31670874750237332</v>
      </c>
      <c r="AA610" s="25">
        <v>6030</v>
      </c>
      <c r="AB610" s="25">
        <v>6500</v>
      </c>
      <c r="AC610" s="27">
        <f>LN(AB610/AA610)</f>
        <v>7.5055166162497328E-2</v>
      </c>
      <c r="AD610" s="25">
        <v>9680</v>
      </c>
      <c r="AE610" s="25">
        <v>11510</v>
      </c>
      <c r="AF610" s="27">
        <f>LN(AE610/AD610)</f>
        <v>0.17315432144530568</v>
      </c>
      <c r="AG610" s="22" t="str">
        <f t="shared" si="176"/>
        <v>&lt;20</v>
      </c>
      <c r="AH610" s="28">
        <v>18.364799999999999</v>
      </c>
      <c r="AI610" s="28">
        <v>31.6981</v>
      </c>
      <c r="AJ610" s="27">
        <f>LN(AI610/AH610)</f>
        <v>0.54582095324652302</v>
      </c>
      <c r="AK610" s="28">
        <v>9.0526300000000006</v>
      </c>
      <c r="AL610" s="28">
        <v>16.578900000000001</v>
      </c>
      <c r="AM610" s="27">
        <v>0.60507547928386107</v>
      </c>
      <c r="AN610" s="28"/>
      <c r="AO610" s="28"/>
      <c r="AP610" s="27"/>
      <c r="AQ610" s="25">
        <v>67.031519999999986</v>
      </c>
      <c r="AR610" s="25">
        <v>158.807481</v>
      </c>
      <c r="AS610" s="27">
        <f>LN(AR610/AQ610)</f>
        <v>0.86252970074889634</v>
      </c>
      <c r="AT610" s="25">
        <v>54.587358900000005</v>
      </c>
      <c r="AU610" s="25">
        <v>107.76285</v>
      </c>
      <c r="AV610" s="27">
        <f>LN(AU610/AT610)</f>
        <v>0.68013064544635837</v>
      </c>
      <c r="AW610" s="25">
        <v>121.6188789</v>
      </c>
      <c r="AX610" s="25">
        <v>266.57033100000001</v>
      </c>
      <c r="AY610" s="27">
        <f>LN(AX610/AW610)</f>
        <v>0.78474590338691907</v>
      </c>
      <c r="AZ610" s="26">
        <v>1.3333300000000001</v>
      </c>
    </row>
    <row r="611" spans="1:52" x14ac:dyDescent="0.25">
      <c r="A611" s="22">
        <v>608</v>
      </c>
      <c r="B611" s="22">
        <v>64</v>
      </c>
      <c r="C611" s="22" t="s">
        <v>478</v>
      </c>
      <c r="D611" s="22" t="s">
        <v>31</v>
      </c>
      <c r="E611" s="23">
        <v>0.7</v>
      </c>
      <c r="F611" s="23" t="str">
        <f t="shared" si="167"/>
        <v>&gt;0.5</v>
      </c>
      <c r="G611" s="24">
        <v>8.3000000000000007</v>
      </c>
      <c r="H611" s="23" t="str">
        <f t="shared" si="168"/>
        <v>&gt;7.0</v>
      </c>
      <c r="I611" s="23"/>
      <c r="J611" s="23"/>
      <c r="K611" s="24">
        <v>6.8</v>
      </c>
      <c r="L611" s="23" t="str">
        <f t="shared" si="169"/>
        <v>&lt;10</v>
      </c>
      <c r="M611" s="25">
        <v>100</v>
      </c>
      <c r="N611" s="18" t="str">
        <f t="shared" si="170"/>
        <v>&lt;110</v>
      </c>
      <c r="O611" s="25">
        <v>90.64</v>
      </c>
      <c r="P611" s="18" t="str">
        <f t="shared" si="171"/>
        <v>&gt;44</v>
      </c>
      <c r="Q611" s="25">
        <v>74.7</v>
      </c>
      <c r="R611" s="18" t="str">
        <f t="shared" si="174"/>
        <v>&gt;58</v>
      </c>
      <c r="S611" s="26" t="s">
        <v>28</v>
      </c>
      <c r="T611" s="18">
        <v>10</v>
      </c>
      <c r="U611" s="26" t="str">
        <f t="shared" si="175"/>
        <v>8–15</v>
      </c>
      <c r="V611" s="22">
        <v>4</v>
      </c>
      <c r="W611" s="22" t="str">
        <f t="shared" si="172"/>
        <v>2000–4000</v>
      </c>
      <c r="X611" s="25">
        <v>3280</v>
      </c>
      <c r="Y611" s="25">
        <v>4750</v>
      </c>
      <c r="Z611" s="27">
        <f t="shared" si="173"/>
        <v>0.37030119565049752</v>
      </c>
      <c r="AA611" s="25">
        <v>5780</v>
      </c>
      <c r="AB611" s="25">
        <v>5590</v>
      </c>
      <c r="AC611" s="27">
        <f>LN(AB611/AA611)</f>
        <v>-3.3424395517278258E-2</v>
      </c>
      <c r="AD611" s="25">
        <v>9060</v>
      </c>
      <c r="AE611" s="25">
        <v>10340</v>
      </c>
      <c r="AF611" s="27">
        <f>LN(AE611/AD611)</f>
        <v>0.13215074902539517</v>
      </c>
      <c r="AG611" s="22" t="str">
        <f t="shared" si="176"/>
        <v>20–30</v>
      </c>
      <c r="AH611" s="28">
        <v>22.515699999999999</v>
      </c>
      <c r="AI611" s="28">
        <v>26.666699999999999</v>
      </c>
      <c r="AJ611" s="27">
        <f>LN(AI611/AH611)</f>
        <v>0.16920275235056345</v>
      </c>
      <c r="AK611" s="28">
        <v>9.7894699999999997</v>
      </c>
      <c r="AL611" s="28">
        <v>13.263199999999999</v>
      </c>
      <c r="AM611" s="27">
        <v>0.30368596474051446</v>
      </c>
      <c r="AN611" s="28"/>
      <c r="AO611" s="28"/>
      <c r="AP611" s="27"/>
      <c r="AQ611" s="25">
        <v>73.851495999999997</v>
      </c>
      <c r="AR611" s="25">
        <v>126.666825</v>
      </c>
      <c r="AS611" s="27">
        <f>LN(AR611/AQ611)</f>
        <v>0.53950394800106094</v>
      </c>
      <c r="AT611" s="25">
        <v>56.583136599999996</v>
      </c>
      <c r="AU611" s="25">
        <v>74.141288000000003</v>
      </c>
      <c r="AV611" s="27">
        <f>LN(AU611/AT611)</f>
        <v>0.2702615692232363</v>
      </c>
      <c r="AW611" s="25">
        <v>130.43463259999999</v>
      </c>
      <c r="AX611" s="25">
        <v>200.80811299999999</v>
      </c>
      <c r="AY611" s="27">
        <f>LN(AX611/AW611)</f>
        <v>0.43147758873406444</v>
      </c>
      <c r="AZ611" s="26">
        <v>0.41509999999999997</v>
      </c>
    </row>
    <row r="612" spans="1:52" x14ac:dyDescent="0.25">
      <c r="A612" s="22">
        <v>609</v>
      </c>
      <c r="B612" s="22">
        <v>64</v>
      </c>
      <c r="C612" s="22" t="s">
        <v>478</v>
      </c>
      <c r="D612" s="22" t="s">
        <v>31</v>
      </c>
      <c r="E612" s="23">
        <v>0.7</v>
      </c>
      <c r="F612" s="23" t="str">
        <f t="shared" si="167"/>
        <v>&gt;0.5</v>
      </c>
      <c r="G612" s="24">
        <v>8.3000000000000007</v>
      </c>
      <c r="H612" s="23" t="str">
        <f t="shared" si="168"/>
        <v>&gt;7.0</v>
      </c>
      <c r="I612" s="23"/>
      <c r="J612" s="23"/>
      <c r="K612" s="24">
        <v>6.8</v>
      </c>
      <c r="L612" s="23" t="str">
        <f t="shared" si="169"/>
        <v>&lt;10</v>
      </c>
      <c r="M612" s="25">
        <v>100</v>
      </c>
      <c r="N612" s="18" t="str">
        <f t="shared" si="170"/>
        <v>&lt;110</v>
      </c>
      <c r="O612" s="25">
        <v>90.64</v>
      </c>
      <c r="P612" s="18" t="str">
        <f t="shared" si="171"/>
        <v>&gt;44</v>
      </c>
      <c r="Q612" s="25">
        <v>74.7</v>
      </c>
      <c r="R612" s="18" t="str">
        <f t="shared" si="174"/>
        <v>&gt;58</v>
      </c>
      <c r="S612" s="26" t="s">
        <v>28</v>
      </c>
      <c r="T612" s="18">
        <v>10</v>
      </c>
      <c r="U612" s="26" t="str">
        <f t="shared" si="175"/>
        <v>8–15</v>
      </c>
      <c r="V612" s="22">
        <v>4</v>
      </c>
      <c r="W612" s="22" t="str">
        <f t="shared" si="172"/>
        <v>2000–4000</v>
      </c>
      <c r="X612" s="25">
        <v>3300</v>
      </c>
      <c r="Y612" s="25">
        <v>5210</v>
      </c>
      <c r="Z612" s="27">
        <f t="shared" si="173"/>
        <v>0.45665738729284105</v>
      </c>
      <c r="AA612" s="25">
        <v>5230</v>
      </c>
      <c r="AB612" s="25">
        <v>4530</v>
      </c>
      <c r="AC612" s="27">
        <f>LN(AB612/AA612)</f>
        <v>-0.14368933858188893</v>
      </c>
      <c r="AD612" s="25">
        <v>8530</v>
      </c>
      <c r="AE612" s="25">
        <v>9740</v>
      </c>
      <c r="AF612" s="27">
        <f>LN(AE612/AD612)</f>
        <v>0.13265175615085595</v>
      </c>
      <c r="AG612" s="22" t="str">
        <f t="shared" si="176"/>
        <v>20–30</v>
      </c>
      <c r="AH612" s="28">
        <v>22.138400000000001</v>
      </c>
      <c r="AI612" s="28">
        <v>35.094299999999997</v>
      </c>
      <c r="AJ612" s="27">
        <f>LN(AI612/AH612)</f>
        <v>0.46072506684249287</v>
      </c>
      <c r="AK612" s="28">
        <v>9.2631599999999992</v>
      </c>
      <c r="AL612" s="28">
        <v>11.1053</v>
      </c>
      <c r="AM612" s="27">
        <v>0.1813772286952553</v>
      </c>
      <c r="AN612" s="28"/>
      <c r="AO612" s="28"/>
      <c r="AP612" s="27"/>
      <c r="AQ612" s="25">
        <v>73.056719999999999</v>
      </c>
      <c r="AR612" s="25">
        <v>182.84130299999998</v>
      </c>
      <c r="AS612" s="27">
        <f>LN(AR612/AQ612)</f>
        <v>0.91738245413533381</v>
      </c>
      <c r="AT612" s="25">
        <v>48.446326799999994</v>
      </c>
      <c r="AU612" s="25">
        <v>50.307009000000001</v>
      </c>
      <c r="AV612" s="27">
        <f>LN(AU612/AT612)</f>
        <v>3.7687890113366443E-2</v>
      </c>
      <c r="AW612" s="25">
        <v>121.50304679999999</v>
      </c>
      <c r="AX612" s="25">
        <v>233.14831199999998</v>
      </c>
      <c r="AY612" s="27">
        <f>LN(AX612/AW612)</f>
        <v>0.65173544424445384</v>
      </c>
      <c r="AZ612" s="26">
        <v>1.2955899999999996</v>
      </c>
    </row>
    <row r="613" spans="1:52" x14ac:dyDescent="0.25">
      <c r="A613" s="22">
        <v>610</v>
      </c>
      <c r="B613" s="22">
        <v>65</v>
      </c>
      <c r="C613" s="22" t="s">
        <v>479</v>
      </c>
      <c r="D613" s="22" t="s">
        <v>21</v>
      </c>
      <c r="E613" s="23">
        <v>0.57999999999999996</v>
      </c>
      <c r="F613" s="23" t="str">
        <f t="shared" si="167"/>
        <v>&gt;0.5</v>
      </c>
      <c r="G613" s="24">
        <v>7.35</v>
      </c>
      <c r="H613" s="23" t="str">
        <f t="shared" si="168"/>
        <v>&gt;7.0</v>
      </c>
      <c r="I613" s="23"/>
      <c r="J613" s="23"/>
      <c r="K613" s="24"/>
      <c r="L613" s="23"/>
      <c r="M613" s="25"/>
      <c r="N613" s="18"/>
      <c r="O613" s="25"/>
      <c r="P613" s="18"/>
      <c r="Q613" s="25"/>
      <c r="R613" s="18"/>
      <c r="S613" s="26" t="s">
        <v>8</v>
      </c>
      <c r="T613" s="18">
        <v>5</v>
      </c>
      <c r="U613" s="26" t="str">
        <f t="shared" si="175"/>
        <v>&lt;8</v>
      </c>
      <c r="V613" s="22">
        <v>4</v>
      </c>
      <c r="W613" s="22" t="str">
        <f t="shared" si="172"/>
        <v>&lt;2000</v>
      </c>
      <c r="X613" s="25">
        <v>1100</v>
      </c>
      <c r="Y613" s="25">
        <v>1170</v>
      </c>
      <c r="Z613" s="27">
        <f t="shared" si="173"/>
        <v>6.1693569005339961E-2</v>
      </c>
      <c r="AA613" s="25"/>
      <c r="AB613" s="25"/>
      <c r="AC613" s="27"/>
      <c r="AD613" s="25"/>
      <c r="AE613" s="25"/>
      <c r="AF613" s="27"/>
      <c r="AG613" s="22"/>
      <c r="AH613" s="28"/>
      <c r="AI613" s="28"/>
      <c r="AJ613" s="27"/>
      <c r="AK613" s="28"/>
      <c r="AL613" s="28"/>
      <c r="AM613" s="27"/>
      <c r="AN613" s="28"/>
      <c r="AO613" s="28"/>
      <c r="AP613" s="27"/>
      <c r="AQ613" s="25"/>
      <c r="AR613" s="25"/>
      <c r="AS613" s="27"/>
      <c r="AT613" s="25"/>
      <c r="AU613" s="25"/>
      <c r="AV613" s="27"/>
      <c r="AW613" s="25"/>
      <c r="AX613" s="25"/>
      <c r="AY613" s="27"/>
      <c r="AZ613" s="26"/>
    </row>
    <row r="614" spans="1:52" x14ac:dyDescent="0.25">
      <c r="A614" s="22">
        <v>611</v>
      </c>
      <c r="B614" s="22">
        <v>65</v>
      </c>
      <c r="C614" s="22" t="s">
        <v>479</v>
      </c>
      <c r="D614" s="22" t="s">
        <v>21</v>
      </c>
      <c r="E614" s="23">
        <v>0.66</v>
      </c>
      <c r="F614" s="23" t="str">
        <f t="shared" si="167"/>
        <v>&gt;0.5</v>
      </c>
      <c r="G614" s="24">
        <v>7.7550000000000008</v>
      </c>
      <c r="H614" s="23" t="str">
        <f t="shared" si="168"/>
        <v>&gt;7.0</v>
      </c>
      <c r="I614" s="23"/>
      <c r="J614" s="23"/>
      <c r="K614" s="24"/>
      <c r="L614" s="23"/>
      <c r="M614" s="25"/>
      <c r="N614" s="18"/>
      <c r="O614" s="25"/>
      <c r="P614" s="18"/>
      <c r="Q614" s="25"/>
      <c r="R614" s="18"/>
      <c r="S614" s="26" t="s">
        <v>8</v>
      </c>
      <c r="T614" s="18">
        <v>5</v>
      </c>
      <c r="U614" s="26" t="str">
        <f t="shared" si="175"/>
        <v>&lt;8</v>
      </c>
      <c r="V614" s="22">
        <v>6</v>
      </c>
      <c r="W614" s="22" t="str">
        <f t="shared" si="172"/>
        <v>&lt;2000</v>
      </c>
      <c r="X614" s="25">
        <v>1820</v>
      </c>
      <c r="Y614" s="25">
        <v>2180</v>
      </c>
      <c r="Z614" s="27">
        <f t="shared" si="173"/>
        <v>0.18048837571229362</v>
      </c>
      <c r="AA614" s="25"/>
      <c r="AB614" s="25"/>
      <c r="AC614" s="27"/>
      <c r="AD614" s="25"/>
      <c r="AE614" s="25"/>
      <c r="AF614" s="27"/>
      <c r="AG614" s="22"/>
      <c r="AH614" s="28"/>
      <c r="AI614" s="28"/>
      <c r="AJ614" s="27"/>
      <c r="AK614" s="28"/>
      <c r="AL614" s="28"/>
      <c r="AM614" s="27"/>
      <c r="AN614" s="28"/>
      <c r="AO614" s="28"/>
      <c r="AP614" s="27"/>
      <c r="AQ614" s="25"/>
      <c r="AR614" s="25"/>
      <c r="AS614" s="27"/>
      <c r="AT614" s="25"/>
      <c r="AU614" s="25"/>
      <c r="AV614" s="27"/>
      <c r="AW614" s="25"/>
      <c r="AX614" s="25"/>
      <c r="AY614" s="27"/>
      <c r="AZ614" s="26"/>
    </row>
    <row r="615" spans="1:52" x14ac:dyDescent="0.25">
      <c r="A615" s="22">
        <v>612</v>
      </c>
      <c r="B615" s="22">
        <v>65</v>
      </c>
      <c r="C615" s="22" t="s">
        <v>479</v>
      </c>
      <c r="D615" s="22" t="s">
        <v>21</v>
      </c>
      <c r="E615" s="23">
        <v>0.64</v>
      </c>
      <c r="F615" s="23" t="str">
        <f t="shared" si="167"/>
        <v>&gt;0.5</v>
      </c>
      <c r="G615" s="24">
        <v>7.9950000000000001</v>
      </c>
      <c r="H615" s="23" t="str">
        <f t="shared" si="168"/>
        <v>&gt;7.0</v>
      </c>
      <c r="I615" s="23"/>
      <c r="J615" s="23"/>
      <c r="K615" s="24"/>
      <c r="L615" s="23"/>
      <c r="M615" s="25"/>
      <c r="N615" s="18"/>
      <c r="O615" s="25"/>
      <c r="P615" s="18"/>
      <c r="Q615" s="25"/>
      <c r="R615" s="18"/>
      <c r="S615" s="26" t="s">
        <v>8</v>
      </c>
      <c r="T615" s="18">
        <v>5</v>
      </c>
      <c r="U615" s="26" t="str">
        <f t="shared" si="175"/>
        <v>&lt;8</v>
      </c>
      <c r="V615" s="22">
        <v>4</v>
      </c>
      <c r="W615" s="22" t="str">
        <f t="shared" si="172"/>
        <v>&lt;2000</v>
      </c>
      <c r="X615" s="25">
        <v>1760</v>
      </c>
      <c r="Y615" s="25">
        <v>2120</v>
      </c>
      <c r="Z615" s="27">
        <f t="shared" si="173"/>
        <v>0.1861022796338607</v>
      </c>
      <c r="AA615" s="25"/>
      <c r="AB615" s="25"/>
      <c r="AC615" s="27"/>
      <c r="AD615" s="25"/>
      <c r="AE615" s="25"/>
      <c r="AF615" s="27"/>
      <c r="AG615" s="22"/>
      <c r="AH615" s="28"/>
      <c r="AI615" s="28"/>
      <c r="AJ615" s="27"/>
      <c r="AK615" s="28"/>
      <c r="AL615" s="28"/>
      <c r="AM615" s="27"/>
      <c r="AN615" s="28"/>
      <c r="AO615" s="28"/>
      <c r="AP615" s="27"/>
      <c r="AQ615" s="25"/>
      <c r="AR615" s="25"/>
      <c r="AS615" s="27"/>
      <c r="AT615" s="25"/>
      <c r="AU615" s="25"/>
      <c r="AV615" s="27"/>
      <c r="AW615" s="25"/>
      <c r="AX615" s="25"/>
      <c r="AY615" s="27"/>
      <c r="AZ615" s="26"/>
    </row>
    <row r="616" spans="1:52" x14ac:dyDescent="0.25">
      <c r="A616" s="22">
        <v>613</v>
      </c>
      <c r="B616" s="22">
        <v>65</v>
      </c>
      <c r="C616" s="22" t="s">
        <v>479</v>
      </c>
      <c r="D616" s="22" t="s">
        <v>21</v>
      </c>
      <c r="E616" s="23">
        <v>0.37</v>
      </c>
      <c r="F616" s="23" t="str">
        <f t="shared" si="167"/>
        <v>≤0.5</v>
      </c>
      <c r="G616" s="24">
        <v>6.1050000000000004</v>
      </c>
      <c r="H616" s="23" t="str">
        <f t="shared" si="168"/>
        <v>≤7.0</v>
      </c>
      <c r="I616" s="23"/>
      <c r="J616" s="23"/>
      <c r="K616" s="24"/>
      <c r="L616" s="23"/>
      <c r="M616" s="25"/>
      <c r="N616" s="18"/>
      <c r="O616" s="25"/>
      <c r="P616" s="18"/>
      <c r="Q616" s="25"/>
      <c r="R616" s="18"/>
      <c r="S616" s="26" t="s">
        <v>8</v>
      </c>
      <c r="T616" s="18">
        <v>5</v>
      </c>
      <c r="U616" s="26" t="str">
        <f t="shared" si="175"/>
        <v>&lt;8</v>
      </c>
      <c r="V616" s="22">
        <v>4</v>
      </c>
      <c r="W616" s="22" t="str">
        <f t="shared" si="172"/>
        <v>2000–4000</v>
      </c>
      <c r="X616" s="25">
        <v>3520</v>
      </c>
      <c r="Y616" s="25">
        <v>3930</v>
      </c>
      <c r="Z616" s="27">
        <f t="shared" si="173"/>
        <v>0.11017843627116412</v>
      </c>
      <c r="AA616" s="25"/>
      <c r="AB616" s="25"/>
      <c r="AC616" s="27"/>
      <c r="AD616" s="25"/>
      <c r="AE616" s="25"/>
      <c r="AF616" s="27"/>
      <c r="AG616" s="22"/>
      <c r="AH616" s="28"/>
      <c r="AI616" s="28"/>
      <c r="AJ616" s="27"/>
      <c r="AK616" s="28"/>
      <c r="AL616" s="28"/>
      <c r="AM616" s="27"/>
      <c r="AN616" s="28"/>
      <c r="AO616" s="28"/>
      <c r="AP616" s="27"/>
      <c r="AQ616" s="25"/>
      <c r="AR616" s="25"/>
      <c r="AS616" s="27"/>
      <c r="AT616" s="25"/>
      <c r="AU616" s="25"/>
      <c r="AV616" s="27"/>
      <c r="AW616" s="25"/>
      <c r="AX616" s="25"/>
      <c r="AY616" s="27"/>
      <c r="AZ616" s="26"/>
    </row>
    <row r="617" spans="1:52" x14ac:dyDescent="0.25">
      <c r="A617" s="22">
        <v>614</v>
      </c>
      <c r="B617" s="22">
        <v>65</v>
      </c>
      <c r="C617" s="22" t="s">
        <v>479</v>
      </c>
      <c r="D617" s="22" t="s">
        <v>21</v>
      </c>
      <c r="E617" s="23">
        <v>0.48</v>
      </c>
      <c r="F617" s="23" t="str">
        <f t="shared" si="167"/>
        <v>≤0.5</v>
      </c>
      <c r="G617" s="24">
        <v>6.2249999999999996</v>
      </c>
      <c r="H617" s="23" t="str">
        <f t="shared" si="168"/>
        <v>≤7.0</v>
      </c>
      <c r="I617" s="23"/>
      <c r="J617" s="23"/>
      <c r="K617" s="24"/>
      <c r="L617" s="23"/>
      <c r="M617" s="25"/>
      <c r="N617" s="18"/>
      <c r="O617" s="25"/>
      <c r="P617" s="18"/>
      <c r="Q617" s="25"/>
      <c r="R617" s="18"/>
      <c r="S617" s="26" t="s">
        <v>8</v>
      </c>
      <c r="T617" s="18">
        <v>5</v>
      </c>
      <c r="U617" s="26" t="str">
        <f t="shared" si="175"/>
        <v>&lt;8</v>
      </c>
      <c r="V617" s="22">
        <v>4</v>
      </c>
      <c r="W617" s="22" t="str">
        <f t="shared" si="172"/>
        <v>&lt;2000</v>
      </c>
      <c r="X617" s="25">
        <v>1510</v>
      </c>
      <c r="Y617" s="25">
        <v>2190</v>
      </c>
      <c r="Z617" s="27">
        <f t="shared" si="173"/>
        <v>0.37179189300157656</v>
      </c>
      <c r="AA617" s="25"/>
      <c r="AB617" s="25"/>
      <c r="AC617" s="27"/>
      <c r="AD617" s="25"/>
      <c r="AE617" s="25"/>
      <c r="AF617" s="27"/>
      <c r="AG617" s="22"/>
      <c r="AH617" s="28"/>
      <c r="AI617" s="28"/>
      <c r="AJ617" s="27"/>
      <c r="AK617" s="28"/>
      <c r="AL617" s="28"/>
      <c r="AM617" s="27"/>
      <c r="AN617" s="28"/>
      <c r="AO617" s="28"/>
      <c r="AP617" s="27"/>
      <c r="AQ617" s="25"/>
      <c r="AR617" s="25"/>
      <c r="AS617" s="27"/>
      <c r="AT617" s="25"/>
      <c r="AU617" s="25"/>
      <c r="AV617" s="27"/>
      <c r="AW617" s="25"/>
      <c r="AX617" s="25"/>
      <c r="AY617" s="27"/>
      <c r="AZ617" s="26"/>
    </row>
    <row r="618" spans="1:52" x14ac:dyDescent="0.25">
      <c r="A618" s="22">
        <v>615</v>
      </c>
      <c r="B618" s="22">
        <v>65</v>
      </c>
      <c r="C618" s="22" t="s">
        <v>479</v>
      </c>
      <c r="D618" s="22" t="s">
        <v>21</v>
      </c>
      <c r="E618" s="23">
        <v>0.46</v>
      </c>
      <c r="F618" s="23" t="str">
        <f t="shared" si="167"/>
        <v>≤0.5</v>
      </c>
      <c r="G618" s="24">
        <v>7.7850000000000001</v>
      </c>
      <c r="H618" s="23" t="str">
        <f t="shared" si="168"/>
        <v>&gt;7.0</v>
      </c>
      <c r="I618" s="23"/>
      <c r="J618" s="23"/>
      <c r="K618" s="24"/>
      <c r="L618" s="23"/>
      <c r="M618" s="25"/>
      <c r="N618" s="18"/>
      <c r="O618" s="25"/>
      <c r="P618" s="18"/>
      <c r="Q618" s="25"/>
      <c r="R618" s="18"/>
      <c r="S618" s="26" t="s">
        <v>8</v>
      </c>
      <c r="T618" s="18">
        <v>5</v>
      </c>
      <c r="U618" s="26" t="str">
        <f t="shared" si="175"/>
        <v>&lt;8</v>
      </c>
      <c r="V618" s="22">
        <v>4</v>
      </c>
      <c r="W618" s="22" t="str">
        <f t="shared" si="172"/>
        <v>&lt;2000</v>
      </c>
      <c r="X618" s="25">
        <v>1200</v>
      </c>
      <c r="Y618" s="25">
        <v>2380</v>
      </c>
      <c r="Z618" s="27">
        <f t="shared" si="173"/>
        <v>0.68477893088942876</v>
      </c>
      <c r="AA618" s="25"/>
      <c r="AB618" s="25"/>
      <c r="AC618" s="27"/>
      <c r="AD618" s="25"/>
      <c r="AE618" s="25"/>
      <c r="AF618" s="27"/>
      <c r="AG618" s="22"/>
      <c r="AH618" s="28"/>
      <c r="AI618" s="28"/>
      <c r="AJ618" s="27"/>
      <c r="AK618" s="28"/>
      <c r="AL618" s="28"/>
      <c r="AM618" s="27"/>
      <c r="AN618" s="28"/>
      <c r="AO618" s="28"/>
      <c r="AP618" s="27"/>
      <c r="AQ618" s="25"/>
      <c r="AR618" s="25"/>
      <c r="AS618" s="27"/>
      <c r="AT618" s="25"/>
      <c r="AU618" s="25"/>
      <c r="AV618" s="27"/>
      <c r="AW618" s="25"/>
      <c r="AX618" s="25"/>
      <c r="AY618" s="27"/>
      <c r="AZ618" s="26"/>
    </row>
    <row r="619" spans="1:52" x14ac:dyDescent="0.25">
      <c r="A619" s="22">
        <v>616</v>
      </c>
      <c r="B619" s="22">
        <v>65</v>
      </c>
      <c r="C619" s="22" t="s">
        <v>479</v>
      </c>
      <c r="D619" s="22" t="s">
        <v>21</v>
      </c>
      <c r="E619" s="23">
        <v>0.72</v>
      </c>
      <c r="F619" s="23" t="str">
        <f t="shared" si="167"/>
        <v>&gt;0.5</v>
      </c>
      <c r="G619" s="24">
        <v>5.48</v>
      </c>
      <c r="H619" s="23" t="str">
        <f t="shared" si="168"/>
        <v>≤7.0</v>
      </c>
      <c r="I619" s="23"/>
      <c r="J619" s="23"/>
      <c r="K619" s="24"/>
      <c r="L619" s="23"/>
      <c r="M619" s="25"/>
      <c r="N619" s="18"/>
      <c r="O619" s="25"/>
      <c r="P619" s="18"/>
      <c r="Q619" s="25"/>
      <c r="R619" s="18"/>
      <c r="S619" s="26" t="s">
        <v>8</v>
      </c>
      <c r="T619" s="18">
        <v>5</v>
      </c>
      <c r="U619" s="26" t="str">
        <f t="shared" si="175"/>
        <v>&lt;8</v>
      </c>
      <c r="V619" s="22">
        <v>4</v>
      </c>
      <c r="W619" s="22" t="str">
        <f t="shared" si="172"/>
        <v>2000–4000</v>
      </c>
      <c r="X619" s="25">
        <v>2100</v>
      </c>
      <c r="Y619" s="25">
        <v>2370</v>
      </c>
      <c r="Z619" s="27">
        <f t="shared" si="173"/>
        <v>0.12095261041766249</v>
      </c>
      <c r="AA619" s="25"/>
      <c r="AB619" s="25"/>
      <c r="AC619" s="27"/>
      <c r="AD619" s="25"/>
      <c r="AE619" s="25"/>
      <c r="AF619" s="27"/>
      <c r="AG619" s="22"/>
      <c r="AH619" s="28"/>
      <c r="AI619" s="28"/>
      <c r="AJ619" s="27"/>
      <c r="AK619" s="28"/>
      <c r="AL619" s="28"/>
      <c r="AM619" s="27"/>
      <c r="AN619" s="28"/>
      <c r="AO619" s="28"/>
      <c r="AP619" s="27"/>
      <c r="AQ619" s="25"/>
      <c r="AR619" s="25"/>
      <c r="AS619" s="27"/>
      <c r="AT619" s="25"/>
      <c r="AU619" s="25"/>
      <c r="AV619" s="27"/>
      <c r="AW619" s="25"/>
      <c r="AX619" s="25"/>
      <c r="AY619" s="27"/>
      <c r="AZ619" s="26"/>
    </row>
    <row r="620" spans="1:52" x14ac:dyDescent="0.25">
      <c r="A620" s="22">
        <v>617</v>
      </c>
      <c r="B620" s="22">
        <v>65</v>
      </c>
      <c r="C620" s="22" t="s">
        <v>479</v>
      </c>
      <c r="D620" s="22" t="s">
        <v>21</v>
      </c>
      <c r="E620" s="23">
        <v>0.7</v>
      </c>
      <c r="F620" s="23" t="str">
        <f t="shared" si="167"/>
        <v>&gt;0.5</v>
      </c>
      <c r="G620" s="24">
        <v>4.99</v>
      </c>
      <c r="H620" s="23" t="str">
        <f t="shared" si="168"/>
        <v>≤7.0</v>
      </c>
      <c r="I620" s="23"/>
      <c r="J620" s="23"/>
      <c r="K620" s="24"/>
      <c r="L620" s="23"/>
      <c r="M620" s="25"/>
      <c r="N620" s="18"/>
      <c r="O620" s="25"/>
      <c r="P620" s="18"/>
      <c r="Q620" s="25"/>
      <c r="R620" s="18"/>
      <c r="S620" s="26" t="s">
        <v>8</v>
      </c>
      <c r="T620" s="18">
        <v>5</v>
      </c>
      <c r="U620" s="26" t="str">
        <f t="shared" si="175"/>
        <v>&lt;8</v>
      </c>
      <c r="V620" s="22">
        <v>4</v>
      </c>
      <c r="W620" s="22" t="str">
        <f t="shared" si="172"/>
        <v>4000–6000</v>
      </c>
      <c r="X620" s="25">
        <v>5210</v>
      </c>
      <c r="Y620" s="25">
        <v>4880</v>
      </c>
      <c r="Z620" s="27">
        <f t="shared" si="173"/>
        <v>-6.5434635900219723E-2</v>
      </c>
      <c r="AA620" s="25"/>
      <c r="AB620" s="25"/>
      <c r="AC620" s="27"/>
      <c r="AD620" s="25"/>
      <c r="AE620" s="25"/>
      <c r="AF620" s="27"/>
      <c r="AG620" s="22"/>
      <c r="AH620" s="28"/>
      <c r="AI620" s="28"/>
      <c r="AJ620" s="27"/>
      <c r="AK620" s="28"/>
      <c r="AL620" s="28"/>
      <c r="AM620" s="27"/>
      <c r="AN620" s="28"/>
      <c r="AO620" s="28"/>
      <c r="AP620" s="27"/>
      <c r="AQ620" s="25"/>
      <c r="AR620" s="25"/>
      <c r="AS620" s="27"/>
      <c r="AT620" s="25"/>
      <c r="AU620" s="25"/>
      <c r="AV620" s="27"/>
      <c r="AW620" s="25"/>
      <c r="AX620" s="25"/>
      <c r="AY620" s="27"/>
      <c r="AZ620" s="26"/>
    </row>
    <row r="621" spans="1:52" x14ac:dyDescent="0.25">
      <c r="A621" s="22">
        <v>618</v>
      </c>
      <c r="B621" s="22">
        <v>65</v>
      </c>
      <c r="C621" s="22" t="s">
        <v>479</v>
      </c>
      <c r="D621" s="22" t="s">
        <v>21</v>
      </c>
      <c r="E621" s="23">
        <v>0.73</v>
      </c>
      <c r="F621" s="23" t="str">
        <f t="shared" si="167"/>
        <v>&gt;0.5</v>
      </c>
      <c r="G621" s="24">
        <v>7.63</v>
      </c>
      <c r="H621" s="23" t="str">
        <f t="shared" si="168"/>
        <v>&gt;7.0</v>
      </c>
      <c r="I621" s="23"/>
      <c r="J621" s="23"/>
      <c r="K621" s="24"/>
      <c r="L621" s="23"/>
      <c r="M621" s="25"/>
      <c r="N621" s="18"/>
      <c r="O621" s="25"/>
      <c r="P621" s="18"/>
      <c r="Q621" s="25"/>
      <c r="R621" s="18"/>
      <c r="S621" s="26" t="s">
        <v>8</v>
      </c>
      <c r="T621" s="18">
        <v>5</v>
      </c>
      <c r="U621" s="26" t="str">
        <f t="shared" si="175"/>
        <v>&lt;8</v>
      </c>
      <c r="V621" s="22">
        <v>6</v>
      </c>
      <c r="W621" s="22" t="str">
        <f t="shared" si="172"/>
        <v>2000–4000</v>
      </c>
      <c r="X621" s="25">
        <v>2380</v>
      </c>
      <c r="Y621" s="25">
        <v>2640</v>
      </c>
      <c r="Z621" s="27">
        <f t="shared" si="173"/>
        <v>0.10367842947484152</v>
      </c>
      <c r="AA621" s="25"/>
      <c r="AB621" s="25"/>
      <c r="AC621" s="27"/>
      <c r="AD621" s="25"/>
      <c r="AE621" s="25"/>
      <c r="AF621" s="27"/>
      <c r="AG621" s="22"/>
      <c r="AH621" s="28"/>
      <c r="AI621" s="28"/>
      <c r="AJ621" s="27"/>
      <c r="AK621" s="28"/>
      <c r="AL621" s="28"/>
      <c r="AM621" s="27"/>
      <c r="AN621" s="28"/>
      <c r="AO621" s="28"/>
      <c r="AP621" s="27"/>
      <c r="AQ621" s="25"/>
      <c r="AR621" s="25"/>
      <c r="AS621" s="27"/>
      <c r="AT621" s="25"/>
      <c r="AU621" s="25"/>
      <c r="AV621" s="27"/>
      <c r="AW621" s="25"/>
      <c r="AX621" s="25"/>
      <c r="AY621" s="27"/>
      <c r="AZ621" s="26"/>
    </row>
    <row r="622" spans="1:52" x14ac:dyDescent="0.25">
      <c r="A622" s="22">
        <v>619</v>
      </c>
      <c r="B622" s="22">
        <v>65</v>
      </c>
      <c r="C622" s="22" t="s">
        <v>479</v>
      </c>
      <c r="D622" s="22" t="s">
        <v>21</v>
      </c>
      <c r="E622" s="23">
        <v>0.92</v>
      </c>
      <c r="F622" s="23" t="str">
        <f t="shared" si="167"/>
        <v>&gt;0.5</v>
      </c>
      <c r="G622" s="24">
        <v>7.6649999999999991</v>
      </c>
      <c r="H622" s="23" t="str">
        <f t="shared" si="168"/>
        <v>&gt;7.0</v>
      </c>
      <c r="I622" s="23"/>
      <c r="J622" s="23"/>
      <c r="K622" s="24"/>
      <c r="L622" s="23"/>
      <c r="M622" s="25"/>
      <c r="N622" s="18"/>
      <c r="O622" s="25"/>
      <c r="P622" s="18"/>
      <c r="Q622" s="25"/>
      <c r="R622" s="18"/>
      <c r="S622" s="26" t="s">
        <v>8</v>
      </c>
      <c r="T622" s="18">
        <v>5</v>
      </c>
      <c r="U622" s="26" t="str">
        <f t="shared" si="175"/>
        <v>&lt;8</v>
      </c>
      <c r="V622" s="22">
        <v>6</v>
      </c>
      <c r="W622" s="22" t="str">
        <f t="shared" si="172"/>
        <v>2000–4000</v>
      </c>
      <c r="X622" s="25">
        <v>3600</v>
      </c>
      <c r="Y622" s="25">
        <v>4480</v>
      </c>
      <c r="Z622" s="27">
        <f t="shared" si="173"/>
        <v>0.21868920096482949</v>
      </c>
      <c r="AA622" s="25"/>
      <c r="AB622" s="25"/>
      <c r="AC622" s="27"/>
      <c r="AD622" s="25"/>
      <c r="AE622" s="25"/>
      <c r="AF622" s="27"/>
      <c r="AG622" s="22"/>
      <c r="AH622" s="28"/>
      <c r="AI622" s="28"/>
      <c r="AJ622" s="27"/>
      <c r="AK622" s="28"/>
      <c r="AL622" s="28"/>
      <c r="AM622" s="27"/>
      <c r="AN622" s="28"/>
      <c r="AO622" s="28"/>
      <c r="AP622" s="27"/>
      <c r="AQ622" s="25"/>
      <c r="AR622" s="25"/>
      <c r="AS622" s="27"/>
      <c r="AT622" s="25"/>
      <c r="AU622" s="25"/>
      <c r="AV622" s="27"/>
      <c r="AW622" s="25"/>
      <c r="AX622" s="25"/>
      <c r="AY622" s="27"/>
      <c r="AZ622" s="26"/>
    </row>
    <row r="623" spans="1:52" x14ac:dyDescent="0.25">
      <c r="A623" s="22">
        <v>620</v>
      </c>
      <c r="B623" s="22">
        <v>65</v>
      </c>
      <c r="C623" s="22" t="s">
        <v>479</v>
      </c>
      <c r="D623" s="22" t="s">
        <v>21</v>
      </c>
      <c r="E623" s="23">
        <v>0.57999999999999996</v>
      </c>
      <c r="F623" s="23" t="str">
        <f t="shared" si="167"/>
        <v>&gt;0.5</v>
      </c>
      <c r="G623" s="24">
        <v>7.35</v>
      </c>
      <c r="H623" s="23" t="str">
        <f t="shared" si="168"/>
        <v>&gt;7.0</v>
      </c>
      <c r="I623" s="23"/>
      <c r="J623" s="23"/>
      <c r="K623" s="24"/>
      <c r="L623" s="23"/>
      <c r="M623" s="25"/>
      <c r="N623" s="18"/>
      <c r="O623" s="25"/>
      <c r="P623" s="18"/>
      <c r="Q623" s="25"/>
      <c r="R623" s="18"/>
      <c r="S623" s="26" t="s">
        <v>8</v>
      </c>
      <c r="T623" s="18">
        <v>10</v>
      </c>
      <c r="U623" s="26" t="str">
        <f t="shared" si="175"/>
        <v>8–15</v>
      </c>
      <c r="V623" s="22">
        <v>4</v>
      </c>
      <c r="W623" s="22" t="str">
        <f t="shared" si="172"/>
        <v>&lt;2000</v>
      </c>
      <c r="X623" s="25">
        <v>1100</v>
      </c>
      <c r="Y623" s="25">
        <v>1230</v>
      </c>
      <c r="Z623" s="27">
        <f t="shared" si="173"/>
        <v>0.11170398958000126</v>
      </c>
      <c r="AA623" s="25"/>
      <c r="AB623" s="25"/>
      <c r="AC623" s="27"/>
      <c r="AD623" s="25"/>
      <c r="AE623" s="25"/>
      <c r="AF623" s="27"/>
      <c r="AG623" s="22"/>
      <c r="AH623" s="28"/>
      <c r="AI623" s="28"/>
      <c r="AJ623" s="27"/>
      <c r="AK623" s="28"/>
      <c r="AL623" s="28"/>
      <c r="AM623" s="27"/>
      <c r="AN623" s="28"/>
      <c r="AO623" s="28"/>
      <c r="AP623" s="27"/>
      <c r="AQ623" s="25"/>
      <c r="AR623" s="25"/>
      <c r="AS623" s="27"/>
      <c r="AT623" s="25"/>
      <c r="AU623" s="25"/>
      <c r="AV623" s="27"/>
      <c r="AW623" s="25"/>
      <c r="AX623" s="25"/>
      <c r="AY623" s="27"/>
      <c r="AZ623" s="26"/>
    </row>
    <row r="624" spans="1:52" x14ac:dyDescent="0.25">
      <c r="A624" s="22">
        <v>621</v>
      </c>
      <c r="B624" s="22">
        <v>65</v>
      </c>
      <c r="C624" s="22" t="s">
        <v>479</v>
      </c>
      <c r="D624" s="22" t="s">
        <v>21</v>
      </c>
      <c r="E624" s="23">
        <v>0.66</v>
      </c>
      <c r="F624" s="23" t="str">
        <f t="shared" si="167"/>
        <v>&gt;0.5</v>
      </c>
      <c r="G624" s="24">
        <v>7.7550000000000008</v>
      </c>
      <c r="H624" s="23" t="str">
        <f t="shared" si="168"/>
        <v>&gt;7.0</v>
      </c>
      <c r="I624" s="23"/>
      <c r="J624" s="23"/>
      <c r="K624" s="24"/>
      <c r="L624" s="23"/>
      <c r="M624" s="25"/>
      <c r="N624" s="18"/>
      <c r="O624" s="25"/>
      <c r="P624" s="18"/>
      <c r="Q624" s="25"/>
      <c r="R624" s="18"/>
      <c r="S624" s="26" t="s">
        <v>8</v>
      </c>
      <c r="T624" s="18">
        <v>10</v>
      </c>
      <c r="U624" s="26" t="str">
        <f t="shared" si="175"/>
        <v>8–15</v>
      </c>
      <c r="V624" s="22">
        <v>6</v>
      </c>
      <c r="W624" s="22" t="str">
        <f t="shared" si="172"/>
        <v>&lt;2000</v>
      </c>
      <c r="X624" s="25">
        <v>1820</v>
      </c>
      <c r="Y624" s="25">
        <v>2260</v>
      </c>
      <c r="Z624" s="27">
        <f t="shared" si="173"/>
        <v>0.21652831219549054</v>
      </c>
      <c r="AA624" s="25"/>
      <c r="AB624" s="25"/>
      <c r="AC624" s="27"/>
      <c r="AD624" s="25"/>
      <c r="AE624" s="25"/>
      <c r="AF624" s="27"/>
      <c r="AG624" s="22"/>
      <c r="AH624" s="28"/>
      <c r="AI624" s="28"/>
      <c r="AJ624" s="27"/>
      <c r="AK624" s="28"/>
      <c r="AL624" s="28"/>
      <c r="AM624" s="27"/>
      <c r="AN624" s="28"/>
      <c r="AO624" s="28"/>
      <c r="AP624" s="27"/>
      <c r="AQ624" s="25"/>
      <c r="AR624" s="25"/>
      <c r="AS624" s="27"/>
      <c r="AT624" s="25"/>
      <c r="AU624" s="25"/>
      <c r="AV624" s="27"/>
      <c r="AW624" s="25"/>
      <c r="AX624" s="25"/>
      <c r="AY624" s="27"/>
      <c r="AZ624" s="26"/>
    </row>
    <row r="625" spans="1:52" x14ac:dyDescent="0.25">
      <c r="A625" s="22">
        <v>622</v>
      </c>
      <c r="B625" s="22">
        <v>65</v>
      </c>
      <c r="C625" s="22" t="s">
        <v>479</v>
      </c>
      <c r="D625" s="22" t="s">
        <v>21</v>
      </c>
      <c r="E625" s="23">
        <v>0.64</v>
      </c>
      <c r="F625" s="23" t="str">
        <f t="shared" si="167"/>
        <v>&gt;0.5</v>
      </c>
      <c r="G625" s="24">
        <v>7.9950000000000001</v>
      </c>
      <c r="H625" s="23" t="str">
        <f t="shared" si="168"/>
        <v>&gt;7.0</v>
      </c>
      <c r="I625" s="23"/>
      <c r="J625" s="23"/>
      <c r="K625" s="24"/>
      <c r="L625" s="23"/>
      <c r="M625" s="25"/>
      <c r="N625" s="18"/>
      <c r="O625" s="25"/>
      <c r="P625" s="18"/>
      <c r="Q625" s="25"/>
      <c r="R625" s="18"/>
      <c r="S625" s="26" t="s">
        <v>8</v>
      </c>
      <c r="T625" s="18">
        <v>10</v>
      </c>
      <c r="U625" s="26" t="str">
        <f t="shared" si="175"/>
        <v>8–15</v>
      </c>
      <c r="V625" s="22">
        <v>4</v>
      </c>
      <c r="W625" s="22" t="str">
        <f t="shared" si="172"/>
        <v>&lt;2000</v>
      </c>
      <c r="X625" s="25">
        <v>1760</v>
      </c>
      <c r="Y625" s="25">
        <v>2200</v>
      </c>
      <c r="Z625" s="27">
        <f t="shared" si="173"/>
        <v>0.22314355131420976</v>
      </c>
      <c r="AA625" s="25"/>
      <c r="AB625" s="25"/>
      <c r="AC625" s="27"/>
      <c r="AD625" s="25"/>
      <c r="AE625" s="25"/>
      <c r="AF625" s="27"/>
      <c r="AG625" s="22"/>
      <c r="AH625" s="28"/>
      <c r="AI625" s="28"/>
      <c r="AJ625" s="27"/>
      <c r="AK625" s="28"/>
      <c r="AL625" s="28"/>
      <c r="AM625" s="27"/>
      <c r="AN625" s="28"/>
      <c r="AO625" s="28"/>
      <c r="AP625" s="27"/>
      <c r="AQ625" s="25"/>
      <c r="AR625" s="25"/>
      <c r="AS625" s="27"/>
      <c r="AT625" s="25"/>
      <c r="AU625" s="25"/>
      <c r="AV625" s="27"/>
      <c r="AW625" s="25"/>
      <c r="AX625" s="25"/>
      <c r="AY625" s="27"/>
      <c r="AZ625" s="26"/>
    </row>
    <row r="626" spans="1:52" x14ac:dyDescent="0.25">
      <c r="A626" s="22">
        <v>623</v>
      </c>
      <c r="B626" s="22">
        <v>65</v>
      </c>
      <c r="C626" s="22" t="s">
        <v>479</v>
      </c>
      <c r="D626" s="22" t="s">
        <v>21</v>
      </c>
      <c r="E626" s="23">
        <v>0.37</v>
      </c>
      <c r="F626" s="23" t="str">
        <f t="shared" si="167"/>
        <v>≤0.5</v>
      </c>
      <c r="G626" s="24">
        <v>6.1050000000000004</v>
      </c>
      <c r="H626" s="23" t="str">
        <f t="shared" si="168"/>
        <v>≤7.0</v>
      </c>
      <c r="I626" s="23"/>
      <c r="J626" s="23"/>
      <c r="K626" s="24"/>
      <c r="L626" s="23"/>
      <c r="M626" s="25"/>
      <c r="N626" s="18"/>
      <c r="O626" s="25"/>
      <c r="P626" s="18"/>
      <c r="Q626" s="25"/>
      <c r="R626" s="18"/>
      <c r="S626" s="26" t="s">
        <v>8</v>
      </c>
      <c r="T626" s="18">
        <v>10</v>
      </c>
      <c r="U626" s="26" t="str">
        <f t="shared" si="175"/>
        <v>8–15</v>
      </c>
      <c r="V626" s="22">
        <v>4</v>
      </c>
      <c r="W626" s="22" t="str">
        <f t="shared" si="172"/>
        <v>2000–4000</v>
      </c>
      <c r="X626" s="25">
        <v>3520</v>
      </c>
      <c r="Y626" s="25">
        <v>3980</v>
      </c>
      <c r="Z626" s="27">
        <f t="shared" si="173"/>
        <v>0.12282082968634056</v>
      </c>
      <c r="AA626" s="25"/>
      <c r="AB626" s="25"/>
      <c r="AC626" s="27"/>
      <c r="AD626" s="25"/>
      <c r="AE626" s="25"/>
      <c r="AF626" s="27"/>
      <c r="AG626" s="22"/>
      <c r="AH626" s="28"/>
      <c r="AI626" s="28"/>
      <c r="AJ626" s="27"/>
      <c r="AK626" s="28"/>
      <c r="AL626" s="28"/>
      <c r="AM626" s="27"/>
      <c r="AN626" s="28"/>
      <c r="AO626" s="28"/>
      <c r="AP626" s="27"/>
      <c r="AQ626" s="25"/>
      <c r="AR626" s="25"/>
      <c r="AS626" s="27"/>
      <c r="AT626" s="25"/>
      <c r="AU626" s="25"/>
      <c r="AV626" s="27"/>
      <c r="AW626" s="25"/>
      <c r="AX626" s="25"/>
      <c r="AY626" s="27"/>
      <c r="AZ626" s="26"/>
    </row>
    <row r="627" spans="1:52" x14ac:dyDescent="0.25">
      <c r="A627" s="22">
        <v>624</v>
      </c>
      <c r="B627" s="22">
        <v>65</v>
      </c>
      <c r="C627" s="22" t="s">
        <v>479</v>
      </c>
      <c r="D627" s="22" t="s">
        <v>21</v>
      </c>
      <c r="E627" s="23">
        <v>0.48</v>
      </c>
      <c r="F627" s="23" t="str">
        <f t="shared" si="167"/>
        <v>≤0.5</v>
      </c>
      <c r="G627" s="24">
        <v>6.2249999999999996</v>
      </c>
      <c r="H627" s="23" t="str">
        <f t="shared" si="168"/>
        <v>≤7.0</v>
      </c>
      <c r="I627" s="23"/>
      <c r="J627" s="23"/>
      <c r="K627" s="24"/>
      <c r="L627" s="23"/>
      <c r="M627" s="25"/>
      <c r="N627" s="18"/>
      <c r="O627" s="25"/>
      <c r="P627" s="18"/>
      <c r="Q627" s="25"/>
      <c r="R627" s="18"/>
      <c r="S627" s="26" t="s">
        <v>8</v>
      </c>
      <c r="T627" s="18">
        <v>10</v>
      </c>
      <c r="U627" s="26" t="str">
        <f t="shared" si="175"/>
        <v>8–15</v>
      </c>
      <c r="V627" s="22">
        <v>4</v>
      </c>
      <c r="W627" s="22" t="str">
        <f t="shared" si="172"/>
        <v>&lt;2000</v>
      </c>
      <c r="X627" s="25">
        <v>1510</v>
      </c>
      <c r="Y627" s="25">
        <v>2620</v>
      </c>
      <c r="Z627" s="27">
        <f t="shared" si="173"/>
        <v>0.55106466694617251</v>
      </c>
      <c r="AA627" s="25"/>
      <c r="AB627" s="25"/>
      <c r="AC627" s="27"/>
      <c r="AD627" s="25"/>
      <c r="AE627" s="25"/>
      <c r="AF627" s="27"/>
      <c r="AG627" s="22"/>
      <c r="AH627" s="28"/>
      <c r="AI627" s="28"/>
      <c r="AJ627" s="27"/>
      <c r="AK627" s="28"/>
      <c r="AL627" s="28"/>
      <c r="AM627" s="27"/>
      <c r="AN627" s="28"/>
      <c r="AO627" s="28"/>
      <c r="AP627" s="27"/>
      <c r="AQ627" s="25"/>
      <c r="AR627" s="25"/>
      <c r="AS627" s="27"/>
      <c r="AT627" s="25"/>
      <c r="AU627" s="25"/>
      <c r="AV627" s="27"/>
      <c r="AW627" s="25"/>
      <c r="AX627" s="25"/>
      <c r="AY627" s="27"/>
      <c r="AZ627" s="26"/>
    </row>
    <row r="628" spans="1:52" x14ac:dyDescent="0.25">
      <c r="A628" s="22">
        <v>625</v>
      </c>
      <c r="B628" s="22">
        <v>65</v>
      </c>
      <c r="C628" s="22" t="s">
        <v>479</v>
      </c>
      <c r="D628" s="22" t="s">
        <v>21</v>
      </c>
      <c r="E628" s="23">
        <v>0.46</v>
      </c>
      <c r="F628" s="23" t="str">
        <f t="shared" si="167"/>
        <v>≤0.5</v>
      </c>
      <c r="G628" s="24">
        <v>7.7850000000000001</v>
      </c>
      <c r="H628" s="23" t="str">
        <f t="shared" si="168"/>
        <v>&gt;7.0</v>
      </c>
      <c r="I628" s="23"/>
      <c r="J628" s="23"/>
      <c r="K628" s="24"/>
      <c r="L628" s="23"/>
      <c r="M628" s="25"/>
      <c r="N628" s="18"/>
      <c r="O628" s="25"/>
      <c r="P628" s="18"/>
      <c r="Q628" s="25"/>
      <c r="R628" s="18"/>
      <c r="S628" s="26" t="s">
        <v>8</v>
      </c>
      <c r="T628" s="18">
        <v>10</v>
      </c>
      <c r="U628" s="26" t="str">
        <f t="shared" si="175"/>
        <v>8–15</v>
      </c>
      <c r="V628" s="22">
        <v>4</v>
      </c>
      <c r="W628" s="22" t="str">
        <f t="shared" si="172"/>
        <v>&lt;2000</v>
      </c>
      <c r="X628" s="25">
        <v>1200</v>
      </c>
      <c r="Y628" s="25">
        <v>2620</v>
      </c>
      <c r="Z628" s="27">
        <f t="shared" si="173"/>
        <v>0.78085276097905076</v>
      </c>
      <c r="AA628" s="25"/>
      <c r="AB628" s="25"/>
      <c r="AC628" s="27"/>
      <c r="AD628" s="25"/>
      <c r="AE628" s="25"/>
      <c r="AF628" s="27"/>
      <c r="AG628" s="22"/>
      <c r="AH628" s="28"/>
      <c r="AI628" s="28"/>
      <c r="AJ628" s="27"/>
      <c r="AK628" s="28"/>
      <c r="AL628" s="28"/>
      <c r="AM628" s="27"/>
      <c r="AN628" s="28"/>
      <c r="AO628" s="28"/>
      <c r="AP628" s="27"/>
      <c r="AQ628" s="25"/>
      <c r="AR628" s="25"/>
      <c r="AS628" s="27"/>
      <c r="AT628" s="25"/>
      <c r="AU628" s="25"/>
      <c r="AV628" s="27"/>
      <c r="AW628" s="25"/>
      <c r="AX628" s="25"/>
      <c r="AY628" s="27"/>
      <c r="AZ628" s="26"/>
    </row>
    <row r="629" spans="1:52" x14ac:dyDescent="0.25">
      <c r="A629" s="22">
        <v>626</v>
      </c>
      <c r="B629" s="22">
        <v>65</v>
      </c>
      <c r="C629" s="22" t="s">
        <v>479</v>
      </c>
      <c r="D629" s="22" t="s">
        <v>21</v>
      </c>
      <c r="E629" s="23">
        <v>0.72</v>
      </c>
      <c r="F629" s="23" t="str">
        <f t="shared" si="167"/>
        <v>&gt;0.5</v>
      </c>
      <c r="G629" s="24">
        <v>5.48</v>
      </c>
      <c r="H629" s="23" t="str">
        <f t="shared" si="168"/>
        <v>≤7.0</v>
      </c>
      <c r="I629" s="23"/>
      <c r="J629" s="23"/>
      <c r="K629" s="24"/>
      <c r="L629" s="23"/>
      <c r="M629" s="25"/>
      <c r="N629" s="18"/>
      <c r="O629" s="25"/>
      <c r="P629" s="18"/>
      <c r="Q629" s="25"/>
      <c r="R629" s="18"/>
      <c r="S629" s="26" t="s">
        <v>8</v>
      </c>
      <c r="T629" s="18">
        <v>10</v>
      </c>
      <c r="U629" s="26" t="str">
        <f t="shared" si="175"/>
        <v>8–15</v>
      </c>
      <c r="V629" s="22">
        <v>4</v>
      </c>
      <c r="W629" s="22" t="str">
        <f t="shared" si="172"/>
        <v>2000–4000</v>
      </c>
      <c r="X629" s="25">
        <v>2100</v>
      </c>
      <c r="Y629" s="25">
        <v>2220</v>
      </c>
      <c r="Z629" s="27">
        <f t="shared" si="173"/>
        <v>5.5569851154810786E-2</v>
      </c>
      <c r="AA629" s="25"/>
      <c r="AB629" s="25"/>
      <c r="AC629" s="27"/>
      <c r="AD629" s="25"/>
      <c r="AE629" s="25"/>
      <c r="AF629" s="27"/>
      <c r="AG629" s="22"/>
      <c r="AH629" s="28"/>
      <c r="AI629" s="28"/>
      <c r="AJ629" s="27"/>
      <c r="AK629" s="28"/>
      <c r="AL629" s="28"/>
      <c r="AM629" s="27"/>
      <c r="AN629" s="28"/>
      <c r="AO629" s="28"/>
      <c r="AP629" s="27"/>
      <c r="AQ629" s="25"/>
      <c r="AR629" s="25"/>
      <c r="AS629" s="27"/>
      <c r="AT629" s="25"/>
      <c r="AU629" s="25"/>
      <c r="AV629" s="27"/>
      <c r="AW629" s="25"/>
      <c r="AX629" s="25"/>
      <c r="AY629" s="27"/>
      <c r="AZ629" s="26"/>
    </row>
    <row r="630" spans="1:52" x14ac:dyDescent="0.25">
      <c r="A630" s="22">
        <v>627</v>
      </c>
      <c r="B630" s="22">
        <v>65</v>
      </c>
      <c r="C630" s="22" t="s">
        <v>479</v>
      </c>
      <c r="D630" s="22" t="s">
        <v>21</v>
      </c>
      <c r="E630" s="23">
        <v>0.73</v>
      </c>
      <c r="F630" s="23" t="str">
        <f t="shared" si="167"/>
        <v>&gt;0.5</v>
      </c>
      <c r="G630" s="24">
        <v>7.63</v>
      </c>
      <c r="H630" s="23" t="str">
        <f t="shared" si="168"/>
        <v>&gt;7.0</v>
      </c>
      <c r="I630" s="23"/>
      <c r="J630" s="23"/>
      <c r="K630" s="24"/>
      <c r="L630" s="23"/>
      <c r="M630" s="25"/>
      <c r="N630" s="18"/>
      <c r="O630" s="25"/>
      <c r="P630" s="18"/>
      <c r="Q630" s="25"/>
      <c r="R630" s="18"/>
      <c r="S630" s="26" t="s">
        <v>8</v>
      </c>
      <c r="T630" s="18">
        <v>10</v>
      </c>
      <c r="U630" s="26" t="str">
        <f t="shared" si="175"/>
        <v>8–15</v>
      </c>
      <c r="V630" s="22">
        <v>6</v>
      </c>
      <c r="W630" s="22" t="str">
        <f t="shared" si="172"/>
        <v>2000–4000</v>
      </c>
      <c r="X630" s="25">
        <v>2380</v>
      </c>
      <c r="Y630" s="25">
        <v>2630</v>
      </c>
      <c r="Z630" s="27">
        <f t="shared" si="173"/>
        <v>9.9883358506289918E-2</v>
      </c>
      <c r="AA630" s="25"/>
      <c r="AB630" s="25"/>
      <c r="AC630" s="27"/>
      <c r="AD630" s="25"/>
      <c r="AE630" s="25"/>
      <c r="AF630" s="27"/>
      <c r="AG630" s="22"/>
      <c r="AH630" s="28"/>
      <c r="AI630" s="28"/>
      <c r="AJ630" s="27"/>
      <c r="AK630" s="28"/>
      <c r="AL630" s="28"/>
      <c r="AM630" s="27"/>
      <c r="AN630" s="28"/>
      <c r="AO630" s="28"/>
      <c r="AP630" s="27"/>
      <c r="AQ630" s="25"/>
      <c r="AR630" s="25"/>
      <c r="AS630" s="27"/>
      <c r="AT630" s="25"/>
      <c r="AU630" s="25"/>
      <c r="AV630" s="27"/>
      <c r="AW630" s="25"/>
      <c r="AX630" s="25"/>
      <c r="AY630" s="27"/>
      <c r="AZ630" s="26"/>
    </row>
    <row r="631" spans="1:52" x14ac:dyDescent="0.25">
      <c r="A631" s="22">
        <v>628</v>
      </c>
      <c r="B631" s="22">
        <v>65</v>
      </c>
      <c r="C631" s="22" t="s">
        <v>479</v>
      </c>
      <c r="D631" s="22" t="s">
        <v>21</v>
      </c>
      <c r="E631" s="23">
        <v>0.7</v>
      </c>
      <c r="F631" s="23" t="str">
        <f t="shared" ref="F631:F642" si="177">IF(E631&gt;0.5, "&gt;0.5", "≤0.5")</f>
        <v>&gt;0.5</v>
      </c>
      <c r="G631" s="24">
        <v>4.99</v>
      </c>
      <c r="H631" s="23" t="str">
        <f t="shared" ref="H631:H642" si="178">IF(G631&gt;7,"&gt;7.0","≤7.0")</f>
        <v>≤7.0</v>
      </c>
      <c r="I631" s="23"/>
      <c r="J631" s="23"/>
      <c r="K631" s="24"/>
      <c r="L631" s="23"/>
      <c r="M631" s="25"/>
      <c r="N631" s="18"/>
      <c r="O631" s="25"/>
      <c r="P631" s="18"/>
      <c r="Q631" s="25"/>
      <c r="R631" s="18"/>
      <c r="S631" s="26" t="s">
        <v>8</v>
      </c>
      <c r="T631" s="18">
        <v>15</v>
      </c>
      <c r="U631" s="26" t="str">
        <f t="shared" si="175"/>
        <v>8–15</v>
      </c>
      <c r="V631" s="22">
        <v>4</v>
      </c>
      <c r="W631" s="22" t="str">
        <f t="shared" si="172"/>
        <v>4000–6000</v>
      </c>
      <c r="X631" s="25">
        <v>5210</v>
      </c>
      <c r="Y631" s="25">
        <v>4850</v>
      </c>
      <c r="Z631" s="27">
        <f t="shared" si="173"/>
        <v>-7.1601150815883752E-2</v>
      </c>
      <c r="AA631" s="25"/>
      <c r="AB631" s="25"/>
      <c r="AC631" s="27"/>
      <c r="AD631" s="25"/>
      <c r="AE631" s="25"/>
      <c r="AF631" s="27"/>
      <c r="AG631" s="22"/>
      <c r="AH631" s="28"/>
      <c r="AI631" s="28"/>
      <c r="AJ631" s="27"/>
      <c r="AK631" s="28"/>
      <c r="AL631" s="28"/>
      <c r="AM631" s="27"/>
      <c r="AN631" s="28"/>
      <c r="AO631" s="28"/>
      <c r="AP631" s="27"/>
      <c r="AQ631" s="25"/>
      <c r="AR631" s="25"/>
      <c r="AS631" s="27"/>
      <c r="AT631" s="25"/>
      <c r="AU631" s="25"/>
      <c r="AV631" s="27"/>
      <c r="AW631" s="25"/>
      <c r="AX631" s="25"/>
      <c r="AY631" s="27"/>
      <c r="AZ631" s="26"/>
    </row>
    <row r="632" spans="1:52" x14ac:dyDescent="0.25">
      <c r="A632" s="22">
        <v>629</v>
      </c>
      <c r="B632" s="22">
        <v>65</v>
      </c>
      <c r="C632" s="22" t="s">
        <v>479</v>
      </c>
      <c r="D632" s="22" t="s">
        <v>21</v>
      </c>
      <c r="E632" s="23">
        <v>0.92</v>
      </c>
      <c r="F632" s="23" t="str">
        <f t="shared" si="177"/>
        <v>&gt;0.5</v>
      </c>
      <c r="G632" s="24">
        <v>7.6649999999999991</v>
      </c>
      <c r="H632" s="23" t="str">
        <f t="shared" si="178"/>
        <v>&gt;7.0</v>
      </c>
      <c r="I632" s="23"/>
      <c r="J632" s="23"/>
      <c r="K632" s="24"/>
      <c r="L632" s="23"/>
      <c r="M632" s="25"/>
      <c r="N632" s="18"/>
      <c r="O632" s="25"/>
      <c r="P632" s="18"/>
      <c r="Q632" s="25"/>
      <c r="R632" s="18"/>
      <c r="S632" s="26" t="s">
        <v>8</v>
      </c>
      <c r="T632" s="18">
        <v>15</v>
      </c>
      <c r="U632" s="26" t="str">
        <f t="shared" si="175"/>
        <v>8–15</v>
      </c>
      <c r="V632" s="22">
        <v>6</v>
      </c>
      <c r="W632" s="22" t="str">
        <f t="shared" si="172"/>
        <v>2000–4000</v>
      </c>
      <c r="X632" s="25">
        <v>3600</v>
      </c>
      <c r="Y632" s="25">
        <v>4000</v>
      </c>
      <c r="Z632" s="27">
        <f t="shared" si="173"/>
        <v>0.10536051565782635</v>
      </c>
      <c r="AA632" s="25"/>
      <c r="AB632" s="25"/>
      <c r="AC632" s="27"/>
      <c r="AD632" s="25"/>
      <c r="AE632" s="25"/>
      <c r="AF632" s="27"/>
      <c r="AG632" s="22"/>
      <c r="AH632" s="28"/>
      <c r="AI632" s="28"/>
      <c r="AJ632" s="27"/>
      <c r="AK632" s="28"/>
      <c r="AL632" s="28"/>
      <c r="AM632" s="27"/>
      <c r="AN632" s="28"/>
      <c r="AO632" s="28"/>
      <c r="AP632" s="27"/>
      <c r="AQ632" s="25"/>
      <c r="AR632" s="25"/>
      <c r="AS632" s="27"/>
      <c r="AT632" s="25"/>
      <c r="AU632" s="25"/>
      <c r="AV632" s="27"/>
      <c r="AW632" s="25"/>
      <c r="AX632" s="25"/>
      <c r="AY632" s="27"/>
      <c r="AZ632" s="26"/>
    </row>
    <row r="633" spans="1:52" x14ac:dyDescent="0.25">
      <c r="A633" s="22">
        <v>630</v>
      </c>
      <c r="B633" s="22">
        <v>65</v>
      </c>
      <c r="C633" s="22" t="s">
        <v>479</v>
      </c>
      <c r="D633" s="22" t="s">
        <v>21</v>
      </c>
      <c r="E633" s="23">
        <v>0.57999999999999996</v>
      </c>
      <c r="F633" s="23" t="str">
        <f t="shared" si="177"/>
        <v>&gt;0.5</v>
      </c>
      <c r="G633" s="24">
        <v>7.35</v>
      </c>
      <c r="H633" s="23" t="str">
        <f t="shared" si="178"/>
        <v>&gt;7.0</v>
      </c>
      <c r="I633" s="23"/>
      <c r="J633" s="23"/>
      <c r="K633" s="24"/>
      <c r="L633" s="23"/>
      <c r="M633" s="25"/>
      <c r="N633" s="18"/>
      <c r="O633" s="25"/>
      <c r="P633" s="18"/>
      <c r="Q633" s="25"/>
      <c r="R633" s="18"/>
      <c r="S633" s="26" t="s">
        <v>8</v>
      </c>
      <c r="T633" s="18">
        <v>20</v>
      </c>
      <c r="U633" s="26" t="str">
        <f t="shared" si="175"/>
        <v>&gt;15</v>
      </c>
      <c r="V633" s="22">
        <v>4</v>
      </c>
      <c r="W633" s="22" t="str">
        <f t="shared" si="172"/>
        <v>&lt;2000</v>
      </c>
      <c r="X633" s="25">
        <v>1100</v>
      </c>
      <c r="Y633" s="25">
        <v>1150</v>
      </c>
      <c r="Z633" s="27">
        <f t="shared" si="173"/>
        <v>4.4451762570833796E-2</v>
      </c>
      <c r="AA633" s="25"/>
      <c r="AB633" s="25"/>
      <c r="AC633" s="27"/>
      <c r="AD633" s="25"/>
      <c r="AE633" s="25"/>
      <c r="AF633" s="27"/>
      <c r="AG633" s="22"/>
      <c r="AH633" s="28"/>
      <c r="AI633" s="28"/>
      <c r="AJ633" s="27"/>
      <c r="AK633" s="28"/>
      <c r="AL633" s="28"/>
      <c r="AM633" s="27"/>
      <c r="AN633" s="28"/>
      <c r="AO633" s="28"/>
      <c r="AP633" s="27"/>
      <c r="AQ633" s="25"/>
      <c r="AR633" s="25"/>
      <c r="AS633" s="27"/>
      <c r="AT633" s="25"/>
      <c r="AU633" s="25"/>
      <c r="AV633" s="27"/>
      <c r="AW633" s="25"/>
      <c r="AX633" s="25"/>
      <c r="AY633" s="27"/>
      <c r="AZ633" s="26"/>
    </row>
    <row r="634" spans="1:52" x14ac:dyDescent="0.25">
      <c r="A634" s="22">
        <v>631</v>
      </c>
      <c r="B634" s="22">
        <v>65</v>
      </c>
      <c r="C634" s="22" t="s">
        <v>479</v>
      </c>
      <c r="D634" s="22" t="s">
        <v>21</v>
      </c>
      <c r="E634" s="23">
        <v>0.66</v>
      </c>
      <c r="F634" s="23" t="str">
        <f t="shared" si="177"/>
        <v>&gt;0.5</v>
      </c>
      <c r="G634" s="24">
        <v>7.7550000000000008</v>
      </c>
      <c r="H634" s="23" t="str">
        <f t="shared" si="178"/>
        <v>&gt;7.0</v>
      </c>
      <c r="I634" s="23"/>
      <c r="J634" s="23"/>
      <c r="K634" s="24"/>
      <c r="L634" s="23"/>
      <c r="M634" s="25"/>
      <c r="N634" s="18"/>
      <c r="O634" s="25"/>
      <c r="P634" s="18"/>
      <c r="Q634" s="25"/>
      <c r="R634" s="18"/>
      <c r="S634" s="26" t="s">
        <v>8</v>
      </c>
      <c r="T634" s="18">
        <v>20</v>
      </c>
      <c r="U634" s="26" t="str">
        <f t="shared" si="175"/>
        <v>&gt;15</v>
      </c>
      <c r="V634" s="22">
        <v>6</v>
      </c>
      <c r="W634" s="22" t="str">
        <f t="shared" si="172"/>
        <v>&lt;2000</v>
      </c>
      <c r="X634" s="25">
        <v>1820</v>
      </c>
      <c r="Y634" s="25">
        <v>2300</v>
      </c>
      <c r="Z634" s="27">
        <f t="shared" si="173"/>
        <v>0.23407262184639999</v>
      </c>
      <c r="AA634" s="25"/>
      <c r="AB634" s="25"/>
      <c r="AC634" s="27"/>
      <c r="AD634" s="25"/>
      <c r="AE634" s="25"/>
      <c r="AF634" s="27"/>
      <c r="AG634" s="22"/>
      <c r="AH634" s="28"/>
      <c r="AI634" s="28"/>
      <c r="AJ634" s="27"/>
      <c r="AK634" s="28"/>
      <c r="AL634" s="28"/>
      <c r="AM634" s="27"/>
      <c r="AN634" s="28"/>
      <c r="AO634" s="28"/>
      <c r="AP634" s="27"/>
      <c r="AQ634" s="25"/>
      <c r="AR634" s="25"/>
      <c r="AS634" s="27"/>
      <c r="AT634" s="25"/>
      <c r="AU634" s="25"/>
      <c r="AV634" s="27"/>
      <c r="AW634" s="25"/>
      <c r="AX634" s="25"/>
      <c r="AY634" s="27"/>
      <c r="AZ634" s="26"/>
    </row>
    <row r="635" spans="1:52" x14ac:dyDescent="0.25">
      <c r="A635" s="22">
        <v>632</v>
      </c>
      <c r="B635" s="22">
        <v>65</v>
      </c>
      <c r="C635" s="22" t="s">
        <v>479</v>
      </c>
      <c r="D635" s="22" t="s">
        <v>21</v>
      </c>
      <c r="E635" s="23">
        <v>0.64</v>
      </c>
      <c r="F635" s="23" t="str">
        <f t="shared" si="177"/>
        <v>&gt;0.5</v>
      </c>
      <c r="G635" s="24">
        <v>7.9950000000000001</v>
      </c>
      <c r="H635" s="23" t="str">
        <f t="shared" si="178"/>
        <v>&gt;7.0</v>
      </c>
      <c r="I635" s="23"/>
      <c r="J635" s="23"/>
      <c r="K635" s="24"/>
      <c r="L635" s="23"/>
      <c r="M635" s="25"/>
      <c r="N635" s="18"/>
      <c r="O635" s="25"/>
      <c r="P635" s="18"/>
      <c r="Q635" s="25"/>
      <c r="R635" s="18"/>
      <c r="S635" s="26" t="s">
        <v>8</v>
      </c>
      <c r="T635" s="18">
        <v>20</v>
      </c>
      <c r="U635" s="26" t="str">
        <f t="shared" si="175"/>
        <v>&gt;15</v>
      </c>
      <c r="V635" s="22">
        <v>4</v>
      </c>
      <c r="W635" s="22" t="str">
        <f t="shared" si="172"/>
        <v>&lt;2000</v>
      </c>
      <c r="X635" s="25">
        <v>1760</v>
      </c>
      <c r="Y635" s="25">
        <v>2120</v>
      </c>
      <c r="Z635" s="27">
        <f t="shared" si="173"/>
        <v>0.1861022796338607</v>
      </c>
      <c r="AA635" s="25"/>
      <c r="AB635" s="25"/>
      <c r="AC635" s="27"/>
      <c r="AD635" s="25"/>
      <c r="AE635" s="25"/>
      <c r="AF635" s="27"/>
      <c r="AG635" s="22"/>
      <c r="AH635" s="28"/>
      <c r="AI635" s="28"/>
      <c r="AJ635" s="27"/>
      <c r="AK635" s="28"/>
      <c r="AL635" s="28"/>
      <c r="AM635" s="27"/>
      <c r="AN635" s="28"/>
      <c r="AO635" s="28"/>
      <c r="AP635" s="27"/>
      <c r="AQ635" s="25"/>
      <c r="AR635" s="25"/>
      <c r="AS635" s="27"/>
      <c r="AT635" s="25"/>
      <c r="AU635" s="25"/>
      <c r="AV635" s="27"/>
      <c r="AW635" s="25"/>
      <c r="AX635" s="25"/>
      <c r="AY635" s="27"/>
      <c r="AZ635" s="26"/>
    </row>
    <row r="636" spans="1:52" x14ac:dyDescent="0.25">
      <c r="A636" s="22">
        <v>633</v>
      </c>
      <c r="B636" s="22">
        <v>65</v>
      </c>
      <c r="C636" s="22" t="s">
        <v>479</v>
      </c>
      <c r="D636" s="22" t="s">
        <v>21</v>
      </c>
      <c r="E636" s="23">
        <v>0.48</v>
      </c>
      <c r="F636" s="23" t="str">
        <f t="shared" si="177"/>
        <v>≤0.5</v>
      </c>
      <c r="G636" s="24">
        <v>6.2249999999999996</v>
      </c>
      <c r="H636" s="23" t="str">
        <f t="shared" si="178"/>
        <v>≤7.0</v>
      </c>
      <c r="I636" s="23"/>
      <c r="J636" s="23"/>
      <c r="K636" s="24"/>
      <c r="L636" s="23"/>
      <c r="M636" s="25"/>
      <c r="N636" s="18"/>
      <c r="O636" s="25"/>
      <c r="P636" s="18"/>
      <c r="Q636" s="25"/>
      <c r="R636" s="18"/>
      <c r="S636" s="26" t="s">
        <v>8</v>
      </c>
      <c r="T636" s="18">
        <v>20</v>
      </c>
      <c r="U636" s="26" t="str">
        <f t="shared" si="175"/>
        <v>&gt;15</v>
      </c>
      <c r="V636" s="22">
        <v>4</v>
      </c>
      <c r="W636" s="22" t="str">
        <f t="shared" si="172"/>
        <v>&lt;2000</v>
      </c>
      <c r="X636" s="25">
        <v>1510</v>
      </c>
      <c r="Y636" s="25">
        <v>2580</v>
      </c>
      <c r="Z636" s="27">
        <f t="shared" si="173"/>
        <v>0.53567974810669317</v>
      </c>
      <c r="AA636" s="25"/>
      <c r="AB636" s="25"/>
      <c r="AC636" s="27"/>
      <c r="AD636" s="25"/>
      <c r="AE636" s="25"/>
      <c r="AF636" s="27"/>
      <c r="AG636" s="22"/>
      <c r="AH636" s="28"/>
      <c r="AI636" s="28"/>
      <c r="AJ636" s="27"/>
      <c r="AK636" s="28"/>
      <c r="AL636" s="28"/>
      <c r="AM636" s="27"/>
      <c r="AN636" s="28"/>
      <c r="AO636" s="28"/>
      <c r="AP636" s="27"/>
      <c r="AQ636" s="25"/>
      <c r="AR636" s="25"/>
      <c r="AS636" s="27"/>
      <c r="AT636" s="25"/>
      <c r="AU636" s="25"/>
      <c r="AV636" s="27"/>
      <c r="AW636" s="25"/>
      <c r="AX636" s="25"/>
      <c r="AY636" s="27"/>
      <c r="AZ636" s="26"/>
    </row>
    <row r="637" spans="1:52" x14ac:dyDescent="0.25">
      <c r="A637" s="22">
        <v>634</v>
      </c>
      <c r="B637" s="22">
        <v>65</v>
      </c>
      <c r="C637" s="22" t="s">
        <v>479</v>
      </c>
      <c r="D637" s="22" t="s">
        <v>21</v>
      </c>
      <c r="E637" s="23">
        <v>0.46</v>
      </c>
      <c r="F637" s="23" t="str">
        <f t="shared" si="177"/>
        <v>≤0.5</v>
      </c>
      <c r="G637" s="24">
        <v>7.7850000000000001</v>
      </c>
      <c r="H637" s="23" t="str">
        <f t="shared" si="178"/>
        <v>&gt;7.0</v>
      </c>
      <c r="I637" s="23"/>
      <c r="J637" s="23"/>
      <c r="K637" s="24"/>
      <c r="L637" s="23"/>
      <c r="M637" s="25"/>
      <c r="N637" s="18"/>
      <c r="O637" s="25"/>
      <c r="P637" s="18"/>
      <c r="Q637" s="25"/>
      <c r="R637" s="18"/>
      <c r="S637" s="26" t="s">
        <v>8</v>
      </c>
      <c r="T637" s="18">
        <v>20</v>
      </c>
      <c r="U637" s="26" t="str">
        <f t="shared" si="175"/>
        <v>&gt;15</v>
      </c>
      <c r="V637" s="22">
        <v>4</v>
      </c>
      <c r="W637" s="22" t="str">
        <f t="shared" si="172"/>
        <v>&lt;2000</v>
      </c>
      <c r="X637" s="25">
        <v>1200</v>
      </c>
      <c r="Y637" s="25">
        <v>2570</v>
      </c>
      <c r="Z637" s="27">
        <f t="shared" si="173"/>
        <v>0.76158434211317383</v>
      </c>
      <c r="AA637" s="25"/>
      <c r="AB637" s="25"/>
      <c r="AC637" s="27"/>
      <c r="AD637" s="25"/>
      <c r="AE637" s="25"/>
      <c r="AF637" s="27"/>
      <c r="AG637" s="22"/>
      <c r="AH637" s="28"/>
      <c r="AI637" s="28"/>
      <c r="AJ637" s="27"/>
      <c r="AK637" s="28"/>
      <c r="AL637" s="28"/>
      <c r="AM637" s="27"/>
      <c r="AN637" s="28"/>
      <c r="AO637" s="28"/>
      <c r="AP637" s="27"/>
      <c r="AQ637" s="25"/>
      <c r="AR637" s="25"/>
      <c r="AS637" s="27"/>
      <c r="AT637" s="25"/>
      <c r="AU637" s="25"/>
      <c r="AV637" s="27"/>
      <c r="AW637" s="25"/>
      <c r="AX637" s="25"/>
      <c r="AY637" s="27"/>
      <c r="AZ637" s="26"/>
    </row>
    <row r="638" spans="1:52" x14ac:dyDescent="0.25">
      <c r="A638" s="22">
        <v>635</v>
      </c>
      <c r="B638" s="22">
        <v>65</v>
      </c>
      <c r="C638" s="22" t="s">
        <v>479</v>
      </c>
      <c r="D638" s="22" t="s">
        <v>21</v>
      </c>
      <c r="E638" s="23">
        <v>0.72</v>
      </c>
      <c r="F638" s="23" t="str">
        <f t="shared" si="177"/>
        <v>&gt;0.5</v>
      </c>
      <c r="G638" s="24">
        <v>5.48</v>
      </c>
      <c r="H638" s="23" t="str">
        <f t="shared" si="178"/>
        <v>≤7.0</v>
      </c>
      <c r="I638" s="23"/>
      <c r="J638" s="23"/>
      <c r="K638" s="24"/>
      <c r="L638" s="23"/>
      <c r="M638" s="25"/>
      <c r="N638" s="18"/>
      <c r="O638" s="25"/>
      <c r="P638" s="18"/>
      <c r="Q638" s="25"/>
      <c r="R638" s="18"/>
      <c r="S638" s="26" t="s">
        <v>8</v>
      </c>
      <c r="T638" s="18">
        <v>20</v>
      </c>
      <c r="U638" s="26" t="str">
        <f t="shared" si="175"/>
        <v>&gt;15</v>
      </c>
      <c r="V638" s="22">
        <v>4</v>
      </c>
      <c r="W638" s="22" t="str">
        <f t="shared" si="172"/>
        <v>2000–4000</v>
      </c>
      <c r="X638" s="25">
        <v>2100</v>
      </c>
      <c r="Y638" s="25">
        <v>2350</v>
      </c>
      <c r="Z638" s="27">
        <f t="shared" si="173"/>
        <v>0.1124779834266903</v>
      </c>
      <c r="AA638" s="25"/>
      <c r="AB638" s="25"/>
      <c r="AC638" s="27"/>
      <c r="AD638" s="25"/>
      <c r="AE638" s="25"/>
      <c r="AF638" s="27"/>
      <c r="AG638" s="22"/>
      <c r="AH638" s="28"/>
      <c r="AI638" s="28"/>
      <c r="AJ638" s="27"/>
      <c r="AK638" s="28"/>
      <c r="AL638" s="28"/>
      <c r="AM638" s="27"/>
      <c r="AN638" s="28"/>
      <c r="AO638" s="28"/>
      <c r="AP638" s="27"/>
      <c r="AQ638" s="25"/>
      <c r="AR638" s="25"/>
      <c r="AS638" s="27"/>
      <c r="AT638" s="25"/>
      <c r="AU638" s="25"/>
      <c r="AV638" s="27"/>
      <c r="AW638" s="25"/>
      <c r="AX638" s="25"/>
      <c r="AY638" s="27"/>
      <c r="AZ638" s="26"/>
    </row>
    <row r="639" spans="1:52" x14ac:dyDescent="0.25">
      <c r="A639" s="22">
        <v>636</v>
      </c>
      <c r="B639" s="22">
        <v>65</v>
      </c>
      <c r="C639" s="22" t="s">
        <v>479</v>
      </c>
      <c r="D639" s="22" t="s">
        <v>21</v>
      </c>
      <c r="E639" s="23">
        <v>0.73</v>
      </c>
      <c r="F639" s="23" t="str">
        <f t="shared" si="177"/>
        <v>&gt;0.5</v>
      </c>
      <c r="G639" s="24">
        <v>7.63</v>
      </c>
      <c r="H639" s="23" t="str">
        <f t="shared" si="178"/>
        <v>&gt;7.0</v>
      </c>
      <c r="I639" s="23"/>
      <c r="J639" s="23"/>
      <c r="K639" s="24"/>
      <c r="L639" s="23"/>
      <c r="M639" s="25"/>
      <c r="N639" s="18"/>
      <c r="O639" s="25"/>
      <c r="P639" s="18"/>
      <c r="Q639" s="25"/>
      <c r="R639" s="18"/>
      <c r="S639" s="26" t="s">
        <v>8</v>
      </c>
      <c r="T639" s="18">
        <v>20</v>
      </c>
      <c r="U639" s="26" t="str">
        <f t="shared" si="175"/>
        <v>&gt;15</v>
      </c>
      <c r="V639" s="22">
        <v>6</v>
      </c>
      <c r="W639" s="22" t="str">
        <f t="shared" si="172"/>
        <v>2000–4000</v>
      </c>
      <c r="X639" s="25">
        <v>2380</v>
      </c>
      <c r="Y639" s="25">
        <v>2630</v>
      </c>
      <c r="Z639" s="27">
        <f t="shared" si="173"/>
        <v>9.9883358506289918E-2</v>
      </c>
      <c r="AA639" s="25"/>
      <c r="AB639" s="25"/>
      <c r="AC639" s="27"/>
      <c r="AD639" s="25"/>
      <c r="AE639" s="25"/>
      <c r="AF639" s="27"/>
      <c r="AG639" s="22"/>
      <c r="AH639" s="28"/>
      <c r="AI639" s="28"/>
      <c r="AJ639" s="27"/>
      <c r="AK639" s="28"/>
      <c r="AL639" s="28"/>
      <c r="AM639" s="27"/>
      <c r="AN639" s="28"/>
      <c r="AO639" s="28"/>
      <c r="AP639" s="27"/>
      <c r="AQ639" s="25"/>
      <c r="AR639" s="25"/>
      <c r="AS639" s="27"/>
      <c r="AT639" s="25"/>
      <c r="AU639" s="25"/>
      <c r="AV639" s="27"/>
      <c r="AW639" s="25"/>
      <c r="AX639" s="25"/>
      <c r="AY639" s="27"/>
      <c r="AZ639" s="26"/>
    </row>
    <row r="640" spans="1:52" x14ac:dyDescent="0.25">
      <c r="A640" s="22">
        <v>637</v>
      </c>
      <c r="B640" s="22">
        <v>66</v>
      </c>
      <c r="C640" s="34" t="s">
        <v>480</v>
      </c>
      <c r="D640" s="22" t="s">
        <v>16</v>
      </c>
      <c r="E640" s="23">
        <v>0.26</v>
      </c>
      <c r="F640" s="23" t="str">
        <f t="shared" si="177"/>
        <v>≤0.5</v>
      </c>
      <c r="G640" s="24">
        <v>8.1999999999999993</v>
      </c>
      <c r="H640" s="23" t="str">
        <f t="shared" si="178"/>
        <v>&gt;7.0</v>
      </c>
      <c r="I640" s="23"/>
      <c r="J640" s="23"/>
      <c r="K640" s="24">
        <v>6.0339999999999998</v>
      </c>
      <c r="L640" s="23" t="str">
        <f t="shared" ref="L640:L642" si="179">IF(K640&gt;20,"&gt;20",IF(K640&gt;10,"10–20","&lt;10"))</f>
        <v>&lt;10</v>
      </c>
      <c r="M640" s="25">
        <v>136.5</v>
      </c>
      <c r="N640" s="18" t="str">
        <f t="shared" ref="N640:N703" si="180">IF(M640&gt;180,"&gt;180",IF(M640&gt;110,"110–180","&lt;110"))</f>
        <v>110–180</v>
      </c>
      <c r="O640" s="25">
        <v>22.22</v>
      </c>
      <c r="P640" s="18" t="str">
        <f t="shared" ref="P640:P641" si="181">IF(O640&gt;44,"&gt;44",IF(O640&gt;26.4,"26–44","&lt;26"))</f>
        <v>&lt;26</v>
      </c>
      <c r="Q640" s="25">
        <v>83</v>
      </c>
      <c r="R640" s="18" t="str">
        <f t="shared" ref="R640:R671" si="182">IF(Q640&gt;58,"&gt;58",IF(Q640&gt;25,"25–58","&lt;25"))</f>
        <v>&gt;58</v>
      </c>
      <c r="S640" s="26" t="s">
        <v>8</v>
      </c>
      <c r="T640" s="18">
        <v>8.1000000000000014</v>
      </c>
      <c r="U640" s="26" t="str">
        <f t="shared" si="175"/>
        <v>8–15</v>
      </c>
      <c r="V640" s="22">
        <v>3</v>
      </c>
      <c r="W640" s="22"/>
      <c r="X640" s="25"/>
      <c r="Y640" s="25"/>
      <c r="Z640" s="27"/>
      <c r="AA640" s="25"/>
      <c r="AB640" s="25"/>
      <c r="AC640" s="27"/>
      <c r="AD640" s="25"/>
      <c r="AE640" s="25"/>
      <c r="AF640" s="27"/>
      <c r="AG640" s="22" t="str">
        <f t="shared" ref="AG640:AG703" si="183">IF(AH640&gt;40,"&gt;40",IF(AH640&gt;30,"30–40",IF(AH640&gt;20,"20–30","&lt;20")))</f>
        <v>20–30</v>
      </c>
      <c r="AH640" s="28">
        <v>29.8</v>
      </c>
      <c r="AI640" s="28">
        <v>31.3</v>
      </c>
      <c r="AJ640" s="27">
        <f t="shared" ref="AJ640:AJ703" si="184">LN(AI640/AH640)</f>
        <v>4.9109704034748854E-2</v>
      </c>
      <c r="AK640" s="28"/>
      <c r="AL640" s="28"/>
      <c r="AM640" s="27"/>
      <c r="AN640" s="28"/>
      <c r="AO640" s="28"/>
      <c r="AP640" s="27"/>
      <c r="AQ640" s="25"/>
      <c r="AR640" s="25"/>
      <c r="AS640" s="27"/>
      <c r="AT640" s="25"/>
      <c r="AU640" s="25"/>
      <c r="AV640" s="27"/>
      <c r="AW640" s="25"/>
      <c r="AX640" s="25"/>
      <c r="AY640" s="27"/>
      <c r="AZ640" s="26">
        <v>0.18518518518518515</v>
      </c>
    </row>
    <row r="641" spans="1:52" x14ac:dyDescent="0.25">
      <c r="A641" s="22">
        <v>638</v>
      </c>
      <c r="B641" s="22">
        <v>66</v>
      </c>
      <c r="C641" s="34" t="s">
        <v>480</v>
      </c>
      <c r="D641" s="22" t="s">
        <v>16</v>
      </c>
      <c r="E641" s="23">
        <v>0.26</v>
      </c>
      <c r="F641" s="23" t="str">
        <f t="shared" si="177"/>
        <v>≤0.5</v>
      </c>
      <c r="G641" s="24">
        <v>8.1999999999999993</v>
      </c>
      <c r="H641" s="23" t="str">
        <f t="shared" si="178"/>
        <v>&gt;7.0</v>
      </c>
      <c r="I641" s="23"/>
      <c r="J641" s="23"/>
      <c r="K641" s="24">
        <v>6.0339999999999998</v>
      </c>
      <c r="L641" s="23" t="str">
        <f t="shared" si="179"/>
        <v>&lt;10</v>
      </c>
      <c r="M641" s="25">
        <v>136.5</v>
      </c>
      <c r="N641" s="18" t="str">
        <f t="shared" si="180"/>
        <v>110–180</v>
      </c>
      <c r="O641" s="25">
        <v>22.22</v>
      </c>
      <c r="P641" s="18" t="str">
        <f t="shared" si="181"/>
        <v>&lt;26</v>
      </c>
      <c r="Q641" s="25">
        <v>83</v>
      </c>
      <c r="R641" s="18" t="str">
        <f t="shared" si="182"/>
        <v>&gt;58</v>
      </c>
      <c r="S641" s="26" t="s">
        <v>8</v>
      </c>
      <c r="T641" s="18">
        <v>32.400000000000006</v>
      </c>
      <c r="U641" s="26" t="str">
        <f t="shared" si="175"/>
        <v>&gt;15</v>
      </c>
      <c r="V641" s="22">
        <v>3</v>
      </c>
      <c r="W641" s="22"/>
      <c r="X641" s="25"/>
      <c r="Y641" s="25"/>
      <c r="Z641" s="27"/>
      <c r="AA641" s="25"/>
      <c r="AB641" s="25"/>
      <c r="AC641" s="27"/>
      <c r="AD641" s="25"/>
      <c r="AE641" s="25"/>
      <c r="AF641" s="27"/>
      <c r="AG641" s="22" t="str">
        <f t="shared" si="183"/>
        <v>20–30</v>
      </c>
      <c r="AH641" s="28">
        <v>29.8</v>
      </c>
      <c r="AI641" s="28">
        <v>32.799999999999997</v>
      </c>
      <c r="AJ641" s="27">
        <f t="shared" si="184"/>
        <v>9.5920121878739245E-2</v>
      </c>
      <c r="AK641" s="28"/>
      <c r="AL641" s="28"/>
      <c r="AM641" s="27"/>
      <c r="AN641" s="28"/>
      <c r="AO641" s="28"/>
      <c r="AP641" s="27"/>
      <c r="AQ641" s="25"/>
      <c r="AR641" s="25"/>
      <c r="AS641" s="27"/>
      <c r="AT641" s="25"/>
      <c r="AU641" s="25"/>
      <c r="AV641" s="27"/>
      <c r="AW641" s="25"/>
      <c r="AX641" s="25"/>
      <c r="AY641" s="27"/>
      <c r="AZ641" s="26">
        <v>9.2592592592592463E-2</v>
      </c>
    </row>
    <row r="642" spans="1:52" x14ac:dyDescent="0.25">
      <c r="A642" s="22">
        <v>639</v>
      </c>
      <c r="B642" s="32">
        <v>67</v>
      </c>
      <c r="C642" s="22" t="s">
        <v>481</v>
      </c>
      <c r="D642" s="32" t="s">
        <v>25</v>
      </c>
      <c r="E642" s="35">
        <v>0.68</v>
      </c>
      <c r="F642" s="35" t="str">
        <f t="shared" si="177"/>
        <v>&gt;0.5</v>
      </c>
      <c r="G642" s="36">
        <v>7.3</v>
      </c>
      <c r="H642" s="35" t="str">
        <f t="shared" si="178"/>
        <v>&gt;7.0</v>
      </c>
      <c r="I642" s="35"/>
      <c r="J642" s="35"/>
      <c r="K642" s="36">
        <v>8.7923999999999989</v>
      </c>
      <c r="L642" s="23" t="str">
        <f t="shared" si="179"/>
        <v>&lt;10</v>
      </c>
      <c r="M642" s="30">
        <v>120</v>
      </c>
      <c r="N642" s="18" t="str">
        <f t="shared" si="180"/>
        <v>110–180</v>
      </c>
      <c r="O642" s="30"/>
      <c r="P642" s="37"/>
      <c r="Q642" s="30">
        <v>33.199999999999996</v>
      </c>
      <c r="R642" s="18" t="str">
        <f t="shared" si="182"/>
        <v>25–58</v>
      </c>
      <c r="S642" s="38" t="s">
        <v>8</v>
      </c>
      <c r="T642" s="37">
        <v>5.25</v>
      </c>
      <c r="U642" s="26" t="str">
        <f t="shared" si="175"/>
        <v>&lt;8</v>
      </c>
      <c r="V642" s="32">
        <v>3</v>
      </c>
      <c r="W642" s="22" t="str">
        <f t="shared" ref="W642:W705" si="185">IF(X642&gt;6000,"&gt;6000",IF(X642&gt;4000,"4000–6000",IF(X642&gt;2000,"2000–4000","&lt;2000")))</f>
        <v>4000–6000</v>
      </c>
      <c r="X642" s="30">
        <v>4080</v>
      </c>
      <c r="Y642" s="30">
        <v>4610</v>
      </c>
      <c r="Z642" s="27">
        <f t="shared" ref="Z642:Z705" si="186">LN(Y642/X642)</f>
        <v>0.1221308685924868</v>
      </c>
      <c r="AA642" s="30">
        <v>6160</v>
      </c>
      <c r="AB642" s="30">
        <v>7010</v>
      </c>
      <c r="AC642" s="27">
        <f>LN(AB642/AA642)</f>
        <v>0.12926092350107021</v>
      </c>
      <c r="AD642" s="30">
        <v>10240</v>
      </c>
      <c r="AE642" s="30">
        <v>11620</v>
      </c>
      <c r="AF642" s="27">
        <f>LN(AE642/AD642)</f>
        <v>0.12642613181240345</v>
      </c>
      <c r="AG642" s="22" t="str">
        <f t="shared" si="183"/>
        <v>20–30</v>
      </c>
      <c r="AH642" s="31">
        <v>28.7</v>
      </c>
      <c r="AI642" s="31">
        <v>34.200000000000003</v>
      </c>
      <c r="AJ642" s="27">
        <f t="shared" si="184"/>
        <v>0.17532852130298421</v>
      </c>
      <c r="AK642" s="28">
        <v>46.2</v>
      </c>
      <c r="AL642" s="28">
        <v>54.8</v>
      </c>
      <c r="AM642" s="27">
        <v>0.17071039586627651</v>
      </c>
      <c r="AN642" s="28">
        <v>39.35546875</v>
      </c>
      <c r="AO642" s="28">
        <v>46.815834767641995</v>
      </c>
      <c r="AP642" s="27">
        <v>0.17358655309685608</v>
      </c>
      <c r="AQ642" s="30">
        <v>117.8</v>
      </c>
      <c r="AR642" s="30">
        <v>158.19999999999999</v>
      </c>
      <c r="AS642" s="27">
        <f t="shared" ref="AS642:AS705" si="187">LN(AR642/AQ642)</f>
        <v>0.29487178411606707</v>
      </c>
      <c r="AT642" s="30">
        <v>285</v>
      </c>
      <c r="AU642" s="30">
        <v>385</v>
      </c>
      <c r="AV642" s="27">
        <f>LN(AU642/AT642)</f>
        <v>0.30075415401913369</v>
      </c>
      <c r="AW642" s="30">
        <v>403</v>
      </c>
      <c r="AX642" s="30">
        <v>544</v>
      </c>
      <c r="AY642" s="27">
        <f>LN(AX642/AW642)</f>
        <v>0.3000126849092597</v>
      </c>
      <c r="AZ642" s="38">
        <v>1.0476190476190483</v>
      </c>
    </row>
    <row r="643" spans="1:52" x14ac:dyDescent="0.25">
      <c r="A643" s="22">
        <v>640</v>
      </c>
      <c r="B643" s="22">
        <v>68</v>
      </c>
      <c r="C643" s="22" t="s">
        <v>482</v>
      </c>
      <c r="D643" s="22" t="s">
        <v>9</v>
      </c>
      <c r="E643" s="23"/>
      <c r="F643" s="23"/>
      <c r="G643" s="24"/>
      <c r="H643" s="23"/>
      <c r="I643" s="23"/>
      <c r="J643" s="23"/>
      <c r="K643" s="24"/>
      <c r="L643" s="23"/>
      <c r="M643" s="25">
        <v>5</v>
      </c>
      <c r="N643" s="18" t="str">
        <f t="shared" si="180"/>
        <v>&lt;110</v>
      </c>
      <c r="O643" s="25">
        <v>11.083600000000001</v>
      </c>
      <c r="P643" s="18" t="str">
        <f t="shared" ref="P643:P706" si="188">IF(O643&gt;44,"&gt;44",IF(O643&gt;26.4,"26–44","&lt;26"))</f>
        <v>&lt;26</v>
      </c>
      <c r="Q643" s="25">
        <v>0</v>
      </c>
      <c r="R643" s="18" t="str">
        <f t="shared" si="182"/>
        <v>&lt;25</v>
      </c>
      <c r="S643" s="26" t="s">
        <v>32</v>
      </c>
      <c r="T643" s="28">
        <v>2.5</v>
      </c>
      <c r="U643" s="26" t="str">
        <f t="shared" si="175"/>
        <v>&lt;8</v>
      </c>
      <c r="V643" s="22">
        <v>4</v>
      </c>
      <c r="W643" s="22" t="str">
        <f t="shared" si="185"/>
        <v>2000–4000</v>
      </c>
      <c r="X643" s="25">
        <v>2310</v>
      </c>
      <c r="Y643" s="25">
        <v>2310</v>
      </c>
      <c r="Z643" s="27">
        <f t="shared" si="186"/>
        <v>0</v>
      </c>
      <c r="AA643" s="25"/>
      <c r="AB643" s="25"/>
      <c r="AC643" s="27"/>
      <c r="AD643" s="25"/>
      <c r="AE643" s="25"/>
      <c r="AF643" s="27"/>
      <c r="AG643" s="22" t="str">
        <f t="shared" si="183"/>
        <v>&lt;20</v>
      </c>
      <c r="AH643" s="28">
        <v>14.1</v>
      </c>
      <c r="AI643" s="28">
        <v>14.2</v>
      </c>
      <c r="AJ643" s="27">
        <f t="shared" si="184"/>
        <v>7.0671672230923528E-3</v>
      </c>
      <c r="AK643" s="28"/>
      <c r="AL643" s="28"/>
      <c r="AM643" s="27"/>
      <c r="AN643" s="28"/>
      <c r="AO643" s="28"/>
      <c r="AP643" s="27"/>
      <c r="AQ643" s="25">
        <v>32.570999999999998</v>
      </c>
      <c r="AR643" s="25">
        <v>32.802</v>
      </c>
      <c r="AS643" s="27">
        <f t="shared" si="187"/>
        <v>7.0671672230925731E-3</v>
      </c>
      <c r="AT643" s="25"/>
      <c r="AU643" s="25"/>
      <c r="AV643" s="27"/>
      <c r="AW643" s="25"/>
      <c r="AX643" s="25"/>
      <c r="AY643" s="27"/>
      <c r="AZ643" s="26">
        <v>3.9999999999999855E-2</v>
      </c>
    </row>
    <row r="644" spans="1:52" x14ac:dyDescent="0.25">
      <c r="A644" s="22">
        <v>641</v>
      </c>
      <c r="B644" s="22">
        <v>68</v>
      </c>
      <c r="C644" s="22" t="s">
        <v>482</v>
      </c>
      <c r="D644" s="22" t="s">
        <v>9</v>
      </c>
      <c r="E644" s="23">
        <v>0.27</v>
      </c>
      <c r="F644" s="23" t="str">
        <f>IF(E644&gt;0.5, "&gt;0.5", "≤0.5")</f>
        <v>≤0.5</v>
      </c>
      <c r="G644" s="24"/>
      <c r="H644" s="23"/>
      <c r="I644" s="23"/>
      <c r="J644" s="23"/>
      <c r="K644" s="24"/>
      <c r="L644" s="23"/>
      <c r="M644" s="25">
        <v>29</v>
      </c>
      <c r="N644" s="18" t="str">
        <f t="shared" si="180"/>
        <v>&lt;110</v>
      </c>
      <c r="O644" s="25">
        <v>33.250800000000005</v>
      </c>
      <c r="P644" s="18" t="str">
        <f t="shared" si="188"/>
        <v>26–44</v>
      </c>
      <c r="Q644" s="25">
        <v>0</v>
      </c>
      <c r="R644" s="18" t="str">
        <f t="shared" si="182"/>
        <v>&lt;25</v>
      </c>
      <c r="S644" s="26" t="s">
        <v>32</v>
      </c>
      <c r="T644" s="28">
        <v>7.5</v>
      </c>
      <c r="U644" s="26" t="str">
        <f t="shared" si="175"/>
        <v>&lt;8</v>
      </c>
      <c r="V644" s="22">
        <v>4</v>
      </c>
      <c r="W644" s="22" t="str">
        <f t="shared" si="185"/>
        <v>2000–4000</v>
      </c>
      <c r="X644" s="25">
        <v>3040</v>
      </c>
      <c r="Y644" s="25">
        <v>3190</v>
      </c>
      <c r="Z644" s="27">
        <f t="shared" si="186"/>
        <v>4.816340137862294E-2</v>
      </c>
      <c r="AA644" s="25"/>
      <c r="AB644" s="25"/>
      <c r="AC644" s="27"/>
      <c r="AD644" s="25"/>
      <c r="AE644" s="25"/>
      <c r="AF644" s="27"/>
      <c r="AG644" s="22" t="str">
        <f t="shared" si="183"/>
        <v>&lt;20</v>
      </c>
      <c r="AH644" s="28">
        <v>11.4</v>
      </c>
      <c r="AI644" s="28">
        <v>12.4</v>
      </c>
      <c r="AJ644" s="27">
        <f t="shared" si="184"/>
        <v>8.4083117210541444E-2</v>
      </c>
      <c r="AK644" s="28"/>
      <c r="AL644" s="28"/>
      <c r="AM644" s="27"/>
      <c r="AN644" s="28"/>
      <c r="AO644" s="28"/>
      <c r="AP644" s="27"/>
      <c r="AQ644" s="25">
        <v>34.655999999999999</v>
      </c>
      <c r="AR644" s="25">
        <v>39.555999999999997</v>
      </c>
      <c r="AS644" s="27">
        <f t="shared" si="187"/>
        <v>0.13224651858916428</v>
      </c>
      <c r="AT644" s="25"/>
      <c r="AU644" s="25"/>
      <c r="AV644" s="27"/>
      <c r="AW644" s="25"/>
      <c r="AX644" s="25"/>
      <c r="AY644" s="27"/>
      <c r="AZ644" s="26">
        <v>0.13333333333333333</v>
      </c>
    </row>
    <row r="645" spans="1:52" x14ac:dyDescent="0.25">
      <c r="A645" s="22">
        <v>642</v>
      </c>
      <c r="B645" s="22">
        <v>68</v>
      </c>
      <c r="C645" s="22" t="s">
        <v>482</v>
      </c>
      <c r="D645" s="22" t="s">
        <v>9</v>
      </c>
      <c r="E645" s="23">
        <v>0.3</v>
      </c>
      <c r="F645" s="23" t="str">
        <f>IF(E645&gt;0.5, "&gt;0.5", "≤0.5")</f>
        <v>≤0.5</v>
      </c>
      <c r="G645" s="24"/>
      <c r="H645" s="23"/>
      <c r="I645" s="23"/>
      <c r="J645" s="23"/>
      <c r="K645" s="24"/>
      <c r="L645" s="23"/>
      <c r="M645" s="25">
        <v>29</v>
      </c>
      <c r="N645" s="18" t="str">
        <f t="shared" si="180"/>
        <v>&lt;110</v>
      </c>
      <c r="O645" s="25">
        <v>33.250800000000005</v>
      </c>
      <c r="P645" s="18" t="str">
        <f t="shared" si="188"/>
        <v>26–44</v>
      </c>
      <c r="Q645" s="25">
        <v>0</v>
      </c>
      <c r="R645" s="18" t="str">
        <f t="shared" si="182"/>
        <v>&lt;25</v>
      </c>
      <c r="S645" s="26" t="s">
        <v>32</v>
      </c>
      <c r="T645" s="28">
        <v>7.5</v>
      </c>
      <c r="U645" s="26" t="str">
        <f t="shared" si="175"/>
        <v>&lt;8</v>
      </c>
      <c r="V645" s="22">
        <v>4</v>
      </c>
      <c r="W645" s="22" t="str">
        <f t="shared" si="185"/>
        <v>2000–4000</v>
      </c>
      <c r="X645" s="25">
        <v>3640</v>
      </c>
      <c r="Y645" s="25">
        <v>3870</v>
      </c>
      <c r="Z645" s="27">
        <f t="shared" si="186"/>
        <v>6.1270825393041142E-2</v>
      </c>
      <c r="AA645" s="25"/>
      <c r="AB645" s="25"/>
      <c r="AC645" s="27"/>
      <c r="AD645" s="25"/>
      <c r="AE645" s="25"/>
      <c r="AF645" s="27"/>
      <c r="AG645" s="22" t="str">
        <f t="shared" si="183"/>
        <v>&lt;20</v>
      </c>
      <c r="AH645" s="28">
        <v>12.2</v>
      </c>
      <c r="AI645" s="28">
        <v>14</v>
      </c>
      <c r="AJ645" s="27">
        <f t="shared" si="184"/>
        <v>0.13762137787604789</v>
      </c>
      <c r="AK645" s="28"/>
      <c r="AL645" s="28"/>
      <c r="AM645" s="27"/>
      <c r="AN645" s="28"/>
      <c r="AO645" s="28"/>
      <c r="AP645" s="27"/>
      <c r="AQ645" s="25">
        <v>44.408000000000001</v>
      </c>
      <c r="AR645" s="25">
        <v>54.18</v>
      </c>
      <c r="AS645" s="27">
        <f t="shared" si="187"/>
        <v>0.1988922032690888</v>
      </c>
      <c r="AT645" s="25"/>
      <c r="AU645" s="25"/>
      <c r="AV645" s="27"/>
      <c r="AW645" s="25"/>
      <c r="AX645" s="25"/>
      <c r="AY645" s="27"/>
      <c r="AZ645" s="26">
        <v>0.2400000000000001</v>
      </c>
    </row>
    <row r="646" spans="1:52" x14ac:dyDescent="0.25">
      <c r="A646" s="22">
        <v>643</v>
      </c>
      <c r="B646" s="22">
        <v>68</v>
      </c>
      <c r="C646" s="22" t="s">
        <v>482</v>
      </c>
      <c r="D646" s="22" t="s">
        <v>9</v>
      </c>
      <c r="E646" s="23"/>
      <c r="F646" s="23"/>
      <c r="G646" s="24"/>
      <c r="H646" s="23"/>
      <c r="I646" s="23"/>
      <c r="J646" s="23"/>
      <c r="K646" s="24"/>
      <c r="L646" s="23"/>
      <c r="M646" s="25">
        <v>5</v>
      </c>
      <c r="N646" s="18" t="str">
        <f t="shared" si="180"/>
        <v>&lt;110</v>
      </c>
      <c r="O646" s="25">
        <v>11.083600000000001</v>
      </c>
      <c r="P646" s="18" t="str">
        <f t="shared" si="188"/>
        <v>&lt;26</v>
      </c>
      <c r="Q646" s="25">
        <v>0</v>
      </c>
      <c r="R646" s="18" t="str">
        <f t="shared" si="182"/>
        <v>&lt;25</v>
      </c>
      <c r="S646" s="26" t="s">
        <v>32</v>
      </c>
      <c r="T646" s="28">
        <v>7.5</v>
      </c>
      <c r="U646" s="26" t="str">
        <f t="shared" si="175"/>
        <v>&lt;8</v>
      </c>
      <c r="V646" s="22">
        <v>4</v>
      </c>
      <c r="W646" s="22" t="str">
        <f t="shared" si="185"/>
        <v>2000–4000</v>
      </c>
      <c r="X646" s="25">
        <v>2310</v>
      </c>
      <c r="Y646" s="25">
        <v>2330</v>
      </c>
      <c r="Z646" s="27">
        <f t="shared" si="186"/>
        <v>8.6207430439069546E-3</v>
      </c>
      <c r="AA646" s="25"/>
      <c r="AB646" s="25"/>
      <c r="AC646" s="27"/>
      <c r="AD646" s="25"/>
      <c r="AE646" s="25"/>
      <c r="AF646" s="27"/>
      <c r="AG646" s="22" t="str">
        <f t="shared" si="183"/>
        <v>&lt;20</v>
      </c>
      <c r="AH646" s="28">
        <v>14.1</v>
      </c>
      <c r="AI646" s="28">
        <v>16.8</v>
      </c>
      <c r="AJ646" s="27">
        <f t="shared" si="184"/>
        <v>0.1752040890250908</v>
      </c>
      <c r="AK646" s="28"/>
      <c r="AL646" s="28"/>
      <c r="AM646" s="27"/>
      <c r="AN646" s="28"/>
      <c r="AO646" s="28"/>
      <c r="AP646" s="27"/>
      <c r="AQ646" s="25">
        <v>32.570999999999998</v>
      </c>
      <c r="AR646" s="25">
        <v>39.143999999999998</v>
      </c>
      <c r="AS646" s="27">
        <f t="shared" si="187"/>
        <v>0.18382483206899775</v>
      </c>
      <c r="AT646" s="25"/>
      <c r="AU646" s="25"/>
      <c r="AV646" s="27"/>
      <c r="AW646" s="25"/>
      <c r="AX646" s="25"/>
      <c r="AY646" s="27"/>
      <c r="AZ646" s="26">
        <v>0.36000000000000015</v>
      </c>
    </row>
    <row r="647" spans="1:52" x14ac:dyDescent="0.25">
      <c r="A647" s="22">
        <v>644</v>
      </c>
      <c r="B647" s="22">
        <v>68</v>
      </c>
      <c r="C647" s="22" t="s">
        <v>482</v>
      </c>
      <c r="D647" s="22" t="s">
        <v>9</v>
      </c>
      <c r="E647" s="23">
        <v>0.3</v>
      </c>
      <c r="F647" s="23" t="str">
        <f>IF(E647&gt;0.5, "&gt;0.5", "≤0.5")</f>
        <v>≤0.5</v>
      </c>
      <c r="G647" s="24"/>
      <c r="H647" s="23"/>
      <c r="I647" s="23"/>
      <c r="J647" s="23"/>
      <c r="K647" s="24"/>
      <c r="L647" s="23"/>
      <c r="M647" s="25">
        <v>29</v>
      </c>
      <c r="N647" s="18" t="str">
        <f t="shared" si="180"/>
        <v>&lt;110</v>
      </c>
      <c r="O647" s="25">
        <v>33.250800000000005</v>
      </c>
      <c r="P647" s="18" t="str">
        <f t="shared" si="188"/>
        <v>26–44</v>
      </c>
      <c r="Q647" s="25">
        <v>0</v>
      </c>
      <c r="R647" s="18" t="str">
        <f t="shared" si="182"/>
        <v>&lt;25</v>
      </c>
      <c r="S647" s="26" t="s">
        <v>32</v>
      </c>
      <c r="T647" s="28">
        <v>7.5</v>
      </c>
      <c r="U647" s="26" t="str">
        <f t="shared" si="175"/>
        <v>&lt;8</v>
      </c>
      <c r="V647" s="22">
        <v>4</v>
      </c>
      <c r="W647" s="22" t="str">
        <f t="shared" si="185"/>
        <v>2000–4000</v>
      </c>
      <c r="X647" s="25">
        <v>2880</v>
      </c>
      <c r="Y647" s="25">
        <v>3180</v>
      </c>
      <c r="Z647" s="27">
        <f t="shared" si="186"/>
        <v>9.9090902644230969E-2</v>
      </c>
      <c r="AA647" s="25"/>
      <c r="AB647" s="25"/>
      <c r="AC647" s="27"/>
      <c r="AD647" s="25"/>
      <c r="AE647" s="25"/>
      <c r="AF647" s="27"/>
      <c r="AG647" s="22" t="str">
        <f t="shared" si="183"/>
        <v>&lt;20</v>
      </c>
      <c r="AH647" s="28">
        <v>10.9</v>
      </c>
      <c r="AI647" s="28">
        <v>12.3</v>
      </c>
      <c r="AJ647" s="27">
        <f t="shared" si="184"/>
        <v>0.12083647314327391</v>
      </c>
      <c r="AK647" s="28"/>
      <c r="AL647" s="28"/>
      <c r="AM647" s="27"/>
      <c r="AN647" s="28"/>
      <c r="AO647" s="28"/>
      <c r="AP647" s="27"/>
      <c r="AQ647" s="25">
        <v>31.391999999999999</v>
      </c>
      <c r="AR647" s="25">
        <v>39.113999999999997</v>
      </c>
      <c r="AS647" s="27">
        <f t="shared" si="187"/>
        <v>0.21992737578750471</v>
      </c>
      <c r="AT647" s="25"/>
      <c r="AU647" s="25"/>
      <c r="AV647" s="27"/>
      <c r="AW647" s="25"/>
      <c r="AX647" s="25"/>
      <c r="AY647" s="27"/>
      <c r="AZ647" s="26">
        <v>0.1866666666666667</v>
      </c>
    </row>
    <row r="648" spans="1:52" x14ac:dyDescent="0.25">
      <c r="A648" s="22">
        <v>645</v>
      </c>
      <c r="B648" s="22">
        <v>68</v>
      </c>
      <c r="C648" s="22" t="s">
        <v>482</v>
      </c>
      <c r="D648" s="22" t="s">
        <v>9</v>
      </c>
      <c r="E648" s="23">
        <v>0.52</v>
      </c>
      <c r="F648" s="23" t="str">
        <f>IF(E648&gt;0.5, "&gt;0.5", "≤0.5")</f>
        <v>&gt;0.5</v>
      </c>
      <c r="G648" s="24"/>
      <c r="H648" s="23"/>
      <c r="I648" s="23"/>
      <c r="J648" s="23"/>
      <c r="K648" s="24"/>
      <c r="L648" s="23"/>
      <c r="M648" s="25">
        <v>29</v>
      </c>
      <c r="N648" s="18" t="str">
        <f t="shared" si="180"/>
        <v>&lt;110</v>
      </c>
      <c r="O648" s="25">
        <v>33.250800000000005</v>
      </c>
      <c r="P648" s="18" t="str">
        <f t="shared" si="188"/>
        <v>26–44</v>
      </c>
      <c r="Q648" s="25">
        <v>0</v>
      </c>
      <c r="R648" s="18" t="str">
        <f t="shared" si="182"/>
        <v>&lt;25</v>
      </c>
      <c r="S648" s="26" t="s">
        <v>32</v>
      </c>
      <c r="T648" s="28">
        <v>7.5</v>
      </c>
      <c r="U648" s="26" t="str">
        <f t="shared" si="175"/>
        <v>&lt;8</v>
      </c>
      <c r="V648" s="22">
        <v>4</v>
      </c>
      <c r="W648" s="22" t="str">
        <f t="shared" si="185"/>
        <v>2000–4000</v>
      </c>
      <c r="X648" s="25">
        <v>2200</v>
      </c>
      <c r="Y648" s="25">
        <v>2210</v>
      </c>
      <c r="Z648" s="27">
        <f t="shared" si="186"/>
        <v>4.5351551653913628E-3</v>
      </c>
      <c r="AA648" s="25"/>
      <c r="AB648" s="25"/>
      <c r="AC648" s="27"/>
      <c r="AD648" s="25"/>
      <c r="AE648" s="25"/>
      <c r="AF648" s="27"/>
      <c r="AG648" s="22" t="str">
        <f t="shared" si="183"/>
        <v>20–30</v>
      </c>
      <c r="AH648" s="28">
        <v>20.5</v>
      </c>
      <c r="AI648" s="28">
        <v>21.8</v>
      </c>
      <c r="AJ648" s="27">
        <f t="shared" si="184"/>
        <v>6.1485083650680887E-2</v>
      </c>
      <c r="AK648" s="28"/>
      <c r="AL648" s="28"/>
      <c r="AM648" s="27"/>
      <c r="AN648" s="28"/>
      <c r="AO648" s="28"/>
      <c r="AP648" s="27"/>
      <c r="AQ648" s="25">
        <v>45.1</v>
      </c>
      <c r="AR648" s="25">
        <v>48.177999999999997</v>
      </c>
      <c r="AS648" s="27">
        <f t="shared" si="187"/>
        <v>6.6020238816071997E-2</v>
      </c>
      <c r="AT648" s="25"/>
      <c r="AU648" s="25"/>
      <c r="AV648" s="27"/>
      <c r="AW648" s="25"/>
      <c r="AX648" s="25"/>
      <c r="AY648" s="27"/>
      <c r="AZ648" s="26">
        <v>0.17333333333333342</v>
      </c>
    </row>
    <row r="649" spans="1:52" x14ac:dyDescent="0.25">
      <c r="A649" s="22">
        <v>646</v>
      </c>
      <c r="B649" s="22">
        <v>68</v>
      </c>
      <c r="C649" s="22" t="s">
        <v>482</v>
      </c>
      <c r="D649" s="22" t="s">
        <v>9</v>
      </c>
      <c r="E649" s="23">
        <v>0.52</v>
      </c>
      <c r="F649" s="23" t="str">
        <f>IF(E649&gt;0.5, "&gt;0.5", "≤0.5")</f>
        <v>&gt;0.5</v>
      </c>
      <c r="G649" s="24"/>
      <c r="H649" s="23"/>
      <c r="I649" s="23"/>
      <c r="J649" s="23"/>
      <c r="K649" s="24"/>
      <c r="L649" s="23"/>
      <c r="M649" s="25">
        <v>29</v>
      </c>
      <c r="N649" s="18" t="str">
        <f t="shared" si="180"/>
        <v>&lt;110</v>
      </c>
      <c r="O649" s="25">
        <v>33.250800000000005</v>
      </c>
      <c r="P649" s="18" t="str">
        <f t="shared" si="188"/>
        <v>26–44</v>
      </c>
      <c r="Q649" s="25">
        <v>0</v>
      </c>
      <c r="R649" s="18" t="str">
        <f t="shared" si="182"/>
        <v>&lt;25</v>
      </c>
      <c r="S649" s="26" t="s">
        <v>32</v>
      </c>
      <c r="T649" s="28">
        <v>7.5</v>
      </c>
      <c r="U649" s="26" t="str">
        <f t="shared" si="175"/>
        <v>&lt;8</v>
      </c>
      <c r="V649" s="22">
        <v>4</v>
      </c>
      <c r="W649" s="22" t="str">
        <f t="shared" si="185"/>
        <v>2000–4000</v>
      </c>
      <c r="X649" s="25">
        <v>2270</v>
      </c>
      <c r="Y649" s="25">
        <v>2310</v>
      </c>
      <c r="Z649" s="27">
        <f t="shared" si="186"/>
        <v>1.746769304039078E-2</v>
      </c>
      <c r="AA649" s="25"/>
      <c r="AB649" s="25"/>
      <c r="AC649" s="27"/>
      <c r="AD649" s="25"/>
      <c r="AE649" s="25"/>
      <c r="AF649" s="27"/>
      <c r="AG649" s="22" t="str">
        <f t="shared" si="183"/>
        <v>&lt;20</v>
      </c>
      <c r="AH649" s="28">
        <v>19.899999999999999</v>
      </c>
      <c r="AI649" s="28">
        <v>20.100000000000001</v>
      </c>
      <c r="AJ649" s="27">
        <f t="shared" si="184"/>
        <v>1.0000083334583399E-2</v>
      </c>
      <c r="AK649" s="28"/>
      <c r="AL649" s="28"/>
      <c r="AM649" s="27"/>
      <c r="AN649" s="28"/>
      <c r="AO649" s="28"/>
      <c r="AP649" s="27"/>
      <c r="AQ649" s="25">
        <v>45.173000000000002</v>
      </c>
      <c r="AR649" s="25">
        <v>46.430999999999997</v>
      </c>
      <c r="AS649" s="27">
        <f t="shared" si="187"/>
        <v>2.7467776374974207E-2</v>
      </c>
      <c r="AT649" s="25"/>
      <c r="AU649" s="25"/>
      <c r="AV649" s="27"/>
      <c r="AW649" s="25"/>
      <c r="AX649" s="25"/>
      <c r="AY649" s="27"/>
      <c r="AZ649" s="26">
        <v>2.6666666666667047E-2</v>
      </c>
    </row>
    <row r="650" spans="1:52" x14ac:dyDescent="0.25">
      <c r="A650" s="22">
        <v>647</v>
      </c>
      <c r="B650" s="22">
        <v>68</v>
      </c>
      <c r="C650" s="22" t="s">
        <v>482</v>
      </c>
      <c r="D650" s="22" t="s">
        <v>9</v>
      </c>
      <c r="E650" s="23">
        <v>0.27</v>
      </c>
      <c r="F650" s="23" t="str">
        <f>IF(E650&gt;0.5, "&gt;0.5", "≤0.5")</f>
        <v>≤0.5</v>
      </c>
      <c r="G650" s="24"/>
      <c r="H650" s="23"/>
      <c r="I650" s="23"/>
      <c r="J650" s="23"/>
      <c r="K650" s="24"/>
      <c r="L650" s="23"/>
      <c r="M650" s="25">
        <v>29</v>
      </c>
      <c r="N650" s="18" t="str">
        <f t="shared" si="180"/>
        <v>&lt;110</v>
      </c>
      <c r="O650" s="25">
        <v>33.250800000000005</v>
      </c>
      <c r="P650" s="18" t="str">
        <f t="shared" si="188"/>
        <v>26–44</v>
      </c>
      <c r="Q650" s="25">
        <v>0</v>
      </c>
      <c r="R650" s="18" t="str">
        <f t="shared" si="182"/>
        <v>&lt;25</v>
      </c>
      <c r="S650" s="26" t="s">
        <v>32</v>
      </c>
      <c r="T650" s="28">
        <v>22.5</v>
      </c>
      <c r="U650" s="26" t="str">
        <f t="shared" si="175"/>
        <v>&gt;15</v>
      </c>
      <c r="V650" s="22">
        <v>4</v>
      </c>
      <c r="W650" s="22" t="str">
        <f t="shared" si="185"/>
        <v>2000–4000</v>
      </c>
      <c r="X650" s="25">
        <v>3040</v>
      </c>
      <c r="Y650" s="25">
        <v>3170</v>
      </c>
      <c r="Z650" s="27">
        <f t="shared" si="186"/>
        <v>4.1874072471059016E-2</v>
      </c>
      <c r="AA650" s="25"/>
      <c r="AB650" s="25"/>
      <c r="AC650" s="27"/>
      <c r="AD650" s="25"/>
      <c r="AE650" s="25"/>
      <c r="AF650" s="27"/>
      <c r="AG650" s="22" t="str">
        <f t="shared" si="183"/>
        <v>&lt;20</v>
      </c>
      <c r="AH650" s="28">
        <v>11.4</v>
      </c>
      <c r="AI650" s="28">
        <v>14.5</v>
      </c>
      <c r="AJ650" s="27">
        <f t="shared" si="184"/>
        <v>0.2405352940260789</v>
      </c>
      <c r="AK650" s="28"/>
      <c r="AL650" s="28"/>
      <c r="AM650" s="27"/>
      <c r="AN650" s="28"/>
      <c r="AO650" s="28"/>
      <c r="AP650" s="27"/>
      <c r="AQ650" s="25">
        <v>34.655999999999999</v>
      </c>
      <c r="AR650" s="25">
        <v>45.965000000000003</v>
      </c>
      <c r="AS650" s="27">
        <f t="shared" si="187"/>
        <v>0.28240936649713799</v>
      </c>
      <c r="AT650" s="25"/>
      <c r="AU650" s="25"/>
      <c r="AV650" s="27"/>
      <c r="AW650" s="25"/>
      <c r="AX650" s="25"/>
      <c r="AY650" s="27"/>
      <c r="AZ650" s="26">
        <v>0.13777777777777775</v>
      </c>
    </row>
    <row r="651" spans="1:52" x14ac:dyDescent="0.25">
      <c r="A651" s="22">
        <v>648</v>
      </c>
      <c r="B651" s="22">
        <v>68</v>
      </c>
      <c r="C651" s="22" t="s">
        <v>482</v>
      </c>
      <c r="D651" s="22" t="s">
        <v>9</v>
      </c>
      <c r="E651" s="23">
        <v>0.3</v>
      </c>
      <c r="F651" s="23" t="str">
        <f>IF(E651&gt;0.5, "&gt;0.5", "≤0.5")</f>
        <v>≤0.5</v>
      </c>
      <c r="G651" s="24"/>
      <c r="H651" s="23"/>
      <c r="I651" s="23"/>
      <c r="J651" s="23"/>
      <c r="K651" s="24"/>
      <c r="L651" s="23"/>
      <c r="M651" s="25">
        <v>29</v>
      </c>
      <c r="N651" s="18" t="str">
        <f t="shared" si="180"/>
        <v>&lt;110</v>
      </c>
      <c r="O651" s="25">
        <v>33.250800000000005</v>
      </c>
      <c r="P651" s="18" t="str">
        <f t="shared" si="188"/>
        <v>26–44</v>
      </c>
      <c r="Q651" s="25">
        <v>0</v>
      </c>
      <c r="R651" s="18" t="str">
        <f t="shared" si="182"/>
        <v>&lt;25</v>
      </c>
      <c r="S651" s="26" t="s">
        <v>32</v>
      </c>
      <c r="T651" s="28">
        <v>22.5</v>
      </c>
      <c r="U651" s="26" t="str">
        <f t="shared" si="175"/>
        <v>&gt;15</v>
      </c>
      <c r="V651" s="22">
        <v>4</v>
      </c>
      <c r="W651" s="22" t="str">
        <f t="shared" si="185"/>
        <v>2000–4000</v>
      </c>
      <c r="X651" s="25">
        <v>3640</v>
      </c>
      <c r="Y651" s="25">
        <v>3890</v>
      </c>
      <c r="Z651" s="27">
        <f t="shared" si="186"/>
        <v>6.6425475981705617E-2</v>
      </c>
      <c r="AA651" s="25"/>
      <c r="AB651" s="25"/>
      <c r="AC651" s="27"/>
      <c r="AD651" s="25"/>
      <c r="AE651" s="25"/>
      <c r="AF651" s="27"/>
      <c r="AG651" s="22" t="str">
        <f t="shared" si="183"/>
        <v>&lt;20</v>
      </c>
      <c r="AH651" s="28">
        <v>12.2</v>
      </c>
      <c r="AI651" s="28">
        <v>15.7</v>
      </c>
      <c r="AJ651" s="27">
        <f t="shared" si="184"/>
        <v>0.2522247606150515</v>
      </c>
      <c r="AK651" s="28"/>
      <c r="AL651" s="28"/>
      <c r="AM651" s="27"/>
      <c r="AN651" s="28"/>
      <c r="AO651" s="28"/>
      <c r="AP651" s="27"/>
      <c r="AQ651" s="25">
        <v>44.408000000000001</v>
      </c>
      <c r="AR651" s="25">
        <v>61.073</v>
      </c>
      <c r="AS651" s="27">
        <f t="shared" si="187"/>
        <v>0.31865023659675712</v>
      </c>
      <c r="AT651" s="25"/>
      <c r="AU651" s="25"/>
      <c r="AV651" s="27"/>
      <c r="AW651" s="25"/>
      <c r="AX651" s="25"/>
      <c r="AY651" s="27"/>
      <c r="AZ651" s="26">
        <v>0.15555555555555556</v>
      </c>
    </row>
    <row r="652" spans="1:52" x14ac:dyDescent="0.25">
      <c r="A652" s="22">
        <v>649</v>
      </c>
      <c r="B652" s="22">
        <v>68</v>
      </c>
      <c r="C652" s="22" t="s">
        <v>482</v>
      </c>
      <c r="D652" s="22" t="s">
        <v>9</v>
      </c>
      <c r="E652" s="23"/>
      <c r="F652" s="23"/>
      <c r="G652" s="24"/>
      <c r="H652" s="23"/>
      <c r="I652" s="23"/>
      <c r="J652" s="23"/>
      <c r="K652" s="24"/>
      <c r="L652" s="23"/>
      <c r="M652" s="25">
        <v>5</v>
      </c>
      <c r="N652" s="18" t="str">
        <f t="shared" si="180"/>
        <v>&lt;110</v>
      </c>
      <c r="O652" s="25">
        <v>11.083600000000001</v>
      </c>
      <c r="P652" s="18" t="str">
        <f t="shared" si="188"/>
        <v>&lt;26</v>
      </c>
      <c r="Q652" s="25">
        <v>0</v>
      </c>
      <c r="R652" s="18" t="str">
        <f t="shared" si="182"/>
        <v>&lt;25</v>
      </c>
      <c r="S652" s="26" t="s">
        <v>32</v>
      </c>
      <c r="T652" s="28">
        <v>22.5</v>
      </c>
      <c r="U652" s="26" t="str">
        <f t="shared" si="175"/>
        <v>&gt;15</v>
      </c>
      <c r="V652" s="22">
        <v>4</v>
      </c>
      <c r="W652" s="22" t="str">
        <f t="shared" si="185"/>
        <v>2000–4000</v>
      </c>
      <c r="X652" s="25">
        <v>2310</v>
      </c>
      <c r="Y652" s="25">
        <v>2310</v>
      </c>
      <c r="Z652" s="27">
        <f t="shared" si="186"/>
        <v>0</v>
      </c>
      <c r="AA652" s="25"/>
      <c r="AB652" s="25"/>
      <c r="AC652" s="27"/>
      <c r="AD652" s="25"/>
      <c r="AE652" s="25"/>
      <c r="AF652" s="27"/>
      <c r="AG652" s="22" t="str">
        <f t="shared" si="183"/>
        <v>&lt;20</v>
      </c>
      <c r="AH652" s="28">
        <v>14.1</v>
      </c>
      <c r="AI652" s="28">
        <v>15.5</v>
      </c>
      <c r="AJ652" s="27">
        <f t="shared" si="184"/>
        <v>9.4665226541078271E-2</v>
      </c>
      <c r="AK652" s="28"/>
      <c r="AL652" s="28"/>
      <c r="AM652" s="27"/>
      <c r="AN652" s="28"/>
      <c r="AO652" s="28"/>
      <c r="AP652" s="27"/>
      <c r="AQ652" s="25">
        <v>32.570999999999998</v>
      </c>
      <c r="AR652" s="25">
        <v>35.805</v>
      </c>
      <c r="AS652" s="27">
        <f t="shared" si="187"/>
        <v>9.4665226541078479E-2</v>
      </c>
      <c r="AT652" s="25"/>
      <c r="AU652" s="25"/>
      <c r="AV652" s="27"/>
      <c r="AW652" s="25"/>
      <c r="AX652" s="25"/>
      <c r="AY652" s="27"/>
      <c r="AZ652" s="26">
        <v>6.2222222222222241E-2</v>
      </c>
    </row>
    <row r="653" spans="1:52" x14ac:dyDescent="0.25">
      <c r="A653" s="22">
        <v>650</v>
      </c>
      <c r="B653" s="22">
        <v>69</v>
      </c>
      <c r="C653" s="22" t="s">
        <v>483</v>
      </c>
      <c r="D653" s="22" t="s">
        <v>24</v>
      </c>
      <c r="E653" s="23">
        <v>0.62</v>
      </c>
      <c r="F653" s="23" t="str">
        <f t="shared" ref="F653:F716" si="189">IF(E653&gt;0.5, "&gt;0.5", "≤0.5")</f>
        <v>&gt;0.5</v>
      </c>
      <c r="G653" s="24">
        <v>7.5</v>
      </c>
      <c r="H653" s="23" t="str">
        <f t="shared" ref="H653:H716" si="190">IF(G653&gt;7,"&gt;7.0","≤7.0")</f>
        <v>&gt;7.0</v>
      </c>
      <c r="I653" s="23"/>
      <c r="J653" s="23"/>
      <c r="K653" s="24">
        <v>7.6999999999999999E-2</v>
      </c>
      <c r="L653" s="23" t="str">
        <f t="shared" ref="L653:L716" si="191">IF(K653&gt;20,"&gt;20",IF(K653&gt;10,"10–20","&lt;10"))</f>
        <v>&lt;10</v>
      </c>
      <c r="M653" s="25">
        <v>114</v>
      </c>
      <c r="N653" s="18" t="str">
        <f t="shared" si="180"/>
        <v>110–180</v>
      </c>
      <c r="O653" s="25">
        <v>120.91200000000001</v>
      </c>
      <c r="P653" s="18" t="str">
        <f t="shared" si="188"/>
        <v>&gt;44</v>
      </c>
      <c r="Q653" s="25">
        <v>59.76</v>
      </c>
      <c r="R653" s="18" t="str">
        <f t="shared" si="182"/>
        <v>&gt;58</v>
      </c>
      <c r="S653" s="26" t="s">
        <v>8</v>
      </c>
      <c r="T653" s="18">
        <v>10</v>
      </c>
      <c r="U653" s="26" t="str">
        <f t="shared" si="175"/>
        <v>8–15</v>
      </c>
      <c r="V653" s="22">
        <v>3</v>
      </c>
      <c r="W653" s="22" t="str">
        <f t="shared" si="185"/>
        <v>2000–4000</v>
      </c>
      <c r="X653" s="25">
        <v>3200</v>
      </c>
      <c r="Y653" s="25">
        <v>3880</v>
      </c>
      <c r="Z653" s="27">
        <f t="shared" si="186"/>
        <v>0.19268434382950114</v>
      </c>
      <c r="AA653" s="25">
        <v>7700</v>
      </c>
      <c r="AB653" s="25">
        <v>8020</v>
      </c>
      <c r="AC653" s="27">
        <f>LN(AB653/AA653)</f>
        <v>4.0718093018784977E-2</v>
      </c>
      <c r="AD653" s="25">
        <v>10900</v>
      </c>
      <c r="AE653" s="25">
        <v>11900</v>
      </c>
      <c r="AF653" s="27">
        <f>LN(AE653/AD653)</f>
        <v>8.7775610882385585E-2</v>
      </c>
      <c r="AG653" s="22" t="str">
        <f t="shared" si="183"/>
        <v>&gt;40</v>
      </c>
      <c r="AH653" s="28">
        <v>40.716799999999999</v>
      </c>
      <c r="AI653" s="28">
        <v>51.3262</v>
      </c>
      <c r="AJ653" s="27">
        <f t="shared" si="184"/>
        <v>0.23156055935800018</v>
      </c>
      <c r="AK653" s="28"/>
      <c r="AL653" s="28"/>
      <c r="AM653" s="27"/>
      <c r="AN653" s="28"/>
      <c r="AO653" s="28"/>
      <c r="AP653" s="27"/>
      <c r="AQ653" s="25">
        <v>130.29375999999999</v>
      </c>
      <c r="AR653" s="25">
        <v>199.14565599999997</v>
      </c>
      <c r="AS653" s="27">
        <f t="shared" si="187"/>
        <v>0.42424490318750124</v>
      </c>
      <c r="AT653" s="25"/>
      <c r="AU653" s="25"/>
      <c r="AV653" s="27"/>
      <c r="AW653" s="25"/>
      <c r="AX653" s="25"/>
      <c r="AY653" s="27"/>
      <c r="AZ653" s="26">
        <v>1.06094</v>
      </c>
    </row>
    <row r="654" spans="1:52" x14ac:dyDescent="0.25">
      <c r="A654" s="22">
        <v>651</v>
      </c>
      <c r="B654" s="22">
        <v>69</v>
      </c>
      <c r="C654" s="22" t="s">
        <v>483</v>
      </c>
      <c r="D654" s="22" t="s">
        <v>24</v>
      </c>
      <c r="E654" s="23">
        <v>0.62</v>
      </c>
      <c r="F654" s="23" t="str">
        <f t="shared" si="189"/>
        <v>&gt;0.5</v>
      </c>
      <c r="G654" s="24">
        <v>7.5</v>
      </c>
      <c r="H654" s="23" t="str">
        <f t="shared" si="190"/>
        <v>&gt;7.0</v>
      </c>
      <c r="I654" s="23"/>
      <c r="J654" s="23"/>
      <c r="K654" s="24">
        <v>7.6999999999999999E-2</v>
      </c>
      <c r="L654" s="23" t="str">
        <f t="shared" si="191"/>
        <v>&lt;10</v>
      </c>
      <c r="M654" s="25">
        <v>114</v>
      </c>
      <c r="N654" s="18" t="str">
        <f t="shared" si="180"/>
        <v>110–180</v>
      </c>
      <c r="O654" s="25">
        <v>120.91200000000001</v>
      </c>
      <c r="P654" s="18" t="str">
        <f t="shared" si="188"/>
        <v>&gt;44</v>
      </c>
      <c r="Q654" s="25">
        <v>59.76</v>
      </c>
      <c r="R654" s="18" t="str">
        <f t="shared" si="182"/>
        <v>&gt;58</v>
      </c>
      <c r="S654" s="26" t="s">
        <v>8</v>
      </c>
      <c r="T654" s="18">
        <v>10</v>
      </c>
      <c r="U654" s="26" t="str">
        <f t="shared" si="175"/>
        <v>8–15</v>
      </c>
      <c r="V654" s="22">
        <v>3</v>
      </c>
      <c r="W654" s="22" t="str">
        <f t="shared" si="185"/>
        <v>2000–4000</v>
      </c>
      <c r="X654" s="25">
        <v>3310</v>
      </c>
      <c r="Y654" s="25">
        <v>3820</v>
      </c>
      <c r="Z654" s="27">
        <f t="shared" si="186"/>
        <v>0.14330223322951222</v>
      </c>
      <c r="AA654" s="25">
        <v>7490</v>
      </c>
      <c r="AB654" s="25">
        <v>7780</v>
      </c>
      <c r="AC654" s="27">
        <f>LN(AB654/AA654)</f>
        <v>3.7987540661172145E-2</v>
      </c>
      <c r="AD654" s="25">
        <v>10800</v>
      </c>
      <c r="AE654" s="25">
        <v>11600</v>
      </c>
      <c r="AF654" s="27">
        <f>LN(AE654/AD654)</f>
        <v>7.1458963982145046E-2</v>
      </c>
      <c r="AG654" s="22" t="str">
        <f t="shared" si="183"/>
        <v>&gt;40</v>
      </c>
      <c r="AH654" s="28">
        <v>42.150500000000001</v>
      </c>
      <c r="AI654" s="28">
        <v>50.465899999999998</v>
      </c>
      <c r="AJ654" s="27">
        <f t="shared" si="184"/>
        <v>0.18005131390056053</v>
      </c>
      <c r="AK654" s="28"/>
      <c r="AL654" s="28"/>
      <c r="AM654" s="27"/>
      <c r="AN654" s="28"/>
      <c r="AO654" s="28"/>
      <c r="AP654" s="27"/>
      <c r="AQ654" s="25">
        <v>139.51815500000001</v>
      </c>
      <c r="AR654" s="25">
        <v>192.77973799999998</v>
      </c>
      <c r="AS654" s="27">
        <f t="shared" si="187"/>
        <v>0.32335354713007269</v>
      </c>
      <c r="AT654" s="25"/>
      <c r="AU654" s="25"/>
      <c r="AV654" s="27"/>
      <c r="AW654" s="25"/>
      <c r="AX654" s="25"/>
      <c r="AY654" s="27"/>
      <c r="AZ654" s="26">
        <v>0.83153999999999972</v>
      </c>
    </row>
    <row r="655" spans="1:52" x14ac:dyDescent="0.25">
      <c r="A655" s="22">
        <v>652</v>
      </c>
      <c r="B655" s="22">
        <v>70</v>
      </c>
      <c r="C655" s="22" t="s">
        <v>484</v>
      </c>
      <c r="D655" s="22" t="s">
        <v>31</v>
      </c>
      <c r="E655" s="23">
        <v>0.71</v>
      </c>
      <c r="F655" s="23" t="str">
        <f t="shared" si="189"/>
        <v>&gt;0.5</v>
      </c>
      <c r="G655" s="24">
        <v>8.1999999999999993</v>
      </c>
      <c r="H655" s="23" t="str">
        <f t="shared" si="190"/>
        <v>&gt;7.0</v>
      </c>
      <c r="I655" s="23"/>
      <c r="J655" s="23"/>
      <c r="K655" s="24">
        <v>9</v>
      </c>
      <c r="L655" s="23" t="str">
        <f t="shared" si="191"/>
        <v>&lt;10</v>
      </c>
      <c r="M655" s="25">
        <v>100</v>
      </c>
      <c r="N655" s="18" t="str">
        <f t="shared" si="180"/>
        <v>&lt;110</v>
      </c>
      <c r="O655" s="25">
        <v>90.683999999999997</v>
      </c>
      <c r="P655" s="18" t="str">
        <f t="shared" si="188"/>
        <v>&gt;44</v>
      </c>
      <c r="Q655" s="25">
        <v>74.7</v>
      </c>
      <c r="R655" s="18" t="str">
        <f t="shared" si="182"/>
        <v>&gt;58</v>
      </c>
      <c r="S655" s="26" t="s">
        <v>8</v>
      </c>
      <c r="T655" s="18">
        <v>10</v>
      </c>
      <c r="U655" s="26" t="str">
        <f t="shared" si="175"/>
        <v>8–15</v>
      </c>
      <c r="V655" s="22">
        <v>3</v>
      </c>
      <c r="W655" s="22" t="str">
        <f t="shared" si="185"/>
        <v>2000–4000</v>
      </c>
      <c r="X655" s="25">
        <v>3520</v>
      </c>
      <c r="Y655" s="25">
        <v>3840</v>
      </c>
      <c r="Z655" s="27">
        <f t="shared" si="186"/>
        <v>8.7011376989629699E-2</v>
      </c>
      <c r="AA655" s="25"/>
      <c r="AB655" s="25"/>
      <c r="AC655" s="27"/>
      <c r="AD655" s="25"/>
      <c r="AE655" s="25"/>
      <c r="AF655" s="27"/>
      <c r="AG655" s="22" t="str">
        <f t="shared" si="183"/>
        <v>20–30</v>
      </c>
      <c r="AH655" s="28">
        <v>27.8</v>
      </c>
      <c r="AI655" s="28">
        <v>44.5</v>
      </c>
      <c r="AJ655" s="27">
        <f t="shared" si="184"/>
        <v>0.47045316847560315</v>
      </c>
      <c r="AK655" s="28"/>
      <c r="AL655" s="28"/>
      <c r="AM655" s="27"/>
      <c r="AN655" s="28"/>
      <c r="AO655" s="28"/>
      <c r="AP655" s="27"/>
      <c r="AQ655" s="25">
        <v>97.855999999999995</v>
      </c>
      <c r="AR655" s="25">
        <v>170.88</v>
      </c>
      <c r="AS655" s="27">
        <f t="shared" si="187"/>
        <v>0.55746454546523283</v>
      </c>
      <c r="AT655" s="25"/>
      <c r="AU655" s="25"/>
      <c r="AV655" s="27"/>
      <c r="AW655" s="25"/>
      <c r="AX655" s="25"/>
      <c r="AY655" s="27"/>
      <c r="AZ655" s="26">
        <v>1.67</v>
      </c>
    </row>
    <row r="656" spans="1:52" x14ac:dyDescent="0.25">
      <c r="A656" s="22">
        <v>653</v>
      </c>
      <c r="B656" s="22">
        <v>70</v>
      </c>
      <c r="C656" s="22" t="s">
        <v>484</v>
      </c>
      <c r="D656" s="22" t="s">
        <v>31</v>
      </c>
      <c r="E656" s="23">
        <v>0.71</v>
      </c>
      <c r="F656" s="23" t="str">
        <f t="shared" si="189"/>
        <v>&gt;0.5</v>
      </c>
      <c r="G656" s="24">
        <v>8.1999999999999993</v>
      </c>
      <c r="H656" s="23" t="str">
        <f t="shared" si="190"/>
        <v>&gt;7.0</v>
      </c>
      <c r="I656" s="23"/>
      <c r="J656" s="23"/>
      <c r="K656" s="24">
        <v>9</v>
      </c>
      <c r="L656" s="23" t="str">
        <f t="shared" si="191"/>
        <v>&lt;10</v>
      </c>
      <c r="M656" s="25">
        <v>100</v>
      </c>
      <c r="N656" s="18" t="str">
        <f t="shared" si="180"/>
        <v>&lt;110</v>
      </c>
      <c r="O656" s="25">
        <v>90.683999999999997</v>
      </c>
      <c r="P656" s="18" t="str">
        <f t="shared" si="188"/>
        <v>&gt;44</v>
      </c>
      <c r="Q656" s="25">
        <v>74.7</v>
      </c>
      <c r="R656" s="18" t="str">
        <f t="shared" si="182"/>
        <v>&gt;58</v>
      </c>
      <c r="S656" s="26" t="s">
        <v>8</v>
      </c>
      <c r="T656" s="18">
        <v>10</v>
      </c>
      <c r="U656" s="26" t="str">
        <f t="shared" si="175"/>
        <v>8–15</v>
      </c>
      <c r="V656" s="22">
        <v>3</v>
      </c>
      <c r="W656" s="22" t="str">
        <f t="shared" si="185"/>
        <v>2000–4000</v>
      </c>
      <c r="X656" s="25">
        <v>3560</v>
      </c>
      <c r="Y656" s="25">
        <v>3950</v>
      </c>
      <c r="Z656" s="27">
        <f t="shared" si="186"/>
        <v>0.1039550340490914</v>
      </c>
      <c r="AA656" s="25"/>
      <c r="AB656" s="25"/>
      <c r="AC656" s="27"/>
      <c r="AD656" s="25"/>
      <c r="AE656" s="25"/>
      <c r="AF656" s="27"/>
      <c r="AG656" s="22" t="str">
        <f t="shared" si="183"/>
        <v>20–30</v>
      </c>
      <c r="AH656" s="28">
        <v>23.6</v>
      </c>
      <c r="AI656" s="28">
        <v>40.9</v>
      </c>
      <c r="AJ656" s="27">
        <f t="shared" si="184"/>
        <v>0.54988335101719155</v>
      </c>
      <c r="AK656" s="28"/>
      <c r="AL656" s="28"/>
      <c r="AM656" s="27"/>
      <c r="AN656" s="28"/>
      <c r="AO656" s="28"/>
      <c r="AP656" s="27"/>
      <c r="AQ656" s="25">
        <v>84.016000000000005</v>
      </c>
      <c r="AR656" s="25">
        <v>161.55500000000001</v>
      </c>
      <c r="AS656" s="27">
        <f t="shared" si="187"/>
        <v>0.65383838506628311</v>
      </c>
      <c r="AT656" s="25"/>
      <c r="AU656" s="25"/>
      <c r="AV656" s="27"/>
      <c r="AW656" s="25"/>
      <c r="AX656" s="25"/>
      <c r="AY656" s="27"/>
      <c r="AZ656" s="26">
        <v>1.7299999999999998</v>
      </c>
    </row>
    <row r="657" spans="1:52" x14ac:dyDescent="0.25">
      <c r="A657" s="22">
        <v>654</v>
      </c>
      <c r="B657" s="22">
        <v>70</v>
      </c>
      <c r="C657" s="22" t="s">
        <v>484</v>
      </c>
      <c r="D657" s="22" t="s">
        <v>31</v>
      </c>
      <c r="E657" s="23">
        <v>0.71</v>
      </c>
      <c r="F657" s="23" t="str">
        <f t="shared" si="189"/>
        <v>&gt;0.5</v>
      </c>
      <c r="G657" s="24">
        <v>8.1999999999999993</v>
      </c>
      <c r="H657" s="23" t="str">
        <f t="shared" si="190"/>
        <v>&gt;7.0</v>
      </c>
      <c r="I657" s="23"/>
      <c r="J657" s="23"/>
      <c r="K657" s="24">
        <v>9</v>
      </c>
      <c r="L657" s="23" t="str">
        <f t="shared" si="191"/>
        <v>&lt;10</v>
      </c>
      <c r="M657" s="25">
        <v>100</v>
      </c>
      <c r="N657" s="18" t="str">
        <f t="shared" si="180"/>
        <v>&lt;110</v>
      </c>
      <c r="O657" s="25">
        <v>90.683999999999997</v>
      </c>
      <c r="P657" s="18" t="str">
        <f t="shared" si="188"/>
        <v>&gt;44</v>
      </c>
      <c r="Q657" s="25">
        <v>74.7</v>
      </c>
      <c r="R657" s="18" t="str">
        <f t="shared" si="182"/>
        <v>&gt;58</v>
      </c>
      <c r="S657" s="26" t="s">
        <v>8</v>
      </c>
      <c r="T657" s="18">
        <v>10</v>
      </c>
      <c r="U657" s="26" t="str">
        <f t="shared" si="175"/>
        <v>8–15</v>
      </c>
      <c r="V657" s="22">
        <v>3</v>
      </c>
      <c r="W657" s="22" t="str">
        <f t="shared" si="185"/>
        <v>2000–4000</v>
      </c>
      <c r="X657" s="25">
        <v>3370</v>
      </c>
      <c r="Y657" s="25">
        <v>3640</v>
      </c>
      <c r="Z657" s="27">
        <f t="shared" si="186"/>
        <v>7.7070937284378929E-2</v>
      </c>
      <c r="AA657" s="25"/>
      <c r="AB657" s="25"/>
      <c r="AC657" s="27"/>
      <c r="AD657" s="25"/>
      <c r="AE657" s="25"/>
      <c r="AF657" s="27"/>
      <c r="AG657" s="22" t="str">
        <f t="shared" si="183"/>
        <v>20–30</v>
      </c>
      <c r="AH657" s="28">
        <v>26.1</v>
      </c>
      <c r="AI657" s="28">
        <v>36</v>
      </c>
      <c r="AJ657" s="27">
        <f t="shared" si="184"/>
        <v>0.32158362412746216</v>
      </c>
      <c r="AK657" s="28"/>
      <c r="AL657" s="28"/>
      <c r="AM657" s="27"/>
      <c r="AN657" s="28"/>
      <c r="AO657" s="28"/>
      <c r="AP657" s="27"/>
      <c r="AQ657" s="25">
        <v>87.956999999999994</v>
      </c>
      <c r="AR657" s="25">
        <v>131.04</v>
      </c>
      <c r="AS657" s="27">
        <f t="shared" si="187"/>
        <v>0.3986545614118413</v>
      </c>
      <c r="AT657" s="25"/>
      <c r="AU657" s="25"/>
      <c r="AV657" s="27"/>
      <c r="AW657" s="25"/>
      <c r="AX657" s="25"/>
      <c r="AY657" s="27"/>
      <c r="AZ657" s="26">
        <v>0.98999999999999988</v>
      </c>
    </row>
    <row r="658" spans="1:52" x14ac:dyDescent="0.25">
      <c r="A658" s="22">
        <v>655</v>
      </c>
      <c r="B658" s="22">
        <v>70</v>
      </c>
      <c r="C658" s="22" t="s">
        <v>484</v>
      </c>
      <c r="D658" s="22" t="s">
        <v>31</v>
      </c>
      <c r="E658" s="23">
        <v>0.71</v>
      </c>
      <c r="F658" s="23" t="str">
        <f t="shared" si="189"/>
        <v>&gt;0.5</v>
      </c>
      <c r="G658" s="24">
        <v>8.1999999999999993</v>
      </c>
      <c r="H658" s="23" t="str">
        <f t="shared" si="190"/>
        <v>&gt;7.0</v>
      </c>
      <c r="I658" s="23"/>
      <c r="J658" s="23"/>
      <c r="K658" s="24">
        <v>9</v>
      </c>
      <c r="L658" s="23" t="str">
        <f t="shared" si="191"/>
        <v>&lt;10</v>
      </c>
      <c r="M658" s="25">
        <v>100</v>
      </c>
      <c r="N658" s="18" t="str">
        <f t="shared" si="180"/>
        <v>&lt;110</v>
      </c>
      <c r="O658" s="25">
        <v>90.683999999999997</v>
      </c>
      <c r="P658" s="18" t="str">
        <f t="shared" si="188"/>
        <v>&gt;44</v>
      </c>
      <c r="Q658" s="25">
        <v>74.7</v>
      </c>
      <c r="R658" s="18" t="str">
        <f t="shared" si="182"/>
        <v>&gt;58</v>
      </c>
      <c r="S658" s="26" t="s">
        <v>8</v>
      </c>
      <c r="T658" s="18">
        <v>10</v>
      </c>
      <c r="U658" s="26" t="str">
        <f t="shared" si="175"/>
        <v>8–15</v>
      </c>
      <c r="V658" s="22">
        <v>3</v>
      </c>
      <c r="W658" s="22" t="str">
        <f t="shared" si="185"/>
        <v>2000–4000</v>
      </c>
      <c r="X658" s="25">
        <v>2360</v>
      </c>
      <c r="Y658" s="25">
        <v>2600</v>
      </c>
      <c r="Z658" s="27">
        <f t="shared" si="186"/>
        <v>9.6849825989917621E-2</v>
      </c>
      <c r="AA658" s="25"/>
      <c r="AB658" s="25"/>
      <c r="AC658" s="27"/>
      <c r="AD658" s="25"/>
      <c r="AE658" s="25"/>
      <c r="AF658" s="27"/>
      <c r="AG658" s="22" t="str">
        <f t="shared" si="183"/>
        <v>30–40</v>
      </c>
      <c r="AH658" s="28">
        <v>32.6</v>
      </c>
      <c r="AI658" s="28">
        <v>39.4</v>
      </c>
      <c r="AJ658" s="27">
        <f t="shared" si="184"/>
        <v>0.18945352793122611</v>
      </c>
      <c r="AK658" s="28"/>
      <c r="AL658" s="28"/>
      <c r="AM658" s="27"/>
      <c r="AN658" s="28"/>
      <c r="AO658" s="28"/>
      <c r="AP658" s="27"/>
      <c r="AQ658" s="25">
        <v>76.936000000000007</v>
      </c>
      <c r="AR658" s="25">
        <v>102.44</v>
      </c>
      <c r="AS658" s="27">
        <f t="shared" si="187"/>
        <v>0.2863033539211437</v>
      </c>
      <c r="AT658" s="25"/>
      <c r="AU658" s="25"/>
      <c r="AV658" s="27"/>
      <c r="AW658" s="25"/>
      <c r="AX658" s="25"/>
      <c r="AY658" s="27"/>
      <c r="AZ658" s="26">
        <v>0.67999999999999972</v>
      </c>
    </row>
    <row r="659" spans="1:52" x14ac:dyDescent="0.25">
      <c r="A659" s="22">
        <v>656</v>
      </c>
      <c r="B659" s="22">
        <v>70</v>
      </c>
      <c r="C659" s="22" t="s">
        <v>484</v>
      </c>
      <c r="D659" s="22" t="s">
        <v>31</v>
      </c>
      <c r="E659" s="23">
        <v>0.71</v>
      </c>
      <c r="F659" s="23" t="str">
        <f t="shared" si="189"/>
        <v>&gt;0.5</v>
      </c>
      <c r="G659" s="24">
        <v>8.1999999999999993</v>
      </c>
      <c r="H659" s="23" t="str">
        <f t="shared" si="190"/>
        <v>&gt;7.0</v>
      </c>
      <c r="I659" s="23"/>
      <c r="J659" s="23"/>
      <c r="K659" s="24">
        <v>9</v>
      </c>
      <c r="L659" s="23" t="str">
        <f t="shared" si="191"/>
        <v>&lt;10</v>
      </c>
      <c r="M659" s="25">
        <v>100</v>
      </c>
      <c r="N659" s="18" t="str">
        <f t="shared" si="180"/>
        <v>&lt;110</v>
      </c>
      <c r="O659" s="25">
        <v>90.683999999999997</v>
      </c>
      <c r="P659" s="18" t="str">
        <f t="shared" si="188"/>
        <v>&gt;44</v>
      </c>
      <c r="Q659" s="25">
        <v>74.7</v>
      </c>
      <c r="R659" s="18" t="str">
        <f t="shared" si="182"/>
        <v>&gt;58</v>
      </c>
      <c r="S659" s="26" t="s">
        <v>8</v>
      </c>
      <c r="T659" s="18">
        <v>10</v>
      </c>
      <c r="U659" s="26" t="str">
        <f t="shared" si="175"/>
        <v>8–15</v>
      </c>
      <c r="V659" s="22">
        <v>3</v>
      </c>
      <c r="W659" s="22" t="str">
        <f t="shared" si="185"/>
        <v>2000–4000</v>
      </c>
      <c r="X659" s="25">
        <v>3600</v>
      </c>
      <c r="Y659" s="25">
        <v>3790</v>
      </c>
      <c r="Z659" s="27">
        <f t="shared" si="186"/>
        <v>5.1432173632270692E-2</v>
      </c>
      <c r="AA659" s="25"/>
      <c r="AB659" s="25"/>
      <c r="AC659" s="27"/>
      <c r="AD659" s="25"/>
      <c r="AE659" s="25"/>
      <c r="AF659" s="27"/>
      <c r="AG659" s="22" t="str">
        <f t="shared" si="183"/>
        <v>20–30</v>
      </c>
      <c r="AH659" s="28">
        <v>27.2</v>
      </c>
      <c r="AI659" s="28">
        <v>30.9</v>
      </c>
      <c r="AJ659" s="27">
        <f t="shared" si="184"/>
        <v>0.12753921060174811</v>
      </c>
      <c r="AK659" s="28"/>
      <c r="AL659" s="28"/>
      <c r="AM659" s="27"/>
      <c r="AN659" s="28"/>
      <c r="AO659" s="28"/>
      <c r="AP659" s="27"/>
      <c r="AQ659" s="25">
        <v>97.92</v>
      </c>
      <c r="AR659" s="25">
        <v>117.111</v>
      </c>
      <c r="AS659" s="27">
        <f t="shared" si="187"/>
        <v>0.17897138423401884</v>
      </c>
      <c r="AT659" s="25"/>
      <c r="AU659" s="25"/>
      <c r="AV659" s="27"/>
      <c r="AW659" s="25"/>
      <c r="AX659" s="25"/>
      <c r="AY659" s="27"/>
      <c r="AZ659" s="26">
        <v>0.36999999999999994</v>
      </c>
    </row>
    <row r="660" spans="1:52" x14ac:dyDescent="0.25">
      <c r="A660" s="22">
        <v>657</v>
      </c>
      <c r="B660" s="22">
        <v>70</v>
      </c>
      <c r="C660" s="22" t="s">
        <v>484</v>
      </c>
      <c r="D660" s="22" t="s">
        <v>31</v>
      </c>
      <c r="E660" s="23">
        <v>0.71</v>
      </c>
      <c r="F660" s="23" t="str">
        <f t="shared" si="189"/>
        <v>&gt;0.5</v>
      </c>
      <c r="G660" s="24">
        <v>8.1999999999999993</v>
      </c>
      <c r="H660" s="23" t="str">
        <f t="shared" si="190"/>
        <v>&gt;7.0</v>
      </c>
      <c r="I660" s="23"/>
      <c r="J660" s="23"/>
      <c r="K660" s="24">
        <v>9</v>
      </c>
      <c r="L660" s="23" t="str">
        <f t="shared" si="191"/>
        <v>&lt;10</v>
      </c>
      <c r="M660" s="25">
        <v>100</v>
      </c>
      <c r="N660" s="18" t="str">
        <f t="shared" si="180"/>
        <v>&lt;110</v>
      </c>
      <c r="O660" s="25">
        <v>90.683999999999997</v>
      </c>
      <c r="P660" s="18" t="str">
        <f t="shared" si="188"/>
        <v>&gt;44</v>
      </c>
      <c r="Q660" s="25">
        <v>74.7</v>
      </c>
      <c r="R660" s="18" t="str">
        <f t="shared" si="182"/>
        <v>&gt;58</v>
      </c>
      <c r="S660" s="26" t="s">
        <v>8</v>
      </c>
      <c r="T660" s="18">
        <v>10</v>
      </c>
      <c r="U660" s="26" t="str">
        <f t="shared" ref="U660:U723" si="192">IF(T660&gt;15,"&gt;15",IF(T660&gt;8,"8–15","&lt;8"))</f>
        <v>8–15</v>
      </c>
      <c r="V660" s="22">
        <v>3</v>
      </c>
      <c r="W660" s="22" t="str">
        <f t="shared" si="185"/>
        <v>2000–4000</v>
      </c>
      <c r="X660" s="25">
        <v>3540</v>
      </c>
      <c r="Y660" s="25">
        <v>3690</v>
      </c>
      <c r="Z660" s="27">
        <f t="shared" si="186"/>
        <v>4.1499730906752838E-2</v>
      </c>
      <c r="AA660" s="25"/>
      <c r="AB660" s="25"/>
      <c r="AC660" s="27"/>
      <c r="AD660" s="25"/>
      <c r="AE660" s="25"/>
      <c r="AF660" s="27"/>
      <c r="AG660" s="22" t="str">
        <f t="shared" si="183"/>
        <v>20–30</v>
      </c>
      <c r="AH660" s="28">
        <v>28.1</v>
      </c>
      <c r="AI660" s="28">
        <v>37.200000000000003</v>
      </c>
      <c r="AJ660" s="27">
        <f t="shared" si="184"/>
        <v>0.28053918493940078</v>
      </c>
      <c r="AK660" s="28"/>
      <c r="AL660" s="28"/>
      <c r="AM660" s="27"/>
      <c r="AN660" s="28"/>
      <c r="AO660" s="28"/>
      <c r="AP660" s="27"/>
      <c r="AQ660" s="25">
        <v>99.474000000000004</v>
      </c>
      <c r="AR660" s="25">
        <v>137.268</v>
      </c>
      <c r="AS660" s="27">
        <f t="shared" si="187"/>
        <v>0.32203891584615346</v>
      </c>
      <c r="AT660" s="25"/>
      <c r="AU660" s="25"/>
      <c r="AV660" s="27"/>
      <c r="AW660" s="25"/>
      <c r="AX660" s="25"/>
      <c r="AY660" s="27"/>
      <c r="AZ660" s="26">
        <v>0.91000000000000014</v>
      </c>
    </row>
    <row r="661" spans="1:52" x14ac:dyDescent="0.25">
      <c r="A661" s="22">
        <v>658</v>
      </c>
      <c r="B661" s="22">
        <v>70</v>
      </c>
      <c r="C661" s="22" t="s">
        <v>484</v>
      </c>
      <c r="D661" s="22" t="s">
        <v>31</v>
      </c>
      <c r="E661" s="23">
        <v>0.71</v>
      </c>
      <c r="F661" s="23" t="str">
        <f t="shared" si="189"/>
        <v>&gt;0.5</v>
      </c>
      <c r="G661" s="24">
        <v>8.1999999999999993</v>
      </c>
      <c r="H661" s="23" t="str">
        <f t="shared" si="190"/>
        <v>&gt;7.0</v>
      </c>
      <c r="I661" s="23"/>
      <c r="J661" s="23"/>
      <c r="K661" s="24">
        <v>9</v>
      </c>
      <c r="L661" s="23" t="str">
        <f t="shared" si="191"/>
        <v>&lt;10</v>
      </c>
      <c r="M661" s="25">
        <v>100</v>
      </c>
      <c r="N661" s="18" t="str">
        <f t="shared" si="180"/>
        <v>&lt;110</v>
      </c>
      <c r="O661" s="25">
        <v>90.683999999999997</v>
      </c>
      <c r="P661" s="18" t="str">
        <f t="shared" si="188"/>
        <v>&gt;44</v>
      </c>
      <c r="Q661" s="25">
        <v>74.7</v>
      </c>
      <c r="R661" s="18" t="str">
        <f t="shared" si="182"/>
        <v>&gt;58</v>
      </c>
      <c r="S661" s="26" t="s">
        <v>8</v>
      </c>
      <c r="T661" s="18">
        <v>10</v>
      </c>
      <c r="U661" s="26" t="str">
        <f t="shared" si="192"/>
        <v>8–15</v>
      </c>
      <c r="V661" s="22">
        <v>3</v>
      </c>
      <c r="W661" s="22" t="str">
        <f t="shared" si="185"/>
        <v>2000–4000</v>
      </c>
      <c r="X661" s="25">
        <v>3390</v>
      </c>
      <c r="Y661" s="25">
        <v>3450</v>
      </c>
      <c r="Z661" s="27">
        <f t="shared" si="186"/>
        <v>1.7544309650909525E-2</v>
      </c>
      <c r="AA661" s="25"/>
      <c r="AB661" s="25"/>
      <c r="AC661" s="27"/>
      <c r="AD661" s="25"/>
      <c r="AE661" s="25"/>
      <c r="AF661" s="27"/>
      <c r="AG661" s="22" t="str">
        <f t="shared" si="183"/>
        <v>20–30</v>
      </c>
      <c r="AH661" s="28">
        <v>27.2</v>
      </c>
      <c r="AI661" s="28">
        <v>37.5</v>
      </c>
      <c r="AJ661" s="27">
        <f t="shared" si="184"/>
        <v>0.32112395967441348</v>
      </c>
      <c r="AK661" s="28"/>
      <c r="AL661" s="28"/>
      <c r="AM661" s="27"/>
      <c r="AN661" s="28"/>
      <c r="AO661" s="28"/>
      <c r="AP661" s="27"/>
      <c r="AQ661" s="25">
        <v>92.207999999999998</v>
      </c>
      <c r="AR661" s="25">
        <v>129.375</v>
      </c>
      <c r="AS661" s="27">
        <f t="shared" si="187"/>
        <v>0.33866826932532296</v>
      </c>
      <c r="AT661" s="25"/>
      <c r="AU661" s="25"/>
      <c r="AV661" s="27"/>
      <c r="AW661" s="25"/>
      <c r="AX661" s="25"/>
      <c r="AY661" s="27"/>
      <c r="AZ661" s="26">
        <v>1.03</v>
      </c>
    </row>
    <row r="662" spans="1:52" x14ac:dyDescent="0.25">
      <c r="A662" s="22">
        <v>659</v>
      </c>
      <c r="B662" s="22">
        <v>70</v>
      </c>
      <c r="C662" s="22" t="s">
        <v>484</v>
      </c>
      <c r="D662" s="22" t="s">
        <v>31</v>
      </c>
      <c r="E662" s="23">
        <v>0.71</v>
      </c>
      <c r="F662" s="23" t="str">
        <f t="shared" si="189"/>
        <v>&gt;0.5</v>
      </c>
      <c r="G662" s="24">
        <v>8.1999999999999993</v>
      </c>
      <c r="H662" s="23" t="str">
        <f t="shared" si="190"/>
        <v>&gt;7.0</v>
      </c>
      <c r="I662" s="23"/>
      <c r="J662" s="23"/>
      <c r="K662" s="24">
        <v>9</v>
      </c>
      <c r="L662" s="23" t="str">
        <f t="shared" si="191"/>
        <v>&lt;10</v>
      </c>
      <c r="M662" s="25">
        <v>100</v>
      </c>
      <c r="N662" s="18" t="str">
        <f t="shared" si="180"/>
        <v>&lt;110</v>
      </c>
      <c r="O662" s="25">
        <v>90.683999999999997</v>
      </c>
      <c r="P662" s="18" t="str">
        <f t="shared" si="188"/>
        <v>&gt;44</v>
      </c>
      <c r="Q662" s="25">
        <v>74.7</v>
      </c>
      <c r="R662" s="18" t="str">
        <f t="shared" si="182"/>
        <v>&gt;58</v>
      </c>
      <c r="S662" s="26" t="s">
        <v>8</v>
      </c>
      <c r="T662" s="18">
        <v>10</v>
      </c>
      <c r="U662" s="26" t="str">
        <f t="shared" si="192"/>
        <v>8–15</v>
      </c>
      <c r="V662" s="22">
        <v>3</v>
      </c>
      <c r="W662" s="22" t="str">
        <f t="shared" si="185"/>
        <v>2000–4000</v>
      </c>
      <c r="X662" s="25">
        <v>3290</v>
      </c>
      <c r="Y662" s="25">
        <v>3300</v>
      </c>
      <c r="Z662" s="27">
        <f t="shared" si="186"/>
        <v>3.0349036951541112E-3</v>
      </c>
      <c r="AA662" s="25"/>
      <c r="AB662" s="25"/>
      <c r="AC662" s="27"/>
      <c r="AD662" s="25"/>
      <c r="AE662" s="25"/>
      <c r="AF662" s="27"/>
      <c r="AG662" s="22" t="str">
        <f t="shared" si="183"/>
        <v>20–30</v>
      </c>
      <c r="AH662" s="28">
        <v>26</v>
      </c>
      <c r="AI662" s="28">
        <v>33.6</v>
      </c>
      <c r="AJ662" s="27">
        <f t="shared" si="184"/>
        <v>0.25642952894767657</v>
      </c>
      <c r="AK662" s="28"/>
      <c r="AL662" s="28"/>
      <c r="AM662" s="27"/>
      <c r="AN662" s="28"/>
      <c r="AO662" s="28"/>
      <c r="AP662" s="27"/>
      <c r="AQ662" s="25">
        <v>85.54</v>
      </c>
      <c r="AR662" s="25">
        <v>110.88</v>
      </c>
      <c r="AS662" s="27">
        <f t="shared" si="187"/>
        <v>0.25946443264283048</v>
      </c>
      <c r="AT662" s="25"/>
      <c r="AU662" s="25"/>
      <c r="AV662" s="27"/>
      <c r="AW662" s="25"/>
      <c r="AX662" s="25"/>
      <c r="AY662" s="27"/>
      <c r="AZ662" s="26">
        <v>0.76000000000000012</v>
      </c>
    </row>
    <row r="663" spans="1:52" x14ac:dyDescent="0.25">
      <c r="A663" s="22">
        <v>660</v>
      </c>
      <c r="B663" s="22">
        <v>70</v>
      </c>
      <c r="C663" s="22" t="s">
        <v>484</v>
      </c>
      <c r="D663" s="22" t="s">
        <v>31</v>
      </c>
      <c r="E663" s="23">
        <v>0.71</v>
      </c>
      <c r="F663" s="23" t="str">
        <f t="shared" si="189"/>
        <v>&gt;0.5</v>
      </c>
      <c r="G663" s="24">
        <v>8.1999999999999993</v>
      </c>
      <c r="H663" s="23" t="str">
        <f t="shared" si="190"/>
        <v>&gt;7.0</v>
      </c>
      <c r="I663" s="23"/>
      <c r="J663" s="23"/>
      <c r="K663" s="24">
        <v>9</v>
      </c>
      <c r="L663" s="23" t="str">
        <f t="shared" si="191"/>
        <v>&lt;10</v>
      </c>
      <c r="M663" s="25">
        <v>100</v>
      </c>
      <c r="N663" s="18" t="str">
        <f t="shared" si="180"/>
        <v>&lt;110</v>
      </c>
      <c r="O663" s="25">
        <v>90.683999999999997</v>
      </c>
      <c r="P663" s="18" t="str">
        <f t="shared" si="188"/>
        <v>&gt;44</v>
      </c>
      <c r="Q663" s="25">
        <v>74.7</v>
      </c>
      <c r="R663" s="18" t="str">
        <f t="shared" si="182"/>
        <v>&gt;58</v>
      </c>
      <c r="S663" s="26" t="s">
        <v>8</v>
      </c>
      <c r="T663" s="18">
        <v>10</v>
      </c>
      <c r="U663" s="26" t="str">
        <f t="shared" si="192"/>
        <v>8–15</v>
      </c>
      <c r="V663" s="22">
        <v>3</v>
      </c>
      <c r="W663" s="22" t="str">
        <f t="shared" si="185"/>
        <v>2000–4000</v>
      </c>
      <c r="X663" s="25">
        <v>3450</v>
      </c>
      <c r="Y663" s="25">
        <v>3630</v>
      </c>
      <c r="Z663" s="27">
        <f t="shared" si="186"/>
        <v>5.0858417233490945E-2</v>
      </c>
      <c r="AA663" s="25"/>
      <c r="AB663" s="25"/>
      <c r="AC663" s="27"/>
      <c r="AD663" s="25"/>
      <c r="AE663" s="25"/>
      <c r="AF663" s="27"/>
      <c r="AG663" s="22" t="str">
        <f t="shared" si="183"/>
        <v>20–30</v>
      </c>
      <c r="AH663" s="28">
        <v>25.3</v>
      </c>
      <c r="AI663" s="28">
        <v>33.9</v>
      </c>
      <c r="AJ663" s="27">
        <f t="shared" si="184"/>
        <v>0.29261061865292987</v>
      </c>
      <c r="AK663" s="28"/>
      <c r="AL663" s="28"/>
      <c r="AM663" s="27"/>
      <c r="AN663" s="28"/>
      <c r="AO663" s="28"/>
      <c r="AP663" s="27"/>
      <c r="AQ663" s="25">
        <v>87.284999999999997</v>
      </c>
      <c r="AR663" s="25">
        <v>123.057</v>
      </c>
      <c r="AS663" s="27">
        <f t="shared" si="187"/>
        <v>0.34346903588642119</v>
      </c>
      <c r="AT663" s="25"/>
      <c r="AU663" s="25"/>
      <c r="AV663" s="27"/>
      <c r="AW663" s="25"/>
      <c r="AX663" s="25"/>
      <c r="AY663" s="27"/>
      <c r="AZ663" s="26">
        <v>0.85999999999999976</v>
      </c>
    </row>
    <row r="664" spans="1:52" x14ac:dyDescent="0.25">
      <c r="A664" s="22">
        <v>661</v>
      </c>
      <c r="B664" s="22">
        <v>70</v>
      </c>
      <c r="C664" s="22" t="s">
        <v>484</v>
      </c>
      <c r="D664" s="22" t="s">
        <v>31</v>
      </c>
      <c r="E664" s="23">
        <v>0.71</v>
      </c>
      <c r="F664" s="23" t="str">
        <f t="shared" si="189"/>
        <v>&gt;0.5</v>
      </c>
      <c r="G664" s="24">
        <v>8.1999999999999993</v>
      </c>
      <c r="H664" s="23" t="str">
        <f t="shared" si="190"/>
        <v>&gt;7.0</v>
      </c>
      <c r="I664" s="23"/>
      <c r="J664" s="23"/>
      <c r="K664" s="24">
        <v>9</v>
      </c>
      <c r="L664" s="23" t="str">
        <f t="shared" si="191"/>
        <v>&lt;10</v>
      </c>
      <c r="M664" s="25">
        <v>100</v>
      </c>
      <c r="N664" s="18" t="str">
        <f t="shared" si="180"/>
        <v>&lt;110</v>
      </c>
      <c r="O664" s="25">
        <v>90.683999999999997</v>
      </c>
      <c r="P664" s="18" t="str">
        <f t="shared" si="188"/>
        <v>&gt;44</v>
      </c>
      <c r="Q664" s="25">
        <v>74.7</v>
      </c>
      <c r="R664" s="18" t="str">
        <f t="shared" si="182"/>
        <v>&gt;58</v>
      </c>
      <c r="S664" s="26" t="s">
        <v>8</v>
      </c>
      <c r="T664" s="18">
        <v>10</v>
      </c>
      <c r="U664" s="26" t="str">
        <f t="shared" si="192"/>
        <v>8–15</v>
      </c>
      <c r="V664" s="22">
        <v>3</v>
      </c>
      <c r="W664" s="22" t="str">
        <f t="shared" si="185"/>
        <v>2000–4000</v>
      </c>
      <c r="X664" s="25">
        <v>3450</v>
      </c>
      <c r="Y664" s="25">
        <v>3500</v>
      </c>
      <c r="Z664" s="27">
        <f t="shared" si="186"/>
        <v>1.4388737452099671E-2</v>
      </c>
      <c r="AA664" s="25"/>
      <c r="AB664" s="25"/>
      <c r="AC664" s="27"/>
      <c r="AD664" s="25"/>
      <c r="AE664" s="25"/>
      <c r="AF664" s="27"/>
      <c r="AG664" s="22" t="str">
        <f t="shared" si="183"/>
        <v>20–30</v>
      </c>
      <c r="AH664" s="28">
        <v>27.3</v>
      </c>
      <c r="AI664" s="28">
        <v>37.1</v>
      </c>
      <c r="AJ664" s="27">
        <f t="shared" si="184"/>
        <v>0.30673026742247544</v>
      </c>
      <c r="AK664" s="28"/>
      <c r="AL664" s="28"/>
      <c r="AM664" s="27"/>
      <c r="AN664" s="28"/>
      <c r="AO664" s="28"/>
      <c r="AP664" s="27"/>
      <c r="AQ664" s="25">
        <v>94.185000000000002</v>
      </c>
      <c r="AR664" s="25">
        <v>129.85</v>
      </c>
      <c r="AS664" s="27">
        <f t="shared" si="187"/>
        <v>0.3211190048745749</v>
      </c>
      <c r="AT664" s="25"/>
      <c r="AU664" s="25"/>
      <c r="AV664" s="27"/>
      <c r="AW664" s="25"/>
      <c r="AX664" s="25"/>
      <c r="AY664" s="27"/>
      <c r="AZ664" s="26">
        <v>0.98000000000000009</v>
      </c>
    </row>
    <row r="665" spans="1:52" x14ac:dyDescent="0.25">
      <c r="A665" s="22">
        <v>662</v>
      </c>
      <c r="B665" s="22">
        <v>70</v>
      </c>
      <c r="C665" s="22" t="s">
        <v>484</v>
      </c>
      <c r="D665" s="22" t="s">
        <v>31</v>
      </c>
      <c r="E665" s="23">
        <v>0.71</v>
      </c>
      <c r="F665" s="23" t="str">
        <f t="shared" si="189"/>
        <v>&gt;0.5</v>
      </c>
      <c r="G665" s="24">
        <v>8.1999999999999993</v>
      </c>
      <c r="H665" s="23" t="str">
        <f t="shared" si="190"/>
        <v>&gt;7.0</v>
      </c>
      <c r="I665" s="23"/>
      <c r="J665" s="23"/>
      <c r="K665" s="24">
        <v>9</v>
      </c>
      <c r="L665" s="23" t="str">
        <f t="shared" si="191"/>
        <v>&lt;10</v>
      </c>
      <c r="M665" s="25">
        <v>100</v>
      </c>
      <c r="N665" s="18" t="str">
        <f t="shared" si="180"/>
        <v>&lt;110</v>
      </c>
      <c r="O665" s="25">
        <v>90.683999999999997</v>
      </c>
      <c r="P665" s="18" t="str">
        <f t="shared" si="188"/>
        <v>&gt;44</v>
      </c>
      <c r="Q665" s="25">
        <v>74.7</v>
      </c>
      <c r="R665" s="18" t="str">
        <f t="shared" si="182"/>
        <v>&gt;58</v>
      </c>
      <c r="S665" s="26" t="s">
        <v>8</v>
      </c>
      <c r="T665" s="18">
        <v>10</v>
      </c>
      <c r="U665" s="26" t="str">
        <f t="shared" si="192"/>
        <v>8–15</v>
      </c>
      <c r="V665" s="22">
        <v>3</v>
      </c>
      <c r="W665" s="22" t="str">
        <f t="shared" si="185"/>
        <v>2000–4000</v>
      </c>
      <c r="X665" s="25">
        <v>3400</v>
      </c>
      <c r="Y665" s="25">
        <v>3600</v>
      </c>
      <c r="Z665" s="27">
        <f t="shared" si="186"/>
        <v>5.7158413839948623E-2</v>
      </c>
      <c r="AA665" s="25"/>
      <c r="AB665" s="25"/>
      <c r="AC665" s="27"/>
      <c r="AD665" s="25"/>
      <c r="AE665" s="25"/>
      <c r="AF665" s="27"/>
      <c r="AG665" s="22" t="str">
        <f t="shared" si="183"/>
        <v>20–30</v>
      </c>
      <c r="AH665" s="28">
        <v>29.6</v>
      </c>
      <c r="AI665" s="28">
        <v>41.2</v>
      </c>
      <c r="AJ665" s="27">
        <f t="shared" si="184"/>
        <v>0.330663895025466</v>
      </c>
      <c r="AK665" s="28"/>
      <c r="AL665" s="28"/>
      <c r="AM665" s="27"/>
      <c r="AN665" s="28"/>
      <c r="AO665" s="28"/>
      <c r="AP665" s="27"/>
      <c r="AQ665" s="25">
        <v>100.64</v>
      </c>
      <c r="AR665" s="25">
        <v>148.32</v>
      </c>
      <c r="AS665" s="27">
        <f t="shared" si="187"/>
        <v>0.38782230886541458</v>
      </c>
      <c r="AT665" s="25"/>
      <c r="AU665" s="25"/>
      <c r="AV665" s="27"/>
      <c r="AW665" s="25"/>
      <c r="AX665" s="25"/>
      <c r="AY665" s="27"/>
      <c r="AZ665" s="26">
        <v>1.1600000000000001</v>
      </c>
    </row>
    <row r="666" spans="1:52" x14ac:dyDescent="0.25">
      <c r="A666" s="22">
        <v>663</v>
      </c>
      <c r="B666" s="22">
        <v>70</v>
      </c>
      <c r="C666" s="22" t="s">
        <v>484</v>
      </c>
      <c r="D666" s="22" t="s">
        <v>31</v>
      </c>
      <c r="E666" s="23">
        <v>0.71</v>
      </c>
      <c r="F666" s="23" t="str">
        <f t="shared" si="189"/>
        <v>&gt;0.5</v>
      </c>
      <c r="G666" s="24">
        <v>8.1999999999999993</v>
      </c>
      <c r="H666" s="23" t="str">
        <f t="shared" si="190"/>
        <v>&gt;7.0</v>
      </c>
      <c r="I666" s="23"/>
      <c r="J666" s="23"/>
      <c r="K666" s="24">
        <v>9</v>
      </c>
      <c r="L666" s="23" t="str">
        <f t="shared" si="191"/>
        <v>&lt;10</v>
      </c>
      <c r="M666" s="25">
        <v>100</v>
      </c>
      <c r="N666" s="18" t="str">
        <f t="shared" si="180"/>
        <v>&lt;110</v>
      </c>
      <c r="O666" s="25">
        <v>90.683999999999997</v>
      </c>
      <c r="P666" s="18" t="str">
        <f t="shared" si="188"/>
        <v>&gt;44</v>
      </c>
      <c r="Q666" s="25">
        <v>74.7</v>
      </c>
      <c r="R666" s="18" t="str">
        <f t="shared" si="182"/>
        <v>&gt;58</v>
      </c>
      <c r="S666" s="26" t="s">
        <v>8</v>
      </c>
      <c r="T666" s="18">
        <v>10</v>
      </c>
      <c r="U666" s="26" t="str">
        <f t="shared" si="192"/>
        <v>8–15</v>
      </c>
      <c r="V666" s="22">
        <v>3</v>
      </c>
      <c r="W666" s="22" t="str">
        <f t="shared" si="185"/>
        <v>2000–4000</v>
      </c>
      <c r="X666" s="25">
        <v>3560</v>
      </c>
      <c r="Y666" s="25">
        <v>3790</v>
      </c>
      <c r="Z666" s="27">
        <f t="shared" si="186"/>
        <v>6.2605474230395988E-2</v>
      </c>
      <c r="AA666" s="25"/>
      <c r="AB666" s="25"/>
      <c r="AC666" s="27"/>
      <c r="AD666" s="25"/>
      <c r="AE666" s="25"/>
      <c r="AF666" s="27"/>
      <c r="AG666" s="22" t="str">
        <f t="shared" si="183"/>
        <v>30–40</v>
      </c>
      <c r="AH666" s="28">
        <v>31.7</v>
      </c>
      <c r="AI666" s="28">
        <v>47</v>
      </c>
      <c r="AJ666" s="27">
        <f t="shared" si="184"/>
        <v>0.39383092082682375</v>
      </c>
      <c r="AK666" s="28"/>
      <c r="AL666" s="28"/>
      <c r="AM666" s="27"/>
      <c r="AN666" s="28"/>
      <c r="AO666" s="28"/>
      <c r="AP666" s="27"/>
      <c r="AQ666" s="25">
        <v>112.852</v>
      </c>
      <c r="AR666" s="25">
        <v>178.13</v>
      </c>
      <c r="AS666" s="27">
        <f t="shared" si="187"/>
        <v>0.45643639505721956</v>
      </c>
      <c r="AT666" s="25"/>
      <c r="AU666" s="25"/>
      <c r="AV666" s="27"/>
      <c r="AW666" s="25"/>
      <c r="AX666" s="25"/>
      <c r="AY666" s="27"/>
      <c r="AZ666" s="26">
        <v>1.53</v>
      </c>
    </row>
    <row r="667" spans="1:52" x14ac:dyDescent="0.25">
      <c r="A667" s="22">
        <v>664</v>
      </c>
      <c r="B667" s="22">
        <v>70</v>
      </c>
      <c r="C667" s="22" t="s">
        <v>484</v>
      </c>
      <c r="D667" s="22" t="s">
        <v>31</v>
      </c>
      <c r="E667" s="23">
        <v>0.71</v>
      </c>
      <c r="F667" s="23" t="str">
        <f t="shared" si="189"/>
        <v>&gt;0.5</v>
      </c>
      <c r="G667" s="24">
        <v>8.1999999999999993</v>
      </c>
      <c r="H667" s="23" t="str">
        <f t="shared" si="190"/>
        <v>&gt;7.0</v>
      </c>
      <c r="I667" s="23"/>
      <c r="J667" s="23"/>
      <c r="K667" s="24">
        <v>9</v>
      </c>
      <c r="L667" s="23" t="str">
        <f t="shared" si="191"/>
        <v>&lt;10</v>
      </c>
      <c r="M667" s="25">
        <v>100</v>
      </c>
      <c r="N667" s="18" t="str">
        <f t="shared" si="180"/>
        <v>&lt;110</v>
      </c>
      <c r="O667" s="25">
        <v>90.683999999999997</v>
      </c>
      <c r="P667" s="18" t="str">
        <f t="shared" si="188"/>
        <v>&gt;44</v>
      </c>
      <c r="Q667" s="25">
        <v>74.7</v>
      </c>
      <c r="R667" s="18" t="str">
        <f t="shared" si="182"/>
        <v>&gt;58</v>
      </c>
      <c r="S667" s="26" t="s">
        <v>8</v>
      </c>
      <c r="T667" s="18">
        <v>10</v>
      </c>
      <c r="U667" s="26" t="str">
        <f t="shared" si="192"/>
        <v>8–15</v>
      </c>
      <c r="V667" s="22">
        <v>3</v>
      </c>
      <c r="W667" s="22" t="str">
        <f t="shared" si="185"/>
        <v>2000–4000</v>
      </c>
      <c r="X667" s="25">
        <v>3870</v>
      </c>
      <c r="Y667" s="25">
        <v>3970</v>
      </c>
      <c r="Z667" s="27">
        <f t="shared" si="186"/>
        <v>2.5511587657408508E-2</v>
      </c>
      <c r="AA667" s="25"/>
      <c r="AB667" s="25"/>
      <c r="AC667" s="27"/>
      <c r="AD667" s="25"/>
      <c r="AE667" s="25"/>
      <c r="AF667" s="27"/>
      <c r="AG667" s="22" t="str">
        <f t="shared" si="183"/>
        <v>30–40</v>
      </c>
      <c r="AH667" s="28">
        <v>30.2</v>
      </c>
      <c r="AI667" s="28">
        <v>36</v>
      </c>
      <c r="AJ667" s="27">
        <f t="shared" si="184"/>
        <v>0.17567701407528613</v>
      </c>
      <c r="AK667" s="28"/>
      <c r="AL667" s="28"/>
      <c r="AM667" s="27"/>
      <c r="AN667" s="28"/>
      <c r="AO667" s="28"/>
      <c r="AP667" s="27"/>
      <c r="AQ667" s="25">
        <v>116.874</v>
      </c>
      <c r="AR667" s="25">
        <v>142.91999999999999</v>
      </c>
      <c r="AS667" s="27">
        <f t="shared" si="187"/>
        <v>0.20118860173269457</v>
      </c>
      <c r="AT667" s="25"/>
      <c r="AU667" s="25"/>
      <c r="AV667" s="27"/>
      <c r="AW667" s="25"/>
      <c r="AX667" s="25"/>
      <c r="AY667" s="27"/>
      <c r="AZ667" s="26">
        <v>0.58000000000000007</v>
      </c>
    </row>
    <row r="668" spans="1:52" x14ac:dyDescent="0.25">
      <c r="A668" s="22">
        <v>665</v>
      </c>
      <c r="B668" s="22">
        <v>70</v>
      </c>
      <c r="C668" s="22" t="s">
        <v>484</v>
      </c>
      <c r="D668" s="22" t="s">
        <v>31</v>
      </c>
      <c r="E668" s="23">
        <v>0.71</v>
      </c>
      <c r="F668" s="23" t="str">
        <f t="shared" si="189"/>
        <v>&gt;0.5</v>
      </c>
      <c r="G668" s="24">
        <v>8.1999999999999993</v>
      </c>
      <c r="H668" s="23" t="str">
        <f t="shared" si="190"/>
        <v>&gt;7.0</v>
      </c>
      <c r="I668" s="23"/>
      <c r="J668" s="23"/>
      <c r="K668" s="24">
        <v>9</v>
      </c>
      <c r="L668" s="23" t="str">
        <f t="shared" si="191"/>
        <v>&lt;10</v>
      </c>
      <c r="M668" s="25">
        <v>100</v>
      </c>
      <c r="N668" s="18" t="str">
        <f t="shared" si="180"/>
        <v>&lt;110</v>
      </c>
      <c r="O668" s="25">
        <v>90.683999999999997</v>
      </c>
      <c r="P668" s="18" t="str">
        <f t="shared" si="188"/>
        <v>&gt;44</v>
      </c>
      <c r="Q668" s="25">
        <v>74.7</v>
      </c>
      <c r="R668" s="18" t="str">
        <f t="shared" si="182"/>
        <v>&gt;58</v>
      </c>
      <c r="S668" s="26" t="s">
        <v>8</v>
      </c>
      <c r="T668" s="18">
        <v>10</v>
      </c>
      <c r="U668" s="26" t="str">
        <f t="shared" si="192"/>
        <v>8–15</v>
      </c>
      <c r="V668" s="22">
        <v>3</v>
      </c>
      <c r="W668" s="22" t="str">
        <f t="shared" si="185"/>
        <v>2000–4000</v>
      </c>
      <c r="X668" s="25">
        <v>3200</v>
      </c>
      <c r="Y668" s="25">
        <v>3990</v>
      </c>
      <c r="Z668" s="27">
        <f t="shared" si="186"/>
        <v>0.22064042109609119</v>
      </c>
      <c r="AA668" s="25"/>
      <c r="AB668" s="25"/>
      <c r="AC668" s="27"/>
      <c r="AD668" s="25"/>
      <c r="AE668" s="25"/>
      <c r="AF668" s="27"/>
      <c r="AG668" s="22" t="str">
        <f t="shared" si="183"/>
        <v>30–40</v>
      </c>
      <c r="AH668" s="28">
        <v>33.200000000000003</v>
      </c>
      <c r="AI668" s="28">
        <v>41.6</v>
      </c>
      <c r="AJ668" s="27">
        <f t="shared" si="184"/>
        <v>0.22555029134477478</v>
      </c>
      <c r="AK668" s="28"/>
      <c r="AL668" s="28"/>
      <c r="AM668" s="27"/>
      <c r="AN668" s="28"/>
      <c r="AO668" s="28"/>
      <c r="AP668" s="27"/>
      <c r="AQ668" s="25">
        <v>106.24000000000001</v>
      </c>
      <c r="AR668" s="25">
        <v>165.98400000000001</v>
      </c>
      <c r="AS668" s="27">
        <f t="shared" si="187"/>
        <v>0.44619071244086589</v>
      </c>
      <c r="AT668" s="25"/>
      <c r="AU668" s="25"/>
      <c r="AV668" s="27"/>
      <c r="AW668" s="25"/>
      <c r="AX668" s="25"/>
      <c r="AY668" s="27"/>
      <c r="AZ668" s="26">
        <v>0.83999999999999986</v>
      </c>
    </row>
    <row r="669" spans="1:52" x14ac:dyDescent="0.25">
      <c r="A669" s="22">
        <v>666</v>
      </c>
      <c r="B669" s="22">
        <v>70</v>
      </c>
      <c r="C669" s="22" t="s">
        <v>484</v>
      </c>
      <c r="D669" s="22" t="s">
        <v>31</v>
      </c>
      <c r="E669" s="23">
        <v>0.71</v>
      </c>
      <c r="F669" s="23" t="str">
        <f t="shared" si="189"/>
        <v>&gt;0.5</v>
      </c>
      <c r="G669" s="24">
        <v>8.1999999999999993</v>
      </c>
      <c r="H669" s="23" t="str">
        <f t="shared" si="190"/>
        <v>&gt;7.0</v>
      </c>
      <c r="I669" s="23"/>
      <c r="J669" s="23"/>
      <c r="K669" s="24">
        <v>9</v>
      </c>
      <c r="L669" s="23" t="str">
        <f t="shared" si="191"/>
        <v>&lt;10</v>
      </c>
      <c r="M669" s="25">
        <v>100</v>
      </c>
      <c r="N669" s="18" t="str">
        <f t="shared" si="180"/>
        <v>&lt;110</v>
      </c>
      <c r="O669" s="25">
        <v>90.683999999999997</v>
      </c>
      <c r="P669" s="18" t="str">
        <f t="shared" si="188"/>
        <v>&gt;44</v>
      </c>
      <c r="Q669" s="25">
        <v>74.7</v>
      </c>
      <c r="R669" s="18" t="str">
        <f t="shared" si="182"/>
        <v>&gt;58</v>
      </c>
      <c r="S669" s="26" t="s">
        <v>8</v>
      </c>
      <c r="T669" s="18">
        <v>10</v>
      </c>
      <c r="U669" s="26" t="str">
        <f t="shared" si="192"/>
        <v>8–15</v>
      </c>
      <c r="V669" s="22">
        <v>3</v>
      </c>
      <c r="W669" s="22" t="str">
        <f t="shared" si="185"/>
        <v>2000–4000</v>
      </c>
      <c r="X669" s="25">
        <v>3830</v>
      </c>
      <c r="Y669" s="25">
        <v>4330</v>
      </c>
      <c r="Z669" s="27">
        <f t="shared" si="186"/>
        <v>0.12270273882184385</v>
      </c>
      <c r="AA669" s="25"/>
      <c r="AB669" s="25"/>
      <c r="AC669" s="27"/>
      <c r="AD669" s="25"/>
      <c r="AE669" s="25"/>
      <c r="AF669" s="27"/>
      <c r="AG669" s="22" t="str">
        <f t="shared" si="183"/>
        <v>20–30</v>
      </c>
      <c r="AH669" s="28">
        <v>28.2</v>
      </c>
      <c r="AI669" s="28">
        <v>36.4</v>
      </c>
      <c r="AJ669" s="27">
        <f t="shared" si="184"/>
        <v>0.25524679669862715</v>
      </c>
      <c r="AK669" s="28"/>
      <c r="AL669" s="28"/>
      <c r="AM669" s="27"/>
      <c r="AN669" s="28"/>
      <c r="AO669" s="28"/>
      <c r="AP669" s="27"/>
      <c r="AQ669" s="25">
        <v>108.006</v>
      </c>
      <c r="AR669" s="25">
        <v>157.61199999999999</v>
      </c>
      <c r="AS669" s="27">
        <f t="shared" si="187"/>
        <v>0.37794953552047095</v>
      </c>
      <c r="AT669" s="25"/>
      <c r="AU669" s="25"/>
      <c r="AV669" s="27"/>
      <c r="AW669" s="25"/>
      <c r="AX669" s="25"/>
      <c r="AY669" s="27"/>
      <c r="AZ669" s="26">
        <v>0.82</v>
      </c>
    </row>
    <row r="670" spans="1:52" x14ac:dyDescent="0.25">
      <c r="A670" s="22">
        <v>667</v>
      </c>
      <c r="B670" s="22">
        <v>70</v>
      </c>
      <c r="C670" s="22" t="s">
        <v>484</v>
      </c>
      <c r="D670" s="22" t="s">
        <v>31</v>
      </c>
      <c r="E670" s="23">
        <v>0.71</v>
      </c>
      <c r="F670" s="23" t="str">
        <f t="shared" si="189"/>
        <v>&gt;0.5</v>
      </c>
      <c r="G670" s="24">
        <v>8.1999999999999993</v>
      </c>
      <c r="H670" s="23" t="str">
        <f t="shared" si="190"/>
        <v>&gt;7.0</v>
      </c>
      <c r="I670" s="23"/>
      <c r="J670" s="23"/>
      <c r="K670" s="24">
        <v>9</v>
      </c>
      <c r="L670" s="23" t="str">
        <f t="shared" si="191"/>
        <v>&lt;10</v>
      </c>
      <c r="M670" s="25">
        <v>100</v>
      </c>
      <c r="N670" s="18" t="str">
        <f t="shared" si="180"/>
        <v>&lt;110</v>
      </c>
      <c r="O670" s="25">
        <v>90.683999999999997</v>
      </c>
      <c r="P670" s="18" t="str">
        <f t="shared" si="188"/>
        <v>&gt;44</v>
      </c>
      <c r="Q670" s="25">
        <v>74.7</v>
      </c>
      <c r="R670" s="18" t="str">
        <f t="shared" si="182"/>
        <v>&gt;58</v>
      </c>
      <c r="S670" s="26" t="s">
        <v>8</v>
      </c>
      <c r="T670" s="18">
        <v>10</v>
      </c>
      <c r="U670" s="26" t="str">
        <f t="shared" si="192"/>
        <v>8–15</v>
      </c>
      <c r="V670" s="22">
        <v>3</v>
      </c>
      <c r="W670" s="22" t="str">
        <f t="shared" si="185"/>
        <v>2000–4000</v>
      </c>
      <c r="X670" s="25">
        <v>3920</v>
      </c>
      <c r="Y670" s="25">
        <v>4080</v>
      </c>
      <c r="Z670" s="27">
        <f t="shared" si="186"/>
        <v>4.0005334613699206E-2</v>
      </c>
      <c r="AA670" s="25"/>
      <c r="AB670" s="25"/>
      <c r="AC670" s="27"/>
      <c r="AD670" s="25"/>
      <c r="AE670" s="25"/>
      <c r="AF670" s="27"/>
      <c r="AG670" s="22" t="str">
        <f t="shared" si="183"/>
        <v>20–30</v>
      </c>
      <c r="AH670" s="28">
        <v>25.2</v>
      </c>
      <c r="AI670" s="28">
        <v>34.200000000000003</v>
      </c>
      <c r="AJ670" s="27">
        <f t="shared" si="184"/>
        <v>0.30538164955118191</v>
      </c>
      <c r="AK670" s="28"/>
      <c r="AL670" s="28"/>
      <c r="AM670" s="27"/>
      <c r="AN670" s="28"/>
      <c r="AO670" s="28"/>
      <c r="AP670" s="27"/>
      <c r="AQ670" s="25">
        <v>98.784000000000006</v>
      </c>
      <c r="AR670" s="25">
        <v>139.536</v>
      </c>
      <c r="AS670" s="27">
        <f t="shared" si="187"/>
        <v>0.34538698416488095</v>
      </c>
      <c r="AT670" s="25"/>
      <c r="AU670" s="25"/>
      <c r="AV670" s="27"/>
      <c r="AW670" s="25"/>
      <c r="AX670" s="25"/>
      <c r="AY670" s="27"/>
      <c r="AZ670" s="26">
        <v>0.90000000000000036</v>
      </c>
    </row>
    <row r="671" spans="1:52" x14ac:dyDescent="0.25">
      <c r="A671" s="22">
        <v>668</v>
      </c>
      <c r="B671" s="22">
        <v>70</v>
      </c>
      <c r="C671" s="22" t="s">
        <v>484</v>
      </c>
      <c r="D671" s="22" t="s">
        <v>31</v>
      </c>
      <c r="E671" s="23">
        <v>0.71</v>
      </c>
      <c r="F671" s="23" t="str">
        <f t="shared" si="189"/>
        <v>&gt;0.5</v>
      </c>
      <c r="G671" s="24">
        <v>8.1999999999999993</v>
      </c>
      <c r="H671" s="23" t="str">
        <f t="shared" si="190"/>
        <v>&gt;7.0</v>
      </c>
      <c r="I671" s="23"/>
      <c r="J671" s="23"/>
      <c r="K671" s="24">
        <v>9</v>
      </c>
      <c r="L671" s="23" t="str">
        <f t="shared" si="191"/>
        <v>&lt;10</v>
      </c>
      <c r="M671" s="25">
        <v>100</v>
      </c>
      <c r="N671" s="18" t="str">
        <f t="shared" si="180"/>
        <v>&lt;110</v>
      </c>
      <c r="O671" s="25">
        <v>90.683999999999997</v>
      </c>
      <c r="P671" s="18" t="str">
        <f t="shared" si="188"/>
        <v>&gt;44</v>
      </c>
      <c r="Q671" s="25">
        <v>74.7</v>
      </c>
      <c r="R671" s="18" t="str">
        <f t="shared" si="182"/>
        <v>&gt;58</v>
      </c>
      <c r="S671" s="26" t="s">
        <v>8</v>
      </c>
      <c r="T671" s="18">
        <v>10</v>
      </c>
      <c r="U671" s="26" t="str">
        <f t="shared" si="192"/>
        <v>8–15</v>
      </c>
      <c r="V671" s="22">
        <v>3</v>
      </c>
      <c r="W671" s="22" t="str">
        <f t="shared" si="185"/>
        <v>4000–6000</v>
      </c>
      <c r="X671" s="25">
        <v>4810</v>
      </c>
      <c r="Y671" s="25">
        <v>5090</v>
      </c>
      <c r="Z671" s="27">
        <f t="shared" si="186"/>
        <v>5.6580746444761562E-2</v>
      </c>
      <c r="AA671" s="25"/>
      <c r="AB671" s="25"/>
      <c r="AC671" s="27"/>
      <c r="AD671" s="25"/>
      <c r="AE671" s="25"/>
      <c r="AF671" s="27"/>
      <c r="AG671" s="22" t="str">
        <f t="shared" si="183"/>
        <v>20–30</v>
      </c>
      <c r="AH671" s="28">
        <v>25.6</v>
      </c>
      <c r="AI671" s="28">
        <v>30.3</v>
      </c>
      <c r="AJ671" s="27">
        <f t="shared" si="184"/>
        <v>0.16855536102980667</v>
      </c>
      <c r="AK671" s="28"/>
      <c r="AL671" s="28"/>
      <c r="AM671" s="27"/>
      <c r="AN671" s="28"/>
      <c r="AO671" s="28"/>
      <c r="AP671" s="27"/>
      <c r="AQ671" s="25">
        <v>123.136</v>
      </c>
      <c r="AR671" s="25">
        <v>154.227</v>
      </c>
      <c r="AS671" s="27">
        <f t="shared" si="187"/>
        <v>0.22513610747456833</v>
      </c>
      <c r="AT671" s="25"/>
      <c r="AU671" s="25"/>
      <c r="AV671" s="27"/>
      <c r="AW671" s="25"/>
      <c r="AX671" s="25"/>
      <c r="AY671" s="27"/>
      <c r="AZ671" s="26">
        <v>0.46999999999999992</v>
      </c>
    </row>
    <row r="672" spans="1:52" x14ac:dyDescent="0.25">
      <c r="A672" s="22">
        <v>669</v>
      </c>
      <c r="B672" s="22">
        <v>70</v>
      </c>
      <c r="C672" s="22" t="s">
        <v>484</v>
      </c>
      <c r="D672" s="22" t="s">
        <v>31</v>
      </c>
      <c r="E672" s="23">
        <v>0.71</v>
      </c>
      <c r="F672" s="23" t="str">
        <f t="shared" si="189"/>
        <v>&gt;0.5</v>
      </c>
      <c r="G672" s="24">
        <v>8.1999999999999993</v>
      </c>
      <c r="H672" s="23" t="str">
        <f t="shared" si="190"/>
        <v>&gt;7.0</v>
      </c>
      <c r="I672" s="23"/>
      <c r="J672" s="23"/>
      <c r="K672" s="24">
        <v>9</v>
      </c>
      <c r="L672" s="23" t="str">
        <f t="shared" si="191"/>
        <v>&lt;10</v>
      </c>
      <c r="M672" s="25">
        <v>100</v>
      </c>
      <c r="N672" s="18" t="str">
        <f t="shared" si="180"/>
        <v>&lt;110</v>
      </c>
      <c r="O672" s="25">
        <v>90.683999999999997</v>
      </c>
      <c r="P672" s="18" t="str">
        <f t="shared" si="188"/>
        <v>&gt;44</v>
      </c>
      <c r="Q672" s="25">
        <v>74.7</v>
      </c>
      <c r="R672" s="18" t="str">
        <f t="shared" ref="R672:R703" si="193">IF(Q672&gt;58,"&gt;58",IF(Q672&gt;25,"25–58","&lt;25"))</f>
        <v>&gt;58</v>
      </c>
      <c r="S672" s="26" t="s">
        <v>8</v>
      </c>
      <c r="T672" s="18">
        <v>10</v>
      </c>
      <c r="U672" s="26" t="str">
        <f t="shared" si="192"/>
        <v>8–15</v>
      </c>
      <c r="V672" s="22">
        <v>3</v>
      </c>
      <c r="W672" s="22" t="str">
        <f t="shared" si="185"/>
        <v>2000–4000</v>
      </c>
      <c r="X672" s="25">
        <v>2990</v>
      </c>
      <c r="Y672" s="25">
        <v>4060</v>
      </c>
      <c r="Z672" s="27">
        <f t="shared" si="186"/>
        <v>0.30590958621104619</v>
      </c>
      <c r="AA672" s="25"/>
      <c r="AB672" s="25"/>
      <c r="AC672" s="27"/>
      <c r="AD672" s="25"/>
      <c r="AE672" s="25"/>
      <c r="AF672" s="27"/>
      <c r="AG672" s="22" t="str">
        <f t="shared" si="183"/>
        <v>20–30</v>
      </c>
      <c r="AH672" s="28">
        <v>25.9</v>
      </c>
      <c r="AI672" s="28">
        <v>29.8</v>
      </c>
      <c r="AJ672" s="27">
        <f t="shared" si="184"/>
        <v>0.14026542480586682</v>
      </c>
      <c r="AK672" s="28"/>
      <c r="AL672" s="28"/>
      <c r="AM672" s="27"/>
      <c r="AN672" s="28"/>
      <c r="AO672" s="28"/>
      <c r="AP672" s="27"/>
      <c r="AQ672" s="25">
        <v>77.441000000000003</v>
      </c>
      <c r="AR672" s="25">
        <v>120.988</v>
      </c>
      <c r="AS672" s="27">
        <f t="shared" si="187"/>
        <v>0.44617501101691293</v>
      </c>
      <c r="AT672" s="25"/>
      <c r="AU672" s="25"/>
      <c r="AV672" s="27"/>
      <c r="AW672" s="25"/>
      <c r="AX672" s="25"/>
      <c r="AY672" s="27"/>
      <c r="AZ672" s="26">
        <v>0.39000000000000024</v>
      </c>
    </row>
    <row r="673" spans="1:52" x14ac:dyDescent="0.25">
      <c r="A673" s="22">
        <v>670</v>
      </c>
      <c r="B673" s="22">
        <v>70</v>
      </c>
      <c r="C673" s="22" t="s">
        <v>484</v>
      </c>
      <c r="D673" s="22" t="s">
        <v>31</v>
      </c>
      <c r="E673" s="23">
        <v>0.71</v>
      </c>
      <c r="F673" s="23" t="str">
        <f t="shared" si="189"/>
        <v>&gt;0.5</v>
      </c>
      <c r="G673" s="24">
        <v>8.1999999999999993</v>
      </c>
      <c r="H673" s="23" t="str">
        <f t="shared" si="190"/>
        <v>&gt;7.0</v>
      </c>
      <c r="I673" s="23"/>
      <c r="J673" s="23"/>
      <c r="K673" s="24">
        <v>9</v>
      </c>
      <c r="L673" s="23" t="str">
        <f t="shared" si="191"/>
        <v>&lt;10</v>
      </c>
      <c r="M673" s="25">
        <v>100</v>
      </c>
      <c r="N673" s="18" t="str">
        <f t="shared" si="180"/>
        <v>&lt;110</v>
      </c>
      <c r="O673" s="25">
        <v>90.683999999999997</v>
      </c>
      <c r="P673" s="18" t="str">
        <f t="shared" si="188"/>
        <v>&gt;44</v>
      </c>
      <c r="Q673" s="25">
        <v>74.7</v>
      </c>
      <c r="R673" s="18" t="str">
        <f t="shared" si="193"/>
        <v>&gt;58</v>
      </c>
      <c r="S673" s="26" t="s">
        <v>8</v>
      </c>
      <c r="T673" s="18">
        <v>10</v>
      </c>
      <c r="U673" s="26" t="str">
        <f t="shared" si="192"/>
        <v>8–15</v>
      </c>
      <c r="V673" s="22">
        <v>3</v>
      </c>
      <c r="W673" s="22" t="str">
        <f t="shared" si="185"/>
        <v>2000–4000</v>
      </c>
      <c r="X673" s="25">
        <v>3510</v>
      </c>
      <c r="Y673" s="25">
        <v>4050</v>
      </c>
      <c r="Z673" s="27">
        <f t="shared" si="186"/>
        <v>0.14310084364067324</v>
      </c>
      <c r="AA673" s="25"/>
      <c r="AB673" s="25"/>
      <c r="AC673" s="27"/>
      <c r="AD673" s="25"/>
      <c r="AE673" s="25"/>
      <c r="AF673" s="27"/>
      <c r="AG673" s="22" t="str">
        <f t="shared" si="183"/>
        <v>20–30</v>
      </c>
      <c r="AH673" s="28">
        <v>29</v>
      </c>
      <c r="AI673" s="28">
        <v>37.700000000000003</v>
      </c>
      <c r="AJ673" s="27">
        <f t="shared" si="184"/>
        <v>0.26236426446749106</v>
      </c>
      <c r="AK673" s="28"/>
      <c r="AL673" s="28"/>
      <c r="AM673" s="27"/>
      <c r="AN673" s="28"/>
      <c r="AO673" s="28"/>
      <c r="AP673" s="27"/>
      <c r="AQ673" s="25">
        <v>101.79</v>
      </c>
      <c r="AR673" s="25">
        <v>152.685</v>
      </c>
      <c r="AS673" s="27">
        <f t="shared" si="187"/>
        <v>0.40546510810816438</v>
      </c>
      <c r="AT673" s="25"/>
      <c r="AU673" s="25"/>
      <c r="AV673" s="27"/>
      <c r="AW673" s="25"/>
      <c r="AX673" s="25"/>
      <c r="AY673" s="27"/>
      <c r="AZ673" s="26">
        <v>0.87000000000000033</v>
      </c>
    </row>
    <row r="674" spans="1:52" x14ac:dyDescent="0.25">
      <c r="A674" s="22">
        <v>671</v>
      </c>
      <c r="B674" s="22">
        <v>70</v>
      </c>
      <c r="C674" s="22" t="s">
        <v>484</v>
      </c>
      <c r="D674" s="22" t="s">
        <v>31</v>
      </c>
      <c r="E674" s="23">
        <v>0.71</v>
      </c>
      <c r="F674" s="23" t="str">
        <f t="shared" si="189"/>
        <v>&gt;0.5</v>
      </c>
      <c r="G674" s="24">
        <v>8.1999999999999993</v>
      </c>
      <c r="H674" s="23" t="str">
        <f t="shared" si="190"/>
        <v>&gt;7.0</v>
      </c>
      <c r="I674" s="23"/>
      <c r="J674" s="23"/>
      <c r="K674" s="24">
        <v>9</v>
      </c>
      <c r="L674" s="23" t="str">
        <f t="shared" si="191"/>
        <v>&lt;10</v>
      </c>
      <c r="M674" s="25">
        <v>100</v>
      </c>
      <c r="N674" s="18" t="str">
        <f t="shared" si="180"/>
        <v>&lt;110</v>
      </c>
      <c r="O674" s="25">
        <v>90.683999999999997</v>
      </c>
      <c r="P674" s="18" t="str">
        <f t="shared" si="188"/>
        <v>&gt;44</v>
      </c>
      <c r="Q674" s="25">
        <v>74.7</v>
      </c>
      <c r="R674" s="18" t="str">
        <f t="shared" si="193"/>
        <v>&gt;58</v>
      </c>
      <c r="S674" s="26" t="s">
        <v>8</v>
      </c>
      <c r="T674" s="18">
        <v>10</v>
      </c>
      <c r="U674" s="26" t="str">
        <f t="shared" si="192"/>
        <v>8–15</v>
      </c>
      <c r="V674" s="22">
        <v>3</v>
      </c>
      <c r="W674" s="22" t="str">
        <f t="shared" si="185"/>
        <v>2000–4000</v>
      </c>
      <c r="X674" s="25">
        <v>4000</v>
      </c>
      <c r="Y674" s="25">
        <v>4310</v>
      </c>
      <c r="Z674" s="27">
        <f t="shared" si="186"/>
        <v>7.4643542995765713E-2</v>
      </c>
      <c r="AA674" s="25"/>
      <c r="AB674" s="25"/>
      <c r="AC674" s="27"/>
      <c r="AD674" s="25"/>
      <c r="AE674" s="25"/>
      <c r="AF674" s="27"/>
      <c r="AG674" s="22" t="str">
        <f t="shared" si="183"/>
        <v>20–30</v>
      </c>
      <c r="AH674" s="28">
        <v>27.9</v>
      </c>
      <c r="AI674" s="28">
        <v>36.1</v>
      </c>
      <c r="AJ674" s="27">
        <f t="shared" si="184"/>
        <v>0.25766617651151535</v>
      </c>
      <c r="AK674" s="28"/>
      <c r="AL674" s="28"/>
      <c r="AM674" s="27"/>
      <c r="AN674" s="28"/>
      <c r="AO674" s="28"/>
      <c r="AP674" s="27"/>
      <c r="AQ674" s="25">
        <v>111.6</v>
      </c>
      <c r="AR674" s="25">
        <v>155.59100000000001</v>
      </c>
      <c r="AS674" s="27">
        <f t="shared" si="187"/>
        <v>0.33230971950728128</v>
      </c>
      <c r="AT674" s="25"/>
      <c r="AU674" s="25"/>
      <c r="AV674" s="27"/>
      <c r="AW674" s="25"/>
      <c r="AX674" s="25"/>
      <c r="AY674" s="27"/>
      <c r="AZ674" s="26">
        <v>0.82000000000000028</v>
      </c>
    </row>
    <row r="675" spans="1:52" x14ac:dyDescent="0.25">
      <c r="A675" s="22">
        <v>672</v>
      </c>
      <c r="B675" s="22">
        <v>70</v>
      </c>
      <c r="C675" s="22" t="s">
        <v>484</v>
      </c>
      <c r="D675" s="22" t="s">
        <v>31</v>
      </c>
      <c r="E675" s="23">
        <v>0.71</v>
      </c>
      <c r="F675" s="23" t="str">
        <f t="shared" si="189"/>
        <v>&gt;0.5</v>
      </c>
      <c r="G675" s="24">
        <v>8.1999999999999993</v>
      </c>
      <c r="H675" s="23" t="str">
        <f t="shared" si="190"/>
        <v>&gt;7.0</v>
      </c>
      <c r="I675" s="23"/>
      <c r="J675" s="23"/>
      <c r="K675" s="24">
        <v>9</v>
      </c>
      <c r="L675" s="23" t="str">
        <f t="shared" si="191"/>
        <v>&lt;10</v>
      </c>
      <c r="M675" s="25">
        <v>100</v>
      </c>
      <c r="N675" s="18" t="str">
        <f t="shared" si="180"/>
        <v>&lt;110</v>
      </c>
      <c r="O675" s="25">
        <v>90.683999999999997</v>
      </c>
      <c r="P675" s="18" t="str">
        <f t="shared" si="188"/>
        <v>&gt;44</v>
      </c>
      <c r="Q675" s="25">
        <v>74.7</v>
      </c>
      <c r="R675" s="18" t="str">
        <f t="shared" si="193"/>
        <v>&gt;58</v>
      </c>
      <c r="S675" s="26" t="s">
        <v>8</v>
      </c>
      <c r="T675" s="18">
        <v>10</v>
      </c>
      <c r="U675" s="26" t="str">
        <f t="shared" si="192"/>
        <v>8–15</v>
      </c>
      <c r="V675" s="22">
        <v>3</v>
      </c>
      <c r="W675" s="22" t="str">
        <f t="shared" si="185"/>
        <v>2000–4000</v>
      </c>
      <c r="X675" s="25">
        <v>3900</v>
      </c>
      <c r="Y675" s="25">
        <v>4270</v>
      </c>
      <c r="Z675" s="27">
        <f t="shared" si="186"/>
        <v>9.0637274104932539E-2</v>
      </c>
      <c r="AA675" s="25"/>
      <c r="AB675" s="25"/>
      <c r="AC675" s="27"/>
      <c r="AD675" s="25"/>
      <c r="AE675" s="25"/>
      <c r="AF675" s="27"/>
      <c r="AG675" s="22" t="str">
        <f t="shared" si="183"/>
        <v>20–30</v>
      </c>
      <c r="AH675" s="28">
        <v>28.6</v>
      </c>
      <c r="AI675" s="28">
        <v>33.299999999999997</v>
      </c>
      <c r="AJ675" s="27">
        <f t="shared" si="184"/>
        <v>0.15215067916059108</v>
      </c>
      <c r="AK675" s="28"/>
      <c r="AL675" s="28"/>
      <c r="AM675" s="27"/>
      <c r="AN675" s="28"/>
      <c r="AO675" s="28"/>
      <c r="AP675" s="27"/>
      <c r="AQ675" s="25">
        <v>111.54</v>
      </c>
      <c r="AR675" s="25">
        <v>142.191</v>
      </c>
      <c r="AS675" s="27">
        <f t="shared" si="187"/>
        <v>0.24278795326552369</v>
      </c>
      <c r="AT675" s="25"/>
      <c r="AU675" s="25"/>
      <c r="AV675" s="27"/>
      <c r="AW675" s="25"/>
      <c r="AX675" s="25"/>
      <c r="AY675" s="27"/>
      <c r="AZ675" s="26">
        <v>0.46999999999999958</v>
      </c>
    </row>
    <row r="676" spans="1:52" x14ac:dyDescent="0.25">
      <c r="A676" s="22">
        <v>673</v>
      </c>
      <c r="B676" s="22">
        <v>70</v>
      </c>
      <c r="C676" s="22" t="s">
        <v>484</v>
      </c>
      <c r="D676" s="22" t="s">
        <v>31</v>
      </c>
      <c r="E676" s="23">
        <v>0.71</v>
      </c>
      <c r="F676" s="23" t="str">
        <f t="shared" si="189"/>
        <v>&gt;0.5</v>
      </c>
      <c r="G676" s="24">
        <v>8.1999999999999993</v>
      </c>
      <c r="H676" s="23" t="str">
        <f t="shared" si="190"/>
        <v>&gt;7.0</v>
      </c>
      <c r="I676" s="23"/>
      <c r="J676" s="23"/>
      <c r="K676" s="24">
        <v>9</v>
      </c>
      <c r="L676" s="23" t="str">
        <f t="shared" si="191"/>
        <v>&lt;10</v>
      </c>
      <c r="M676" s="25">
        <v>100</v>
      </c>
      <c r="N676" s="18" t="str">
        <f t="shared" si="180"/>
        <v>&lt;110</v>
      </c>
      <c r="O676" s="25">
        <v>90.683999999999997</v>
      </c>
      <c r="P676" s="18" t="str">
        <f t="shared" si="188"/>
        <v>&gt;44</v>
      </c>
      <c r="Q676" s="25">
        <v>74.7</v>
      </c>
      <c r="R676" s="18" t="str">
        <f t="shared" si="193"/>
        <v>&gt;58</v>
      </c>
      <c r="S676" s="26" t="s">
        <v>8</v>
      </c>
      <c r="T676" s="18">
        <v>10</v>
      </c>
      <c r="U676" s="26" t="str">
        <f t="shared" si="192"/>
        <v>8–15</v>
      </c>
      <c r="V676" s="22">
        <v>3</v>
      </c>
      <c r="W676" s="22" t="str">
        <f t="shared" si="185"/>
        <v>4000–6000</v>
      </c>
      <c r="X676" s="25">
        <v>4050</v>
      </c>
      <c r="Y676" s="25">
        <v>5160</v>
      </c>
      <c r="Z676" s="27">
        <f t="shared" si="186"/>
        <v>0.24221969837502363</v>
      </c>
      <c r="AA676" s="25"/>
      <c r="AB676" s="25"/>
      <c r="AC676" s="27"/>
      <c r="AD676" s="25"/>
      <c r="AE676" s="25"/>
      <c r="AF676" s="27"/>
      <c r="AG676" s="22" t="str">
        <f t="shared" si="183"/>
        <v>20–30</v>
      </c>
      <c r="AH676" s="28">
        <v>22.9</v>
      </c>
      <c r="AI676" s="28">
        <v>29</v>
      </c>
      <c r="AJ676" s="27">
        <f t="shared" si="184"/>
        <v>0.23615891942628012</v>
      </c>
      <c r="AK676" s="28"/>
      <c r="AL676" s="28"/>
      <c r="AM676" s="27"/>
      <c r="AN676" s="28"/>
      <c r="AO676" s="28"/>
      <c r="AP676" s="27"/>
      <c r="AQ676" s="25">
        <v>92.745000000000005</v>
      </c>
      <c r="AR676" s="25">
        <v>149.63999999999999</v>
      </c>
      <c r="AS676" s="27">
        <f t="shared" si="187"/>
        <v>0.47837861780130347</v>
      </c>
      <c r="AT676" s="25"/>
      <c r="AU676" s="25"/>
      <c r="AV676" s="27"/>
      <c r="AW676" s="25"/>
      <c r="AX676" s="25"/>
      <c r="AY676" s="27"/>
      <c r="AZ676" s="26">
        <v>0.6100000000000001</v>
      </c>
    </row>
    <row r="677" spans="1:52" x14ac:dyDescent="0.25">
      <c r="A677" s="22">
        <v>674</v>
      </c>
      <c r="B677" s="22">
        <v>70</v>
      </c>
      <c r="C677" s="22" t="s">
        <v>484</v>
      </c>
      <c r="D677" s="22" t="s">
        <v>31</v>
      </c>
      <c r="E677" s="23">
        <v>0.71</v>
      </c>
      <c r="F677" s="23" t="str">
        <f t="shared" si="189"/>
        <v>&gt;0.5</v>
      </c>
      <c r="G677" s="24">
        <v>8.1999999999999993</v>
      </c>
      <c r="H677" s="23" t="str">
        <f t="shared" si="190"/>
        <v>&gt;7.0</v>
      </c>
      <c r="I677" s="23"/>
      <c r="J677" s="23"/>
      <c r="K677" s="24">
        <v>9</v>
      </c>
      <c r="L677" s="23" t="str">
        <f t="shared" si="191"/>
        <v>&lt;10</v>
      </c>
      <c r="M677" s="25">
        <v>100</v>
      </c>
      <c r="N677" s="18" t="str">
        <f t="shared" si="180"/>
        <v>&lt;110</v>
      </c>
      <c r="O677" s="25">
        <v>90.683999999999997</v>
      </c>
      <c r="P677" s="18" t="str">
        <f t="shared" si="188"/>
        <v>&gt;44</v>
      </c>
      <c r="Q677" s="25">
        <v>74.7</v>
      </c>
      <c r="R677" s="18" t="str">
        <f t="shared" si="193"/>
        <v>&gt;58</v>
      </c>
      <c r="S677" s="26" t="s">
        <v>8</v>
      </c>
      <c r="T677" s="18">
        <v>10</v>
      </c>
      <c r="U677" s="26" t="str">
        <f t="shared" si="192"/>
        <v>8–15</v>
      </c>
      <c r="V677" s="22">
        <v>3</v>
      </c>
      <c r="W677" s="22" t="str">
        <f t="shared" si="185"/>
        <v>2000–4000</v>
      </c>
      <c r="X677" s="25">
        <v>2010</v>
      </c>
      <c r="Y677" s="25">
        <v>3030</v>
      </c>
      <c r="Z677" s="27">
        <f t="shared" si="186"/>
        <v>0.41042789745029334</v>
      </c>
      <c r="AA677" s="25"/>
      <c r="AB677" s="25"/>
      <c r="AC677" s="27"/>
      <c r="AD677" s="25"/>
      <c r="AE677" s="25"/>
      <c r="AF677" s="27"/>
      <c r="AG677" s="22" t="str">
        <f t="shared" si="183"/>
        <v>20–30</v>
      </c>
      <c r="AH677" s="28">
        <v>28.2</v>
      </c>
      <c r="AI677" s="28">
        <v>34.299999999999997</v>
      </c>
      <c r="AJ677" s="27">
        <f t="shared" si="184"/>
        <v>0.19582337622782636</v>
      </c>
      <c r="AK677" s="28"/>
      <c r="AL677" s="28"/>
      <c r="AM677" s="27"/>
      <c r="AN677" s="28"/>
      <c r="AO677" s="28"/>
      <c r="AP677" s="27"/>
      <c r="AQ677" s="25">
        <v>56.682000000000002</v>
      </c>
      <c r="AR677" s="25">
        <v>103.92899999999999</v>
      </c>
      <c r="AS677" s="27">
        <f t="shared" si="187"/>
        <v>0.6062512736781196</v>
      </c>
      <c r="AT677" s="25"/>
      <c r="AU677" s="25"/>
      <c r="AV677" s="27"/>
      <c r="AW677" s="25"/>
      <c r="AX677" s="25"/>
      <c r="AY677" s="27"/>
      <c r="AZ677" s="26">
        <v>0.60999999999999976</v>
      </c>
    </row>
    <row r="678" spans="1:52" x14ac:dyDescent="0.25">
      <c r="A678" s="22">
        <v>675</v>
      </c>
      <c r="B678" s="22">
        <v>70</v>
      </c>
      <c r="C678" s="22" t="s">
        <v>484</v>
      </c>
      <c r="D678" s="22" t="s">
        <v>31</v>
      </c>
      <c r="E678" s="23">
        <v>0.71</v>
      </c>
      <c r="F678" s="23" t="str">
        <f t="shared" si="189"/>
        <v>&gt;0.5</v>
      </c>
      <c r="G678" s="24">
        <v>8.1999999999999993</v>
      </c>
      <c r="H678" s="23" t="str">
        <f t="shared" si="190"/>
        <v>&gt;7.0</v>
      </c>
      <c r="I678" s="23"/>
      <c r="J678" s="23"/>
      <c r="K678" s="24">
        <v>9</v>
      </c>
      <c r="L678" s="23" t="str">
        <f t="shared" si="191"/>
        <v>&lt;10</v>
      </c>
      <c r="M678" s="25">
        <v>100</v>
      </c>
      <c r="N678" s="18" t="str">
        <f t="shared" si="180"/>
        <v>&lt;110</v>
      </c>
      <c r="O678" s="25">
        <v>90.683999999999997</v>
      </c>
      <c r="P678" s="18" t="str">
        <f t="shared" si="188"/>
        <v>&gt;44</v>
      </c>
      <c r="Q678" s="25">
        <v>74.7</v>
      </c>
      <c r="R678" s="18" t="str">
        <f t="shared" si="193"/>
        <v>&gt;58</v>
      </c>
      <c r="S678" s="26" t="s">
        <v>8</v>
      </c>
      <c r="T678" s="18">
        <v>10</v>
      </c>
      <c r="U678" s="26" t="str">
        <f t="shared" si="192"/>
        <v>8–15</v>
      </c>
      <c r="V678" s="22">
        <v>3</v>
      </c>
      <c r="W678" s="22" t="str">
        <f t="shared" si="185"/>
        <v>2000–4000</v>
      </c>
      <c r="X678" s="25">
        <v>3470</v>
      </c>
      <c r="Y678" s="25">
        <v>3750</v>
      </c>
      <c r="Z678" s="27">
        <f t="shared" si="186"/>
        <v>7.7601246023551701E-2</v>
      </c>
      <c r="AA678" s="25"/>
      <c r="AB678" s="25"/>
      <c r="AC678" s="27"/>
      <c r="AD678" s="25"/>
      <c r="AE678" s="25"/>
      <c r="AF678" s="27"/>
      <c r="AG678" s="22" t="str">
        <f t="shared" si="183"/>
        <v>30–40</v>
      </c>
      <c r="AH678" s="28">
        <v>31.2</v>
      </c>
      <c r="AI678" s="28">
        <v>38.200000000000003</v>
      </c>
      <c r="AJ678" s="27">
        <f t="shared" si="184"/>
        <v>0.20241742079709291</v>
      </c>
      <c r="AK678" s="28"/>
      <c r="AL678" s="28"/>
      <c r="AM678" s="27"/>
      <c r="AN678" s="28"/>
      <c r="AO678" s="28"/>
      <c r="AP678" s="27"/>
      <c r="AQ678" s="25">
        <v>108.264</v>
      </c>
      <c r="AR678" s="25">
        <v>143.25</v>
      </c>
      <c r="AS678" s="27">
        <f t="shared" si="187"/>
        <v>0.28001866682064447</v>
      </c>
      <c r="AT678" s="25"/>
      <c r="AU678" s="25"/>
      <c r="AV678" s="27"/>
      <c r="AW678" s="25"/>
      <c r="AX678" s="25"/>
      <c r="AY678" s="27"/>
      <c r="AZ678" s="26">
        <v>0.7000000000000004</v>
      </c>
    </row>
    <row r="679" spans="1:52" x14ac:dyDescent="0.25">
      <c r="A679" s="22">
        <v>676</v>
      </c>
      <c r="B679" s="22">
        <v>70</v>
      </c>
      <c r="C679" s="22" t="s">
        <v>484</v>
      </c>
      <c r="D679" s="22" t="s">
        <v>31</v>
      </c>
      <c r="E679" s="23">
        <v>0.71</v>
      </c>
      <c r="F679" s="23" t="str">
        <f t="shared" si="189"/>
        <v>&gt;0.5</v>
      </c>
      <c r="G679" s="24">
        <v>8.1999999999999993</v>
      </c>
      <c r="H679" s="23" t="str">
        <f t="shared" si="190"/>
        <v>&gt;7.0</v>
      </c>
      <c r="I679" s="23"/>
      <c r="J679" s="23"/>
      <c r="K679" s="24">
        <v>9</v>
      </c>
      <c r="L679" s="23" t="str">
        <f t="shared" si="191"/>
        <v>&lt;10</v>
      </c>
      <c r="M679" s="25">
        <v>100</v>
      </c>
      <c r="N679" s="18" t="str">
        <f t="shared" si="180"/>
        <v>&lt;110</v>
      </c>
      <c r="O679" s="25">
        <v>90.683999999999997</v>
      </c>
      <c r="P679" s="18" t="str">
        <f t="shared" si="188"/>
        <v>&gt;44</v>
      </c>
      <c r="Q679" s="25">
        <v>74.7</v>
      </c>
      <c r="R679" s="18" t="str">
        <f t="shared" si="193"/>
        <v>&gt;58</v>
      </c>
      <c r="S679" s="26" t="s">
        <v>8</v>
      </c>
      <c r="T679" s="18">
        <v>10</v>
      </c>
      <c r="U679" s="26" t="str">
        <f t="shared" si="192"/>
        <v>8–15</v>
      </c>
      <c r="V679" s="22">
        <v>3</v>
      </c>
      <c r="W679" s="22" t="str">
        <f t="shared" si="185"/>
        <v>2000–4000</v>
      </c>
      <c r="X679" s="25">
        <v>2940</v>
      </c>
      <c r="Y679" s="25">
        <v>3420</v>
      </c>
      <c r="Z679" s="27">
        <f t="shared" si="186"/>
        <v>0.1512309697239235</v>
      </c>
      <c r="AA679" s="25"/>
      <c r="AB679" s="25"/>
      <c r="AC679" s="27"/>
      <c r="AD679" s="25"/>
      <c r="AE679" s="25"/>
      <c r="AF679" s="27"/>
      <c r="AG679" s="22" t="str">
        <f t="shared" si="183"/>
        <v>20–30</v>
      </c>
      <c r="AH679" s="28">
        <v>23.2</v>
      </c>
      <c r="AI679" s="28">
        <v>33.5</v>
      </c>
      <c r="AJ679" s="27">
        <f t="shared" si="184"/>
        <v>0.36739316015875656</v>
      </c>
      <c r="AK679" s="28"/>
      <c r="AL679" s="28"/>
      <c r="AM679" s="27"/>
      <c r="AN679" s="28"/>
      <c r="AO679" s="28"/>
      <c r="AP679" s="27"/>
      <c r="AQ679" s="25">
        <v>68.207999999999998</v>
      </c>
      <c r="AR679" s="25">
        <v>114.57</v>
      </c>
      <c r="AS679" s="27">
        <f t="shared" si="187"/>
        <v>0.51862412988268003</v>
      </c>
      <c r="AT679" s="25"/>
      <c r="AU679" s="25"/>
      <c r="AV679" s="27"/>
      <c r="AW679" s="25"/>
      <c r="AX679" s="25"/>
      <c r="AY679" s="27"/>
      <c r="AZ679" s="26">
        <v>1.03</v>
      </c>
    </row>
    <row r="680" spans="1:52" x14ac:dyDescent="0.25">
      <c r="A680" s="22">
        <v>677</v>
      </c>
      <c r="B680" s="22">
        <v>70</v>
      </c>
      <c r="C680" s="22" t="s">
        <v>484</v>
      </c>
      <c r="D680" s="22" t="s">
        <v>31</v>
      </c>
      <c r="E680" s="23">
        <v>0.71</v>
      </c>
      <c r="F680" s="23" t="str">
        <f t="shared" si="189"/>
        <v>&gt;0.5</v>
      </c>
      <c r="G680" s="24">
        <v>8.1999999999999993</v>
      </c>
      <c r="H680" s="23" t="str">
        <f t="shared" si="190"/>
        <v>&gt;7.0</v>
      </c>
      <c r="I680" s="23"/>
      <c r="J680" s="23"/>
      <c r="K680" s="24">
        <v>9</v>
      </c>
      <c r="L680" s="23" t="str">
        <f t="shared" si="191"/>
        <v>&lt;10</v>
      </c>
      <c r="M680" s="25">
        <v>100</v>
      </c>
      <c r="N680" s="18" t="str">
        <f t="shared" si="180"/>
        <v>&lt;110</v>
      </c>
      <c r="O680" s="25">
        <v>90.683999999999997</v>
      </c>
      <c r="P680" s="18" t="str">
        <f t="shared" si="188"/>
        <v>&gt;44</v>
      </c>
      <c r="Q680" s="25">
        <v>74.7</v>
      </c>
      <c r="R680" s="18" t="str">
        <f t="shared" si="193"/>
        <v>&gt;58</v>
      </c>
      <c r="S680" s="26" t="s">
        <v>8</v>
      </c>
      <c r="T680" s="18">
        <v>10</v>
      </c>
      <c r="U680" s="26" t="str">
        <f t="shared" si="192"/>
        <v>8–15</v>
      </c>
      <c r="V680" s="22">
        <v>3</v>
      </c>
      <c r="W680" s="22" t="str">
        <f t="shared" si="185"/>
        <v>2000–4000</v>
      </c>
      <c r="X680" s="25">
        <v>2880</v>
      </c>
      <c r="Y680" s="25">
        <v>3570</v>
      </c>
      <c r="Z680" s="27">
        <f t="shared" si="186"/>
        <v>0.2147753016436931</v>
      </c>
      <c r="AA680" s="25"/>
      <c r="AB680" s="25"/>
      <c r="AC680" s="27"/>
      <c r="AD680" s="25"/>
      <c r="AE680" s="25"/>
      <c r="AF680" s="27"/>
      <c r="AG680" s="22" t="str">
        <f t="shared" si="183"/>
        <v>30–40</v>
      </c>
      <c r="AH680" s="28">
        <v>33.299999999999997</v>
      </c>
      <c r="AI680" s="28">
        <v>47.4</v>
      </c>
      <c r="AJ680" s="27">
        <f t="shared" si="184"/>
        <v>0.35306483171463277</v>
      </c>
      <c r="AK680" s="28"/>
      <c r="AL680" s="28"/>
      <c r="AM680" s="27"/>
      <c r="AN680" s="28"/>
      <c r="AO680" s="28"/>
      <c r="AP680" s="27"/>
      <c r="AQ680" s="25">
        <v>95.903999999999982</v>
      </c>
      <c r="AR680" s="25">
        <v>169.21799999999999</v>
      </c>
      <c r="AS680" s="27">
        <f t="shared" si="187"/>
        <v>0.56784013335832595</v>
      </c>
      <c r="AT680" s="25"/>
      <c r="AU680" s="25"/>
      <c r="AV680" s="27"/>
      <c r="AW680" s="25"/>
      <c r="AX680" s="25"/>
      <c r="AY680" s="27"/>
      <c r="AZ680" s="26">
        <v>1.4100000000000001</v>
      </c>
    </row>
    <row r="681" spans="1:52" x14ac:dyDescent="0.25">
      <c r="A681" s="22">
        <v>678</v>
      </c>
      <c r="B681" s="22">
        <v>70</v>
      </c>
      <c r="C681" s="22" t="s">
        <v>484</v>
      </c>
      <c r="D681" s="22" t="s">
        <v>31</v>
      </c>
      <c r="E681" s="23">
        <v>0.71</v>
      </c>
      <c r="F681" s="23" t="str">
        <f t="shared" si="189"/>
        <v>&gt;0.5</v>
      </c>
      <c r="G681" s="24">
        <v>8.1999999999999993</v>
      </c>
      <c r="H681" s="23" t="str">
        <f t="shared" si="190"/>
        <v>&gt;7.0</v>
      </c>
      <c r="I681" s="23"/>
      <c r="J681" s="23"/>
      <c r="K681" s="24">
        <v>9</v>
      </c>
      <c r="L681" s="23" t="str">
        <f t="shared" si="191"/>
        <v>&lt;10</v>
      </c>
      <c r="M681" s="25">
        <v>100</v>
      </c>
      <c r="N681" s="18" t="str">
        <f t="shared" si="180"/>
        <v>&lt;110</v>
      </c>
      <c r="O681" s="25">
        <v>90.683999999999997</v>
      </c>
      <c r="P681" s="18" t="str">
        <f t="shared" si="188"/>
        <v>&gt;44</v>
      </c>
      <c r="Q681" s="25">
        <v>74.7</v>
      </c>
      <c r="R681" s="18" t="str">
        <f t="shared" si="193"/>
        <v>&gt;58</v>
      </c>
      <c r="S681" s="26" t="s">
        <v>8</v>
      </c>
      <c r="T681" s="18">
        <v>10</v>
      </c>
      <c r="U681" s="26" t="str">
        <f t="shared" si="192"/>
        <v>8–15</v>
      </c>
      <c r="V681" s="22">
        <v>3</v>
      </c>
      <c r="W681" s="22" t="str">
        <f t="shared" si="185"/>
        <v>2000–4000</v>
      </c>
      <c r="X681" s="25">
        <v>2610</v>
      </c>
      <c r="Y681" s="25">
        <v>4230</v>
      </c>
      <c r="Z681" s="27">
        <f t="shared" si="186"/>
        <v>0.48285177172358451</v>
      </c>
      <c r="AA681" s="25"/>
      <c r="AB681" s="25"/>
      <c r="AC681" s="27"/>
      <c r="AD681" s="25"/>
      <c r="AE681" s="25"/>
      <c r="AF681" s="27"/>
      <c r="AG681" s="22" t="str">
        <f t="shared" si="183"/>
        <v>20–30</v>
      </c>
      <c r="AH681" s="28">
        <v>24.9</v>
      </c>
      <c r="AI681" s="28">
        <v>32.6</v>
      </c>
      <c r="AJ681" s="27">
        <f t="shared" si="184"/>
        <v>0.26944448490200007</v>
      </c>
      <c r="AK681" s="28"/>
      <c r="AL681" s="28"/>
      <c r="AM681" s="27"/>
      <c r="AN681" s="28"/>
      <c r="AO681" s="28"/>
      <c r="AP681" s="27"/>
      <c r="AQ681" s="25">
        <v>64.98899999999999</v>
      </c>
      <c r="AR681" s="25">
        <v>137.898</v>
      </c>
      <c r="AS681" s="27">
        <f t="shared" si="187"/>
        <v>0.75229625662558464</v>
      </c>
      <c r="AT681" s="25"/>
      <c r="AU681" s="25"/>
      <c r="AV681" s="27"/>
      <c r="AW681" s="25"/>
      <c r="AX681" s="25"/>
      <c r="AY681" s="27"/>
      <c r="AZ681" s="26">
        <v>0.77000000000000024</v>
      </c>
    </row>
    <row r="682" spans="1:52" x14ac:dyDescent="0.25">
      <c r="A682" s="22">
        <v>679</v>
      </c>
      <c r="B682" s="22">
        <v>70</v>
      </c>
      <c r="C682" s="22" t="s">
        <v>484</v>
      </c>
      <c r="D682" s="22" t="s">
        <v>31</v>
      </c>
      <c r="E682" s="23">
        <v>0.71</v>
      </c>
      <c r="F682" s="23" t="str">
        <f t="shared" si="189"/>
        <v>&gt;0.5</v>
      </c>
      <c r="G682" s="24">
        <v>8.1999999999999993</v>
      </c>
      <c r="H682" s="23" t="str">
        <f t="shared" si="190"/>
        <v>&gt;7.0</v>
      </c>
      <c r="I682" s="23"/>
      <c r="J682" s="23"/>
      <c r="K682" s="24">
        <v>9</v>
      </c>
      <c r="L682" s="23" t="str">
        <f t="shared" si="191"/>
        <v>&lt;10</v>
      </c>
      <c r="M682" s="25">
        <v>100</v>
      </c>
      <c r="N682" s="18" t="str">
        <f t="shared" si="180"/>
        <v>&lt;110</v>
      </c>
      <c r="O682" s="25">
        <v>90.683999999999997</v>
      </c>
      <c r="P682" s="18" t="str">
        <f t="shared" si="188"/>
        <v>&gt;44</v>
      </c>
      <c r="Q682" s="25">
        <v>74.7</v>
      </c>
      <c r="R682" s="18" t="str">
        <f t="shared" si="193"/>
        <v>&gt;58</v>
      </c>
      <c r="S682" s="26" t="s">
        <v>8</v>
      </c>
      <c r="T682" s="18">
        <v>10</v>
      </c>
      <c r="U682" s="26" t="str">
        <f t="shared" si="192"/>
        <v>8–15</v>
      </c>
      <c r="V682" s="22">
        <v>3</v>
      </c>
      <c r="W682" s="22" t="str">
        <f t="shared" si="185"/>
        <v>2000–4000</v>
      </c>
      <c r="X682" s="25">
        <v>3670</v>
      </c>
      <c r="Y682" s="25">
        <v>3880</v>
      </c>
      <c r="Z682" s="27">
        <f t="shared" si="186"/>
        <v>5.5643491568703234E-2</v>
      </c>
      <c r="AA682" s="25"/>
      <c r="AB682" s="25"/>
      <c r="AC682" s="27"/>
      <c r="AD682" s="25"/>
      <c r="AE682" s="25"/>
      <c r="AF682" s="27"/>
      <c r="AG682" s="22" t="str">
        <f t="shared" si="183"/>
        <v>20–30</v>
      </c>
      <c r="AH682" s="28">
        <v>21.2</v>
      </c>
      <c r="AI682" s="28">
        <v>33.5</v>
      </c>
      <c r="AJ682" s="27">
        <f t="shared" si="184"/>
        <v>0.45754425715305402</v>
      </c>
      <c r="AK682" s="28"/>
      <c r="AL682" s="28"/>
      <c r="AM682" s="27"/>
      <c r="AN682" s="28"/>
      <c r="AO682" s="28"/>
      <c r="AP682" s="27"/>
      <c r="AQ682" s="25">
        <v>77.804000000000002</v>
      </c>
      <c r="AR682" s="25">
        <v>129.97999999999999</v>
      </c>
      <c r="AS682" s="27">
        <f t="shared" si="187"/>
        <v>0.5131877487217571</v>
      </c>
      <c r="AT682" s="25"/>
      <c r="AU682" s="25"/>
      <c r="AV682" s="27"/>
      <c r="AW682" s="25"/>
      <c r="AX682" s="25"/>
      <c r="AY682" s="27"/>
      <c r="AZ682" s="26">
        <v>1.23</v>
      </c>
    </row>
    <row r="683" spans="1:52" x14ac:dyDescent="0.25">
      <c r="A683" s="22">
        <v>680</v>
      </c>
      <c r="B683" s="22">
        <v>70</v>
      </c>
      <c r="C683" s="22" t="s">
        <v>484</v>
      </c>
      <c r="D683" s="22" t="s">
        <v>31</v>
      </c>
      <c r="E683" s="23">
        <v>0.71</v>
      </c>
      <c r="F683" s="23" t="str">
        <f t="shared" si="189"/>
        <v>&gt;0.5</v>
      </c>
      <c r="G683" s="24">
        <v>8.1999999999999993</v>
      </c>
      <c r="H683" s="23" t="str">
        <f t="shared" si="190"/>
        <v>&gt;7.0</v>
      </c>
      <c r="I683" s="23"/>
      <c r="J683" s="23"/>
      <c r="K683" s="24">
        <v>9</v>
      </c>
      <c r="L683" s="23" t="str">
        <f t="shared" si="191"/>
        <v>&lt;10</v>
      </c>
      <c r="M683" s="25">
        <v>100</v>
      </c>
      <c r="N683" s="18" t="str">
        <f t="shared" si="180"/>
        <v>&lt;110</v>
      </c>
      <c r="O683" s="25">
        <v>90.683999999999997</v>
      </c>
      <c r="P683" s="18" t="str">
        <f t="shared" si="188"/>
        <v>&gt;44</v>
      </c>
      <c r="Q683" s="25">
        <v>74.7</v>
      </c>
      <c r="R683" s="18" t="str">
        <f t="shared" si="193"/>
        <v>&gt;58</v>
      </c>
      <c r="S683" s="26" t="s">
        <v>8</v>
      </c>
      <c r="T683" s="18">
        <v>10</v>
      </c>
      <c r="U683" s="26" t="str">
        <f t="shared" si="192"/>
        <v>8–15</v>
      </c>
      <c r="V683" s="22">
        <v>3</v>
      </c>
      <c r="W683" s="22" t="str">
        <f t="shared" si="185"/>
        <v>2000–4000</v>
      </c>
      <c r="X683" s="25">
        <v>3140</v>
      </c>
      <c r="Y683" s="25">
        <v>3410</v>
      </c>
      <c r="Z683" s="27">
        <f t="shared" si="186"/>
        <v>8.2489491375263513E-2</v>
      </c>
      <c r="AA683" s="25"/>
      <c r="AB683" s="25"/>
      <c r="AC683" s="27"/>
      <c r="AD683" s="25"/>
      <c r="AE683" s="25"/>
      <c r="AF683" s="27"/>
      <c r="AG683" s="22" t="str">
        <f t="shared" si="183"/>
        <v>30–40</v>
      </c>
      <c r="AH683" s="28">
        <v>31.4</v>
      </c>
      <c r="AI683" s="28">
        <v>49.6</v>
      </c>
      <c r="AJ683" s="27">
        <f t="shared" si="184"/>
        <v>0.45718294081667415</v>
      </c>
      <c r="AK683" s="28"/>
      <c r="AL683" s="28"/>
      <c r="AM683" s="27"/>
      <c r="AN683" s="28"/>
      <c r="AO683" s="28"/>
      <c r="AP683" s="27"/>
      <c r="AQ683" s="25">
        <v>98.596000000000004</v>
      </c>
      <c r="AR683" s="25">
        <v>169.136</v>
      </c>
      <c r="AS683" s="27">
        <f t="shared" si="187"/>
        <v>0.5396724321919375</v>
      </c>
      <c r="AT683" s="25"/>
      <c r="AU683" s="25"/>
      <c r="AV683" s="27"/>
      <c r="AW683" s="25"/>
      <c r="AX683" s="25"/>
      <c r="AY683" s="27"/>
      <c r="AZ683" s="26">
        <v>1.8200000000000003</v>
      </c>
    </row>
    <row r="684" spans="1:52" x14ac:dyDescent="0.25">
      <c r="A684" s="22">
        <v>681</v>
      </c>
      <c r="B684" s="22">
        <v>70</v>
      </c>
      <c r="C684" s="22" t="s">
        <v>484</v>
      </c>
      <c r="D684" s="22" t="s">
        <v>31</v>
      </c>
      <c r="E684" s="23">
        <v>0.71</v>
      </c>
      <c r="F684" s="23" t="str">
        <f t="shared" si="189"/>
        <v>&gt;0.5</v>
      </c>
      <c r="G684" s="24">
        <v>8.1999999999999993</v>
      </c>
      <c r="H684" s="23" t="str">
        <f t="shared" si="190"/>
        <v>&gt;7.0</v>
      </c>
      <c r="I684" s="23"/>
      <c r="J684" s="23"/>
      <c r="K684" s="24">
        <v>9</v>
      </c>
      <c r="L684" s="23" t="str">
        <f t="shared" si="191"/>
        <v>&lt;10</v>
      </c>
      <c r="M684" s="25">
        <v>100</v>
      </c>
      <c r="N684" s="18" t="str">
        <f t="shared" si="180"/>
        <v>&lt;110</v>
      </c>
      <c r="O684" s="25">
        <v>90.683999999999997</v>
      </c>
      <c r="P684" s="18" t="str">
        <f t="shared" si="188"/>
        <v>&gt;44</v>
      </c>
      <c r="Q684" s="25">
        <v>74.7</v>
      </c>
      <c r="R684" s="18" t="str">
        <f t="shared" si="193"/>
        <v>&gt;58</v>
      </c>
      <c r="S684" s="26" t="s">
        <v>8</v>
      </c>
      <c r="T684" s="18">
        <v>10</v>
      </c>
      <c r="U684" s="26" t="str">
        <f t="shared" si="192"/>
        <v>8–15</v>
      </c>
      <c r="V684" s="22">
        <v>3</v>
      </c>
      <c r="W684" s="22" t="str">
        <f t="shared" si="185"/>
        <v>2000–4000</v>
      </c>
      <c r="X684" s="25">
        <v>3060</v>
      </c>
      <c r="Y684" s="25">
        <v>3520</v>
      </c>
      <c r="Z684" s="27">
        <f t="shared" si="186"/>
        <v>0.14004607364571625</v>
      </c>
      <c r="AA684" s="25"/>
      <c r="AB684" s="25"/>
      <c r="AC684" s="27"/>
      <c r="AD684" s="25"/>
      <c r="AE684" s="25"/>
      <c r="AF684" s="27"/>
      <c r="AG684" s="22" t="str">
        <f t="shared" si="183"/>
        <v>20–30</v>
      </c>
      <c r="AH684" s="28">
        <v>28.3</v>
      </c>
      <c r="AI684" s="28">
        <v>46.4</v>
      </c>
      <c r="AJ684" s="27">
        <f t="shared" si="184"/>
        <v>0.49443765458301758</v>
      </c>
      <c r="AK684" s="28"/>
      <c r="AL684" s="28"/>
      <c r="AM684" s="27"/>
      <c r="AN684" s="28"/>
      <c r="AO684" s="28"/>
      <c r="AP684" s="27"/>
      <c r="AQ684" s="25">
        <v>86.597999999999999</v>
      </c>
      <c r="AR684" s="25">
        <v>163.328</v>
      </c>
      <c r="AS684" s="27">
        <f t="shared" si="187"/>
        <v>0.634483728228734</v>
      </c>
      <c r="AT684" s="25"/>
      <c r="AU684" s="25"/>
      <c r="AV684" s="27"/>
      <c r="AW684" s="25"/>
      <c r="AX684" s="25"/>
      <c r="AY684" s="27"/>
      <c r="AZ684" s="26">
        <v>1.8099999999999998</v>
      </c>
    </row>
    <row r="685" spans="1:52" x14ac:dyDescent="0.25">
      <c r="A685" s="22">
        <v>682</v>
      </c>
      <c r="B685" s="22">
        <v>70</v>
      </c>
      <c r="C685" s="22" t="s">
        <v>484</v>
      </c>
      <c r="D685" s="22" t="s">
        <v>31</v>
      </c>
      <c r="E685" s="23">
        <v>0.71</v>
      </c>
      <c r="F685" s="23" t="str">
        <f t="shared" si="189"/>
        <v>&gt;0.5</v>
      </c>
      <c r="G685" s="24">
        <v>8.1999999999999993</v>
      </c>
      <c r="H685" s="23" t="str">
        <f t="shared" si="190"/>
        <v>&gt;7.0</v>
      </c>
      <c r="I685" s="23"/>
      <c r="J685" s="23"/>
      <c r="K685" s="24">
        <v>9</v>
      </c>
      <c r="L685" s="23" t="str">
        <f t="shared" si="191"/>
        <v>&lt;10</v>
      </c>
      <c r="M685" s="25">
        <v>100</v>
      </c>
      <c r="N685" s="18" t="str">
        <f t="shared" si="180"/>
        <v>&lt;110</v>
      </c>
      <c r="O685" s="25">
        <v>90.683999999999997</v>
      </c>
      <c r="P685" s="18" t="str">
        <f t="shared" si="188"/>
        <v>&gt;44</v>
      </c>
      <c r="Q685" s="25">
        <v>74.7</v>
      </c>
      <c r="R685" s="18" t="str">
        <f t="shared" si="193"/>
        <v>&gt;58</v>
      </c>
      <c r="S685" s="26" t="s">
        <v>8</v>
      </c>
      <c r="T685" s="18">
        <v>10</v>
      </c>
      <c r="U685" s="26" t="str">
        <f t="shared" si="192"/>
        <v>8–15</v>
      </c>
      <c r="V685" s="22">
        <v>3</v>
      </c>
      <c r="W685" s="22" t="str">
        <f t="shared" si="185"/>
        <v>2000–4000</v>
      </c>
      <c r="X685" s="25">
        <v>3160</v>
      </c>
      <c r="Y685" s="25">
        <v>3640</v>
      </c>
      <c r="Z685" s="27">
        <f t="shared" si="186"/>
        <v>0.14141165404982847</v>
      </c>
      <c r="AA685" s="25"/>
      <c r="AB685" s="25"/>
      <c r="AC685" s="27"/>
      <c r="AD685" s="25"/>
      <c r="AE685" s="25"/>
      <c r="AF685" s="27"/>
      <c r="AG685" s="22" t="str">
        <f t="shared" si="183"/>
        <v>30–40</v>
      </c>
      <c r="AH685" s="28">
        <v>31.4</v>
      </c>
      <c r="AI685" s="28">
        <v>39.6</v>
      </c>
      <c r="AJ685" s="27">
        <f t="shared" si="184"/>
        <v>0.23202122534622732</v>
      </c>
      <c r="AK685" s="28"/>
      <c r="AL685" s="28"/>
      <c r="AM685" s="27"/>
      <c r="AN685" s="28"/>
      <c r="AO685" s="28"/>
      <c r="AP685" s="27"/>
      <c r="AQ685" s="25">
        <v>99.224000000000004</v>
      </c>
      <c r="AR685" s="25">
        <v>144.14400000000001</v>
      </c>
      <c r="AS685" s="27">
        <f t="shared" si="187"/>
        <v>0.37343287939605568</v>
      </c>
      <c r="AT685" s="25"/>
      <c r="AU685" s="25"/>
      <c r="AV685" s="27"/>
      <c r="AW685" s="25"/>
      <c r="AX685" s="25"/>
      <c r="AY685" s="27"/>
      <c r="AZ685" s="26">
        <v>0.82000000000000028</v>
      </c>
    </row>
    <row r="686" spans="1:52" x14ac:dyDescent="0.25">
      <c r="A686" s="22">
        <v>683</v>
      </c>
      <c r="B686" s="22">
        <v>70</v>
      </c>
      <c r="C686" s="22" t="s">
        <v>484</v>
      </c>
      <c r="D686" s="22" t="s">
        <v>31</v>
      </c>
      <c r="E686" s="23">
        <v>0.71</v>
      </c>
      <c r="F686" s="23" t="str">
        <f t="shared" si="189"/>
        <v>&gt;0.5</v>
      </c>
      <c r="G686" s="24">
        <v>8.1999999999999993</v>
      </c>
      <c r="H686" s="23" t="str">
        <f t="shared" si="190"/>
        <v>&gt;7.0</v>
      </c>
      <c r="I686" s="23"/>
      <c r="J686" s="23"/>
      <c r="K686" s="24">
        <v>9</v>
      </c>
      <c r="L686" s="23" t="str">
        <f t="shared" si="191"/>
        <v>&lt;10</v>
      </c>
      <c r="M686" s="25">
        <v>100</v>
      </c>
      <c r="N686" s="18" t="str">
        <f t="shared" si="180"/>
        <v>&lt;110</v>
      </c>
      <c r="O686" s="25">
        <v>90.683999999999997</v>
      </c>
      <c r="P686" s="18" t="str">
        <f t="shared" si="188"/>
        <v>&gt;44</v>
      </c>
      <c r="Q686" s="25">
        <v>74.7</v>
      </c>
      <c r="R686" s="18" t="str">
        <f t="shared" si="193"/>
        <v>&gt;58</v>
      </c>
      <c r="S686" s="26" t="s">
        <v>8</v>
      </c>
      <c r="T686" s="18">
        <v>10</v>
      </c>
      <c r="U686" s="26" t="str">
        <f t="shared" si="192"/>
        <v>8–15</v>
      </c>
      <c r="V686" s="22">
        <v>3</v>
      </c>
      <c r="W686" s="22" t="str">
        <f t="shared" si="185"/>
        <v>2000–4000</v>
      </c>
      <c r="X686" s="25">
        <v>2480</v>
      </c>
      <c r="Y686" s="25">
        <v>2640</v>
      </c>
      <c r="Z686" s="27">
        <f t="shared" si="186"/>
        <v>6.252035698133393E-2</v>
      </c>
      <c r="AA686" s="25"/>
      <c r="AB686" s="25"/>
      <c r="AC686" s="27"/>
      <c r="AD686" s="25"/>
      <c r="AE686" s="25"/>
      <c r="AF686" s="27"/>
      <c r="AG686" s="22" t="str">
        <f t="shared" si="183"/>
        <v>30–40</v>
      </c>
      <c r="AH686" s="28">
        <v>35.299999999999997</v>
      </c>
      <c r="AI686" s="28">
        <v>42.7</v>
      </c>
      <c r="AJ686" s="27">
        <f t="shared" si="184"/>
        <v>0.19031595629532791</v>
      </c>
      <c r="AK686" s="28"/>
      <c r="AL686" s="28"/>
      <c r="AM686" s="27"/>
      <c r="AN686" s="28"/>
      <c r="AO686" s="28"/>
      <c r="AP686" s="27"/>
      <c r="AQ686" s="25">
        <v>87.543999999999997</v>
      </c>
      <c r="AR686" s="25">
        <v>112.72800000000001</v>
      </c>
      <c r="AS686" s="27">
        <f t="shared" si="187"/>
        <v>0.25283631327666195</v>
      </c>
      <c r="AT686" s="25"/>
      <c r="AU686" s="25"/>
      <c r="AV686" s="27"/>
      <c r="AW686" s="25"/>
      <c r="AX686" s="25"/>
      <c r="AY686" s="27"/>
      <c r="AZ686" s="26">
        <v>0.74000000000000055</v>
      </c>
    </row>
    <row r="687" spans="1:52" x14ac:dyDescent="0.25">
      <c r="A687" s="22">
        <v>684</v>
      </c>
      <c r="B687" s="22">
        <v>70</v>
      </c>
      <c r="C687" s="22" t="s">
        <v>484</v>
      </c>
      <c r="D687" s="22" t="s">
        <v>31</v>
      </c>
      <c r="E687" s="23">
        <v>0.71</v>
      </c>
      <c r="F687" s="23" t="str">
        <f t="shared" si="189"/>
        <v>&gt;0.5</v>
      </c>
      <c r="G687" s="24">
        <v>8.1999999999999993</v>
      </c>
      <c r="H687" s="23" t="str">
        <f t="shared" si="190"/>
        <v>&gt;7.0</v>
      </c>
      <c r="I687" s="23"/>
      <c r="J687" s="23"/>
      <c r="K687" s="24">
        <v>9</v>
      </c>
      <c r="L687" s="23" t="str">
        <f t="shared" si="191"/>
        <v>&lt;10</v>
      </c>
      <c r="M687" s="25">
        <v>100</v>
      </c>
      <c r="N687" s="18" t="str">
        <f t="shared" si="180"/>
        <v>&lt;110</v>
      </c>
      <c r="O687" s="25">
        <v>90.683999999999997</v>
      </c>
      <c r="P687" s="18" t="str">
        <f t="shared" si="188"/>
        <v>&gt;44</v>
      </c>
      <c r="Q687" s="25">
        <v>74.7</v>
      </c>
      <c r="R687" s="18" t="str">
        <f t="shared" si="193"/>
        <v>&gt;58</v>
      </c>
      <c r="S687" s="26" t="s">
        <v>8</v>
      </c>
      <c r="T687" s="18">
        <v>10</v>
      </c>
      <c r="U687" s="26" t="str">
        <f t="shared" si="192"/>
        <v>8–15</v>
      </c>
      <c r="V687" s="22">
        <v>3</v>
      </c>
      <c r="W687" s="22" t="str">
        <f t="shared" si="185"/>
        <v>2000–4000</v>
      </c>
      <c r="X687" s="25">
        <v>2870</v>
      </c>
      <c r="Y687" s="25">
        <v>3220</v>
      </c>
      <c r="Z687" s="27">
        <f t="shared" si="186"/>
        <v>0.11506932978478729</v>
      </c>
      <c r="AA687" s="25"/>
      <c r="AB687" s="25"/>
      <c r="AC687" s="27"/>
      <c r="AD687" s="25"/>
      <c r="AE687" s="25"/>
      <c r="AF687" s="27"/>
      <c r="AG687" s="22" t="str">
        <f t="shared" si="183"/>
        <v>30–40</v>
      </c>
      <c r="AH687" s="28">
        <v>30.4</v>
      </c>
      <c r="AI687" s="28">
        <v>34.799999999999997</v>
      </c>
      <c r="AJ687" s="27">
        <f t="shared" si="184"/>
        <v>0.13517477836825254</v>
      </c>
      <c r="AK687" s="28"/>
      <c r="AL687" s="28"/>
      <c r="AM687" s="27"/>
      <c r="AN687" s="28"/>
      <c r="AO687" s="28"/>
      <c r="AP687" s="27"/>
      <c r="AQ687" s="25">
        <v>87.248000000000005</v>
      </c>
      <c r="AR687" s="25">
        <v>112.05599999999998</v>
      </c>
      <c r="AS687" s="27">
        <f t="shared" si="187"/>
        <v>0.2502441081530396</v>
      </c>
      <c r="AT687" s="25"/>
      <c r="AU687" s="25"/>
      <c r="AV687" s="27"/>
      <c r="AW687" s="25"/>
      <c r="AX687" s="25"/>
      <c r="AY687" s="27"/>
      <c r="AZ687" s="26">
        <v>0.43999999999999984</v>
      </c>
    </row>
    <row r="688" spans="1:52" x14ac:dyDescent="0.25">
      <c r="A688" s="22">
        <v>685</v>
      </c>
      <c r="B688" s="22">
        <v>70</v>
      </c>
      <c r="C688" s="22" t="s">
        <v>484</v>
      </c>
      <c r="D688" s="22" t="s">
        <v>31</v>
      </c>
      <c r="E688" s="23">
        <v>0.71</v>
      </c>
      <c r="F688" s="23" t="str">
        <f t="shared" si="189"/>
        <v>&gt;0.5</v>
      </c>
      <c r="G688" s="24">
        <v>8.1999999999999993</v>
      </c>
      <c r="H688" s="23" t="str">
        <f t="shared" si="190"/>
        <v>&gt;7.0</v>
      </c>
      <c r="I688" s="23"/>
      <c r="J688" s="23"/>
      <c r="K688" s="24">
        <v>9</v>
      </c>
      <c r="L688" s="23" t="str">
        <f t="shared" si="191"/>
        <v>&lt;10</v>
      </c>
      <c r="M688" s="25">
        <v>100</v>
      </c>
      <c r="N688" s="18" t="str">
        <f t="shared" si="180"/>
        <v>&lt;110</v>
      </c>
      <c r="O688" s="25">
        <v>90.683999999999997</v>
      </c>
      <c r="P688" s="18" t="str">
        <f t="shared" si="188"/>
        <v>&gt;44</v>
      </c>
      <c r="Q688" s="25">
        <v>74.7</v>
      </c>
      <c r="R688" s="18" t="str">
        <f t="shared" si="193"/>
        <v>&gt;58</v>
      </c>
      <c r="S688" s="26" t="s">
        <v>8</v>
      </c>
      <c r="T688" s="18">
        <v>10</v>
      </c>
      <c r="U688" s="26" t="str">
        <f t="shared" si="192"/>
        <v>8–15</v>
      </c>
      <c r="V688" s="22">
        <v>3</v>
      </c>
      <c r="W688" s="22" t="str">
        <f t="shared" si="185"/>
        <v>2000–4000</v>
      </c>
      <c r="X688" s="25">
        <v>2640</v>
      </c>
      <c r="Y688" s="25">
        <v>3580</v>
      </c>
      <c r="Z688" s="27">
        <f t="shared" si="186"/>
        <v>0.30458388325438407</v>
      </c>
      <c r="AA688" s="25"/>
      <c r="AB688" s="25"/>
      <c r="AC688" s="27"/>
      <c r="AD688" s="25"/>
      <c r="AE688" s="25"/>
      <c r="AF688" s="27"/>
      <c r="AG688" s="22" t="str">
        <f t="shared" si="183"/>
        <v>30–40</v>
      </c>
      <c r="AH688" s="28">
        <v>31.7</v>
      </c>
      <c r="AI688" s="28">
        <v>41.1</v>
      </c>
      <c r="AJ688" s="27">
        <f t="shared" si="184"/>
        <v>0.25969144061895411</v>
      </c>
      <c r="AK688" s="28"/>
      <c r="AL688" s="28"/>
      <c r="AM688" s="27"/>
      <c r="AN688" s="28"/>
      <c r="AO688" s="28"/>
      <c r="AP688" s="27"/>
      <c r="AQ688" s="25">
        <v>83.688000000000002</v>
      </c>
      <c r="AR688" s="25">
        <v>147.13800000000001</v>
      </c>
      <c r="AS688" s="27">
        <f t="shared" si="187"/>
        <v>0.56427532387333812</v>
      </c>
      <c r="AT688" s="25"/>
      <c r="AU688" s="25"/>
      <c r="AV688" s="27"/>
      <c r="AW688" s="25"/>
      <c r="AX688" s="25"/>
      <c r="AY688" s="27"/>
      <c r="AZ688" s="26">
        <v>0.94000000000000017</v>
      </c>
    </row>
    <row r="689" spans="1:52" x14ac:dyDescent="0.25">
      <c r="A689" s="22">
        <v>686</v>
      </c>
      <c r="B689" s="22">
        <v>70</v>
      </c>
      <c r="C689" s="22" t="s">
        <v>484</v>
      </c>
      <c r="D689" s="22" t="s">
        <v>31</v>
      </c>
      <c r="E689" s="23">
        <v>0.71</v>
      </c>
      <c r="F689" s="23" t="str">
        <f t="shared" si="189"/>
        <v>&gt;0.5</v>
      </c>
      <c r="G689" s="24">
        <v>8.1999999999999993</v>
      </c>
      <c r="H689" s="23" t="str">
        <f t="shared" si="190"/>
        <v>&gt;7.0</v>
      </c>
      <c r="I689" s="23"/>
      <c r="J689" s="23"/>
      <c r="K689" s="24">
        <v>9</v>
      </c>
      <c r="L689" s="23" t="str">
        <f t="shared" si="191"/>
        <v>&lt;10</v>
      </c>
      <c r="M689" s="25">
        <v>100</v>
      </c>
      <c r="N689" s="18" t="str">
        <f t="shared" si="180"/>
        <v>&lt;110</v>
      </c>
      <c r="O689" s="25">
        <v>90.683999999999997</v>
      </c>
      <c r="P689" s="18" t="str">
        <f t="shared" si="188"/>
        <v>&gt;44</v>
      </c>
      <c r="Q689" s="25">
        <v>74.7</v>
      </c>
      <c r="R689" s="18" t="str">
        <f t="shared" si="193"/>
        <v>&gt;58</v>
      </c>
      <c r="S689" s="26" t="s">
        <v>8</v>
      </c>
      <c r="T689" s="18">
        <v>10</v>
      </c>
      <c r="U689" s="26" t="str">
        <f t="shared" si="192"/>
        <v>8–15</v>
      </c>
      <c r="V689" s="22">
        <v>3</v>
      </c>
      <c r="W689" s="22" t="str">
        <f t="shared" si="185"/>
        <v>2000–4000</v>
      </c>
      <c r="X689" s="25">
        <v>2750</v>
      </c>
      <c r="Y689" s="25">
        <v>3450</v>
      </c>
      <c r="Z689" s="27">
        <f t="shared" si="186"/>
        <v>0.22677331936478853</v>
      </c>
      <c r="AA689" s="25"/>
      <c r="AB689" s="25"/>
      <c r="AC689" s="27"/>
      <c r="AD689" s="25"/>
      <c r="AE689" s="25"/>
      <c r="AF689" s="27"/>
      <c r="AG689" s="22" t="str">
        <f t="shared" si="183"/>
        <v>30–40</v>
      </c>
      <c r="AH689" s="28">
        <v>32.299999999999997</v>
      </c>
      <c r="AI689" s="28">
        <v>41.9</v>
      </c>
      <c r="AJ689" s="27">
        <f t="shared" si="184"/>
        <v>0.26021859669948127</v>
      </c>
      <c r="AK689" s="28"/>
      <c r="AL689" s="28"/>
      <c r="AM689" s="27"/>
      <c r="AN689" s="28"/>
      <c r="AO689" s="28"/>
      <c r="AP689" s="27"/>
      <c r="AQ689" s="25">
        <v>88.824999999999989</v>
      </c>
      <c r="AR689" s="25">
        <v>144.55500000000001</v>
      </c>
      <c r="AS689" s="27">
        <f t="shared" si="187"/>
        <v>0.48699191606426978</v>
      </c>
      <c r="AT689" s="25"/>
      <c r="AU689" s="25"/>
      <c r="AV689" s="27"/>
      <c r="AW689" s="25"/>
      <c r="AX689" s="25"/>
      <c r="AY689" s="27"/>
      <c r="AZ689" s="26">
        <v>0.96000000000000019</v>
      </c>
    </row>
    <row r="690" spans="1:52" x14ac:dyDescent="0.25">
      <c r="A690" s="22">
        <v>687</v>
      </c>
      <c r="B690" s="22">
        <v>70</v>
      </c>
      <c r="C690" s="22" t="s">
        <v>484</v>
      </c>
      <c r="D690" s="22" t="s">
        <v>31</v>
      </c>
      <c r="E690" s="23">
        <v>0.71</v>
      </c>
      <c r="F690" s="23" t="str">
        <f t="shared" si="189"/>
        <v>&gt;0.5</v>
      </c>
      <c r="G690" s="24">
        <v>8.1999999999999993</v>
      </c>
      <c r="H690" s="23" t="str">
        <f t="shared" si="190"/>
        <v>&gt;7.0</v>
      </c>
      <c r="I690" s="23"/>
      <c r="J690" s="23"/>
      <c r="K690" s="24">
        <v>9</v>
      </c>
      <c r="L690" s="23" t="str">
        <f t="shared" si="191"/>
        <v>&lt;10</v>
      </c>
      <c r="M690" s="25">
        <v>100</v>
      </c>
      <c r="N690" s="18" t="str">
        <f t="shared" si="180"/>
        <v>&lt;110</v>
      </c>
      <c r="O690" s="25">
        <v>90.683999999999997</v>
      </c>
      <c r="P690" s="18" t="str">
        <f t="shared" si="188"/>
        <v>&gt;44</v>
      </c>
      <c r="Q690" s="25">
        <v>74.7</v>
      </c>
      <c r="R690" s="18" t="str">
        <f t="shared" si="193"/>
        <v>&gt;58</v>
      </c>
      <c r="S690" s="26" t="s">
        <v>8</v>
      </c>
      <c r="T690" s="18">
        <v>10</v>
      </c>
      <c r="U690" s="26" t="str">
        <f t="shared" si="192"/>
        <v>8–15</v>
      </c>
      <c r="V690" s="22">
        <v>3</v>
      </c>
      <c r="W690" s="22" t="str">
        <f t="shared" si="185"/>
        <v>2000–4000</v>
      </c>
      <c r="X690" s="25">
        <v>3240</v>
      </c>
      <c r="Y690" s="25">
        <v>3270</v>
      </c>
      <c r="Z690" s="27">
        <f t="shared" si="186"/>
        <v>9.2166551049240476E-3</v>
      </c>
      <c r="AA690" s="25"/>
      <c r="AB690" s="25"/>
      <c r="AC690" s="27"/>
      <c r="AD690" s="25"/>
      <c r="AE690" s="25"/>
      <c r="AF690" s="27"/>
      <c r="AG690" s="22" t="str">
        <f t="shared" si="183"/>
        <v>30–40</v>
      </c>
      <c r="AH690" s="28">
        <v>31.9</v>
      </c>
      <c r="AI690" s="28">
        <v>34.1</v>
      </c>
      <c r="AJ690" s="27">
        <f t="shared" si="184"/>
        <v>6.6691374498672351E-2</v>
      </c>
      <c r="AK690" s="28"/>
      <c r="AL690" s="28"/>
      <c r="AM690" s="27"/>
      <c r="AN690" s="28"/>
      <c r="AO690" s="28"/>
      <c r="AP690" s="27"/>
      <c r="AQ690" s="25">
        <v>103.35599999999999</v>
      </c>
      <c r="AR690" s="25">
        <v>111.50700000000001</v>
      </c>
      <c r="AS690" s="27">
        <f t="shared" si="187"/>
        <v>7.5908029603596258E-2</v>
      </c>
      <c r="AT690" s="25"/>
      <c r="AU690" s="25"/>
      <c r="AV690" s="27"/>
      <c r="AW690" s="25"/>
      <c r="AX690" s="25"/>
      <c r="AY690" s="27"/>
      <c r="AZ690" s="26">
        <v>0.22000000000000028</v>
      </c>
    </row>
    <row r="691" spans="1:52" x14ac:dyDescent="0.25">
      <c r="A691" s="22">
        <v>688</v>
      </c>
      <c r="B691" s="22">
        <v>70</v>
      </c>
      <c r="C691" s="22" t="s">
        <v>484</v>
      </c>
      <c r="D691" s="22" t="s">
        <v>31</v>
      </c>
      <c r="E691" s="23">
        <v>0.71</v>
      </c>
      <c r="F691" s="23" t="str">
        <f t="shared" si="189"/>
        <v>&gt;0.5</v>
      </c>
      <c r="G691" s="24">
        <v>8.1999999999999993</v>
      </c>
      <c r="H691" s="23" t="str">
        <f t="shared" si="190"/>
        <v>&gt;7.0</v>
      </c>
      <c r="I691" s="23"/>
      <c r="J691" s="23"/>
      <c r="K691" s="24">
        <v>9</v>
      </c>
      <c r="L691" s="23" t="str">
        <f t="shared" si="191"/>
        <v>&lt;10</v>
      </c>
      <c r="M691" s="25">
        <v>100</v>
      </c>
      <c r="N691" s="18" t="str">
        <f t="shared" si="180"/>
        <v>&lt;110</v>
      </c>
      <c r="O691" s="25">
        <v>90.683999999999997</v>
      </c>
      <c r="P691" s="18" t="str">
        <f t="shared" si="188"/>
        <v>&gt;44</v>
      </c>
      <c r="Q691" s="25">
        <v>74.7</v>
      </c>
      <c r="R691" s="18" t="str">
        <f t="shared" si="193"/>
        <v>&gt;58</v>
      </c>
      <c r="S691" s="26" t="s">
        <v>8</v>
      </c>
      <c r="T691" s="18">
        <v>10</v>
      </c>
      <c r="U691" s="26" t="str">
        <f t="shared" si="192"/>
        <v>8–15</v>
      </c>
      <c r="V691" s="22">
        <v>3</v>
      </c>
      <c r="W691" s="22" t="str">
        <f t="shared" si="185"/>
        <v>2000–4000</v>
      </c>
      <c r="X691" s="25">
        <v>2930</v>
      </c>
      <c r="Y691" s="25">
        <v>3130</v>
      </c>
      <c r="Z691" s="27">
        <f t="shared" si="186"/>
        <v>6.6030581523085816E-2</v>
      </c>
      <c r="AA691" s="25"/>
      <c r="AB691" s="25"/>
      <c r="AC691" s="27"/>
      <c r="AD691" s="25"/>
      <c r="AE691" s="25"/>
      <c r="AF691" s="27"/>
      <c r="AG691" s="22" t="str">
        <f t="shared" si="183"/>
        <v>30–40</v>
      </c>
      <c r="AH691" s="28">
        <v>30.3</v>
      </c>
      <c r="AI691" s="28">
        <v>39.5</v>
      </c>
      <c r="AJ691" s="27">
        <f t="shared" si="184"/>
        <v>0.26515295939175265</v>
      </c>
      <c r="AK691" s="28"/>
      <c r="AL691" s="28"/>
      <c r="AM691" s="27"/>
      <c r="AN691" s="28"/>
      <c r="AO691" s="28"/>
      <c r="AP691" s="27"/>
      <c r="AQ691" s="25">
        <v>88.778999999999996</v>
      </c>
      <c r="AR691" s="25">
        <v>123.63500000000001</v>
      </c>
      <c r="AS691" s="27">
        <f t="shared" si="187"/>
        <v>0.33118354091483865</v>
      </c>
      <c r="AT691" s="25"/>
      <c r="AU691" s="25"/>
      <c r="AV691" s="27"/>
      <c r="AW691" s="25"/>
      <c r="AX691" s="25"/>
      <c r="AY691" s="27"/>
      <c r="AZ691" s="26">
        <v>0.91999999999999993</v>
      </c>
    </row>
    <row r="692" spans="1:52" x14ac:dyDescent="0.25">
      <c r="A692" s="22">
        <v>689</v>
      </c>
      <c r="B692" s="22">
        <v>70</v>
      </c>
      <c r="C692" s="22" t="s">
        <v>484</v>
      </c>
      <c r="D692" s="22" t="s">
        <v>31</v>
      </c>
      <c r="E692" s="23">
        <v>0.71</v>
      </c>
      <c r="F692" s="23" t="str">
        <f t="shared" si="189"/>
        <v>&gt;0.5</v>
      </c>
      <c r="G692" s="24">
        <v>8.1999999999999993</v>
      </c>
      <c r="H692" s="23" t="str">
        <f t="shared" si="190"/>
        <v>&gt;7.0</v>
      </c>
      <c r="I692" s="23"/>
      <c r="J692" s="23"/>
      <c r="K692" s="24">
        <v>9</v>
      </c>
      <c r="L692" s="23" t="str">
        <f t="shared" si="191"/>
        <v>&lt;10</v>
      </c>
      <c r="M692" s="25">
        <v>100</v>
      </c>
      <c r="N692" s="18" t="str">
        <f t="shared" si="180"/>
        <v>&lt;110</v>
      </c>
      <c r="O692" s="25">
        <v>90.683999999999997</v>
      </c>
      <c r="P692" s="18" t="str">
        <f t="shared" si="188"/>
        <v>&gt;44</v>
      </c>
      <c r="Q692" s="25">
        <v>74.7</v>
      </c>
      <c r="R692" s="18" t="str">
        <f t="shared" si="193"/>
        <v>&gt;58</v>
      </c>
      <c r="S692" s="26" t="s">
        <v>8</v>
      </c>
      <c r="T692" s="18">
        <v>10</v>
      </c>
      <c r="U692" s="26" t="str">
        <f t="shared" si="192"/>
        <v>8–15</v>
      </c>
      <c r="V692" s="22">
        <v>3</v>
      </c>
      <c r="W692" s="22" t="str">
        <f t="shared" si="185"/>
        <v>2000–4000</v>
      </c>
      <c r="X692" s="25">
        <v>2540</v>
      </c>
      <c r="Y692" s="25">
        <v>3140</v>
      </c>
      <c r="Z692" s="27">
        <f t="shared" si="186"/>
        <v>0.21205871888971681</v>
      </c>
      <c r="AA692" s="25"/>
      <c r="AB692" s="25"/>
      <c r="AC692" s="27"/>
      <c r="AD692" s="25"/>
      <c r="AE692" s="25"/>
      <c r="AF692" s="27"/>
      <c r="AG692" s="22" t="str">
        <f t="shared" si="183"/>
        <v>20–30</v>
      </c>
      <c r="AH692" s="28">
        <v>28.4</v>
      </c>
      <c r="AI692" s="28">
        <v>41</v>
      </c>
      <c r="AJ692" s="27">
        <f t="shared" si="184"/>
        <v>0.36718292153714749</v>
      </c>
      <c r="AK692" s="28"/>
      <c r="AL692" s="28"/>
      <c r="AM692" s="27"/>
      <c r="AN692" s="28"/>
      <c r="AO692" s="28"/>
      <c r="AP692" s="27"/>
      <c r="AQ692" s="25">
        <v>72.135999999999996</v>
      </c>
      <c r="AR692" s="25">
        <v>128.74</v>
      </c>
      <c r="AS692" s="27">
        <f t="shared" si="187"/>
        <v>0.57924164042686432</v>
      </c>
      <c r="AT692" s="25"/>
      <c r="AU692" s="25"/>
      <c r="AV692" s="27"/>
      <c r="AW692" s="25"/>
      <c r="AX692" s="25"/>
      <c r="AY692" s="27"/>
      <c r="AZ692" s="26">
        <v>1.2600000000000002</v>
      </c>
    </row>
    <row r="693" spans="1:52" x14ac:dyDescent="0.25">
      <c r="A693" s="22">
        <v>690</v>
      </c>
      <c r="B693" s="22">
        <v>70</v>
      </c>
      <c r="C693" s="22" t="s">
        <v>484</v>
      </c>
      <c r="D693" s="22" t="s">
        <v>31</v>
      </c>
      <c r="E693" s="23">
        <v>0.71</v>
      </c>
      <c r="F693" s="23" t="str">
        <f t="shared" si="189"/>
        <v>&gt;0.5</v>
      </c>
      <c r="G693" s="24">
        <v>8.1999999999999993</v>
      </c>
      <c r="H693" s="23" t="str">
        <f t="shared" si="190"/>
        <v>&gt;7.0</v>
      </c>
      <c r="I693" s="23"/>
      <c r="J693" s="23"/>
      <c r="K693" s="24">
        <v>9</v>
      </c>
      <c r="L693" s="23" t="str">
        <f t="shared" si="191"/>
        <v>&lt;10</v>
      </c>
      <c r="M693" s="25">
        <v>100</v>
      </c>
      <c r="N693" s="18" t="str">
        <f t="shared" si="180"/>
        <v>&lt;110</v>
      </c>
      <c r="O693" s="25">
        <v>90.683999999999997</v>
      </c>
      <c r="P693" s="18" t="str">
        <f t="shared" si="188"/>
        <v>&gt;44</v>
      </c>
      <c r="Q693" s="25">
        <v>74.7</v>
      </c>
      <c r="R693" s="18" t="str">
        <f t="shared" si="193"/>
        <v>&gt;58</v>
      </c>
      <c r="S693" s="26" t="s">
        <v>8</v>
      </c>
      <c r="T693" s="18">
        <v>10</v>
      </c>
      <c r="U693" s="26" t="str">
        <f t="shared" si="192"/>
        <v>8–15</v>
      </c>
      <c r="V693" s="22">
        <v>3</v>
      </c>
      <c r="W693" s="22" t="str">
        <f t="shared" si="185"/>
        <v>2000–4000</v>
      </c>
      <c r="X693" s="25">
        <v>2910</v>
      </c>
      <c r="Y693" s="25">
        <v>3040</v>
      </c>
      <c r="Z693" s="27">
        <f t="shared" si="186"/>
        <v>4.3704434234729243E-2</v>
      </c>
      <c r="AA693" s="25"/>
      <c r="AB693" s="25"/>
      <c r="AC693" s="27"/>
      <c r="AD693" s="25"/>
      <c r="AE693" s="25"/>
      <c r="AF693" s="27"/>
      <c r="AG693" s="22" t="str">
        <f t="shared" si="183"/>
        <v>30–40</v>
      </c>
      <c r="AH693" s="28">
        <v>34.200000000000003</v>
      </c>
      <c r="AI693" s="28">
        <v>44.1</v>
      </c>
      <c r="AJ693" s="27">
        <f t="shared" si="184"/>
        <v>0.25423413838424086</v>
      </c>
      <c r="AK693" s="28"/>
      <c r="AL693" s="28"/>
      <c r="AM693" s="27"/>
      <c r="AN693" s="28"/>
      <c r="AO693" s="28"/>
      <c r="AP693" s="27"/>
      <c r="AQ693" s="25">
        <v>99.52200000000002</v>
      </c>
      <c r="AR693" s="25">
        <v>134.06399999999999</v>
      </c>
      <c r="AS693" s="27">
        <f t="shared" si="187"/>
        <v>0.29793857261896978</v>
      </c>
      <c r="AT693" s="25"/>
      <c r="AU693" s="25"/>
      <c r="AV693" s="27"/>
      <c r="AW693" s="25"/>
      <c r="AX693" s="25"/>
      <c r="AY693" s="27"/>
      <c r="AZ693" s="26">
        <v>0.98999999999999988</v>
      </c>
    </row>
    <row r="694" spans="1:52" x14ac:dyDescent="0.25">
      <c r="A694" s="22">
        <v>691</v>
      </c>
      <c r="B694" s="22">
        <v>70</v>
      </c>
      <c r="C694" s="22" t="s">
        <v>484</v>
      </c>
      <c r="D694" s="22" t="s">
        <v>31</v>
      </c>
      <c r="E694" s="23">
        <v>0.71</v>
      </c>
      <c r="F694" s="23" t="str">
        <f t="shared" si="189"/>
        <v>&gt;0.5</v>
      </c>
      <c r="G694" s="24">
        <v>8.1999999999999993</v>
      </c>
      <c r="H694" s="23" t="str">
        <f t="shared" si="190"/>
        <v>&gt;7.0</v>
      </c>
      <c r="I694" s="23"/>
      <c r="J694" s="23"/>
      <c r="K694" s="24">
        <v>9</v>
      </c>
      <c r="L694" s="23" t="str">
        <f t="shared" si="191"/>
        <v>&lt;10</v>
      </c>
      <c r="M694" s="25">
        <v>100</v>
      </c>
      <c r="N694" s="18" t="str">
        <f t="shared" si="180"/>
        <v>&lt;110</v>
      </c>
      <c r="O694" s="25">
        <v>90.683999999999997</v>
      </c>
      <c r="P694" s="18" t="str">
        <f t="shared" si="188"/>
        <v>&gt;44</v>
      </c>
      <c r="Q694" s="25">
        <v>74.7</v>
      </c>
      <c r="R694" s="18" t="str">
        <f t="shared" si="193"/>
        <v>&gt;58</v>
      </c>
      <c r="S694" s="26" t="s">
        <v>8</v>
      </c>
      <c r="T694" s="18">
        <v>10</v>
      </c>
      <c r="U694" s="26" t="str">
        <f t="shared" si="192"/>
        <v>8–15</v>
      </c>
      <c r="V694" s="22">
        <v>3</v>
      </c>
      <c r="W694" s="22" t="str">
        <f t="shared" si="185"/>
        <v>2000–4000</v>
      </c>
      <c r="X694" s="25">
        <v>3000</v>
      </c>
      <c r="Y694" s="25">
        <v>3690</v>
      </c>
      <c r="Z694" s="27">
        <f t="shared" si="186"/>
        <v>0.20701416938432612</v>
      </c>
      <c r="AA694" s="25"/>
      <c r="AB694" s="25"/>
      <c r="AC694" s="27"/>
      <c r="AD694" s="25"/>
      <c r="AE694" s="25"/>
      <c r="AF694" s="27"/>
      <c r="AG694" s="22" t="str">
        <f t="shared" si="183"/>
        <v>30–40</v>
      </c>
      <c r="AH694" s="28">
        <v>34</v>
      </c>
      <c r="AI694" s="28">
        <v>53.9</v>
      </c>
      <c r="AJ694" s="27">
        <f t="shared" si="184"/>
        <v>0.46076995329879</v>
      </c>
      <c r="AK694" s="28"/>
      <c r="AL694" s="28"/>
      <c r="AM694" s="27"/>
      <c r="AN694" s="28"/>
      <c r="AO694" s="28"/>
      <c r="AP694" s="27"/>
      <c r="AQ694" s="25">
        <v>102</v>
      </c>
      <c r="AR694" s="25">
        <v>198.89099999999999</v>
      </c>
      <c r="AS694" s="27">
        <f t="shared" si="187"/>
        <v>0.66778412268311615</v>
      </c>
      <c r="AT694" s="25"/>
      <c r="AU694" s="25"/>
      <c r="AV694" s="27"/>
      <c r="AW694" s="25"/>
      <c r="AX694" s="25"/>
      <c r="AY694" s="27"/>
      <c r="AZ694" s="26">
        <v>1.9899999999999998</v>
      </c>
    </row>
    <row r="695" spans="1:52" x14ac:dyDescent="0.25">
      <c r="A695" s="22">
        <v>692</v>
      </c>
      <c r="B695" s="22">
        <v>70</v>
      </c>
      <c r="C695" s="22" t="s">
        <v>484</v>
      </c>
      <c r="D695" s="22" t="s">
        <v>31</v>
      </c>
      <c r="E695" s="23">
        <v>0.71</v>
      </c>
      <c r="F695" s="23" t="str">
        <f t="shared" si="189"/>
        <v>&gt;0.5</v>
      </c>
      <c r="G695" s="24">
        <v>8.1999999999999993</v>
      </c>
      <c r="H695" s="23" t="str">
        <f t="shared" si="190"/>
        <v>&gt;7.0</v>
      </c>
      <c r="I695" s="23"/>
      <c r="J695" s="23"/>
      <c r="K695" s="24">
        <v>9</v>
      </c>
      <c r="L695" s="23" t="str">
        <f t="shared" si="191"/>
        <v>&lt;10</v>
      </c>
      <c r="M695" s="25">
        <v>100</v>
      </c>
      <c r="N695" s="18" t="str">
        <f t="shared" si="180"/>
        <v>&lt;110</v>
      </c>
      <c r="O695" s="25">
        <v>90.683999999999997</v>
      </c>
      <c r="P695" s="18" t="str">
        <f t="shared" si="188"/>
        <v>&gt;44</v>
      </c>
      <c r="Q695" s="25">
        <v>74.7</v>
      </c>
      <c r="R695" s="18" t="str">
        <f t="shared" si="193"/>
        <v>&gt;58</v>
      </c>
      <c r="S695" s="26" t="s">
        <v>8</v>
      </c>
      <c r="T695" s="18">
        <v>10</v>
      </c>
      <c r="U695" s="26" t="str">
        <f t="shared" si="192"/>
        <v>8–15</v>
      </c>
      <c r="V695" s="22">
        <v>3</v>
      </c>
      <c r="W695" s="22" t="str">
        <f t="shared" si="185"/>
        <v>2000–4000</v>
      </c>
      <c r="X695" s="25">
        <v>3260</v>
      </c>
      <c r="Y695" s="25">
        <v>3870</v>
      </c>
      <c r="Z695" s="27">
        <f t="shared" si="186"/>
        <v>0.17152731166307419</v>
      </c>
      <c r="AA695" s="25"/>
      <c r="AB695" s="25"/>
      <c r="AC695" s="27"/>
      <c r="AD695" s="25"/>
      <c r="AE695" s="25"/>
      <c r="AF695" s="27"/>
      <c r="AG695" s="22" t="str">
        <f t="shared" si="183"/>
        <v>30–40</v>
      </c>
      <c r="AH695" s="28">
        <v>36.4</v>
      </c>
      <c r="AI695" s="28">
        <v>43</v>
      </c>
      <c r="AJ695" s="27">
        <f t="shared" si="184"/>
        <v>0.16663134105086747</v>
      </c>
      <c r="AK695" s="28"/>
      <c r="AL695" s="28"/>
      <c r="AM695" s="27"/>
      <c r="AN695" s="28"/>
      <c r="AO695" s="28"/>
      <c r="AP695" s="27"/>
      <c r="AQ695" s="25">
        <v>118.664</v>
      </c>
      <c r="AR695" s="25">
        <v>166.41</v>
      </c>
      <c r="AS695" s="27">
        <f t="shared" si="187"/>
        <v>0.33815865271394152</v>
      </c>
      <c r="AT695" s="25"/>
      <c r="AU695" s="25"/>
      <c r="AV695" s="27"/>
      <c r="AW695" s="25"/>
      <c r="AX695" s="25"/>
      <c r="AY695" s="27"/>
      <c r="AZ695" s="26">
        <v>0.66000000000000014</v>
      </c>
    </row>
    <row r="696" spans="1:52" x14ac:dyDescent="0.25">
      <c r="A696" s="22">
        <v>693</v>
      </c>
      <c r="B696" s="22">
        <v>70</v>
      </c>
      <c r="C696" s="22" t="s">
        <v>484</v>
      </c>
      <c r="D696" s="22" t="s">
        <v>31</v>
      </c>
      <c r="E696" s="23">
        <v>0.71</v>
      </c>
      <c r="F696" s="23" t="str">
        <f t="shared" si="189"/>
        <v>&gt;0.5</v>
      </c>
      <c r="G696" s="24">
        <v>8.1999999999999993</v>
      </c>
      <c r="H696" s="23" t="str">
        <f t="shared" si="190"/>
        <v>&gt;7.0</v>
      </c>
      <c r="I696" s="23"/>
      <c r="J696" s="23"/>
      <c r="K696" s="24">
        <v>9</v>
      </c>
      <c r="L696" s="23" t="str">
        <f t="shared" si="191"/>
        <v>&lt;10</v>
      </c>
      <c r="M696" s="25">
        <v>100</v>
      </c>
      <c r="N696" s="18" t="str">
        <f t="shared" si="180"/>
        <v>&lt;110</v>
      </c>
      <c r="O696" s="25">
        <v>90.683999999999997</v>
      </c>
      <c r="P696" s="18" t="str">
        <f t="shared" si="188"/>
        <v>&gt;44</v>
      </c>
      <c r="Q696" s="25">
        <v>74.7</v>
      </c>
      <c r="R696" s="18" t="str">
        <f t="shared" si="193"/>
        <v>&gt;58</v>
      </c>
      <c r="S696" s="26" t="s">
        <v>8</v>
      </c>
      <c r="T696" s="18">
        <v>10</v>
      </c>
      <c r="U696" s="26" t="str">
        <f t="shared" si="192"/>
        <v>8–15</v>
      </c>
      <c r="V696" s="22">
        <v>3</v>
      </c>
      <c r="W696" s="22" t="str">
        <f t="shared" si="185"/>
        <v>2000–4000</v>
      </c>
      <c r="X696" s="25">
        <v>2890</v>
      </c>
      <c r="Y696" s="25">
        <v>3890</v>
      </c>
      <c r="Z696" s="27">
        <f t="shared" si="186"/>
        <v>0.29715265550601411</v>
      </c>
      <c r="AA696" s="25"/>
      <c r="AB696" s="25"/>
      <c r="AC696" s="27"/>
      <c r="AD696" s="25"/>
      <c r="AE696" s="25"/>
      <c r="AF696" s="27"/>
      <c r="AG696" s="22" t="str">
        <f t="shared" si="183"/>
        <v>30–40</v>
      </c>
      <c r="AH696" s="28">
        <v>34.5</v>
      </c>
      <c r="AI696" s="28">
        <v>50.2</v>
      </c>
      <c r="AJ696" s="27">
        <f t="shared" si="184"/>
        <v>0.37505570266036953</v>
      </c>
      <c r="AK696" s="28"/>
      <c r="AL696" s="28"/>
      <c r="AM696" s="27"/>
      <c r="AN696" s="28"/>
      <c r="AO696" s="28"/>
      <c r="AP696" s="27"/>
      <c r="AQ696" s="25">
        <v>99.704999999999998</v>
      </c>
      <c r="AR696" s="25">
        <v>195.27799999999999</v>
      </c>
      <c r="AS696" s="27">
        <f t="shared" si="187"/>
        <v>0.67220835816638347</v>
      </c>
      <c r="AT696" s="25"/>
      <c r="AU696" s="25"/>
      <c r="AV696" s="27"/>
      <c r="AW696" s="25"/>
      <c r="AX696" s="25"/>
      <c r="AY696" s="27"/>
      <c r="AZ696" s="26">
        <v>1.5700000000000003</v>
      </c>
    </row>
    <row r="697" spans="1:52" x14ac:dyDescent="0.25">
      <c r="A697" s="22">
        <v>694</v>
      </c>
      <c r="B697" s="22">
        <v>70</v>
      </c>
      <c r="C697" s="22" t="s">
        <v>484</v>
      </c>
      <c r="D697" s="22" t="s">
        <v>31</v>
      </c>
      <c r="E697" s="23">
        <v>0.71</v>
      </c>
      <c r="F697" s="23" t="str">
        <f t="shared" si="189"/>
        <v>&gt;0.5</v>
      </c>
      <c r="G697" s="24">
        <v>8.1999999999999993</v>
      </c>
      <c r="H697" s="23" t="str">
        <f t="shared" si="190"/>
        <v>&gt;7.0</v>
      </c>
      <c r="I697" s="23"/>
      <c r="J697" s="23"/>
      <c r="K697" s="24">
        <v>9</v>
      </c>
      <c r="L697" s="23" t="str">
        <f t="shared" si="191"/>
        <v>&lt;10</v>
      </c>
      <c r="M697" s="25">
        <v>100</v>
      </c>
      <c r="N697" s="18" t="str">
        <f t="shared" si="180"/>
        <v>&lt;110</v>
      </c>
      <c r="O697" s="25">
        <v>90.683999999999997</v>
      </c>
      <c r="P697" s="18" t="str">
        <f t="shared" si="188"/>
        <v>&gt;44</v>
      </c>
      <c r="Q697" s="25">
        <v>74.7</v>
      </c>
      <c r="R697" s="18" t="str">
        <f t="shared" si="193"/>
        <v>&gt;58</v>
      </c>
      <c r="S697" s="26" t="s">
        <v>8</v>
      </c>
      <c r="T697" s="18">
        <v>10</v>
      </c>
      <c r="U697" s="26" t="str">
        <f t="shared" si="192"/>
        <v>8–15</v>
      </c>
      <c r="V697" s="22">
        <v>3</v>
      </c>
      <c r="W697" s="22" t="str">
        <f t="shared" si="185"/>
        <v>2000–4000</v>
      </c>
      <c r="X697" s="25">
        <v>3250</v>
      </c>
      <c r="Y697" s="25">
        <v>4140</v>
      </c>
      <c r="Z697" s="27">
        <f t="shared" si="186"/>
        <v>0.24204079149557689</v>
      </c>
      <c r="AA697" s="25"/>
      <c r="AB697" s="25"/>
      <c r="AC697" s="27"/>
      <c r="AD697" s="25"/>
      <c r="AE697" s="25"/>
      <c r="AF697" s="27"/>
      <c r="AG697" s="22" t="str">
        <f t="shared" si="183"/>
        <v>30–40</v>
      </c>
      <c r="AH697" s="28">
        <v>30.6</v>
      </c>
      <c r="AI697" s="28">
        <v>37.299999999999997</v>
      </c>
      <c r="AJ697" s="27">
        <f t="shared" si="184"/>
        <v>0.19799331769143469</v>
      </c>
      <c r="AK697" s="28"/>
      <c r="AL697" s="28"/>
      <c r="AM697" s="27"/>
      <c r="AN697" s="28"/>
      <c r="AO697" s="28"/>
      <c r="AP697" s="27"/>
      <c r="AQ697" s="25">
        <v>99.45</v>
      </c>
      <c r="AR697" s="25">
        <v>154.422</v>
      </c>
      <c r="AS697" s="27">
        <f t="shared" si="187"/>
        <v>0.44003410918701158</v>
      </c>
      <c r="AT697" s="25"/>
      <c r="AU697" s="25"/>
      <c r="AV697" s="27"/>
      <c r="AW697" s="25"/>
      <c r="AX697" s="25"/>
      <c r="AY697" s="27"/>
      <c r="AZ697" s="26">
        <v>0.6699999999999996</v>
      </c>
    </row>
    <row r="698" spans="1:52" x14ac:dyDescent="0.25">
      <c r="A698" s="22">
        <v>695</v>
      </c>
      <c r="B698" s="22">
        <v>70</v>
      </c>
      <c r="C698" s="22" t="s">
        <v>484</v>
      </c>
      <c r="D698" s="22" t="s">
        <v>31</v>
      </c>
      <c r="E698" s="23">
        <v>0.71</v>
      </c>
      <c r="F698" s="23" t="str">
        <f t="shared" si="189"/>
        <v>&gt;0.5</v>
      </c>
      <c r="G698" s="24">
        <v>8.1999999999999993</v>
      </c>
      <c r="H698" s="23" t="str">
        <f t="shared" si="190"/>
        <v>&gt;7.0</v>
      </c>
      <c r="I698" s="23"/>
      <c r="J698" s="23"/>
      <c r="K698" s="24">
        <v>9</v>
      </c>
      <c r="L698" s="23" t="str">
        <f t="shared" si="191"/>
        <v>&lt;10</v>
      </c>
      <c r="M698" s="25">
        <v>100</v>
      </c>
      <c r="N698" s="18" t="str">
        <f t="shared" si="180"/>
        <v>&lt;110</v>
      </c>
      <c r="O698" s="25">
        <v>90.683999999999997</v>
      </c>
      <c r="P698" s="18" t="str">
        <f t="shared" si="188"/>
        <v>&gt;44</v>
      </c>
      <c r="Q698" s="25">
        <v>74.7</v>
      </c>
      <c r="R698" s="18" t="str">
        <f t="shared" si="193"/>
        <v>&gt;58</v>
      </c>
      <c r="S698" s="26" t="s">
        <v>8</v>
      </c>
      <c r="T698" s="18">
        <v>10</v>
      </c>
      <c r="U698" s="26" t="str">
        <f t="shared" si="192"/>
        <v>8–15</v>
      </c>
      <c r="V698" s="22">
        <v>3</v>
      </c>
      <c r="W698" s="22" t="str">
        <f t="shared" si="185"/>
        <v>2000–4000</v>
      </c>
      <c r="X698" s="25">
        <v>3100</v>
      </c>
      <c r="Y698" s="25">
        <v>3680</v>
      </c>
      <c r="Z698" s="27">
        <f t="shared" si="186"/>
        <v>0.17151064068973892</v>
      </c>
      <c r="AA698" s="25"/>
      <c r="AB698" s="25"/>
      <c r="AC698" s="27"/>
      <c r="AD698" s="25"/>
      <c r="AE698" s="25"/>
      <c r="AF698" s="27"/>
      <c r="AG698" s="22" t="str">
        <f t="shared" si="183"/>
        <v>30–40</v>
      </c>
      <c r="AH698" s="28">
        <v>30.3</v>
      </c>
      <c r="AI698" s="28">
        <v>37.200000000000003</v>
      </c>
      <c r="AJ698" s="27">
        <f t="shared" si="184"/>
        <v>0.20516104876377739</v>
      </c>
      <c r="AK698" s="28"/>
      <c r="AL698" s="28"/>
      <c r="AM698" s="27"/>
      <c r="AN698" s="28"/>
      <c r="AO698" s="28"/>
      <c r="AP698" s="27"/>
      <c r="AQ698" s="25">
        <v>93.93</v>
      </c>
      <c r="AR698" s="25">
        <v>136.89599999999999</v>
      </c>
      <c r="AS698" s="27">
        <f t="shared" si="187"/>
        <v>0.37667168945351626</v>
      </c>
      <c r="AT698" s="25"/>
      <c r="AU698" s="25"/>
      <c r="AV698" s="27"/>
      <c r="AW698" s="25"/>
      <c r="AX698" s="25"/>
      <c r="AY698" s="27"/>
      <c r="AZ698" s="26">
        <v>0.69000000000000017</v>
      </c>
    </row>
    <row r="699" spans="1:52" x14ac:dyDescent="0.25">
      <c r="A699" s="22">
        <v>696</v>
      </c>
      <c r="B699" s="22">
        <v>70</v>
      </c>
      <c r="C699" s="22" t="s">
        <v>484</v>
      </c>
      <c r="D699" s="22" t="s">
        <v>31</v>
      </c>
      <c r="E699" s="23">
        <v>0.71</v>
      </c>
      <c r="F699" s="23" t="str">
        <f t="shared" si="189"/>
        <v>&gt;0.5</v>
      </c>
      <c r="G699" s="24">
        <v>8.1999999999999993</v>
      </c>
      <c r="H699" s="23" t="str">
        <f t="shared" si="190"/>
        <v>&gt;7.0</v>
      </c>
      <c r="I699" s="23"/>
      <c r="J699" s="23"/>
      <c r="K699" s="24">
        <v>9</v>
      </c>
      <c r="L699" s="23" t="str">
        <f t="shared" si="191"/>
        <v>&lt;10</v>
      </c>
      <c r="M699" s="25">
        <v>100</v>
      </c>
      <c r="N699" s="18" t="str">
        <f t="shared" si="180"/>
        <v>&lt;110</v>
      </c>
      <c r="O699" s="25">
        <v>90.683999999999997</v>
      </c>
      <c r="P699" s="18" t="str">
        <f t="shared" si="188"/>
        <v>&gt;44</v>
      </c>
      <c r="Q699" s="25">
        <v>74.7</v>
      </c>
      <c r="R699" s="18" t="str">
        <f t="shared" si="193"/>
        <v>&gt;58</v>
      </c>
      <c r="S699" s="26" t="s">
        <v>8</v>
      </c>
      <c r="T699" s="18">
        <v>10</v>
      </c>
      <c r="U699" s="26" t="str">
        <f t="shared" si="192"/>
        <v>8–15</v>
      </c>
      <c r="V699" s="22">
        <v>3</v>
      </c>
      <c r="W699" s="22" t="str">
        <f t="shared" si="185"/>
        <v>2000–4000</v>
      </c>
      <c r="X699" s="25">
        <v>3650</v>
      </c>
      <c r="Y699" s="25">
        <v>4040</v>
      </c>
      <c r="Z699" s="27">
        <f t="shared" si="186"/>
        <v>0.10151752437865846</v>
      </c>
      <c r="AA699" s="25"/>
      <c r="AB699" s="25"/>
      <c r="AC699" s="27"/>
      <c r="AD699" s="25"/>
      <c r="AE699" s="25"/>
      <c r="AF699" s="27"/>
      <c r="AG699" s="22" t="str">
        <f t="shared" si="183"/>
        <v>30–40</v>
      </c>
      <c r="AH699" s="28">
        <v>30.6</v>
      </c>
      <c r="AI699" s="28">
        <v>35.799999999999997</v>
      </c>
      <c r="AJ699" s="27">
        <f t="shared" si="184"/>
        <v>0.15694788444831939</v>
      </c>
      <c r="AK699" s="28"/>
      <c r="AL699" s="28"/>
      <c r="AM699" s="27"/>
      <c r="AN699" s="28"/>
      <c r="AO699" s="28"/>
      <c r="AP699" s="27"/>
      <c r="AQ699" s="25">
        <v>111.69</v>
      </c>
      <c r="AR699" s="25">
        <v>144.63200000000001</v>
      </c>
      <c r="AS699" s="27">
        <f t="shared" si="187"/>
        <v>0.25846540882697822</v>
      </c>
      <c r="AT699" s="25"/>
      <c r="AU699" s="25"/>
      <c r="AV699" s="27"/>
      <c r="AW699" s="25"/>
      <c r="AX699" s="25"/>
      <c r="AY699" s="27"/>
      <c r="AZ699" s="26">
        <v>0.51999999999999957</v>
      </c>
    </row>
    <row r="700" spans="1:52" x14ac:dyDescent="0.25">
      <c r="A700" s="22">
        <v>697</v>
      </c>
      <c r="B700" s="22">
        <v>70</v>
      </c>
      <c r="C700" s="22" t="s">
        <v>484</v>
      </c>
      <c r="D700" s="22" t="s">
        <v>31</v>
      </c>
      <c r="E700" s="23">
        <v>0.71</v>
      </c>
      <c r="F700" s="23" t="str">
        <f t="shared" si="189"/>
        <v>&gt;0.5</v>
      </c>
      <c r="G700" s="24">
        <v>8.1999999999999993</v>
      </c>
      <c r="H700" s="23" t="str">
        <f t="shared" si="190"/>
        <v>&gt;7.0</v>
      </c>
      <c r="I700" s="23"/>
      <c r="J700" s="23"/>
      <c r="K700" s="24">
        <v>9</v>
      </c>
      <c r="L700" s="23" t="str">
        <f t="shared" si="191"/>
        <v>&lt;10</v>
      </c>
      <c r="M700" s="25">
        <v>100</v>
      </c>
      <c r="N700" s="18" t="str">
        <f t="shared" si="180"/>
        <v>&lt;110</v>
      </c>
      <c r="O700" s="25">
        <v>90.683999999999997</v>
      </c>
      <c r="P700" s="18" t="str">
        <f t="shared" si="188"/>
        <v>&gt;44</v>
      </c>
      <c r="Q700" s="25">
        <v>74.7</v>
      </c>
      <c r="R700" s="18" t="str">
        <f t="shared" si="193"/>
        <v>&gt;58</v>
      </c>
      <c r="S700" s="26" t="s">
        <v>8</v>
      </c>
      <c r="T700" s="18">
        <v>10</v>
      </c>
      <c r="U700" s="26" t="str">
        <f t="shared" si="192"/>
        <v>8–15</v>
      </c>
      <c r="V700" s="22">
        <v>3</v>
      </c>
      <c r="W700" s="22" t="str">
        <f t="shared" si="185"/>
        <v>2000–4000</v>
      </c>
      <c r="X700" s="25">
        <v>3350</v>
      </c>
      <c r="Y700" s="25">
        <v>3890</v>
      </c>
      <c r="Z700" s="27">
        <f t="shared" si="186"/>
        <v>0.14944881179337996</v>
      </c>
      <c r="AA700" s="25"/>
      <c r="AB700" s="25"/>
      <c r="AC700" s="27"/>
      <c r="AD700" s="25"/>
      <c r="AE700" s="25"/>
      <c r="AF700" s="27"/>
      <c r="AG700" s="22" t="str">
        <f t="shared" si="183"/>
        <v>20–30</v>
      </c>
      <c r="AH700" s="28">
        <v>28</v>
      </c>
      <c r="AI700" s="28">
        <v>32.9</v>
      </c>
      <c r="AJ700" s="27">
        <f t="shared" si="184"/>
        <v>0.16126814759612232</v>
      </c>
      <c r="AK700" s="28"/>
      <c r="AL700" s="28"/>
      <c r="AM700" s="27"/>
      <c r="AN700" s="28"/>
      <c r="AO700" s="28"/>
      <c r="AP700" s="27"/>
      <c r="AQ700" s="25">
        <v>93.8</v>
      </c>
      <c r="AR700" s="25">
        <v>127.98099999999999</v>
      </c>
      <c r="AS700" s="27">
        <f t="shared" si="187"/>
        <v>0.31071695938950217</v>
      </c>
      <c r="AT700" s="25"/>
      <c r="AU700" s="25"/>
      <c r="AV700" s="27"/>
      <c r="AW700" s="25"/>
      <c r="AX700" s="25"/>
      <c r="AY700" s="27"/>
      <c r="AZ700" s="26">
        <v>0.48999999999999988</v>
      </c>
    </row>
    <row r="701" spans="1:52" x14ac:dyDescent="0.25">
      <c r="A701" s="22">
        <v>698</v>
      </c>
      <c r="B701" s="22">
        <v>70</v>
      </c>
      <c r="C701" s="22" t="s">
        <v>484</v>
      </c>
      <c r="D701" s="22" t="s">
        <v>31</v>
      </c>
      <c r="E701" s="23">
        <v>0.71</v>
      </c>
      <c r="F701" s="23" t="str">
        <f t="shared" si="189"/>
        <v>&gt;0.5</v>
      </c>
      <c r="G701" s="24">
        <v>8.1999999999999993</v>
      </c>
      <c r="H701" s="23" t="str">
        <f t="shared" si="190"/>
        <v>&gt;7.0</v>
      </c>
      <c r="I701" s="23"/>
      <c r="J701" s="23"/>
      <c r="K701" s="24">
        <v>9</v>
      </c>
      <c r="L701" s="23" t="str">
        <f t="shared" si="191"/>
        <v>&lt;10</v>
      </c>
      <c r="M701" s="25">
        <v>100</v>
      </c>
      <c r="N701" s="18" t="str">
        <f t="shared" si="180"/>
        <v>&lt;110</v>
      </c>
      <c r="O701" s="25">
        <v>90.683999999999997</v>
      </c>
      <c r="P701" s="18" t="str">
        <f t="shared" si="188"/>
        <v>&gt;44</v>
      </c>
      <c r="Q701" s="25">
        <v>74.7</v>
      </c>
      <c r="R701" s="18" t="str">
        <f t="shared" si="193"/>
        <v>&gt;58</v>
      </c>
      <c r="S701" s="26" t="s">
        <v>8</v>
      </c>
      <c r="T701" s="18">
        <v>10</v>
      </c>
      <c r="U701" s="26" t="str">
        <f t="shared" si="192"/>
        <v>8–15</v>
      </c>
      <c r="V701" s="22">
        <v>3</v>
      </c>
      <c r="W701" s="22" t="str">
        <f t="shared" si="185"/>
        <v>2000–4000</v>
      </c>
      <c r="X701" s="25">
        <v>3530</v>
      </c>
      <c r="Y701" s="25">
        <v>3780</v>
      </c>
      <c r="Z701" s="27">
        <f t="shared" si="186"/>
        <v>6.8426138686290952E-2</v>
      </c>
      <c r="AA701" s="25"/>
      <c r="AB701" s="25"/>
      <c r="AC701" s="27"/>
      <c r="AD701" s="25"/>
      <c r="AE701" s="25"/>
      <c r="AF701" s="27"/>
      <c r="AG701" s="22" t="str">
        <f t="shared" si="183"/>
        <v>20–30</v>
      </c>
      <c r="AH701" s="28">
        <v>29.1</v>
      </c>
      <c r="AI701" s="28">
        <v>37.200000000000003</v>
      </c>
      <c r="AJ701" s="27">
        <f t="shared" si="184"/>
        <v>0.24557058710165414</v>
      </c>
      <c r="AK701" s="28"/>
      <c r="AL701" s="28"/>
      <c r="AM701" s="27"/>
      <c r="AN701" s="28"/>
      <c r="AO701" s="28"/>
      <c r="AP701" s="27"/>
      <c r="AQ701" s="25">
        <v>102.723</v>
      </c>
      <c r="AR701" s="25">
        <v>140.61600000000001</v>
      </c>
      <c r="AS701" s="27">
        <f t="shared" si="187"/>
        <v>0.31399672578794507</v>
      </c>
      <c r="AT701" s="25"/>
      <c r="AU701" s="25"/>
      <c r="AV701" s="27"/>
      <c r="AW701" s="25"/>
      <c r="AX701" s="25"/>
      <c r="AY701" s="27"/>
      <c r="AZ701" s="26">
        <v>0.81000000000000016</v>
      </c>
    </row>
    <row r="702" spans="1:52" x14ac:dyDescent="0.25">
      <c r="A702" s="22">
        <v>699</v>
      </c>
      <c r="B702" s="22">
        <v>70</v>
      </c>
      <c r="C702" s="22" t="s">
        <v>484</v>
      </c>
      <c r="D702" s="22" t="s">
        <v>31</v>
      </c>
      <c r="E702" s="23">
        <v>0.71</v>
      </c>
      <c r="F702" s="23" t="str">
        <f t="shared" si="189"/>
        <v>&gt;0.5</v>
      </c>
      <c r="G702" s="24">
        <v>8.1999999999999993</v>
      </c>
      <c r="H702" s="23" t="str">
        <f>IF(G702&gt;7,"&gt;7.0","≤7.0")</f>
        <v>&gt;7.0</v>
      </c>
      <c r="I702" s="23"/>
      <c r="J702" s="23"/>
      <c r="K702" s="24">
        <v>9</v>
      </c>
      <c r="L702" s="23" t="str">
        <f t="shared" si="191"/>
        <v>&lt;10</v>
      </c>
      <c r="M702" s="25">
        <v>100</v>
      </c>
      <c r="N702" s="18" t="str">
        <f t="shared" si="180"/>
        <v>&lt;110</v>
      </c>
      <c r="O702" s="25">
        <v>90.683999999999997</v>
      </c>
      <c r="P702" s="18" t="str">
        <f t="shared" si="188"/>
        <v>&gt;44</v>
      </c>
      <c r="Q702" s="25">
        <v>74.7</v>
      </c>
      <c r="R702" s="18" t="str">
        <f t="shared" si="193"/>
        <v>&gt;58</v>
      </c>
      <c r="S702" s="26" t="s">
        <v>8</v>
      </c>
      <c r="T702" s="18">
        <v>10</v>
      </c>
      <c r="U702" s="26" t="str">
        <f t="shared" si="192"/>
        <v>8–15</v>
      </c>
      <c r="V702" s="22">
        <v>3</v>
      </c>
      <c r="W702" s="22" t="str">
        <f t="shared" si="185"/>
        <v>2000–4000</v>
      </c>
      <c r="X702" s="25">
        <v>3130</v>
      </c>
      <c r="Y702" s="25">
        <v>4080</v>
      </c>
      <c r="Z702" s="27">
        <f t="shared" si="186"/>
        <v>0.26506398386400853</v>
      </c>
      <c r="AA702" s="25"/>
      <c r="AB702" s="25"/>
      <c r="AC702" s="27"/>
      <c r="AD702" s="25"/>
      <c r="AE702" s="25"/>
      <c r="AF702" s="27"/>
      <c r="AG702" s="22" t="str">
        <f t="shared" si="183"/>
        <v>30–40</v>
      </c>
      <c r="AH702" s="28">
        <v>31.7</v>
      </c>
      <c r="AI702" s="28">
        <v>37.700000000000003</v>
      </c>
      <c r="AJ702" s="27">
        <f t="shared" si="184"/>
        <v>0.17334341357073027</v>
      </c>
      <c r="AK702" s="28"/>
      <c r="AL702" s="28"/>
      <c r="AM702" s="27"/>
      <c r="AN702" s="28"/>
      <c r="AO702" s="28"/>
      <c r="AP702" s="27"/>
      <c r="AQ702" s="25">
        <v>99.221000000000004</v>
      </c>
      <c r="AR702" s="25">
        <v>153.816</v>
      </c>
      <c r="AS702" s="27">
        <f t="shared" si="187"/>
        <v>0.43840739743473861</v>
      </c>
      <c r="AT702" s="25"/>
      <c r="AU702" s="25"/>
      <c r="AV702" s="27"/>
      <c r="AW702" s="25"/>
      <c r="AX702" s="25"/>
      <c r="AY702" s="27"/>
      <c r="AZ702" s="26">
        <v>0.60000000000000031</v>
      </c>
    </row>
    <row r="703" spans="1:52" x14ac:dyDescent="0.25">
      <c r="A703" s="22">
        <v>700</v>
      </c>
      <c r="B703" s="22">
        <v>70</v>
      </c>
      <c r="C703" s="22" t="s">
        <v>484</v>
      </c>
      <c r="D703" s="22" t="s">
        <v>31</v>
      </c>
      <c r="E703" s="23">
        <v>0.71</v>
      </c>
      <c r="F703" s="23" t="str">
        <f t="shared" si="189"/>
        <v>&gt;0.5</v>
      </c>
      <c r="G703" s="24">
        <v>8.1999999999999993</v>
      </c>
      <c r="H703" s="23" t="str">
        <f t="shared" si="190"/>
        <v>&gt;7.0</v>
      </c>
      <c r="I703" s="23"/>
      <c r="J703" s="23"/>
      <c r="K703" s="24">
        <v>9</v>
      </c>
      <c r="L703" s="23" t="str">
        <f t="shared" si="191"/>
        <v>&lt;10</v>
      </c>
      <c r="M703" s="25">
        <v>100</v>
      </c>
      <c r="N703" s="18" t="str">
        <f t="shared" si="180"/>
        <v>&lt;110</v>
      </c>
      <c r="O703" s="25">
        <v>90.683999999999997</v>
      </c>
      <c r="P703" s="18" t="str">
        <f t="shared" si="188"/>
        <v>&gt;44</v>
      </c>
      <c r="Q703" s="25">
        <v>74.7</v>
      </c>
      <c r="R703" s="18" t="str">
        <f t="shared" si="193"/>
        <v>&gt;58</v>
      </c>
      <c r="S703" s="26" t="s">
        <v>8</v>
      </c>
      <c r="T703" s="18">
        <v>10</v>
      </c>
      <c r="U703" s="26" t="str">
        <f t="shared" si="192"/>
        <v>8–15</v>
      </c>
      <c r="V703" s="22">
        <v>3</v>
      </c>
      <c r="W703" s="22" t="str">
        <f t="shared" si="185"/>
        <v>2000–4000</v>
      </c>
      <c r="X703" s="25">
        <v>3610</v>
      </c>
      <c r="Y703" s="25">
        <v>4140</v>
      </c>
      <c r="Z703" s="27">
        <f t="shared" si="186"/>
        <v>0.13698801549243339</v>
      </c>
      <c r="AA703" s="25"/>
      <c r="AB703" s="25"/>
      <c r="AC703" s="27"/>
      <c r="AD703" s="25"/>
      <c r="AE703" s="25"/>
      <c r="AF703" s="27"/>
      <c r="AG703" s="22" t="str">
        <f t="shared" si="183"/>
        <v>30–40</v>
      </c>
      <c r="AH703" s="28">
        <v>32.1</v>
      </c>
      <c r="AI703" s="28">
        <v>36.5</v>
      </c>
      <c r="AJ703" s="27">
        <f t="shared" si="184"/>
        <v>0.12845623045247564</v>
      </c>
      <c r="AK703" s="28"/>
      <c r="AL703" s="28"/>
      <c r="AM703" s="27"/>
      <c r="AN703" s="28"/>
      <c r="AO703" s="28"/>
      <c r="AP703" s="27"/>
      <c r="AQ703" s="25">
        <v>115.881</v>
      </c>
      <c r="AR703" s="25">
        <v>151.11000000000001</v>
      </c>
      <c r="AS703" s="27">
        <f t="shared" si="187"/>
        <v>0.26544424594490923</v>
      </c>
      <c r="AT703" s="25"/>
      <c r="AU703" s="25"/>
      <c r="AV703" s="27"/>
      <c r="AW703" s="25"/>
      <c r="AX703" s="25"/>
      <c r="AY703" s="27"/>
      <c r="AZ703" s="26">
        <v>0.43999999999999984</v>
      </c>
    </row>
    <row r="704" spans="1:52" x14ac:dyDescent="0.25">
      <c r="A704" s="22">
        <v>701</v>
      </c>
      <c r="B704" s="22">
        <v>70</v>
      </c>
      <c r="C704" s="22" t="s">
        <v>484</v>
      </c>
      <c r="D704" s="22" t="s">
        <v>31</v>
      </c>
      <c r="E704" s="23">
        <v>0.71</v>
      </c>
      <c r="F704" s="23" t="str">
        <f t="shared" si="189"/>
        <v>&gt;0.5</v>
      </c>
      <c r="G704" s="24">
        <v>8.1999999999999993</v>
      </c>
      <c r="H704" s="23" t="str">
        <f t="shared" si="190"/>
        <v>&gt;7.0</v>
      </c>
      <c r="I704" s="23"/>
      <c r="J704" s="23"/>
      <c r="K704" s="24">
        <v>9</v>
      </c>
      <c r="L704" s="23" t="str">
        <f t="shared" si="191"/>
        <v>&lt;10</v>
      </c>
      <c r="M704" s="25">
        <v>100</v>
      </c>
      <c r="N704" s="18" t="str">
        <f t="shared" ref="N704:N732" si="194">IF(M704&gt;180,"&gt;180",IF(M704&gt;110,"110–180","&lt;110"))</f>
        <v>&lt;110</v>
      </c>
      <c r="O704" s="25">
        <v>90.683999999999997</v>
      </c>
      <c r="P704" s="18" t="str">
        <f t="shared" si="188"/>
        <v>&gt;44</v>
      </c>
      <c r="Q704" s="25">
        <v>74.7</v>
      </c>
      <c r="R704" s="18" t="str">
        <f t="shared" ref="R704:R732" si="195">IF(Q704&gt;58,"&gt;58",IF(Q704&gt;25,"25–58","&lt;25"))</f>
        <v>&gt;58</v>
      </c>
      <c r="S704" s="26" t="s">
        <v>8</v>
      </c>
      <c r="T704" s="18">
        <v>10</v>
      </c>
      <c r="U704" s="26" t="str">
        <f t="shared" si="192"/>
        <v>8–15</v>
      </c>
      <c r="V704" s="22">
        <v>3</v>
      </c>
      <c r="W704" s="22" t="str">
        <f t="shared" si="185"/>
        <v>2000–4000</v>
      </c>
      <c r="X704" s="25">
        <v>3690</v>
      </c>
      <c r="Y704" s="25">
        <v>4160</v>
      </c>
      <c r="Z704" s="27">
        <f t="shared" si="186"/>
        <v>0.11988861622073602</v>
      </c>
      <c r="AA704" s="25"/>
      <c r="AB704" s="25"/>
      <c r="AC704" s="27"/>
      <c r="AD704" s="25"/>
      <c r="AE704" s="25"/>
      <c r="AF704" s="27"/>
      <c r="AG704" s="22" t="str">
        <f t="shared" ref="AG704:AG732" si="196">IF(AH704&gt;40,"&gt;40",IF(AH704&gt;30,"30–40",IF(AH704&gt;20,"20–30","&lt;20")))</f>
        <v>20–30</v>
      </c>
      <c r="AH704" s="28">
        <v>26.6</v>
      </c>
      <c r="AI704" s="28">
        <v>34.5</v>
      </c>
      <c r="AJ704" s="27">
        <f t="shared" ref="AJ704:AJ732" si="197">LN(AI704/AH704)</f>
        <v>0.26004810824966057</v>
      </c>
      <c r="AK704" s="28"/>
      <c r="AL704" s="28"/>
      <c r="AM704" s="27"/>
      <c r="AN704" s="28"/>
      <c r="AO704" s="28"/>
      <c r="AP704" s="27"/>
      <c r="AQ704" s="25">
        <v>98.153999999999996</v>
      </c>
      <c r="AR704" s="25">
        <v>143.52000000000001</v>
      </c>
      <c r="AS704" s="27">
        <f t="shared" si="187"/>
        <v>0.37993672447039695</v>
      </c>
      <c r="AT704" s="25"/>
      <c r="AU704" s="25"/>
      <c r="AV704" s="27"/>
      <c r="AW704" s="25"/>
      <c r="AX704" s="25"/>
      <c r="AY704" s="27"/>
      <c r="AZ704" s="26">
        <v>0.78999999999999981</v>
      </c>
    </row>
    <row r="705" spans="1:52" x14ac:dyDescent="0.25">
      <c r="A705" s="22">
        <v>702</v>
      </c>
      <c r="B705" s="22">
        <v>70</v>
      </c>
      <c r="C705" s="22" t="s">
        <v>484</v>
      </c>
      <c r="D705" s="22" t="s">
        <v>31</v>
      </c>
      <c r="E705" s="23">
        <v>0.71</v>
      </c>
      <c r="F705" s="23" t="str">
        <f t="shared" si="189"/>
        <v>&gt;0.5</v>
      </c>
      <c r="G705" s="24">
        <v>8.1999999999999993</v>
      </c>
      <c r="H705" s="23" t="str">
        <f t="shared" si="190"/>
        <v>&gt;7.0</v>
      </c>
      <c r="I705" s="23"/>
      <c r="J705" s="23"/>
      <c r="K705" s="24">
        <v>9</v>
      </c>
      <c r="L705" s="23" t="str">
        <f t="shared" si="191"/>
        <v>&lt;10</v>
      </c>
      <c r="M705" s="25">
        <v>100</v>
      </c>
      <c r="N705" s="18" t="str">
        <f t="shared" si="194"/>
        <v>&lt;110</v>
      </c>
      <c r="O705" s="25">
        <v>90.683999999999997</v>
      </c>
      <c r="P705" s="18" t="str">
        <f t="shared" si="188"/>
        <v>&gt;44</v>
      </c>
      <c r="Q705" s="25">
        <v>74.7</v>
      </c>
      <c r="R705" s="18" t="str">
        <f t="shared" si="195"/>
        <v>&gt;58</v>
      </c>
      <c r="S705" s="26" t="s">
        <v>8</v>
      </c>
      <c r="T705" s="18">
        <v>10</v>
      </c>
      <c r="U705" s="26" t="str">
        <f t="shared" si="192"/>
        <v>8–15</v>
      </c>
      <c r="V705" s="22">
        <v>3</v>
      </c>
      <c r="W705" s="22" t="str">
        <f t="shared" si="185"/>
        <v>2000–4000</v>
      </c>
      <c r="X705" s="25">
        <v>2420</v>
      </c>
      <c r="Y705" s="25">
        <v>2860</v>
      </c>
      <c r="Z705" s="27">
        <f t="shared" si="186"/>
        <v>0.16705408466316624</v>
      </c>
      <c r="AA705" s="25"/>
      <c r="AB705" s="25"/>
      <c r="AC705" s="27"/>
      <c r="AD705" s="25"/>
      <c r="AE705" s="25"/>
      <c r="AF705" s="27"/>
      <c r="AG705" s="22" t="str">
        <f t="shared" si="196"/>
        <v>20–30</v>
      </c>
      <c r="AH705" s="28">
        <v>29.7</v>
      </c>
      <c r="AI705" s="28">
        <v>36.6</v>
      </c>
      <c r="AJ705" s="27">
        <f t="shared" si="197"/>
        <v>0.20890119459866677</v>
      </c>
      <c r="AK705" s="28"/>
      <c r="AL705" s="28"/>
      <c r="AM705" s="27"/>
      <c r="AN705" s="28"/>
      <c r="AO705" s="28"/>
      <c r="AP705" s="27"/>
      <c r="AQ705" s="25">
        <v>71.873999999999995</v>
      </c>
      <c r="AR705" s="25">
        <v>104.676</v>
      </c>
      <c r="AS705" s="27">
        <f t="shared" si="187"/>
        <v>0.37595527926183292</v>
      </c>
      <c r="AT705" s="25"/>
      <c r="AU705" s="25"/>
      <c r="AV705" s="27"/>
      <c r="AW705" s="25"/>
      <c r="AX705" s="25"/>
      <c r="AY705" s="27"/>
      <c r="AZ705" s="26">
        <v>0.69000000000000017</v>
      </c>
    </row>
    <row r="706" spans="1:52" x14ac:dyDescent="0.25">
      <c r="A706" s="22">
        <v>703</v>
      </c>
      <c r="B706" s="22">
        <v>70</v>
      </c>
      <c r="C706" s="22" t="s">
        <v>484</v>
      </c>
      <c r="D706" s="22" t="s">
        <v>31</v>
      </c>
      <c r="E706" s="23">
        <v>0.71</v>
      </c>
      <c r="F706" s="23" t="str">
        <f t="shared" si="189"/>
        <v>&gt;0.5</v>
      </c>
      <c r="G706" s="24">
        <v>8.1999999999999993</v>
      </c>
      <c r="H706" s="23" t="str">
        <f t="shared" si="190"/>
        <v>&gt;7.0</v>
      </c>
      <c r="I706" s="23"/>
      <c r="J706" s="23"/>
      <c r="K706" s="24">
        <v>9</v>
      </c>
      <c r="L706" s="23" t="str">
        <f t="shared" si="191"/>
        <v>&lt;10</v>
      </c>
      <c r="M706" s="25">
        <v>100</v>
      </c>
      <c r="N706" s="18" t="str">
        <f t="shared" si="194"/>
        <v>&lt;110</v>
      </c>
      <c r="O706" s="25">
        <v>90.683999999999997</v>
      </c>
      <c r="P706" s="18" t="str">
        <f t="shared" si="188"/>
        <v>&gt;44</v>
      </c>
      <c r="Q706" s="25">
        <v>74.7</v>
      </c>
      <c r="R706" s="18" t="str">
        <f t="shared" si="195"/>
        <v>&gt;58</v>
      </c>
      <c r="S706" s="26" t="s">
        <v>8</v>
      </c>
      <c r="T706" s="18">
        <v>10</v>
      </c>
      <c r="U706" s="26" t="str">
        <f t="shared" si="192"/>
        <v>8–15</v>
      </c>
      <c r="V706" s="22">
        <v>3</v>
      </c>
      <c r="W706" s="22" t="str">
        <f t="shared" ref="W706:W762" si="198">IF(X706&gt;6000,"&gt;6000",IF(X706&gt;4000,"4000–6000",IF(X706&gt;2000,"2000–4000","&lt;2000")))</f>
        <v>2000–4000</v>
      </c>
      <c r="X706" s="25">
        <v>2520</v>
      </c>
      <c r="Y706" s="25">
        <v>3510</v>
      </c>
      <c r="Z706" s="27">
        <f t="shared" ref="Z706:Z762" si="199">LN(Y706/X706)</f>
        <v>0.33135713595444244</v>
      </c>
      <c r="AA706" s="25"/>
      <c r="AB706" s="25"/>
      <c r="AC706" s="27"/>
      <c r="AD706" s="25"/>
      <c r="AE706" s="25"/>
      <c r="AF706" s="27"/>
      <c r="AG706" s="22" t="str">
        <f t="shared" si="196"/>
        <v>20–30</v>
      </c>
      <c r="AH706" s="28">
        <v>27.5</v>
      </c>
      <c r="AI706" s="28">
        <v>35.6</v>
      </c>
      <c r="AJ706" s="27">
        <f t="shared" si="197"/>
        <v>0.25815963318545926</v>
      </c>
      <c r="AK706" s="28"/>
      <c r="AL706" s="28"/>
      <c r="AM706" s="27"/>
      <c r="AN706" s="28"/>
      <c r="AO706" s="28"/>
      <c r="AP706" s="27"/>
      <c r="AQ706" s="25">
        <v>69.3</v>
      </c>
      <c r="AR706" s="25">
        <v>124.956</v>
      </c>
      <c r="AS706" s="27">
        <f t="shared" ref="AS706:AS732" si="200">LN(AR706/AQ706)</f>
        <v>0.58951676913990181</v>
      </c>
      <c r="AT706" s="25"/>
      <c r="AU706" s="25"/>
      <c r="AV706" s="27"/>
      <c r="AW706" s="25"/>
      <c r="AX706" s="25"/>
      <c r="AY706" s="27"/>
      <c r="AZ706" s="26">
        <v>0.81000000000000016</v>
      </c>
    </row>
    <row r="707" spans="1:52" x14ac:dyDescent="0.25">
      <c r="A707" s="22">
        <v>704</v>
      </c>
      <c r="B707" s="22">
        <v>70</v>
      </c>
      <c r="C707" s="22" t="s">
        <v>484</v>
      </c>
      <c r="D707" s="22" t="s">
        <v>31</v>
      </c>
      <c r="E707" s="23">
        <v>0.71</v>
      </c>
      <c r="F707" s="23" t="str">
        <f t="shared" si="189"/>
        <v>&gt;0.5</v>
      </c>
      <c r="G707" s="24">
        <v>8.1999999999999993</v>
      </c>
      <c r="H707" s="23" t="str">
        <f t="shared" si="190"/>
        <v>&gt;7.0</v>
      </c>
      <c r="I707" s="23"/>
      <c r="J707" s="23"/>
      <c r="K707" s="24">
        <v>9</v>
      </c>
      <c r="L707" s="23" t="str">
        <f t="shared" si="191"/>
        <v>&lt;10</v>
      </c>
      <c r="M707" s="25">
        <v>100</v>
      </c>
      <c r="N707" s="18" t="str">
        <f t="shared" si="194"/>
        <v>&lt;110</v>
      </c>
      <c r="O707" s="25">
        <v>90.683999999999997</v>
      </c>
      <c r="P707" s="18" t="str">
        <f t="shared" ref="P707:P732" si="201">IF(O707&gt;44,"&gt;44",IF(O707&gt;26.4,"26–44","&lt;26"))</f>
        <v>&gt;44</v>
      </c>
      <c r="Q707" s="25">
        <v>74.7</v>
      </c>
      <c r="R707" s="18" t="str">
        <f t="shared" si="195"/>
        <v>&gt;58</v>
      </c>
      <c r="S707" s="26" t="s">
        <v>8</v>
      </c>
      <c r="T707" s="18">
        <v>10</v>
      </c>
      <c r="U707" s="26" t="str">
        <f t="shared" si="192"/>
        <v>8–15</v>
      </c>
      <c r="V707" s="22">
        <v>3</v>
      </c>
      <c r="W707" s="22" t="str">
        <f t="shared" si="198"/>
        <v>2000–4000</v>
      </c>
      <c r="X707" s="25">
        <v>3250</v>
      </c>
      <c r="Y707" s="25">
        <v>3250</v>
      </c>
      <c r="Z707" s="27">
        <f t="shared" si="199"/>
        <v>0</v>
      </c>
      <c r="AA707" s="25"/>
      <c r="AB707" s="25"/>
      <c r="AC707" s="27"/>
      <c r="AD707" s="25"/>
      <c r="AE707" s="25"/>
      <c r="AF707" s="27"/>
      <c r="AG707" s="22" t="str">
        <f t="shared" si="196"/>
        <v>20–30</v>
      </c>
      <c r="AH707" s="28">
        <v>25.1</v>
      </c>
      <c r="AI707" s="28">
        <v>39.9</v>
      </c>
      <c r="AJ707" s="27">
        <f t="shared" si="197"/>
        <v>0.46350847775807952</v>
      </c>
      <c r="AK707" s="28"/>
      <c r="AL707" s="28"/>
      <c r="AM707" s="27"/>
      <c r="AN707" s="28"/>
      <c r="AO707" s="28"/>
      <c r="AP707" s="27"/>
      <c r="AQ707" s="25">
        <v>81.575000000000003</v>
      </c>
      <c r="AR707" s="25">
        <v>129.67500000000001</v>
      </c>
      <c r="AS707" s="27">
        <f t="shared" si="200"/>
        <v>0.46350847775807968</v>
      </c>
      <c r="AT707" s="25"/>
      <c r="AU707" s="25"/>
      <c r="AV707" s="27"/>
      <c r="AW707" s="25"/>
      <c r="AX707" s="25"/>
      <c r="AY707" s="27"/>
      <c r="AZ707" s="26">
        <v>1.4799999999999998</v>
      </c>
    </row>
    <row r="708" spans="1:52" x14ac:dyDescent="0.25">
      <c r="A708" s="22">
        <v>705</v>
      </c>
      <c r="B708" s="22">
        <v>70</v>
      </c>
      <c r="C708" s="22" t="s">
        <v>484</v>
      </c>
      <c r="D708" s="22" t="s">
        <v>31</v>
      </c>
      <c r="E708" s="23">
        <v>0.71</v>
      </c>
      <c r="F708" s="23" t="str">
        <f t="shared" si="189"/>
        <v>&gt;0.5</v>
      </c>
      <c r="G708" s="24">
        <v>8.1999999999999993</v>
      </c>
      <c r="H708" s="23" t="str">
        <f t="shared" si="190"/>
        <v>&gt;7.0</v>
      </c>
      <c r="I708" s="23"/>
      <c r="J708" s="23"/>
      <c r="K708" s="24">
        <v>9</v>
      </c>
      <c r="L708" s="23" t="str">
        <f t="shared" si="191"/>
        <v>&lt;10</v>
      </c>
      <c r="M708" s="25">
        <v>100</v>
      </c>
      <c r="N708" s="18" t="str">
        <f t="shared" si="194"/>
        <v>&lt;110</v>
      </c>
      <c r="O708" s="25">
        <v>90.683999999999997</v>
      </c>
      <c r="P708" s="18" t="str">
        <f t="shared" si="201"/>
        <v>&gt;44</v>
      </c>
      <c r="Q708" s="25">
        <v>74.7</v>
      </c>
      <c r="R708" s="18" t="str">
        <f t="shared" si="195"/>
        <v>&gt;58</v>
      </c>
      <c r="S708" s="26" t="s">
        <v>8</v>
      </c>
      <c r="T708" s="18">
        <v>10</v>
      </c>
      <c r="U708" s="26" t="str">
        <f t="shared" si="192"/>
        <v>8–15</v>
      </c>
      <c r="V708" s="22">
        <v>3</v>
      </c>
      <c r="W708" s="22" t="str">
        <f t="shared" si="198"/>
        <v>2000–4000</v>
      </c>
      <c r="X708" s="25">
        <v>2800</v>
      </c>
      <c r="Y708" s="25">
        <v>3570</v>
      </c>
      <c r="Z708" s="27">
        <f t="shared" si="199"/>
        <v>0.24294617861038939</v>
      </c>
      <c r="AA708" s="25"/>
      <c r="AB708" s="25"/>
      <c r="AC708" s="27"/>
      <c r="AD708" s="25"/>
      <c r="AE708" s="25"/>
      <c r="AF708" s="27"/>
      <c r="AG708" s="22" t="str">
        <f t="shared" si="196"/>
        <v>30–40</v>
      </c>
      <c r="AH708" s="28">
        <v>30.4</v>
      </c>
      <c r="AI708" s="28">
        <v>54.4</v>
      </c>
      <c r="AJ708" s="27">
        <f t="shared" si="197"/>
        <v>0.58192154544972097</v>
      </c>
      <c r="AK708" s="28"/>
      <c r="AL708" s="28"/>
      <c r="AM708" s="27"/>
      <c r="AN708" s="28"/>
      <c r="AO708" s="28"/>
      <c r="AP708" s="27"/>
      <c r="AQ708" s="25">
        <v>85.12</v>
      </c>
      <c r="AR708" s="25">
        <v>194.208</v>
      </c>
      <c r="AS708" s="27">
        <f t="shared" si="200"/>
        <v>0.82486772406011022</v>
      </c>
      <c r="AT708" s="25"/>
      <c r="AU708" s="25"/>
      <c r="AV708" s="27"/>
      <c r="AW708" s="25"/>
      <c r="AX708" s="25"/>
      <c r="AY708" s="27"/>
      <c r="AZ708" s="26">
        <v>2.4</v>
      </c>
    </row>
    <row r="709" spans="1:52" x14ac:dyDescent="0.25">
      <c r="A709" s="22">
        <v>706</v>
      </c>
      <c r="B709" s="22">
        <v>70</v>
      </c>
      <c r="C709" s="22" t="s">
        <v>484</v>
      </c>
      <c r="D709" s="22" t="s">
        <v>31</v>
      </c>
      <c r="E709" s="23">
        <v>0.71</v>
      </c>
      <c r="F709" s="23" t="str">
        <f t="shared" si="189"/>
        <v>&gt;0.5</v>
      </c>
      <c r="G709" s="24">
        <v>8.1999999999999993</v>
      </c>
      <c r="H709" s="23" t="str">
        <f t="shared" si="190"/>
        <v>&gt;7.0</v>
      </c>
      <c r="I709" s="23"/>
      <c r="J709" s="23"/>
      <c r="K709" s="24">
        <v>9</v>
      </c>
      <c r="L709" s="23" t="str">
        <f t="shared" si="191"/>
        <v>&lt;10</v>
      </c>
      <c r="M709" s="25">
        <v>100</v>
      </c>
      <c r="N709" s="18" t="str">
        <f t="shared" si="194"/>
        <v>&lt;110</v>
      </c>
      <c r="O709" s="25">
        <v>90.683999999999997</v>
      </c>
      <c r="P709" s="18" t="str">
        <f t="shared" si="201"/>
        <v>&gt;44</v>
      </c>
      <c r="Q709" s="25">
        <v>74.7</v>
      </c>
      <c r="R709" s="18" t="str">
        <f t="shared" si="195"/>
        <v>&gt;58</v>
      </c>
      <c r="S709" s="26" t="s">
        <v>8</v>
      </c>
      <c r="T709" s="18">
        <v>10</v>
      </c>
      <c r="U709" s="26" t="str">
        <f t="shared" si="192"/>
        <v>8–15</v>
      </c>
      <c r="V709" s="22">
        <v>3</v>
      </c>
      <c r="W709" s="22" t="str">
        <f t="shared" si="198"/>
        <v>2000–4000</v>
      </c>
      <c r="X709" s="25">
        <v>2920</v>
      </c>
      <c r="Y709" s="25">
        <v>3760</v>
      </c>
      <c r="Z709" s="27">
        <f t="shared" si="199"/>
        <v>0.25283534112161282</v>
      </c>
      <c r="AA709" s="25"/>
      <c r="AB709" s="25"/>
      <c r="AC709" s="27"/>
      <c r="AD709" s="25"/>
      <c r="AE709" s="25"/>
      <c r="AF709" s="27"/>
      <c r="AG709" s="22" t="str">
        <f t="shared" si="196"/>
        <v>30–40</v>
      </c>
      <c r="AH709" s="28">
        <v>32.5</v>
      </c>
      <c r="AI709" s="28">
        <v>39.1</v>
      </c>
      <c r="AJ709" s="27">
        <f t="shared" si="197"/>
        <v>0.18488237765562834</v>
      </c>
      <c r="AK709" s="28"/>
      <c r="AL709" s="28"/>
      <c r="AM709" s="27"/>
      <c r="AN709" s="28"/>
      <c r="AO709" s="28"/>
      <c r="AP709" s="27"/>
      <c r="AQ709" s="25">
        <v>94.9</v>
      </c>
      <c r="AR709" s="25">
        <v>147.01599999999999</v>
      </c>
      <c r="AS709" s="27">
        <f t="shared" si="200"/>
        <v>0.43771771877724097</v>
      </c>
      <c r="AT709" s="25"/>
      <c r="AU709" s="25"/>
      <c r="AV709" s="27"/>
      <c r="AW709" s="25"/>
      <c r="AX709" s="25"/>
      <c r="AY709" s="27"/>
      <c r="AZ709" s="26">
        <v>0.66000000000000014</v>
      </c>
    </row>
    <row r="710" spans="1:52" x14ac:dyDescent="0.25">
      <c r="A710" s="22">
        <v>707</v>
      </c>
      <c r="B710" s="22">
        <v>70</v>
      </c>
      <c r="C710" s="22" t="s">
        <v>484</v>
      </c>
      <c r="D710" s="22" t="s">
        <v>31</v>
      </c>
      <c r="E710" s="23">
        <v>0.71</v>
      </c>
      <c r="F710" s="23" t="str">
        <f t="shared" si="189"/>
        <v>&gt;0.5</v>
      </c>
      <c r="G710" s="24">
        <v>8.1999999999999993</v>
      </c>
      <c r="H710" s="23" t="str">
        <f t="shared" si="190"/>
        <v>&gt;7.0</v>
      </c>
      <c r="I710" s="23"/>
      <c r="J710" s="23"/>
      <c r="K710" s="24">
        <v>9</v>
      </c>
      <c r="L710" s="23" t="str">
        <f t="shared" si="191"/>
        <v>&lt;10</v>
      </c>
      <c r="M710" s="25">
        <v>100</v>
      </c>
      <c r="N710" s="18" t="str">
        <f t="shared" si="194"/>
        <v>&lt;110</v>
      </c>
      <c r="O710" s="25">
        <v>90.683999999999997</v>
      </c>
      <c r="P710" s="18" t="str">
        <f t="shared" si="201"/>
        <v>&gt;44</v>
      </c>
      <c r="Q710" s="25">
        <v>74.7</v>
      </c>
      <c r="R710" s="18" t="str">
        <f t="shared" si="195"/>
        <v>&gt;58</v>
      </c>
      <c r="S710" s="26" t="s">
        <v>8</v>
      </c>
      <c r="T710" s="18">
        <v>10</v>
      </c>
      <c r="U710" s="26" t="str">
        <f t="shared" si="192"/>
        <v>8–15</v>
      </c>
      <c r="V710" s="22">
        <v>3</v>
      </c>
      <c r="W710" s="22" t="str">
        <f t="shared" si="198"/>
        <v>2000–4000</v>
      </c>
      <c r="X710" s="25">
        <v>3210</v>
      </c>
      <c r="Y710" s="25">
        <v>3440</v>
      </c>
      <c r="Z710" s="27">
        <f t="shared" si="199"/>
        <v>6.9200534243382392E-2</v>
      </c>
      <c r="AA710" s="25"/>
      <c r="AB710" s="25"/>
      <c r="AC710" s="27"/>
      <c r="AD710" s="25"/>
      <c r="AE710" s="25"/>
      <c r="AF710" s="27"/>
      <c r="AG710" s="22" t="str">
        <f t="shared" si="196"/>
        <v>20–30</v>
      </c>
      <c r="AH710" s="28">
        <v>26.2</v>
      </c>
      <c r="AI710" s="28">
        <v>36.6</v>
      </c>
      <c r="AJ710" s="27">
        <f t="shared" si="197"/>
        <v>0.3342888296402694</v>
      </c>
      <c r="AK710" s="28"/>
      <c r="AL710" s="28"/>
      <c r="AM710" s="27"/>
      <c r="AN710" s="28"/>
      <c r="AO710" s="28"/>
      <c r="AP710" s="27"/>
      <c r="AQ710" s="25">
        <v>84.102000000000004</v>
      </c>
      <c r="AR710" s="25">
        <v>125.904</v>
      </c>
      <c r="AS710" s="27">
        <f t="shared" si="200"/>
        <v>0.40348936388365186</v>
      </c>
      <c r="AT710" s="25"/>
      <c r="AU710" s="25"/>
      <c r="AV710" s="27"/>
      <c r="AW710" s="25"/>
      <c r="AX710" s="25"/>
      <c r="AY710" s="27"/>
      <c r="AZ710" s="26">
        <v>1.0400000000000003</v>
      </c>
    </row>
    <row r="711" spans="1:52" x14ac:dyDescent="0.25">
      <c r="A711" s="22">
        <v>708</v>
      </c>
      <c r="B711" s="22">
        <v>71</v>
      </c>
      <c r="C711" s="22" t="s">
        <v>485</v>
      </c>
      <c r="D711" s="22" t="s">
        <v>31</v>
      </c>
      <c r="E711" s="23">
        <v>0.7</v>
      </c>
      <c r="F711" s="23" t="str">
        <f t="shared" si="189"/>
        <v>&gt;0.5</v>
      </c>
      <c r="G711" s="24">
        <v>8.18</v>
      </c>
      <c r="H711" s="23" t="str">
        <f t="shared" si="190"/>
        <v>&gt;7.0</v>
      </c>
      <c r="I711" s="23"/>
      <c r="J711" s="23"/>
      <c r="K711" s="24">
        <v>9.1999999999999993</v>
      </c>
      <c r="L711" s="23" t="str">
        <f t="shared" si="191"/>
        <v>&lt;10</v>
      </c>
      <c r="M711" s="25">
        <v>100</v>
      </c>
      <c r="N711" s="18" t="str">
        <f t="shared" si="194"/>
        <v>&lt;110</v>
      </c>
      <c r="O711" s="25">
        <v>39.6</v>
      </c>
      <c r="P711" s="18" t="str">
        <f t="shared" si="201"/>
        <v>26–44</v>
      </c>
      <c r="Q711" s="25">
        <v>62.25</v>
      </c>
      <c r="R711" s="18" t="str">
        <f t="shared" si="195"/>
        <v>&gt;58</v>
      </c>
      <c r="S711" s="26"/>
      <c r="T711" s="18">
        <v>10</v>
      </c>
      <c r="U711" s="26" t="str">
        <f t="shared" si="192"/>
        <v>8–15</v>
      </c>
      <c r="V711" s="22">
        <v>4</v>
      </c>
      <c r="W711" s="22" t="str">
        <f t="shared" si="198"/>
        <v>2000–4000</v>
      </c>
      <c r="X711" s="25">
        <v>2886.4</v>
      </c>
      <c r="Y711" s="25">
        <v>3198.8</v>
      </c>
      <c r="Z711" s="27">
        <f t="shared" si="199"/>
        <v>0.10276568858943026</v>
      </c>
      <c r="AA711" s="25"/>
      <c r="AB711" s="25"/>
      <c r="AC711" s="27"/>
      <c r="AD711" s="25"/>
      <c r="AE711" s="25"/>
      <c r="AF711" s="27"/>
      <c r="AG711" s="22" t="str">
        <f t="shared" si="196"/>
        <v>20–30</v>
      </c>
      <c r="AH711" s="28">
        <v>23.088200000000001</v>
      </c>
      <c r="AI711" s="28">
        <v>31.838200000000001</v>
      </c>
      <c r="AJ711" s="27">
        <f t="shared" si="197"/>
        <v>0.32134516221217624</v>
      </c>
      <c r="AK711" s="28"/>
      <c r="AL711" s="28"/>
      <c r="AM711" s="27"/>
      <c r="AN711" s="28"/>
      <c r="AO711" s="28"/>
      <c r="AP711" s="27"/>
      <c r="AQ711" s="25">
        <v>66.641780479999994</v>
      </c>
      <c r="AR711" s="25">
        <v>101.84403416000001</v>
      </c>
      <c r="AS711" s="27">
        <f t="shared" si="200"/>
        <v>0.4241108508016066</v>
      </c>
      <c r="AT711" s="25"/>
      <c r="AU711" s="25"/>
      <c r="AV711" s="27"/>
      <c r="AW711" s="25"/>
      <c r="AX711" s="25"/>
      <c r="AY711" s="27"/>
      <c r="AZ711" s="26">
        <v>0.875</v>
      </c>
    </row>
    <row r="712" spans="1:52" x14ac:dyDescent="0.25">
      <c r="A712" s="22">
        <v>709</v>
      </c>
      <c r="B712" s="22">
        <v>72</v>
      </c>
      <c r="C712" s="22" t="s">
        <v>486</v>
      </c>
      <c r="D712" s="22" t="s">
        <v>1</v>
      </c>
      <c r="E712" s="23">
        <v>0.33</v>
      </c>
      <c r="F712" s="23" t="str">
        <f t="shared" si="189"/>
        <v>≤0.5</v>
      </c>
      <c r="G712" s="24">
        <v>7.8</v>
      </c>
      <c r="H712" s="23" t="str">
        <f t="shared" si="190"/>
        <v>&gt;7.0</v>
      </c>
      <c r="I712" s="23"/>
      <c r="J712" s="23"/>
      <c r="K712" s="24">
        <v>2.2412000000000001</v>
      </c>
      <c r="L712" s="23" t="str">
        <f t="shared" si="191"/>
        <v>&lt;10</v>
      </c>
      <c r="M712" s="25">
        <v>150</v>
      </c>
      <c r="N712" s="18" t="str">
        <f t="shared" si="194"/>
        <v>110–180</v>
      </c>
      <c r="O712" s="25">
        <v>34.666322580645158</v>
      </c>
      <c r="P712" s="18" t="str">
        <f t="shared" si="201"/>
        <v>26–44</v>
      </c>
      <c r="Q712" s="25">
        <v>61.9512</v>
      </c>
      <c r="R712" s="18" t="str">
        <f t="shared" si="195"/>
        <v>&gt;58</v>
      </c>
      <c r="S712" s="26" t="s">
        <v>8</v>
      </c>
      <c r="T712" s="18">
        <v>11.373500260824205</v>
      </c>
      <c r="U712" s="26" t="str">
        <f t="shared" si="192"/>
        <v>8–15</v>
      </c>
      <c r="V712" s="22">
        <v>4</v>
      </c>
      <c r="W712" s="22" t="str">
        <f t="shared" si="198"/>
        <v>&gt;6000</v>
      </c>
      <c r="X712" s="25">
        <v>7134</v>
      </c>
      <c r="Y712" s="25">
        <v>7577.7</v>
      </c>
      <c r="Z712" s="27">
        <f t="shared" si="199"/>
        <v>6.0337636594204047E-2</v>
      </c>
      <c r="AA712" s="25"/>
      <c r="AB712" s="25"/>
      <c r="AC712" s="27"/>
      <c r="AD712" s="25"/>
      <c r="AE712" s="25"/>
      <c r="AF712" s="27"/>
      <c r="AG712" s="22" t="str">
        <f t="shared" si="196"/>
        <v>30–40</v>
      </c>
      <c r="AH712" s="28">
        <v>34.200000000000003</v>
      </c>
      <c r="AI712" s="28">
        <v>38.6</v>
      </c>
      <c r="AJ712" s="27">
        <f t="shared" si="197"/>
        <v>0.12102663240222561</v>
      </c>
      <c r="AK712" s="28"/>
      <c r="AL712" s="28"/>
      <c r="AM712" s="27"/>
      <c r="AN712" s="28"/>
      <c r="AO712" s="28"/>
      <c r="AP712" s="27"/>
      <c r="AQ712" s="25">
        <v>243.98280000000003</v>
      </c>
      <c r="AR712" s="25">
        <v>292.49922000000004</v>
      </c>
      <c r="AS712" s="27">
        <f t="shared" si="200"/>
        <v>0.18136426899642966</v>
      </c>
      <c r="AT712" s="25"/>
      <c r="AU712" s="25"/>
      <c r="AV712" s="27"/>
      <c r="AW712" s="25"/>
      <c r="AX712" s="25"/>
      <c r="AY712" s="27"/>
      <c r="AZ712" s="26">
        <v>0.38686419300096303</v>
      </c>
    </row>
    <row r="713" spans="1:52" x14ac:dyDescent="0.25">
      <c r="A713" s="22">
        <v>710</v>
      </c>
      <c r="B713" s="22">
        <v>72</v>
      </c>
      <c r="C713" s="22" t="s">
        <v>486</v>
      </c>
      <c r="D713" s="22" t="s">
        <v>1</v>
      </c>
      <c r="E713" s="23">
        <v>0.37</v>
      </c>
      <c r="F713" s="23" t="str">
        <f t="shared" si="189"/>
        <v>≤0.5</v>
      </c>
      <c r="G713" s="24">
        <v>7.8</v>
      </c>
      <c r="H713" s="23" t="str">
        <f t="shared" si="190"/>
        <v>&gt;7.0</v>
      </c>
      <c r="I713" s="23"/>
      <c r="J713" s="23"/>
      <c r="K713" s="24">
        <v>2.4136000000000002</v>
      </c>
      <c r="L713" s="23" t="str">
        <f t="shared" si="191"/>
        <v>&lt;10</v>
      </c>
      <c r="M713" s="25">
        <v>150</v>
      </c>
      <c r="N713" s="18" t="str">
        <f t="shared" si="194"/>
        <v>110–180</v>
      </c>
      <c r="O713" s="25">
        <v>34.666322580645158</v>
      </c>
      <c r="P713" s="18" t="str">
        <f t="shared" si="201"/>
        <v>26–44</v>
      </c>
      <c r="Q713" s="25">
        <v>61.9512</v>
      </c>
      <c r="R713" s="18" t="str">
        <f t="shared" si="195"/>
        <v>&gt;58</v>
      </c>
      <c r="S713" s="26" t="s">
        <v>8</v>
      </c>
      <c r="T713" s="18">
        <v>11.373500260824205</v>
      </c>
      <c r="U713" s="26" t="str">
        <f t="shared" si="192"/>
        <v>8–15</v>
      </c>
      <c r="V713" s="22">
        <v>4</v>
      </c>
      <c r="W713" s="22" t="str">
        <f t="shared" si="198"/>
        <v>&gt;6000</v>
      </c>
      <c r="X713" s="25">
        <v>6142.2</v>
      </c>
      <c r="Y713" s="25">
        <v>6333.6</v>
      </c>
      <c r="Z713" s="27">
        <f t="shared" si="199"/>
        <v>3.0685810703443887E-2</v>
      </c>
      <c r="AA713" s="25"/>
      <c r="AB713" s="25"/>
      <c r="AC713" s="27"/>
      <c r="AD713" s="25"/>
      <c r="AE713" s="25"/>
      <c r="AF713" s="27"/>
      <c r="AG713" s="22" t="str">
        <f t="shared" si="196"/>
        <v>20–30</v>
      </c>
      <c r="AH713" s="28">
        <v>21.7</v>
      </c>
      <c r="AI713" s="28">
        <v>22.3</v>
      </c>
      <c r="AJ713" s="27">
        <f t="shared" si="197"/>
        <v>2.7274417919659306E-2</v>
      </c>
      <c r="AK713" s="28"/>
      <c r="AL713" s="28"/>
      <c r="AM713" s="27"/>
      <c r="AN713" s="28"/>
      <c r="AO713" s="28"/>
      <c r="AP713" s="27"/>
      <c r="AQ713" s="25">
        <v>133.28574</v>
      </c>
      <c r="AR713" s="25">
        <v>141.23928000000001</v>
      </c>
      <c r="AS713" s="27">
        <f t="shared" si="200"/>
        <v>5.7960228623103148E-2</v>
      </c>
      <c r="AT713" s="25"/>
      <c r="AU713" s="25"/>
      <c r="AV713" s="27"/>
      <c r="AW713" s="25"/>
      <c r="AX713" s="25"/>
      <c r="AY713" s="27"/>
      <c r="AZ713" s="26">
        <v>5.2754208136495104E-2</v>
      </c>
    </row>
    <row r="714" spans="1:52" x14ac:dyDescent="0.25">
      <c r="A714" s="22">
        <v>711</v>
      </c>
      <c r="B714" s="22">
        <v>72</v>
      </c>
      <c r="C714" s="22" t="s">
        <v>486</v>
      </c>
      <c r="D714" s="22" t="s">
        <v>1</v>
      </c>
      <c r="E714" s="23">
        <v>0.4</v>
      </c>
      <c r="F714" s="23" t="str">
        <f t="shared" si="189"/>
        <v>≤0.5</v>
      </c>
      <c r="G714" s="24">
        <v>8.1999999999999993</v>
      </c>
      <c r="H714" s="23" t="str">
        <f t="shared" si="190"/>
        <v>&gt;7.0</v>
      </c>
      <c r="I714" s="23"/>
      <c r="J714" s="23"/>
      <c r="K714" s="24">
        <v>2.5859999999999999</v>
      </c>
      <c r="L714" s="23" t="str">
        <f t="shared" si="191"/>
        <v>&lt;10</v>
      </c>
      <c r="M714" s="25">
        <v>150</v>
      </c>
      <c r="N714" s="18" t="str">
        <f t="shared" si="194"/>
        <v>110–180</v>
      </c>
      <c r="O714" s="25">
        <v>34.666322580645158</v>
      </c>
      <c r="P714" s="18" t="str">
        <f t="shared" si="201"/>
        <v>26–44</v>
      </c>
      <c r="Q714" s="25">
        <v>61.9512</v>
      </c>
      <c r="R714" s="18" t="str">
        <f t="shared" si="195"/>
        <v>&gt;58</v>
      </c>
      <c r="S714" s="26" t="s">
        <v>8</v>
      </c>
      <c r="T714" s="18">
        <v>11.373500260824205</v>
      </c>
      <c r="U714" s="26" t="str">
        <f t="shared" si="192"/>
        <v>8–15</v>
      </c>
      <c r="V714" s="22">
        <v>4</v>
      </c>
      <c r="W714" s="22" t="str">
        <f t="shared" si="198"/>
        <v>&gt;6000</v>
      </c>
      <c r="X714" s="25">
        <v>7290.6</v>
      </c>
      <c r="Y714" s="25">
        <v>7351.5</v>
      </c>
      <c r="Z714" s="27">
        <f t="shared" si="199"/>
        <v>8.3185268750908137E-3</v>
      </c>
      <c r="AA714" s="25"/>
      <c r="AB714" s="25"/>
      <c r="AC714" s="27"/>
      <c r="AD714" s="25"/>
      <c r="AE714" s="25"/>
      <c r="AF714" s="27"/>
      <c r="AG714" s="22" t="str">
        <f t="shared" si="196"/>
        <v>30–40</v>
      </c>
      <c r="AH714" s="28">
        <v>36.1</v>
      </c>
      <c r="AI714" s="28">
        <v>39.6</v>
      </c>
      <c r="AJ714" s="27">
        <f t="shared" si="197"/>
        <v>9.2536252921599588E-2</v>
      </c>
      <c r="AK714" s="28"/>
      <c r="AL714" s="28"/>
      <c r="AM714" s="27"/>
      <c r="AN714" s="28"/>
      <c r="AO714" s="28"/>
      <c r="AP714" s="27"/>
      <c r="AQ714" s="25">
        <v>263.19066000000004</v>
      </c>
      <c r="AR714" s="25">
        <v>291.11940000000004</v>
      </c>
      <c r="AS714" s="27">
        <f t="shared" si="200"/>
        <v>0.10085477979669034</v>
      </c>
      <c r="AT714" s="25"/>
      <c r="AU714" s="25"/>
      <c r="AV714" s="27"/>
      <c r="AW714" s="25"/>
      <c r="AX714" s="25"/>
      <c r="AY714" s="27"/>
      <c r="AZ714" s="26">
        <v>0.30773288079622069</v>
      </c>
    </row>
    <row r="715" spans="1:52" x14ac:dyDescent="0.25">
      <c r="A715" s="22">
        <v>712</v>
      </c>
      <c r="B715" s="22">
        <v>72</v>
      </c>
      <c r="C715" s="22" t="s">
        <v>486</v>
      </c>
      <c r="D715" s="22" t="s">
        <v>1</v>
      </c>
      <c r="E715" s="23">
        <v>0.37</v>
      </c>
      <c r="F715" s="23" t="str">
        <f t="shared" si="189"/>
        <v>≤0.5</v>
      </c>
      <c r="G715" s="24">
        <v>7.8</v>
      </c>
      <c r="H715" s="23" t="str">
        <f t="shared" si="190"/>
        <v>&gt;7.0</v>
      </c>
      <c r="I715" s="23"/>
      <c r="J715" s="23"/>
      <c r="K715" s="24">
        <v>2.0688</v>
      </c>
      <c r="L715" s="23" t="str">
        <f t="shared" si="191"/>
        <v>&lt;10</v>
      </c>
      <c r="M715" s="25">
        <v>150</v>
      </c>
      <c r="N715" s="18" t="str">
        <f t="shared" si="194"/>
        <v>110–180</v>
      </c>
      <c r="O715" s="25">
        <v>34.666322580645158</v>
      </c>
      <c r="P715" s="18" t="str">
        <f t="shared" si="201"/>
        <v>26–44</v>
      </c>
      <c r="Q715" s="25">
        <v>61.9512</v>
      </c>
      <c r="R715" s="18" t="str">
        <f t="shared" si="195"/>
        <v>&gt;58</v>
      </c>
      <c r="S715" s="26" t="s">
        <v>8</v>
      </c>
      <c r="T715" s="18">
        <v>11.373500260824205</v>
      </c>
      <c r="U715" s="26" t="str">
        <f t="shared" si="192"/>
        <v>8–15</v>
      </c>
      <c r="V715" s="22">
        <v>4</v>
      </c>
      <c r="W715" s="22" t="str">
        <f t="shared" si="198"/>
        <v>2000–4000</v>
      </c>
      <c r="X715" s="25">
        <v>2305.5</v>
      </c>
      <c r="Y715" s="25">
        <v>2235.9</v>
      </c>
      <c r="Z715" s="27">
        <f t="shared" si="199"/>
        <v>-3.0653741091002402E-2</v>
      </c>
      <c r="AA715" s="25"/>
      <c r="AB715" s="25"/>
      <c r="AC715" s="27"/>
      <c r="AD715" s="25"/>
      <c r="AE715" s="25"/>
      <c r="AF715" s="27"/>
      <c r="AG715" s="22" t="str">
        <f t="shared" si="196"/>
        <v>&lt;20</v>
      </c>
      <c r="AH715" s="28">
        <v>19.600000000000001</v>
      </c>
      <c r="AI715" s="28">
        <v>22.4</v>
      </c>
      <c r="AJ715" s="27">
        <f t="shared" si="197"/>
        <v>0.13353139262452257</v>
      </c>
      <c r="AK715" s="28"/>
      <c r="AL715" s="28"/>
      <c r="AM715" s="27"/>
      <c r="AN715" s="28"/>
      <c r="AO715" s="28"/>
      <c r="AP715" s="27"/>
      <c r="AQ715" s="25">
        <v>45.187800000000003</v>
      </c>
      <c r="AR715" s="25">
        <v>50.084159999999997</v>
      </c>
      <c r="AS715" s="27">
        <f t="shared" si="200"/>
        <v>0.10287765153352013</v>
      </c>
      <c r="AT715" s="25"/>
      <c r="AU715" s="25"/>
      <c r="AV715" s="27"/>
      <c r="AW715" s="25"/>
      <c r="AX715" s="25"/>
      <c r="AY715" s="27"/>
      <c r="AZ715" s="26">
        <v>0.2461863046369763</v>
      </c>
    </row>
    <row r="716" spans="1:52" x14ac:dyDescent="0.25">
      <c r="A716" s="22">
        <v>713</v>
      </c>
      <c r="B716" s="22">
        <v>72</v>
      </c>
      <c r="C716" s="22" t="s">
        <v>486</v>
      </c>
      <c r="D716" s="22" t="s">
        <v>2</v>
      </c>
      <c r="E716" s="23">
        <v>0.57999999999999996</v>
      </c>
      <c r="F716" s="23" t="str">
        <f t="shared" si="189"/>
        <v>&gt;0.5</v>
      </c>
      <c r="G716" s="24">
        <v>7.6</v>
      </c>
      <c r="H716" s="23" t="str">
        <f t="shared" si="190"/>
        <v>&gt;7.0</v>
      </c>
      <c r="I716" s="23"/>
      <c r="J716" s="23"/>
      <c r="K716" s="24">
        <v>4.3099999999999996</v>
      </c>
      <c r="L716" s="23" t="str">
        <f t="shared" si="191"/>
        <v>&lt;10</v>
      </c>
      <c r="M716" s="25">
        <v>150</v>
      </c>
      <c r="N716" s="18" t="str">
        <f t="shared" si="194"/>
        <v>110–180</v>
      </c>
      <c r="O716" s="25">
        <v>27.10444</v>
      </c>
      <c r="P716" s="18" t="str">
        <f t="shared" si="201"/>
        <v>26–44</v>
      </c>
      <c r="Q716" s="25">
        <v>24.800399999999996</v>
      </c>
      <c r="R716" s="18" t="str">
        <f t="shared" si="195"/>
        <v>&lt;25</v>
      </c>
      <c r="S716" s="26" t="s">
        <v>8</v>
      </c>
      <c r="T716" s="18">
        <v>11.373500260824205</v>
      </c>
      <c r="U716" s="26" t="str">
        <f t="shared" si="192"/>
        <v>8–15</v>
      </c>
      <c r="V716" s="22">
        <v>4</v>
      </c>
      <c r="W716" s="22" t="str">
        <f t="shared" si="198"/>
        <v>4000–6000</v>
      </c>
      <c r="X716" s="25">
        <v>4924.2</v>
      </c>
      <c r="Y716" s="25">
        <v>5402.7</v>
      </c>
      <c r="Z716" s="27">
        <f t="shared" si="199"/>
        <v>9.273700373029585E-2</v>
      </c>
      <c r="AA716" s="25"/>
      <c r="AB716" s="25"/>
      <c r="AC716" s="27"/>
      <c r="AD716" s="25"/>
      <c r="AE716" s="25"/>
      <c r="AF716" s="27"/>
      <c r="AG716" s="22" t="str">
        <f t="shared" si="196"/>
        <v>30–40</v>
      </c>
      <c r="AH716" s="28">
        <v>34</v>
      </c>
      <c r="AI716" s="28">
        <v>38.799999999999997</v>
      </c>
      <c r="AJ716" s="27">
        <f t="shared" si="197"/>
        <v>0.13205972201306632</v>
      </c>
      <c r="AK716" s="28"/>
      <c r="AL716" s="28"/>
      <c r="AM716" s="27"/>
      <c r="AN716" s="28"/>
      <c r="AO716" s="28"/>
      <c r="AP716" s="27"/>
      <c r="AQ716" s="25">
        <v>167.4228</v>
      </c>
      <c r="AR716" s="25">
        <v>209.62475999999998</v>
      </c>
      <c r="AS716" s="27">
        <f t="shared" si="200"/>
        <v>0.22479672574336207</v>
      </c>
      <c r="AT716" s="25"/>
      <c r="AU716" s="25"/>
      <c r="AV716" s="27"/>
      <c r="AW716" s="25"/>
      <c r="AX716" s="25"/>
      <c r="AY716" s="27"/>
      <c r="AZ716" s="26">
        <v>0.42203366509195955</v>
      </c>
    </row>
    <row r="717" spans="1:52" x14ac:dyDescent="0.25">
      <c r="A717" s="22">
        <v>714</v>
      </c>
      <c r="B717" s="22">
        <v>72</v>
      </c>
      <c r="C717" s="22" t="s">
        <v>486</v>
      </c>
      <c r="D717" s="22" t="s">
        <v>2</v>
      </c>
      <c r="E717" s="23">
        <v>0.55000000000000004</v>
      </c>
      <c r="F717" s="23" t="str">
        <f t="shared" ref="F717:F731" si="202">IF(E717&gt;0.5, "&gt;0.5", "≤0.5")</f>
        <v>&gt;0.5</v>
      </c>
      <c r="G717" s="24">
        <v>7.5</v>
      </c>
      <c r="H717" s="23" t="str">
        <f t="shared" ref="H717:H732" si="203">IF(G717&gt;7,"&gt;7.0","≤7.0")</f>
        <v>&gt;7.0</v>
      </c>
      <c r="I717" s="23"/>
      <c r="J717" s="23"/>
      <c r="K717" s="24">
        <v>4.9996</v>
      </c>
      <c r="L717" s="23" t="str">
        <f t="shared" ref="L717:L732" si="204">IF(K717&gt;20,"&gt;20",IF(K717&gt;10,"10–20","&lt;10"))</f>
        <v>&lt;10</v>
      </c>
      <c r="M717" s="25">
        <v>150</v>
      </c>
      <c r="N717" s="18" t="str">
        <f t="shared" si="194"/>
        <v>110–180</v>
      </c>
      <c r="O717" s="25">
        <v>27.10444</v>
      </c>
      <c r="P717" s="18" t="str">
        <f t="shared" si="201"/>
        <v>26–44</v>
      </c>
      <c r="Q717" s="25">
        <v>24.800399999999996</v>
      </c>
      <c r="R717" s="18" t="str">
        <f t="shared" si="195"/>
        <v>&lt;25</v>
      </c>
      <c r="S717" s="26" t="s">
        <v>8</v>
      </c>
      <c r="T717" s="18">
        <v>11.373500260824205</v>
      </c>
      <c r="U717" s="26" t="str">
        <f t="shared" si="192"/>
        <v>8–15</v>
      </c>
      <c r="V717" s="22">
        <v>4</v>
      </c>
      <c r="W717" s="22" t="str">
        <f t="shared" si="198"/>
        <v>4000–6000</v>
      </c>
      <c r="X717" s="25">
        <v>4123.8</v>
      </c>
      <c r="Y717" s="25">
        <v>4628.3999999999996</v>
      </c>
      <c r="Z717" s="27">
        <f t="shared" si="199"/>
        <v>0.11543616764656775</v>
      </c>
      <c r="AA717" s="25"/>
      <c r="AB717" s="25"/>
      <c r="AC717" s="27"/>
      <c r="AD717" s="25"/>
      <c r="AE717" s="25"/>
      <c r="AF717" s="27"/>
      <c r="AG717" s="22" t="str">
        <f t="shared" si="196"/>
        <v>20–30</v>
      </c>
      <c r="AH717" s="28">
        <v>28.1</v>
      </c>
      <c r="AI717" s="28">
        <v>28.6</v>
      </c>
      <c r="AJ717" s="27">
        <f t="shared" si="197"/>
        <v>1.7637141486106876E-2</v>
      </c>
      <c r="AK717" s="28"/>
      <c r="AL717" s="28"/>
      <c r="AM717" s="27"/>
      <c r="AN717" s="28"/>
      <c r="AO717" s="28"/>
      <c r="AP717" s="27"/>
      <c r="AQ717" s="25">
        <v>115.87878000000002</v>
      </c>
      <c r="AR717" s="25">
        <v>132.37223999999998</v>
      </c>
      <c r="AS717" s="27">
        <f t="shared" si="200"/>
        <v>0.13307330913267443</v>
      </c>
      <c r="AT717" s="25"/>
      <c r="AU717" s="25"/>
      <c r="AV717" s="27"/>
      <c r="AW717" s="25"/>
      <c r="AX717" s="25"/>
      <c r="AY717" s="27"/>
      <c r="AZ717" s="26">
        <v>4.3961840113745813E-2</v>
      </c>
    </row>
    <row r="718" spans="1:52" x14ac:dyDescent="0.25">
      <c r="A718" s="22">
        <v>715</v>
      </c>
      <c r="B718" s="22">
        <v>72</v>
      </c>
      <c r="C718" s="22" t="s">
        <v>486</v>
      </c>
      <c r="D718" s="22" t="s">
        <v>2</v>
      </c>
      <c r="E718" s="23">
        <v>0.45</v>
      </c>
      <c r="F718" s="23" t="str">
        <f t="shared" si="202"/>
        <v>≤0.5</v>
      </c>
      <c r="G718" s="24">
        <v>7.9</v>
      </c>
      <c r="H718" s="23" t="str">
        <f t="shared" si="203"/>
        <v>&gt;7.0</v>
      </c>
      <c r="I718" s="23"/>
      <c r="J718" s="23"/>
      <c r="K718" s="24">
        <v>2.5859999999999999</v>
      </c>
      <c r="L718" s="23" t="str">
        <f t="shared" si="204"/>
        <v>&lt;10</v>
      </c>
      <c r="M718" s="25">
        <v>150</v>
      </c>
      <c r="N718" s="18" t="str">
        <f t="shared" si="194"/>
        <v>110–180</v>
      </c>
      <c r="O718" s="25">
        <v>27.10444</v>
      </c>
      <c r="P718" s="18" t="str">
        <f t="shared" si="201"/>
        <v>26–44</v>
      </c>
      <c r="Q718" s="25">
        <v>24.800399999999996</v>
      </c>
      <c r="R718" s="18" t="str">
        <f t="shared" si="195"/>
        <v>&lt;25</v>
      </c>
      <c r="S718" s="26" t="s">
        <v>8</v>
      </c>
      <c r="T718" s="18">
        <v>11.373500260824205</v>
      </c>
      <c r="U718" s="26" t="str">
        <f t="shared" si="192"/>
        <v>8–15</v>
      </c>
      <c r="V718" s="22">
        <v>4</v>
      </c>
      <c r="W718" s="22" t="str">
        <f t="shared" si="198"/>
        <v>4000–6000</v>
      </c>
      <c r="X718" s="25">
        <v>4915.5</v>
      </c>
      <c r="Y718" s="25">
        <v>5411.4</v>
      </c>
      <c r="Z718" s="27">
        <f t="shared" si="199"/>
        <v>9.6114361592738354E-2</v>
      </c>
      <c r="AA718" s="25"/>
      <c r="AB718" s="25"/>
      <c r="AC718" s="27"/>
      <c r="AD718" s="25"/>
      <c r="AE718" s="25"/>
      <c r="AF718" s="27"/>
      <c r="AG718" s="22" t="str">
        <f t="shared" si="196"/>
        <v>30–40</v>
      </c>
      <c r="AH718" s="28">
        <v>31.9</v>
      </c>
      <c r="AI718" s="28">
        <v>32.299999999999997</v>
      </c>
      <c r="AJ718" s="27">
        <f t="shared" si="197"/>
        <v>1.2461220437812033E-2</v>
      </c>
      <c r="AK718" s="28"/>
      <c r="AL718" s="28"/>
      <c r="AM718" s="27"/>
      <c r="AN718" s="28"/>
      <c r="AO718" s="28"/>
      <c r="AP718" s="27"/>
      <c r="AQ718" s="25">
        <v>156.80444999999997</v>
      </c>
      <c r="AR718" s="25">
        <v>174.78821999999997</v>
      </c>
      <c r="AS718" s="27">
        <f t="shared" si="200"/>
        <v>0.1085755820305504</v>
      </c>
      <c r="AT718" s="25"/>
      <c r="AU718" s="25"/>
      <c r="AV718" s="27"/>
      <c r="AW718" s="25"/>
      <c r="AX718" s="25"/>
      <c r="AY718" s="27"/>
      <c r="AZ718" s="26">
        <v>3.5169472090996523E-2</v>
      </c>
    </row>
    <row r="719" spans="1:52" x14ac:dyDescent="0.25">
      <c r="A719" s="22">
        <v>716</v>
      </c>
      <c r="B719" s="22">
        <v>72</v>
      </c>
      <c r="C719" s="22" t="s">
        <v>486</v>
      </c>
      <c r="D719" s="22" t="s">
        <v>2</v>
      </c>
      <c r="E719" s="23">
        <v>0.57999999999999996</v>
      </c>
      <c r="F719" s="23" t="str">
        <f t="shared" si="202"/>
        <v>&gt;0.5</v>
      </c>
      <c r="G719" s="24">
        <v>7.6</v>
      </c>
      <c r="H719" s="23" t="str">
        <f t="shared" si="203"/>
        <v>&gt;7.0</v>
      </c>
      <c r="I719" s="23"/>
      <c r="J719" s="23"/>
      <c r="K719" s="24">
        <v>4.3099999999999996</v>
      </c>
      <c r="L719" s="23" t="str">
        <f t="shared" si="204"/>
        <v>&lt;10</v>
      </c>
      <c r="M719" s="25">
        <v>150</v>
      </c>
      <c r="N719" s="18" t="str">
        <f t="shared" si="194"/>
        <v>110–180</v>
      </c>
      <c r="O719" s="25">
        <v>27.10444</v>
      </c>
      <c r="P719" s="18" t="str">
        <f t="shared" si="201"/>
        <v>26–44</v>
      </c>
      <c r="Q719" s="25">
        <v>24.800399999999996</v>
      </c>
      <c r="R719" s="18" t="str">
        <f t="shared" si="195"/>
        <v>&lt;25</v>
      </c>
      <c r="S719" s="26" t="s">
        <v>8</v>
      </c>
      <c r="T719" s="18">
        <v>11.373500260824205</v>
      </c>
      <c r="U719" s="26" t="str">
        <f t="shared" si="192"/>
        <v>8–15</v>
      </c>
      <c r="V719" s="22">
        <v>4</v>
      </c>
      <c r="W719" s="22" t="str">
        <f t="shared" si="198"/>
        <v>4000–6000</v>
      </c>
      <c r="X719" s="25">
        <v>4889.3999999999996</v>
      </c>
      <c r="Y719" s="25">
        <v>5211.3</v>
      </c>
      <c r="Z719" s="27">
        <f t="shared" si="199"/>
        <v>6.3759748221758339E-2</v>
      </c>
      <c r="AA719" s="25"/>
      <c r="AB719" s="25"/>
      <c r="AC719" s="27"/>
      <c r="AD719" s="25"/>
      <c r="AE719" s="25"/>
      <c r="AF719" s="27"/>
      <c r="AG719" s="22" t="str">
        <f t="shared" si="196"/>
        <v>20–30</v>
      </c>
      <c r="AH719" s="28">
        <v>26.4</v>
      </c>
      <c r="AI719" s="28">
        <v>28.7</v>
      </c>
      <c r="AJ719" s="27">
        <f t="shared" si="197"/>
        <v>8.3533112613304983E-2</v>
      </c>
      <c r="AK719" s="28"/>
      <c r="AL719" s="28"/>
      <c r="AM719" s="27"/>
      <c r="AN719" s="28"/>
      <c r="AO719" s="28"/>
      <c r="AP719" s="27"/>
      <c r="AQ719" s="25">
        <v>129.08015999999998</v>
      </c>
      <c r="AR719" s="25">
        <v>149.56431000000001</v>
      </c>
      <c r="AS719" s="27">
        <f t="shared" si="200"/>
        <v>0.14729286083506346</v>
      </c>
      <c r="AT719" s="25"/>
      <c r="AU719" s="25"/>
      <c r="AV719" s="27"/>
      <c r="AW719" s="25"/>
      <c r="AX719" s="25"/>
      <c r="AY719" s="27"/>
      <c r="AZ719" s="26">
        <v>0.20222446452323081</v>
      </c>
    </row>
    <row r="720" spans="1:52" x14ac:dyDescent="0.25">
      <c r="A720" s="22">
        <v>717</v>
      </c>
      <c r="B720" s="22">
        <v>72</v>
      </c>
      <c r="C720" s="22" t="s">
        <v>486</v>
      </c>
      <c r="D720" s="22" t="s">
        <v>2</v>
      </c>
      <c r="E720" s="23">
        <v>0.55000000000000004</v>
      </c>
      <c r="F720" s="23" t="str">
        <f t="shared" si="202"/>
        <v>&gt;0.5</v>
      </c>
      <c r="G720" s="24">
        <v>7.5</v>
      </c>
      <c r="H720" s="23" t="str">
        <f t="shared" si="203"/>
        <v>&gt;7.0</v>
      </c>
      <c r="I720" s="23"/>
      <c r="J720" s="23"/>
      <c r="K720" s="24">
        <v>4.9996</v>
      </c>
      <c r="L720" s="23" t="str">
        <f t="shared" si="204"/>
        <v>&lt;10</v>
      </c>
      <c r="M720" s="25">
        <v>150</v>
      </c>
      <c r="N720" s="18" t="str">
        <f t="shared" si="194"/>
        <v>110–180</v>
      </c>
      <c r="O720" s="25">
        <v>27.10444</v>
      </c>
      <c r="P720" s="18" t="str">
        <f t="shared" si="201"/>
        <v>26–44</v>
      </c>
      <c r="Q720" s="25">
        <v>24.800399999999996</v>
      </c>
      <c r="R720" s="18" t="str">
        <f t="shared" si="195"/>
        <v>&lt;25</v>
      </c>
      <c r="S720" s="26" t="s">
        <v>8</v>
      </c>
      <c r="T720" s="18">
        <v>11.373500260824205</v>
      </c>
      <c r="U720" s="26" t="str">
        <f t="shared" si="192"/>
        <v>8–15</v>
      </c>
      <c r="V720" s="22">
        <v>4</v>
      </c>
      <c r="W720" s="22" t="str">
        <f t="shared" si="198"/>
        <v>2000–4000</v>
      </c>
      <c r="X720" s="25">
        <v>3975.9</v>
      </c>
      <c r="Y720" s="25">
        <v>4263</v>
      </c>
      <c r="Z720" s="27">
        <f t="shared" si="199"/>
        <v>6.9722000210467608E-2</v>
      </c>
      <c r="AA720" s="25"/>
      <c r="AB720" s="25"/>
      <c r="AC720" s="27"/>
      <c r="AD720" s="25"/>
      <c r="AE720" s="25"/>
      <c r="AF720" s="27"/>
      <c r="AG720" s="22" t="str">
        <f t="shared" si="196"/>
        <v>20–30</v>
      </c>
      <c r="AH720" s="28">
        <v>24.5</v>
      </c>
      <c r="AI720" s="28">
        <v>25.2</v>
      </c>
      <c r="AJ720" s="27">
        <f t="shared" si="197"/>
        <v>2.8170876966696224E-2</v>
      </c>
      <c r="AK720" s="28"/>
      <c r="AL720" s="28"/>
      <c r="AM720" s="27"/>
      <c r="AN720" s="28"/>
      <c r="AO720" s="28"/>
      <c r="AP720" s="27"/>
      <c r="AQ720" s="25">
        <v>97.409549999999996</v>
      </c>
      <c r="AR720" s="25">
        <v>107.4276</v>
      </c>
      <c r="AS720" s="27">
        <f t="shared" si="200"/>
        <v>9.7892877177163912E-2</v>
      </c>
      <c r="AT720" s="25"/>
      <c r="AU720" s="25"/>
      <c r="AV720" s="27"/>
      <c r="AW720" s="25"/>
      <c r="AX720" s="25"/>
      <c r="AY720" s="27"/>
      <c r="AZ720" s="26">
        <v>6.1546576159244075E-2</v>
      </c>
    </row>
    <row r="721" spans="1:52" x14ac:dyDescent="0.25">
      <c r="A721" s="22">
        <v>718</v>
      </c>
      <c r="B721" s="22">
        <v>72</v>
      </c>
      <c r="C721" s="22" t="s">
        <v>486</v>
      </c>
      <c r="D721" s="22" t="s">
        <v>2</v>
      </c>
      <c r="E721" s="23">
        <v>0.45</v>
      </c>
      <c r="F721" s="23" t="str">
        <f t="shared" si="202"/>
        <v>≤0.5</v>
      </c>
      <c r="G721" s="24">
        <v>7.9</v>
      </c>
      <c r="H721" s="23" t="str">
        <f t="shared" si="203"/>
        <v>&gt;7.0</v>
      </c>
      <c r="I721" s="23"/>
      <c r="J721" s="23"/>
      <c r="K721" s="24">
        <v>2.5859999999999999</v>
      </c>
      <c r="L721" s="23" t="str">
        <f t="shared" si="204"/>
        <v>&lt;10</v>
      </c>
      <c r="M721" s="25">
        <v>150</v>
      </c>
      <c r="N721" s="18" t="str">
        <f t="shared" si="194"/>
        <v>110–180</v>
      </c>
      <c r="O721" s="25">
        <v>27.10444</v>
      </c>
      <c r="P721" s="18" t="str">
        <f t="shared" si="201"/>
        <v>26–44</v>
      </c>
      <c r="Q721" s="25">
        <v>24.800399999999996</v>
      </c>
      <c r="R721" s="18" t="str">
        <f t="shared" si="195"/>
        <v>&lt;25</v>
      </c>
      <c r="S721" s="26" t="s">
        <v>8</v>
      </c>
      <c r="T721" s="18">
        <v>11.373500260824205</v>
      </c>
      <c r="U721" s="26" t="str">
        <f t="shared" si="192"/>
        <v>8–15</v>
      </c>
      <c r="V721" s="22">
        <v>4</v>
      </c>
      <c r="W721" s="22" t="str">
        <f t="shared" si="198"/>
        <v>4000–6000</v>
      </c>
      <c r="X721" s="25">
        <v>4350</v>
      </c>
      <c r="Y721" s="25">
        <v>4785</v>
      </c>
      <c r="Z721" s="27">
        <f t="shared" si="199"/>
        <v>9.5310179804324935E-2</v>
      </c>
      <c r="AA721" s="25"/>
      <c r="AB721" s="25"/>
      <c r="AC721" s="27"/>
      <c r="AD721" s="25"/>
      <c r="AE721" s="25"/>
      <c r="AF721" s="27"/>
      <c r="AG721" s="22" t="str">
        <f t="shared" si="196"/>
        <v>20–30</v>
      </c>
      <c r="AH721" s="28">
        <v>26.4</v>
      </c>
      <c r="AI721" s="28">
        <v>28.2</v>
      </c>
      <c r="AJ721" s="27">
        <f t="shared" si="197"/>
        <v>6.595796779179737E-2</v>
      </c>
      <c r="AK721" s="28"/>
      <c r="AL721" s="28"/>
      <c r="AM721" s="27"/>
      <c r="AN721" s="28"/>
      <c r="AO721" s="28"/>
      <c r="AP721" s="27"/>
      <c r="AQ721" s="25">
        <v>114.84</v>
      </c>
      <c r="AR721" s="25">
        <v>134.93700000000001</v>
      </c>
      <c r="AS721" s="27">
        <f t="shared" si="200"/>
        <v>0.16126814759612232</v>
      </c>
      <c r="AT721" s="25"/>
      <c r="AU721" s="25"/>
      <c r="AV721" s="27"/>
      <c r="AW721" s="25"/>
      <c r="AX721" s="25"/>
      <c r="AY721" s="27"/>
      <c r="AZ721" s="26">
        <v>0.15826262440948499</v>
      </c>
    </row>
    <row r="722" spans="1:52" x14ac:dyDescent="0.25">
      <c r="A722" s="22">
        <v>719</v>
      </c>
      <c r="B722" s="22">
        <v>72</v>
      </c>
      <c r="C722" s="22" t="s">
        <v>486</v>
      </c>
      <c r="D722" s="22" t="s">
        <v>5</v>
      </c>
      <c r="E722" s="23">
        <v>0.56000000000000005</v>
      </c>
      <c r="F722" s="23" t="str">
        <f t="shared" si="202"/>
        <v>&gt;0.5</v>
      </c>
      <c r="G722" s="24">
        <v>8.3000000000000007</v>
      </c>
      <c r="H722" s="23" t="str">
        <f t="shared" si="203"/>
        <v>&gt;7.0</v>
      </c>
      <c r="I722" s="23"/>
      <c r="J722" s="23"/>
      <c r="K722" s="24">
        <v>4.9996</v>
      </c>
      <c r="L722" s="23" t="str">
        <f t="shared" si="204"/>
        <v>&lt;10</v>
      </c>
      <c r="M722" s="25">
        <v>120</v>
      </c>
      <c r="N722" s="18" t="str">
        <f t="shared" si="194"/>
        <v>110–180</v>
      </c>
      <c r="O722" s="25">
        <v>34.661439999999999</v>
      </c>
      <c r="P722" s="18" t="str">
        <f t="shared" si="201"/>
        <v>26–44</v>
      </c>
      <c r="Q722" s="25">
        <v>0</v>
      </c>
      <c r="R722" s="18" t="str">
        <f t="shared" si="195"/>
        <v>&lt;25</v>
      </c>
      <c r="S722" s="26" t="s">
        <v>8</v>
      </c>
      <c r="T722" s="18">
        <v>11.373500260824205</v>
      </c>
      <c r="U722" s="26" t="str">
        <f t="shared" si="192"/>
        <v>8–15</v>
      </c>
      <c r="V722" s="22">
        <v>4</v>
      </c>
      <c r="W722" s="22" t="str">
        <f t="shared" si="198"/>
        <v>4000–6000</v>
      </c>
      <c r="X722" s="25">
        <v>4062.9</v>
      </c>
      <c r="Y722" s="25">
        <v>4210.8</v>
      </c>
      <c r="Z722" s="27">
        <f t="shared" si="199"/>
        <v>3.5755649047734449E-2</v>
      </c>
      <c r="AA722" s="25"/>
      <c r="AB722" s="25"/>
      <c r="AC722" s="27"/>
      <c r="AD722" s="25"/>
      <c r="AE722" s="25"/>
      <c r="AF722" s="27"/>
      <c r="AG722" s="22" t="str">
        <f t="shared" si="196"/>
        <v>&lt;20</v>
      </c>
      <c r="AH722" s="28">
        <v>13.5</v>
      </c>
      <c r="AI722" s="28">
        <v>28.9</v>
      </c>
      <c r="AJ722" s="27">
        <f t="shared" si="197"/>
        <v>0.7611519096740027</v>
      </c>
      <c r="AK722" s="28"/>
      <c r="AL722" s="28"/>
      <c r="AM722" s="27"/>
      <c r="AN722" s="28"/>
      <c r="AO722" s="28"/>
      <c r="AP722" s="27"/>
      <c r="AQ722" s="25">
        <v>54.849150000000002</v>
      </c>
      <c r="AR722" s="25">
        <v>121.69211999999999</v>
      </c>
      <c r="AS722" s="27">
        <f t="shared" si="200"/>
        <v>0.79690755872173691</v>
      </c>
      <c r="AT722" s="25"/>
      <c r="AU722" s="25"/>
      <c r="AV722" s="27"/>
      <c r="AW722" s="25"/>
      <c r="AX722" s="25"/>
      <c r="AY722" s="27"/>
      <c r="AZ722" s="26">
        <v>1.3540246755033709</v>
      </c>
    </row>
    <row r="723" spans="1:52" x14ac:dyDescent="0.25">
      <c r="A723" s="22">
        <v>720</v>
      </c>
      <c r="B723" s="22">
        <v>72</v>
      </c>
      <c r="C723" s="22" t="s">
        <v>486</v>
      </c>
      <c r="D723" s="22" t="s">
        <v>5</v>
      </c>
      <c r="E723" s="23">
        <v>0.45</v>
      </c>
      <c r="F723" s="23" t="str">
        <f t="shared" si="202"/>
        <v>≤0.5</v>
      </c>
      <c r="G723" s="24">
        <v>8</v>
      </c>
      <c r="H723" s="23" t="str">
        <f t="shared" si="203"/>
        <v>&gt;7.0</v>
      </c>
      <c r="I723" s="23"/>
      <c r="J723" s="23"/>
      <c r="K723" s="24">
        <v>5.1719999999999997</v>
      </c>
      <c r="L723" s="23" t="str">
        <f t="shared" si="204"/>
        <v>&lt;10</v>
      </c>
      <c r="M723" s="25">
        <v>120</v>
      </c>
      <c r="N723" s="18" t="str">
        <f t="shared" si="194"/>
        <v>110–180</v>
      </c>
      <c r="O723" s="25">
        <v>34.661439999999999</v>
      </c>
      <c r="P723" s="18" t="str">
        <f t="shared" si="201"/>
        <v>26–44</v>
      </c>
      <c r="Q723" s="25">
        <v>0</v>
      </c>
      <c r="R723" s="18" t="str">
        <f t="shared" si="195"/>
        <v>&lt;25</v>
      </c>
      <c r="S723" s="26" t="s">
        <v>8</v>
      </c>
      <c r="T723" s="18">
        <v>11.373500260824205</v>
      </c>
      <c r="U723" s="26" t="str">
        <f t="shared" si="192"/>
        <v>8–15</v>
      </c>
      <c r="V723" s="22">
        <v>4</v>
      </c>
      <c r="W723" s="22" t="str">
        <f t="shared" si="198"/>
        <v>2000–4000</v>
      </c>
      <c r="X723" s="25">
        <v>3775.8</v>
      </c>
      <c r="Y723" s="25">
        <v>3888.9</v>
      </c>
      <c r="Z723" s="27">
        <f t="shared" si="199"/>
        <v>2.9514060513164006E-2</v>
      </c>
      <c r="AA723" s="25"/>
      <c r="AB723" s="25"/>
      <c r="AC723" s="27"/>
      <c r="AD723" s="25"/>
      <c r="AE723" s="25"/>
      <c r="AF723" s="27"/>
      <c r="AG723" s="22" t="str">
        <f t="shared" si="196"/>
        <v>&lt;20</v>
      </c>
      <c r="AH723" s="28">
        <v>19.899999999999999</v>
      </c>
      <c r="AI723" s="28">
        <v>25.2</v>
      </c>
      <c r="AJ723" s="27">
        <f t="shared" si="197"/>
        <v>0.23612426278693102</v>
      </c>
      <c r="AK723" s="28"/>
      <c r="AL723" s="28"/>
      <c r="AM723" s="27"/>
      <c r="AN723" s="28"/>
      <c r="AO723" s="28"/>
      <c r="AP723" s="27"/>
      <c r="AQ723" s="25">
        <v>75.138419999999996</v>
      </c>
      <c r="AR723" s="25">
        <v>98.000280000000004</v>
      </c>
      <c r="AS723" s="27">
        <f t="shared" si="200"/>
        <v>0.26563832330009501</v>
      </c>
      <c r="AT723" s="25"/>
      <c r="AU723" s="25"/>
      <c r="AV723" s="27"/>
      <c r="AW723" s="25"/>
      <c r="AX723" s="25"/>
      <c r="AY723" s="27"/>
      <c r="AZ723" s="26">
        <v>0.46599550520570571</v>
      </c>
    </row>
    <row r="724" spans="1:52" x14ac:dyDescent="0.25">
      <c r="A724" s="22">
        <v>721</v>
      </c>
      <c r="B724" s="22">
        <v>72</v>
      </c>
      <c r="C724" s="22" t="s">
        <v>486</v>
      </c>
      <c r="D724" s="22" t="s">
        <v>5</v>
      </c>
      <c r="E724" s="23">
        <v>0.52</v>
      </c>
      <c r="F724" s="23" t="str">
        <f t="shared" si="202"/>
        <v>&gt;0.5</v>
      </c>
      <c r="G724" s="24">
        <v>8.1</v>
      </c>
      <c r="H724" s="23" t="str">
        <f t="shared" si="203"/>
        <v>&gt;7.0</v>
      </c>
      <c r="I724" s="23"/>
      <c r="J724" s="23"/>
      <c r="K724" s="24">
        <v>6.5511999999999997</v>
      </c>
      <c r="L724" s="23" t="str">
        <f t="shared" si="204"/>
        <v>&lt;10</v>
      </c>
      <c r="M724" s="25">
        <v>120</v>
      </c>
      <c r="N724" s="18" t="str">
        <f t="shared" si="194"/>
        <v>110–180</v>
      </c>
      <c r="O724" s="25">
        <v>34.661439999999999</v>
      </c>
      <c r="P724" s="18" t="str">
        <f t="shared" si="201"/>
        <v>26–44</v>
      </c>
      <c r="Q724" s="25">
        <v>0</v>
      </c>
      <c r="R724" s="18" t="str">
        <f t="shared" si="195"/>
        <v>&lt;25</v>
      </c>
      <c r="S724" s="26" t="s">
        <v>8</v>
      </c>
      <c r="T724" s="18">
        <v>11.373500260824205</v>
      </c>
      <c r="U724" s="26" t="str">
        <f t="shared" ref="U724:U787" si="205">IF(T724&gt;15,"&gt;15",IF(T724&gt;8,"8–15","&lt;8"))</f>
        <v>8–15</v>
      </c>
      <c r="V724" s="22">
        <v>4</v>
      </c>
      <c r="W724" s="22" t="str">
        <f t="shared" si="198"/>
        <v>2000–4000</v>
      </c>
      <c r="X724" s="25">
        <v>3601.8</v>
      </c>
      <c r="Y724" s="25">
        <v>4611</v>
      </c>
      <c r="Z724" s="27">
        <f t="shared" si="199"/>
        <v>0.24701103272085306</v>
      </c>
      <c r="AA724" s="25"/>
      <c r="AB724" s="25"/>
      <c r="AC724" s="27"/>
      <c r="AD724" s="25"/>
      <c r="AE724" s="25"/>
      <c r="AF724" s="27"/>
      <c r="AG724" s="22" t="str">
        <f t="shared" si="196"/>
        <v>20–30</v>
      </c>
      <c r="AH724" s="28">
        <v>21.5</v>
      </c>
      <c r="AI724" s="28">
        <v>28</v>
      </c>
      <c r="AJ724" s="27">
        <f t="shared" si="197"/>
        <v>0.26415157504158687</v>
      </c>
      <c r="AK724" s="28"/>
      <c r="AL724" s="28"/>
      <c r="AM724" s="27"/>
      <c r="AN724" s="28"/>
      <c r="AO724" s="28"/>
      <c r="AP724" s="27"/>
      <c r="AQ724" s="25">
        <v>77.438699999999997</v>
      </c>
      <c r="AR724" s="25">
        <v>129.108</v>
      </c>
      <c r="AS724" s="27">
        <f t="shared" si="200"/>
        <v>0.51116260776243994</v>
      </c>
      <c r="AT724" s="25"/>
      <c r="AU724" s="25"/>
      <c r="AV724" s="27"/>
      <c r="AW724" s="25"/>
      <c r="AX724" s="25"/>
      <c r="AY724" s="27"/>
      <c r="AZ724" s="26">
        <v>0.57150392147869555</v>
      </c>
    </row>
    <row r="725" spans="1:52" x14ac:dyDescent="0.25">
      <c r="A725" s="22">
        <v>722</v>
      </c>
      <c r="B725" s="22">
        <v>72</v>
      </c>
      <c r="C725" s="22" t="s">
        <v>486</v>
      </c>
      <c r="D725" s="22" t="s">
        <v>5</v>
      </c>
      <c r="E725" s="23">
        <v>0.35</v>
      </c>
      <c r="F725" s="23" t="str">
        <f t="shared" si="202"/>
        <v>≤0.5</v>
      </c>
      <c r="G725" s="24">
        <v>7.8</v>
      </c>
      <c r="H725" s="23" t="str">
        <f t="shared" si="203"/>
        <v>&gt;7.0</v>
      </c>
      <c r="I725" s="23"/>
      <c r="J725" s="23"/>
      <c r="K725" s="24">
        <v>6.5511999999999997</v>
      </c>
      <c r="L725" s="23" t="str">
        <f t="shared" si="204"/>
        <v>&lt;10</v>
      </c>
      <c r="M725" s="25">
        <v>120</v>
      </c>
      <c r="N725" s="18" t="str">
        <f t="shared" si="194"/>
        <v>110–180</v>
      </c>
      <c r="O725" s="25">
        <v>34.661439999999999</v>
      </c>
      <c r="P725" s="18" t="str">
        <f t="shared" si="201"/>
        <v>26–44</v>
      </c>
      <c r="Q725" s="25">
        <v>0</v>
      </c>
      <c r="R725" s="18" t="str">
        <f t="shared" si="195"/>
        <v>&lt;25</v>
      </c>
      <c r="S725" s="26" t="s">
        <v>8</v>
      </c>
      <c r="T725" s="18">
        <v>11.373500260824205</v>
      </c>
      <c r="U725" s="26" t="str">
        <f t="shared" si="205"/>
        <v>8–15</v>
      </c>
      <c r="V725" s="22">
        <v>4</v>
      </c>
      <c r="W725" s="22" t="str">
        <f t="shared" si="198"/>
        <v>4000–6000</v>
      </c>
      <c r="X725" s="25">
        <v>4584.8999999999996</v>
      </c>
      <c r="Y725" s="25">
        <v>5446.2</v>
      </c>
      <c r="Z725" s="27">
        <f t="shared" si="199"/>
        <v>0.17214982255873632</v>
      </c>
      <c r="AA725" s="25"/>
      <c r="AB725" s="25"/>
      <c r="AC725" s="27"/>
      <c r="AD725" s="25"/>
      <c r="AE725" s="25"/>
      <c r="AF725" s="27"/>
      <c r="AG725" s="22" t="str">
        <f t="shared" si="196"/>
        <v>20–30</v>
      </c>
      <c r="AH725" s="28">
        <v>29.3</v>
      </c>
      <c r="AI725" s="28">
        <v>29</v>
      </c>
      <c r="AJ725" s="27">
        <f t="shared" si="197"/>
        <v>-1.0291686036547636E-2</v>
      </c>
      <c r="AK725" s="28"/>
      <c r="AL725" s="28"/>
      <c r="AM725" s="27"/>
      <c r="AN725" s="28"/>
      <c r="AO725" s="28"/>
      <c r="AP725" s="27"/>
      <c r="AQ725" s="25">
        <v>134.33757</v>
      </c>
      <c r="AR725" s="25">
        <v>157.93979999999999</v>
      </c>
      <c r="AS725" s="27">
        <f t="shared" si="200"/>
        <v>0.16185813652218858</v>
      </c>
      <c r="AT725" s="25"/>
      <c r="AU725" s="25"/>
      <c r="AV725" s="27"/>
      <c r="AW725" s="25"/>
      <c r="AX725" s="25"/>
      <c r="AY725" s="27"/>
      <c r="AZ725" s="26">
        <v>-2.6377104068247552E-2</v>
      </c>
    </row>
    <row r="726" spans="1:52" x14ac:dyDescent="0.25">
      <c r="A726" s="22">
        <v>723</v>
      </c>
      <c r="B726" s="22">
        <v>72</v>
      </c>
      <c r="C726" s="22" t="s">
        <v>486</v>
      </c>
      <c r="D726" s="22" t="s">
        <v>5</v>
      </c>
      <c r="E726" s="23">
        <v>0.88</v>
      </c>
      <c r="F726" s="23" t="str">
        <f t="shared" si="202"/>
        <v>&gt;0.5</v>
      </c>
      <c r="G726" s="24">
        <v>8</v>
      </c>
      <c r="H726" s="23" t="str">
        <f t="shared" si="203"/>
        <v>&gt;7.0</v>
      </c>
      <c r="I726" s="23"/>
      <c r="J726" s="23"/>
      <c r="K726" s="24">
        <v>12.068</v>
      </c>
      <c r="L726" s="23" t="str">
        <f t="shared" si="204"/>
        <v>10–20</v>
      </c>
      <c r="M726" s="25">
        <v>120</v>
      </c>
      <c r="N726" s="18" t="str">
        <f t="shared" si="194"/>
        <v>110–180</v>
      </c>
      <c r="O726" s="25">
        <v>34.661439999999999</v>
      </c>
      <c r="P726" s="18" t="str">
        <f t="shared" si="201"/>
        <v>26–44</v>
      </c>
      <c r="Q726" s="25">
        <v>0</v>
      </c>
      <c r="R726" s="18" t="str">
        <f t="shared" si="195"/>
        <v>&lt;25</v>
      </c>
      <c r="S726" s="26" t="s">
        <v>8</v>
      </c>
      <c r="T726" s="18">
        <v>11.373500260824205</v>
      </c>
      <c r="U726" s="26" t="str">
        <f t="shared" si="205"/>
        <v>8–15</v>
      </c>
      <c r="V726" s="22">
        <v>4</v>
      </c>
      <c r="W726" s="22" t="str">
        <f t="shared" si="198"/>
        <v>2000–4000</v>
      </c>
      <c r="X726" s="25">
        <v>2218.5</v>
      </c>
      <c r="Y726" s="25">
        <v>2192.4</v>
      </c>
      <c r="Z726" s="27">
        <f t="shared" si="199"/>
        <v>-1.1834457647002796E-2</v>
      </c>
      <c r="AA726" s="25"/>
      <c r="AB726" s="25"/>
      <c r="AC726" s="27"/>
      <c r="AD726" s="25"/>
      <c r="AE726" s="25"/>
      <c r="AF726" s="27"/>
      <c r="AG726" s="22" t="str">
        <f t="shared" si="196"/>
        <v>30–40</v>
      </c>
      <c r="AH726" s="28">
        <v>32.9</v>
      </c>
      <c r="AI726" s="28">
        <v>31</v>
      </c>
      <c r="AJ726" s="27">
        <f t="shared" si="197"/>
        <v>-5.9485453286179879E-2</v>
      </c>
      <c r="AK726" s="28"/>
      <c r="AL726" s="28"/>
      <c r="AM726" s="27"/>
      <c r="AN726" s="28"/>
      <c r="AO726" s="28"/>
      <c r="AP726" s="27"/>
      <c r="AQ726" s="25">
        <v>72.988649999999993</v>
      </c>
      <c r="AR726" s="25">
        <v>67.964400000000012</v>
      </c>
      <c r="AS726" s="27">
        <f t="shared" si="200"/>
        <v>-7.1319910933182504E-2</v>
      </c>
      <c r="AT726" s="25"/>
      <c r="AU726" s="25"/>
      <c r="AV726" s="27"/>
      <c r="AW726" s="25"/>
      <c r="AX726" s="25"/>
      <c r="AY726" s="27"/>
      <c r="AZ726" s="26">
        <v>-0.16705499243223396</v>
      </c>
    </row>
    <row r="727" spans="1:52" x14ac:dyDescent="0.25">
      <c r="A727" s="22">
        <v>724</v>
      </c>
      <c r="B727" s="22">
        <v>72</v>
      </c>
      <c r="C727" s="22" t="s">
        <v>486</v>
      </c>
      <c r="D727" s="22" t="s">
        <v>7</v>
      </c>
      <c r="E727" s="23">
        <v>1.17</v>
      </c>
      <c r="F727" s="23" t="str">
        <f t="shared" si="202"/>
        <v>&gt;0.5</v>
      </c>
      <c r="G727" s="24">
        <v>5.3</v>
      </c>
      <c r="H727" s="23" t="str">
        <f t="shared" si="203"/>
        <v>≤7.0</v>
      </c>
      <c r="I727" s="23"/>
      <c r="J727" s="23"/>
      <c r="K727" s="24">
        <v>20.3432</v>
      </c>
      <c r="L727" s="23" t="str">
        <f t="shared" si="204"/>
        <v>&gt;20</v>
      </c>
      <c r="M727" s="25">
        <v>168</v>
      </c>
      <c r="N727" s="18" t="str">
        <f t="shared" si="194"/>
        <v>110–180</v>
      </c>
      <c r="O727" s="25">
        <v>25.996079999999999</v>
      </c>
      <c r="P727" s="18" t="str">
        <f t="shared" si="201"/>
        <v>&lt;26</v>
      </c>
      <c r="Q727" s="25">
        <v>24.800399999999996</v>
      </c>
      <c r="R727" s="18" t="str">
        <f t="shared" si="195"/>
        <v>&lt;25</v>
      </c>
      <c r="S727" s="26" t="s">
        <v>8</v>
      </c>
      <c r="T727" s="18">
        <v>11.373500260824205</v>
      </c>
      <c r="U727" s="26" t="str">
        <f t="shared" si="205"/>
        <v>8–15</v>
      </c>
      <c r="V727" s="22">
        <v>4</v>
      </c>
      <c r="W727" s="22" t="str">
        <f t="shared" si="198"/>
        <v>2000–4000</v>
      </c>
      <c r="X727" s="25">
        <v>2992.8</v>
      </c>
      <c r="Y727" s="25">
        <v>3045</v>
      </c>
      <c r="Z727" s="27">
        <f t="shared" si="199"/>
        <v>1.7291497110061043E-2</v>
      </c>
      <c r="AA727" s="25"/>
      <c r="AB727" s="25"/>
      <c r="AC727" s="27"/>
      <c r="AD727" s="25"/>
      <c r="AE727" s="25"/>
      <c r="AF727" s="27"/>
      <c r="AG727" s="22" t="str">
        <f t="shared" si="196"/>
        <v>20–30</v>
      </c>
      <c r="AH727" s="28">
        <v>26.8</v>
      </c>
      <c r="AI727" s="28">
        <v>34</v>
      </c>
      <c r="AJ727" s="27">
        <f t="shared" si="197"/>
        <v>0.23795863709935031</v>
      </c>
      <c r="AK727" s="28"/>
      <c r="AL727" s="28"/>
      <c r="AM727" s="27"/>
      <c r="AN727" s="28"/>
      <c r="AO727" s="28"/>
      <c r="AP727" s="27"/>
      <c r="AQ727" s="25">
        <v>80.207040000000006</v>
      </c>
      <c r="AR727" s="25">
        <v>103.53</v>
      </c>
      <c r="AS727" s="27">
        <f t="shared" si="200"/>
        <v>0.25525013420941134</v>
      </c>
      <c r="AT727" s="25"/>
      <c r="AU727" s="25"/>
      <c r="AV727" s="27"/>
      <c r="AW727" s="25"/>
      <c r="AX727" s="25"/>
      <c r="AY727" s="27"/>
      <c r="AZ727" s="26">
        <v>0.63305049763793964</v>
      </c>
    </row>
    <row r="728" spans="1:52" x14ac:dyDescent="0.25">
      <c r="A728" s="22">
        <v>725</v>
      </c>
      <c r="B728" s="22">
        <v>72</v>
      </c>
      <c r="C728" s="22" t="s">
        <v>486</v>
      </c>
      <c r="D728" s="22" t="s">
        <v>7</v>
      </c>
      <c r="E728" s="23">
        <v>1.17</v>
      </c>
      <c r="F728" s="23" t="str">
        <f t="shared" si="202"/>
        <v>&gt;0.5</v>
      </c>
      <c r="G728" s="24">
        <v>5.3</v>
      </c>
      <c r="H728" s="23" t="str">
        <f t="shared" si="203"/>
        <v>≤7.0</v>
      </c>
      <c r="I728" s="23"/>
      <c r="J728" s="23"/>
      <c r="K728" s="24">
        <v>20.3432</v>
      </c>
      <c r="L728" s="23" t="str">
        <f t="shared" si="204"/>
        <v>&gt;20</v>
      </c>
      <c r="M728" s="25">
        <v>168</v>
      </c>
      <c r="N728" s="18" t="str">
        <f t="shared" si="194"/>
        <v>110–180</v>
      </c>
      <c r="O728" s="25">
        <v>25.996079999999999</v>
      </c>
      <c r="P728" s="18" t="str">
        <f t="shared" si="201"/>
        <v>&lt;26</v>
      </c>
      <c r="Q728" s="25">
        <v>24.800399999999996</v>
      </c>
      <c r="R728" s="18" t="str">
        <f t="shared" si="195"/>
        <v>&lt;25</v>
      </c>
      <c r="S728" s="26" t="s">
        <v>8</v>
      </c>
      <c r="T728" s="18">
        <v>11.373500260824205</v>
      </c>
      <c r="U728" s="26" t="str">
        <f t="shared" si="205"/>
        <v>8–15</v>
      </c>
      <c r="V728" s="22">
        <v>4</v>
      </c>
      <c r="W728" s="22" t="str">
        <f t="shared" si="198"/>
        <v>4000–6000</v>
      </c>
      <c r="X728" s="25">
        <v>4123.8</v>
      </c>
      <c r="Y728" s="25">
        <v>3427.8</v>
      </c>
      <c r="Z728" s="27">
        <f t="shared" si="199"/>
        <v>-0.18485641239714259</v>
      </c>
      <c r="AA728" s="25"/>
      <c r="AB728" s="25"/>
      <c r="AC728" s="27"/>
      <c r="AD728" s="25"/>
      <c r="AE728" s="25"/>
      <c r="AF728" s="27"/>
      <c r="AG728" s="22" t="str">
        <f t="shared" si="196"/>
        <v>20–30</v>
      </c>
      <c r="AH728" s="28">
        <v>23.2</v>
      </c>
      <c r="AI728" s="28">
        <v>23.8</v>
      </c>
      <c r="AJ728" s="27">
        <f t="shared" si="197"/>
        <v>2.5533302005164845E-2</v>
      </c>
      <c r="AK728" s="28"/>
      <c r="AL728" s="28"/>
      <c r="AM728" s="27"/>
      <c r="AN728" s="28"/>
      <c r="AO728" s="28"/>
      <c r="AP728" s="27"/>
      <c r="AQ728" s="25">
        <v>95.672160000000005</v>
      </c>
      <c r="AR728" s="25">
        <v>81.581640000000007</v>
      </c>
      <c r="AS728" s="27">
        <f t="shared" si="200"/>
        <v>-0.15932311039197786</v>
      </c>
      <c r="AT728" s="25"/>
      <c r="AU728" s="25"/>
      <c r="AV728" s="27"/>
      <c r="AW728" s="25"/>
      <c r="AX728" s="25"/>
      <c r="AY728" s="27"/>
      <c r="AZ728" s="26">
        <v>5.2754208136495104E-2</v>
      </c>
    </row>
    <row r="729" spans="1:52" x14ac:dyDescent="0.25">
      <c r="A729" s="22">
        <v>726</v>
      </c>
      <c r="B729" s="22">
        <v>72</v>
      </c>
      <c r="C729" s="22" t="s">
        <v>486</v>
      </c>
      <c r="D729" s="22" t="s">
        <v>7</v>
      </c>
      <c r="E729" s="23">
        <v>1.74</v>
      </c>
      <c r="F729" s="23" t="str">
        <f t="shared" si="202"/>
        <v>&gt;0.5</v>
      </c>
      <c r="G729" s="24">
        <v>5.5</v>
      </c>
      <c r="H729" s="23" t="str">
        <f t="shared" si="203"/>
        <v>≤7.0</v>
      </c>
      <c r="I729" s="23"/>
      <c r="J729" s="23"/>
      <c r="K729" s="24">
        <v>16.205599999999997</v>
      </c>
      <c r="L729" s="23" t="str">
        <f t="shared" si="204"/>
        <v>10–20</v>
      </c>
      <c r="M729" s="25">
        <v>168</v>
      </c>
      <c r="N729" s="18" t="str">
        <f t="shared" si="194"/>
        <v>110–180</v>
      </c>
      <c r="O729" s="25">
        <v>25.996079999999999</v>
      </c>
      <c r="P729" s="18" t="str">
        <f t="shared" si="201"/>
        <v>&lt;26</v>
      </c>
      <c r="Q729" s="25">
        <v>24.800399999999996</v>
      </c>
      <c r="R729" s="18" t="str">
        <f t="shared" si="195"/>
        <v>&lt;25</v>
      </c>
      <c r="S729" s="26" t="s">
        <v>8</v>
      </c>
      <c r="T729" s="18">
        <v>11.373500260824205</v>
      </c>
      <c r="U729" s="26" t="str">
        <f t="shared" si="205"/>
        <v>8–15</v>
      </c>
      <c r="V729" s="22">
        <v>4</v>
      </c>
      <c r="W729" s="22" t="str">
        <f t="shared" si="198"/>
        <v>2000–4000</v>
      </c>
      <c r="X729" s="25">
        <v>3949.8</v>
      </c>
      <c r="Y729" s="25">
        <v>3584.4</v>
      </c>
      <c r="Z729" s="27">
        <f t="shared" si="199"/>
        <v>-9.707384869182166E-2</v>
      </c>
      <c r="AA729" s="25"/>
      <c r="AB729" s="25"/>
      <c r="AC729" s="27"/>
      <c r="AD729" s="25"/>
      <c r="AE729" s="25"/>
      <c r="AF729" s="27"/>
      <c r="AG729" s="22" t="str">
        <f t="shared" si="196"/>
        <v>30–40</v>
      </c>
      <c r="AH729" s="28">
        <v>31.8</v>
      </c>
      <c r="AI729" s="28">
        <v>34.200000000000003</v>
      </c>
      <c r="AJ729" s="27">
        <f t="shared" si="197"/>
        <v>7.2759354282428301E-2</v>
      </c>
      <c r="AK729" s="28"/>
      <c r="AL729" s="28"/>
      <c r="AM729" s="27"/>
      <c r="AN729" s="28"/>
      <c r="AO729" s="28"/>
      <c r="AP729" s="27"/>
      <c r="AQ729" s="25">
        <v>125.60364000000001</v>
      </c>
      <c r="AR729" s="25">
        <v>122.58648000000001</v>
      </c>
      <c r="AS729" s="27">
        <f t="shared" si="200"/>
        <v>-2.4314494409393268E-2</v>
      </c>
      <c r="AT729" s="25"/>
      <c r="AU729" s="25"/>
      <c r="AV729" s="27"/>
      <c r="AW729" s="25"/>
      <c r="AX729" s="25"/>
      <c r="AY729" s="27"/>
      <c r="AZ729" s="26">
        <v>0.21101683254598008</v>
      </c>
    </row>
    <row r="730" spans="1:52" x14ac:dyDescent="0.25">
      <c r="A730" s="22">
        <v>727</v>
      </c>
      <c r="B730" s="22">
        <v>72</v>
      </c>
      <c r="C730" s="22" t="s">
        <v>486</v>
      </c>
      <c r="D730" s="22" t="s">
        <v>7</v>
      </c>
      <c r="E730" s="23">
        <v>1.74</v>
      </c>
      <c r="F730" s="23" t="str">
        <f t="shared" si="202"/>
        <v>&gt;0.5</v>
      </c>
      <c r="G730" s="24">
        <v>5.5</v>
      </c>
      <c r="H730" s="23" t="str">
        <f t="shared" si="203"/>
        <v>≤7.0</v>
      </c>
      <c r="I730" s="23"/>
      <c r="J730" s="23"/>
      <c r="K730" s="24">
        <v>16.205599999999997</v>
      </c>
      <c r="L730" s="23" t="str">
        <f t="shared" si="204"/>
        <v>10–20</v>
      </c>
      <c r="M730" s="25">
        <v>168</v>
      </c>
      <c r="N730" s="18" t="str">
        <f t="shared" si="194"/>
        <v>110–180</v>
      </c>
      <c r="O730" s="25">
        <v>25.996079999999999</v>
      </c>
      <c r="P730" s="18" t="str">
        <f t="shared" si="201"/>
        <v>&lt;26</v>
      </c>
      <c r="Q730" s="25">
        <v>24.800399999999996</v>
      </c>
      <c r="R730" s="18" t="str">
        <f t="shared" si="195"/>
        <v>&lt;25</v>
      </c>
      <c r="S730" s="26" t="s">
        <v>8</v>
      </c>
      <c r="T730" s="18">
        <v>11.373500260824205</v>
      </c>
      <c r="U730" s="26" t="str">
        <f t="shared" si="205"/>
        <v>8–15</v>
      </c>
      <c r="V730" s="22">
        <v>4</v>
      </c>
      <c r="W730" s="22" t="str">
        <f t="shared" si="198"/>
        <v>2000–4000</v>
      </c>
      <c r="X730" s="25">
        <v>3480</v>
      </c>
      <c r="Y730" s="25">
        <v>3880.2</v>
      </c>
      <c r="Z730" s="27">
        <f t="shared" si="199"/>
        <v>0.10885440491208208</v>
      </c>
      <c r="AA730" s="25"/>
      <c r="AB730" s="25"/>
      <c r="AC730" s="27"/>
      <c r="AD730" s="25"/>
      <c r="AE730" s="25"/>
      <c r="AF730" s="27"/>
      <c r="AG730" s="22" t="str">
        <f t="shared" si="196"/>
        <v>20–30</v>
      </c>
      <c r="AH730" s="28">
        <v>25.5</v>
      </c>
      <c r="AI730" s="28">
        <v>24</v>
      </c>
      <c r="AJ730" s="27">
        <f t="shared" si="197"/>
        <v>-6.0624621816434854E-2</v>
      </c>
      <c r="AK730" s="28"/>
      <c r="AL730" s="28"/>
      <c r="AM730" s="27"/>
      <c r="AN730" s="28"/>
      <c r="AO730" s="28"/>
      <c r="AP730" s="27"/>
      <c r="AQ730" s="25">
        <v>88.74</v>
      </c>
      <c r="AR730" s="25">
        <v>93.124799999999993</v>
      </c>
      <c r="AS730" s="27">
        <f t="shared" si="200"/>
        <v>4.8229783095647155E-2</v>
      </c>
      <c r="AT730" s="25"/>
      <c r="AU730" s="25"/>
      <c r="AV730" s="27"/>
      <c r="AW730" s="25"/>
      <c r="AX730" s="25"/>
      <c r="AY730" s="27"/>
      <c r="AZ730" s="26">
        <v>-0.13188552034123743</v>
      </c>
    </row>
    <row r="731" spans="1:52" x14ac:dyDescent="0.25">
      <c r="A731" s="22">
        <v>728</v>
      </c>
      <c r="B731" s="22">
        <v>73</v>
      </c>
      <c r="C731" s="22" t="s">
        <v>487</v>
      </c>
      <c r="D731" s="22" t="s">
        <v>33</v>
      </c>
      <c r="E731" s="23">
        <v>0.36903799999999998</v>
      </c>
      <c r="F731" s="23" t="str">
        <f t="shared" si="202"/>
        <v>≤0.5</v>
      </c>
      <c r="G731" s="24">
        <v>6.4</v>
      </c>
      <c r="H731" s="23" t="str">
        <f t="shared" si="203"/>
        <v>≤7.0</v>
      </c>
      <c r="I731" s="23"/>
      <c r="J731" s="23"/>
      <c r="K731" s="24">
        <v>13.1</v>
      </c>
      <c r="L731" s="23" t="str">
        <f t="shared" si="204"/>
        <v>10–20</v>
      </c>
      <c r="M731" s="25">
        <v>30</v>
      </c>
      <c r="N731" s="18" t="str">
        <f t="shared" si="194"/>
        <v>&lt;110</v>
      </c>
      <c r="O731" s="25">
        <v>30.228000000000002</v>
      </c>
      <c r="P731" s="18" t="str">
        <f t="shared" si="201"/>
        <v>26–44</v>
      </c>
      <c r="Q731" s="25">
        <v>29.88</v>
      </c>
      <c r="R731" s="18" t="str">
        <f t="shared" si="195"/>
        <v>25–58</v>
      </c>
      <c r="S731" s="26" t="s">
        <v>8</v>
      </c>
      <c r="T731" s="18">
        <v>11.35</v>
      </c>
      <c r="U731" s="26" t="str">
        <f t="shared" si="205"/>
        <v>8–15</v>
      </c>
      <c r="V731" s="22">
        <v>4</v>
      </c>
      <c r="W731" s="22" t="str">
        <f t="shared" si="198"/>
        <v>2000–4000</v>
      </c>
      <c r="X731" s="25">
        <v>3960</v>
      </c>
      <c r="Y731" s="25">
        <v>4140</v>
      </c>
      <c r="Z731" s="27">
        <f t="shared" si="199"/>
        <v>4.4451762570833796E-2</v>
      </c>
      <c r="AA731" s="25">
        <v>6390</v>
      </c>
      <c r="AB731" s="25">
        <v>7770</v>
      </c>
      <c r="AC731" s="27">
        <f>LN(AB731/AA731)</f>
        <v>0.19553589599011265</v>
      </c>
      <c r="AD731" s="25">
        <v>10350</v>
      </c>
      <c r="AE731" s="25">
        <v>11910</v>
      </c>
      <c r="AF731" s="27">
        <f>LN(AE731/AD731)</f>
        <v>0.14039186365583073</v>
      </c>
      <c r="AG731" s="22" t="str">
        <f t="shared" si="196"/>
        <v>30–40</v>
      </c>
      <c r="AH731" s="28">
        <v>39.420299999999997</v>
      </c>
      <c r="AI731" s="28">
        <v>42.512099999999997</v>
      </c>
      <c r="AJ731" s="27">
        <f t="shared" si="197"/>
        <v>7.5507829246003508E-2</v>
      </c>
      <c r="AK731" s="28">
        <v>54.879199999999997</v>
      </c>
      <c r="AL731" s="28">
        <v>57.198099999999997</v>
      </c>
      <c r="AM731" s="27">
        <v>4.1386274998940598E-2</v>
      </c>
      <c r="AN731" s="28">
        <v>47.889178743961352</v>
      </c>
      <c r="AO731" s="28">
        <v>49.647691015952979</v>
      </c>
      <c r="AP731" s="27">
        <v>3.6062318784981062E-2</v>
      </c>
      <c r="AQ731" s="25">
        <v>160.87</v>
      </c>
      <c r="AR731" s="25">
        <v>178.261</v>
      </c>
      <c r="AS731" s="27">
        <f t="shared" si="200"/>
        <v>0.10265218306808228</v>
      </c>
      <c r="AT731" s="25">
        <v>334.78300000000002</v>
      </c>
      <c r="AU731" s="25">
        <v>413.04300000000001</v>
      </c>
      <c r="AV731" s="27">
        <f>LN(AU731/AT731)</f>
        <v>0.21006914302096408</v>
      </c>
      <c r="AW731" s="25">
        <v>495.65300000000002</v>
      </c>
      <c r="AX731" s="25">
        <v>591.30399999999997</v>
      </c>
      <c r="AY731" s="27">
        <f>LN(AX731/AW731)</f>
        <v>0.17645418244081149</v>
      </c>
      <c r="AZ731" s="26">
        <v>0.27240528634361227</v>
      </c>
    </row>
    <row r="732" spans="1:52" x14ac:dyDescent="0.25">
      <c r="A732" s="22">
        <v>729</v>
      </c>
      <c r="B732" s="22">
        <v>74</v>
      </c>
      <c r="C732" s="22" t="s">
        <v>488</v>
      </c>
      <c r="D732" s="22" t="s">
        <v>16</v>
      </c>
      <c r="E732" s="23"/>
      <c r="F732" s="23"/>
      <c r="G732" s="24">
        <v>7.4</v>
      </c>
      <c r="H732" s="23" t="str">
        <f t="shared" si="203"/>
        <v>&gt;7.0</v>
      </c>
      <c r="I732" s="23"/>
      <c r="J732" s="23"/>
      <c r="K732" s="24">
        <v>19.308800000000002</v>
      </c>
      <c r="L732" s="23" t="str">
        <f t="shared" si="204"/>
        <v>10–20</v>
      </c>
      <c r="M732" s="25">
        <v>100</v>
      </c>
      <c r="N732" s="18" t="str">
        <f t="shared" si="194"/>
        <v>&lt;110</v>
      </c>
      <c r="O732" s="25">
        <v>0</v>
      </c>
      <c r="P732" s="18" t="str">
        <f t="shared" si="201"/>
        <v>&lt;26</v>
      </c>
      <c r="Q732" s="25">
        <v>0</v>
      </c>
      <c r="R732" s="18" t="str">
        <f t="shared" si="195"/>
        <v>&lt;25</v>
      </c>
      <c r="S732" s="26" t="s">
        <v>8</v>
      </c>
      <c r="T732" s="18">
        <v>8.1000000000000014</v>
      </c>
      <c r="U732" s="26" t="str">
        <f t="shared" si="205"/>
        <v>8–15</v>
      </c>
      <c r="V732" s="22">
        <v>4</v>
      </c>
      <c r="W732" s="22" t="str">
        <f t="shared" si="198"/>
        <v>4000–6000</v>
      </c>
      <c r="X732" s="25">
        <v>4111.1099999999997</v>
      </c>
      <c r="Y732" s="25">
        <v>4441.18</v>
      </c>
      <c r="Z732" s="27">
        <f t="shared" si="199"/>
        <v>7.7227041862735865E-2</v>
      </c>
      <c r="AA732" s="25"/>
      <c r="AB732" s="25"/>
      <c r="AC732" s="27"/>
      <c r="AD732" s="25">
        <v>5259.15</v>
      </c>
      <c r="AE732" s="25">
        <v>5787.76</v>
      </c>
      <c r="AF732" s="27">
        <f>LN(AE732/AD732)</f>
        <v>9.577592607608075E-2</v>
      </c>
      <c r="AG732" s="22" t="str">
        <f t="shared" si="196"/>
        <v>20–30</v>
      </c>
      <c r="AH732" s="28">
        <v>23.654699999999998</v>
      </c>
      <c r="AI732" s="28">
        <v>29.588699999999999</v>
      </c>
      <c r="AJ732" s="27">
        <f t="shared" si="197"/>
        <v>0.22383070499108632</v>
      </c>
      <c r="AK732" s="28"/>
      <c r="AL732" s="28"/>
      <c r="AM732" s="27"/>
      <c r="AN732" s="28"/>
      <c r="AO732" s="28"/>
      <c r="AP732" s="27"/>
      <c r="AQ732" s="25">
        <v>97.247073716999992</v>
      </c>
      <c r="AR732" s="25">
        <v>131.40874266599999</v>
      </c>
      <c r="AS732" s="27">
        <f t="shared" si="200"/>
        <v>0.30105774685382192</v>
      </c>
      <c r="AT732" s="25"/>
      <c r="AU732" s="25"/>
      <c r="AV732" s="27"/>
      <c r="AW732" s="25"/>
      <c r="AX732" s="25"/>
      <c r="AY732" s="27"/>
      <c r="AZ732" s="26">
        <v>0.73259259259259257</v>
      </c>
    </row>
    <row r="733" spans="1:52" x14ac:dyDescent="0.25">
      <c r="A733" s="22">
        <v>730</v>
      </c>
      <c r="B733" s="22">
        <v>75</v>
      </c>
      <c r="C733" s="22" t="s">
        <v>489</v>
      </c>
      <c r="D733" s="22" t="s">
        <v>17</v>
      </c>
      <c r="E733" s="23">
        <v>0.25</v>
      </c>
      <c r="F733" s="23" t="str">
        <f t="shared" ref="F733:F796" si="206">IF(E733&gt;0.5, "&gt;0.5", "≤0.5")</f>
        <v>≤0.5</v>
      </c>
      <c r="G733" s="24"/>
      <c r="H733" s="23"/>
      <c r="I733" s="23"/>
      <c r="J733" s="23"/>
      <c r="K733" s="24"/>
      <c r="L733" s="23"/>
      <c r="M733" s="25"/>
      <c r="N733" s="18"/>
      <c r="O733" s="25"/>
      <c r="P733" s="18"/>
      <c r="Q733" s="25"/>
      <c r="R733" s="18"/>
      <c r="S733" s="26" t="s">
        <v>8</v>
      </c>
      <c r="T733" s="18">
        <v>0.3</v>
      </c>
      <c r="U733" s="26" t="str">
        <f t="shared" si="205"/>
        <v>&lt;8</v>
      </c>
      <c r="V733" s="22">
        <v>4</v>
      </c>
      <c r="W733" s="22" t="str">
        <f t="shared" si="198"/>
        <v>4000–6000</v>
      </c>
      <c r="X733" s="25">
        <v>4900</v>
      </c>
      <c r="Y733" s="25">
        <v>5300</v>
      </c>
      <c r="Z733" s="27">
        <f t="shared" si="199"/>
        <v>7.8471615441495307E-2</v>
      </c>
      <c r="AA733" s="25"/>
      <c r="AB733" s="25"/>
      <c r="AC733" s="27"/>
      <c r="AD733" s="25"/>
      <c r="AE733" s="25"/>
      <c r="AF733" s="27"/>
      <c r="AG733" s="22"/>
      <c r="AH733" s="28"/>
      <c r="AI733" s="28"/>
      <c r="AJ733" s="27"/>
      <c r="AK733" s="28"/>
      <c r="AL733" s="28"/>
      <c r="AM733" s="27"/>
      <c r="AN733" s="28"/>
      <c r="AO733" s="28"/>
      <c r="AP733" s="27"/>
      <c r="AQ733" s="25"/>
      <c r="AR733" s="25"/>
      <c r="AS733" s="27"/>
      <c r="AT733" s="25"/>
      <c r="AU733" s="25"/>
      <c r="AV733" s="27"/>
      <c r="AW733" s="25"/>
      <c r="AX733" s="25"/>
      <c r="AY733" s="27"/>
      <c r="AZ733" s="26"/>
    </row>
    <row r="734" spans="1:52" x14ac:dyDescent="0.25">
      <c r="A734" s="22">
        <v>731</v>
      </c>
      <c r="B734" s="22">
        <v>75</v>
      </c>
      <c r="C734" s="22" t="s">
        <v>489</v>
      </c>
      <c r="D734" s="22" t="s">
        <v>17</v>
      </c>
      <c r="E734" s="23">
        <v>0.18</v>
      </c>
      <c r="F734" s="23" t="str">
        <f t="shared" si="206"/>
        <v>≤0.5</v>
      </c>
      <c r="G734" s="24"/>
      <c r="H734" s="23"/>
      <c r="I734" s="23"/>
      <c r="J734" s="23"/>
      <c r="K734" s="24"/>
      <c r="L734" s="23"/>
      <c r="M734" s="25"/>
      <c r="N734" s="18"/>
      <c r="O734" s="25"/>
      <c r="P734" s="18"/>
      <c r="Q734" s="25"/>
      <c r="R734" s="18"/>
      <c r="S734" s="26" t="s">
        <v>8</v>
      </c>
      <c r="T734" s="18">
        <v>0.3</v>
      </c>
      <c r="U734" s="26" t="str">
        <f t="shared" si="205"/>
        <v>&lt;8</v>
      </c>
      <c r="V734" s="22">
        <v>4</v>
      </c>
      <c r="W734" s="22" t="str">
        <f t="shared" si="198"/>
        <v>2000–4000</v>
      </c>
      <c r="X734" s="25">
        <v>2800</v>
      </c>
      <c r="Y734" s="25">
        <v>2800</v>
      </c>
      <c r="Z734" s="27">
        <f t="shared" si="199"/>
        <v>0</v>
      </c>
      <c r="AA734" s="25"/>
      <c r="AB734" s="25"/>
      <c r="AC734" s="27"/>
      <c r="AD734" s="25"/>
      <c r="AE734" s="25"/>
      <c r="AF734" s="27"/>
      <c r="AG734" s="22"/>
      <c r="AH734" s="28"/>
      <c r="AI734" s="28"/>
      <c r="AJ734" s="27"/>
      <c r="AK734" s="28"/>
      <c r="AL734" s="28"/>
      <c r="AM734" s="27"/>
      <c r="AN734" s="28"/>
      <c r="AO734" s="28"/>
      <c r="AP734" s="27"/>
      <c r="AQ734" s="25"/>
      <c r="AR734" s="25"/>
      <c r="AS734" s="27"/>
      <c r="AT734" s="25"/>
      <c r="AU734" s="25"/>
      <c r="AV734" s="27"/>
      <c r="AW734" s="25"/>
      <c r="AX734" s="25"/>
      <c r="AY734" s="27"/>
      <c r="AZ734" s="26"/>
    </row>
    <row r="735" spans="1:52" x14ac:dyDescent="0.25">
      <c r="A735" s="22">
        <v>732</v>
      </c>
      <c r="B735" s="22">
        <v>75</v>
      </c>
      <c r="C735" s="22" t="s">
        <v>489</v>
      </c>
      <c r="D735" s="22" t="s">
        <v>17</v>
      </c>
      <c r="E735" s="23">
        <v>0.22</v>
      </c>
      <c r="F735" s="23" t="str">
        <f t="shared" si="206"/>
        <v>≤0.5</v>
      </c>
      <c r="G735" s="24"/>
      <c r="H735" s="23"/>
      <c r="I735" s="23"/>
      <c r="J735" s="23"/>
      <c r="K735" s="24"/>
      <c r="L735" s="23"/>
      <c r="M735" s="25"/>
      <c r="N735" s="18"/>
      <c r="O735" s="25"/>
      <c r="P735" s="18"/>
      <c r="Q735" s="25"/>
      <c r="R735" s="18"/>
      <c r="S735" s="26" t="s">
        <v>8</v>
      </c>
      <c r="T735" s="18">
        <v>0.3</v>
      </c>
      <c r="U735" s="26" t="str">
        <f t="shared" si="205"/>
        <v>&lt;8</v>
      </c>
      <c r="V735" s="22">
        <v>4</v>
      </c>
      <c r="W735" s="22" t="str">
        <f t="shared" si="198"/>
        <v>2000–4000</v>
      </c>
      <c r="X735" s="25">
        <v>3600</v>
      </c>
      <c r="Y735" s="25">
        <v>3400</v>
      </c>
      <c r="Z735" s="27">
        <f t="shared" si="199"/>
        <v>-5.7158413839948637E-2</v>
      </c>
      <c r="AA735" s="25"/>
      <c r="AB735" s="25"/>
      <c r="AC735" s="27"/>
      <c r="AD735" s="25"/>
      <c r="AE735" s="25"/>
      <c r="AF735" s="27"/>
      <c r="AG735" s="22"/>
      <c r="AH735" s="28"/>
      <c r="AI735" s="28"/>
      <c r="AJ735" s="27"/>
      <c r="AK735" s="28"/>
      <c r="AL735" s="28"/>
      <c r="AM735" s="27"/>
      <c r="AN735" s="28"/>
      <c r="AO735" s="28"/>
      <c r="AP735" s="27"/>
      <c r="AQ735" s="25"/>
      <c r="AR735" s="25"/>
      <c r="AS735" s="27"/>
      <c r="AT735" s="25"/>
      <c r="AU735" s="25"/>
      <c r="AV735" s="27"/>
      <c r="AW735" s="25"/>
      <c r="AX735" s="25"/>
      <c r="AY735" s="27"/>
      <c r="AZ735" s="26"/>
    </row>
    <row r="736" spans="1:52" x14ac:dyDescent="0.25">
      <c r="A736" s="22">
        <v>733</v>
      </c>
      <c r="B736" s="22">
        <v>75</v>
      </c>
      <c r="C736" s="22" t="s">
        <v>489</v>
      </c>
      <c r="D736" s="22" t="s">
        <v>17</v>
      </c>
      <c r="E736" s="23">
        <v>0.25</v>
      </c>
      <c r="F736" s="23" t="str">
        <f t="shared" si="206"/>
        <v>≤0.5</v>
      </c>
      <c r="G736" s="24"/>
      <c r="H736" s="23"/>
      <c r="I736" s="23"/>
      <c r="J736" s="23"/>
      <c r="K736" s="24"/>
      <c r="L736" s="23"/>
      <c r="M736" s="25"/>
      <c r="N736" s="18"/>
      <c r="O736" s="25"/>
      <c r="P736" s="18"/>
      <c r="Q736" s="25"/>
      <c r="R736" s="18"/>
      <c r="S736" s="26" t="s">
        <v>8</v>
      </c>
      <c r="T736" s="18">
        <v>0.3</v>
      </c>
      <c r="U736" s="26" t="str">
        <f t="shared" si="205"/>
        <v>&lt;8</v>
      </c>
      <c r="V736" s="22">
        <v>4</v>
      </c>
      <c r="W736" s="22" t="str">
        <f t="shared" si="198"/>
        <v>2000–4000</v>
      </c>
      <c r="X736" s="25">
        <v>2700</v>
      </c>
      <c r="Y736" s="25">
        <v>2800</v>
      </c>
      <c r="Z736" s="27">
        <f t="shared" si="199"/>
        <v>3.6367644170874791E-2</v>
      </c>
      <c r="AA736" s="25"/>
      <c r="AB736" s="25"/>
      <c r="AC736" s="27"/>
      <c r="AD736" s="25"/>
      <c r="AE736" s="25"/>
      <c r="AF736" s="27"/>
      <c r="AG736" s="39"/>
      <c r="AH736" s="28"/>
      <c r="AI736" s="28"/>
      <c r="AJ736" s="27"/>
      <c r="AK736" s="28"/>
      <c r="AL736" s="28"/>
      <c r="AM736" s="27"/>
      <c r="AN736" s="28"/>
      <c r="AO736" s="28"/>
      <c r="AP736" s="27"/>
      <c r="AQ736" s="25"/>
      <c r="AR736" s="25"/>
      <c r="AS736" s="27"/>
      <c r="AT736" s="25"/>
      <c r="AU736" s="25"/>
      <c r="AV736" s="27"/>
      <c r="AW736" s="25"/>
      <c r="AX736" s="25"/>
      <c r="AY736" s="27"/>
      <c r="AZ736" s="26"/>
    </row>
    <row r="737" spans="1:52" x14ac:dyDescent="0.25">
      <c r="A737" s="22">
        <v>734</v>
      </c>
      <c r="B737" s="22">
        <v>75</v>
      </c>
      <c r="C737" s="22" t="s">
        <v>489</v>
      </c>
      <c r="D737" s="22" t="s">
        <v>17</v>
      </c>
      <c r="E737" s="23">
        <v>0.5</v>
      </c>
      <c r="F737" s="23" t="str">
        <f t="shared" si="206"/>
        <v>≤0.5</v>
      </c>
      <c r="G737" s="24"/>
      <c r="H737" s="23"/>
      <c r="I737" s="23"/>
      <c r="J737" s="23"/>
      <c r="K737" s="24"/>
      <c r="L737" s="23"/>
      <c r="M737" s="25"/>
      <c r="N737" s="18"/>
      <c r="O737" s="25"/>
      <c r="P737" s="18"/>
      <c r="Q737" s="25"/>
      <c r="R737" s="18"/>
      <c r="S737" s="26" t="s">
        <v>8</v>
      </c>
      <c r="T737" s="18">
        <v>0.3</v>
      </c>
      <c r="U737" s="26" t="str">
        <f t="shared" si="205"/>
        <v>&lt;8</v>
      </c>
      <c r="V737" s="22">
        <v>4</v>
      </c>
      <c r="W737" s="22" t="str">
        <f t="shared" si="198"/>
        <v>2000–4000</v>
      </c>
      <c r="X737" s="25">
        <v>3800</v>
      </c>
      <c r="Y737" s="25">
        <v>3700</v>
      </c>
      <c r="Z737" s="27">
        <f t="shared" si="199"/>
        <v>-2.6668247082161294E-2</v>
      </c>
      <c r="AA737" s="25"/>
      <c r="AB737" s="25"/>
      <c r="AC737" s="27"/>
      <c r="AD737" s="25"/>
      <c r="AE737" s="25"/>
      <c r="AF737" s="27"/>
      <c r="AG737" s="39"/>
      <c r="AH737" s="28"/>
      <c r="AI737" s="28"/>
      <c r="AJ737" s="27"/>
      <c r="AK737" s="28"/>
      <c r="AL737" s="28"/>
      <c r="AM737" s="27"/>
      <c r="AN737" s="28"/>
      <c r="AO737" s="28"/>
      <c r="AP737" s="27"/>
      <c r="AQ737" s="25"/>
      <c r="AR737" s="25"/>
      <c r="AS737" s="27"/>
      <c r="AT737" s="25"/>
      <c r="AU737" s="25"/>
      <c r="AV737" s="27"/>
      <c r="AW737" s="25"/>
      <c r="AX737" s="25"/>
      <c r="AY737" s="27"/>
      <c r="AZ737" s="26"/>
    </row>
    <row r="738" spans="1:52" x14ac:dyDescent="0.25">
      <c r="A738" s="22">
        <v>735</v>
      </c>
      <c r="B738" s="22">
        <v>75</v>
      </c>
      <c r="C738" s="22" t="s">
        <v>489</v>
      </c>
      <c r="D738" s="22" t="s">
        <v>17</v>
      </c>
      <c r="E738" s="23">
        <v>0.16</v>
      </c>
      <c r="F738" s="23" t="str">
        <f t="shared" si="206"/>
        <v>≤0.5</v>
      </c>
      <c r="G738" s="24"/>
      <c r="H738" s="23"/>
      <c r="I738" s="23"/>
      <c r="J738" s="23"/>
      <c r="K738" s="24"/>
      <c r="L738" s="23"/>
      <c r="M738" s="25"/>
      <c r="N738" s="18"/>
      <c r="O738" s="25"/>
      <c r="P738" s="18"/>
      <c r="Q738" s="25"/>
      <c r="R738" s="18"/>
      <c r="S738" s="26" t="s">
        <v>8</v>
      </c>
      <c r="T738" s="18">
        <v>0.3</v>
      </c>
      <c r="U738" s="26" t="str">
        <f t="shared" si="205"/>
        <v>&lt;8</v>
      </c>
      <c r="V738" s="22">
        <v>4</v>
      </c>
      <c r="W738" s="22" t="str">
        <f t="shared" si="198"/>
        <v>&lt;2000</v>
      </c>
      <c r="X738" s="25">
        <v>600</v>
      </c>
      <c r="Y738" s="25">
        <v>500</v>
      </c>
      <c r="Z738" s="27">
        <f t="shared" si="199"/>
        <v>-0.18232155679395459</v>
      </c>
      <c r="AA738" s="25"/>
      <c r="AB738" s="25"/>
      <c r="AC738" s="27"/>
      <c r="AD738" s="25"/>
      <c r="AE738" s="25"/>
      <c r="AF738" s="27"/>
      <c r="AG738" s="39"/>
      <c r="AH738" s="28"/>
      <c r="AI738" s="28"/>
      <c r="AJ738" s="27"/>
      <c r="AK738" s="28"/>
      <c r="AL738" s="28"/>
      <c r="AM738" s="27"/>
      <c r="AN738" s="28"/>
      <c r="AO738" s="28"/>
      <c r="AP738" s="27"/>
      <c r="AQ738" s="25"/>
      <c r="AR738" s="25"/>
      <c r="AS738" s="27"/>
      <c r="AT738" s="25"/>
      <c r="AU738" s="25"/>
      <c r="AV738" s="27"/>
      <c r="AW738" s="25"/>
      <c r="AX738" s="25"/>
      <c r="AY738" s="27"/>
      <c r="AZ738" s="26"/>
    </row>
    <row r="739" spans="1:52" x14ac:dyDescent="0.25">
      <c r="A739" s="22">
        <v>736</v>
      </c>
      <c r="B739" s="22">
        <v>75</v>
      </c>
      <c r="C739" s="22" t="s">
        <v>489</v>
      </c>
      <c r="D739" s="22" t="s">
        <v>17</v>
      </c>
      <c r="E739" s="23">
        <v>0.22</v>
      </c>
      <c r="F739" s="23" t="str">
        <f t="shared" si="206"/>
        <v>≤0.5</v>
      </c>
      <c r="G739" s="24"/>
      <c r="H739" s="23"/>
      <c r="I739" s="23"/>
      <c r="J739" s="23"/>
      <c r="K739" s="24"/>
      <c r="L739" s="23"/>
      <c r="M739" s="25"/>
      <c r="N739" s="18"/>
      <c r="O739" s="25"/>
      <c r="P739" s="18"/>
      <c r="Q739" s="25"/>
      <c r="R739" s="18"/>
      <c r="S739" s="26" t="s">
        <v>8</v>
      </c>
      <c r="T739" s="18">
        <v>0.3</v>
      </c>
      <c r="U739" s="26" t="str">
        <f t="shared" si="205"/>
        <v>&lt;8</v>
      </c>
      <c r="V739" s="22">
        <v>4</v>
      </c>
      <c r="W739" s="22" t="str">
        <f t="shared" si="198"/>
        <v>&lt;2000</v>
      </c>
      <c r="X739" s="25">
        <v>1300</v>
      </c>
      <c r="Y739" s="25">
        <v>1400</v>
      </c>
      <c r="Z739" s="27">
        <f t="shared" si="199"/>
        <v>7.4107972153721835E-2</v>
      </c>
      <c r="AA739" s="25"/>
      <c r="AB739" s="25"/>
      <c r="AC739" s="27"/>
      <c r="AD739" s="25"/>
      <c r="AE739" s="25"/>
      <c r="AF739" s="27"/>
      <c r="AG739" s="39"/>
      <c r="AH739" s="28"/>
      <c r="AI739" s="28"/>
      <c r="AJ739" s="27"/>
      <c r="AK739" s="28"/>
      <c r="AL739" s="28"/>
      <c r="AM739" s="27"/>
      <c r="AN739" s="28"/>
      <c r="AO739" s="28"/>
      <c r="AP739" s="27"/>
      <c r="AQ739" s="25"/>
      <c r="AR739" s="25"/>
      <c r="AS739" s="27"/>
      <c r="AT739" s="25"/>
      <c r="AU739" s="25"/>
      <c r="AV739" s="27"/>
      <c r="AW739" s="25"/>
      <c r="AX739" s="25"/>
      <c r="AY739" s="27"/>
      <c r="AZ739" s="26"/>
    </row>
    <row r="740" spans="1:52" x14ac:dyDescent="0.25">
      <c r="A740" s="22">
        <v>737</v>
      </c>
      <c r="B740" s="22">
        <v>75</v>
      </c>
      <c r="C740" s="22" t="s">
        <v>489</v>
      </c>
      <c r="D740" s="22" t="s">
        <v>17</v>
      </c>
      <c r="E740" s="23">
        <v>0.21</v>
      </c>
      <c r="F740" s="23" t="str">
        <f t="shared" si="206"/>
        <v>≤0.5</v>
      </c>
      <c r="G740" s="24"/>
      <c r="H740" s="23"/>
      <c r="I740" s="23"/>
      <c r="J740" s="23"/>
      <c r="K740" s="24"/>
      <c r="L740" s="23"/>
      <c r="M740" s="25"/>
      <c r="N740" s="18"/>
      <c r="O740" s="25"/>
      <c r="P740" s="18"/>
      <c r="Q740" s="25"/>
      <c r="R740" s="18"/>
      <c r="S740" s="26" t="s">
        <v>8</v>
      </c>
      <c r="T740" s="18">
        <v>0.3</v>
      </c>
      <c r="U740" s="26" t="str">
        <f t="shared" si="205"/>
        <v>&lt;8</v>
      </c>
      <c r="V740" s="22">
        <v>4</v>
      </c>
      <c r="W740" s="22" t="str">
        <f t="shared" si="198"/>
        <v>4000–6000</v>
      </c>
      <c r="X740" s="25">
        <v>4600</v>
      </c>
      <c r="Y740" s="25">
        <v>4600</v>
      </c>
      <c r="Z740" s="27">
        <f t="shared" si="199"/>
        <v>0</v>
      </c>
      <c r="AA740" s="25"/>
      <c r="AB740" s="25"/>
      <c r="AC740" s="27"/>
      <c r="AD740" s="25"/>
      <c r="AE740" s="25"/>
      <c r="AF740" s="27"/>
      <c r="AG740" s="22"/>
      <c r="AH740" s="28"/>
      <c r="AI740" s="28"/>
      <c r="AJ740" s="27"/>
      <c r="AK740" s="28"/>
      <c r="AL740" s="28"/>
      <c r="AM740" s="27"/>
      <c r="AN740" s="28"/>
      <c r="AO740" s="28"/>
      <c r="AP740" s="27"/>
      <c r="AQ740" s="25"/>
      <c r="AR740" s="25"/>
      <c r="AS740" s="27"/>
      <c r="AT740" s="25"/>
      <c r="AU740" s="25"/>
      <c r="AV740" s="27"/>
      <c r="AW740" s="25"/>
      <c r="AX740" s="25"/>
      <c r="AY740" s="27"/>
      <c r="AZ740" s="26"/>
    </row>
    <row r="741" spans="1:52" x14ac:dyDescent="0.25">
      <c r="A741" s="22">
        <v>738</v>
      </c>
      <c r="B741" s="22">
        <v>75</v>
      </c>
      <c r="C741" s="22" t="s">
        <v>489</v>
      </c>
      <c r="D741" s="22" t="s">
        <v>17</v>
      </c>
      <c r="E741" s="23">
        <v>0.3</v>
      </c>
      <c r="F741" s="23" t="str">
        <f t="shared" si="206"/>
        <v>≤0.5</v>
      </c>
      <c r="G741" s="24"/>
      <c r="H741" s="23"/>
      <c r="I741" s="23"/>
      <c r="J741" s="23"/>
      <c r="K741" s="24"/>
      <c r="L741" s="23"/>
      <c r="M741" s="25"/>
      <c r="N741" s="18"/>
      <c r="O741" s="25"/>
      <c r="P741" s="18"/>
      <c r="Q741" s="25"/>
      <c r="R741" s="18"/>
      <c r="S741" s="26" t="s">
        <v>8</v>
      </c>
      <c r="T741" s="18">
        <v>0.3</v>
      </c>
      <c r="U741" s="26" t="str">
        <f t="shared" si="205"/>
        <v>&lt;8</v>
      </c>
      <c r="V741" s="22">
        <v>4</v>
      </c>
      <c r="W741" s="22" t="str">
        <f t="shared" si="198"/>
        <v>2000–4000</v>
      </c>
      <c r="X741" s="25">
        <v>3600</v>
      </c>
      <c r="Y741" s="25">
        <v>3500</v>
      </c>
      <c r="Z741" s="27">
        <f t="shared" si="199"/>
        <v>-2.8170876966696335E-2</v>
      </c>
      <c r="AA741" s="25"/>
      <c r="AB741" s="25"/>
      <c r="AC741" s="27"/>
      <c r="AD741" s="25"/>
      <c r="AE741" s="25"/>
      <c r="AF741" s="27"/>
      <c r="AG741" s="22"/>
      <c r="AH741" s="28"/>
      <c r="AI741" s="28"/>
      <c r="AJ741" s="27"/>
      <c r="AK741" s="28"/>
      <c r="AL741" s="28"/>
      <c r="AM741" s="27"/>
      <c r="AN741" s="28"/>
      <c r="AO741" s="28"/>
      <c r="AP741" s="27"/>
      <c r="AQ741" s="25"/>
      <c r="AR741" s="25"/>
      <c r="AS741" s="27"/>
      <c r="AT741" s="25"/>
      <c r="AU741" s="25"/>
      <c r="AV741" s="27"/>
      <c r="AW741" s="25"/>
      <c r="AX741" s="25"/>
      <c r="AY741" s="27"/>
      <c r="AZ741" s="26"/>
    </row>
    <row r="742" spans="1:52" x14ac:dyDescent="0.25">
      <c r="A742" s="22">
        <v>739</v>
      </c>
      <c r="B742" s="22">
        <v>75</v>
      </c>
      <c r="C742" s="22" t="s">
        <v>489</v>
      </c>
      <c r="D742" s="22" t="s">
        <v>17</v>
      </c>
      <c r="E742" s="23">
        <v>0.25</v>
      </c>
      <c r="F742" s="23" t="str">
        <f t="shared" si="206"/>
        <v>≤0.5</v>
      </c>
      <c r="G742" s="24"/>
      <c r="H742" s="23"/>
      <c r="I742" s="23"/>
      <c r="J742" s="23"/>
      <c r="K742" s="24"/>
      <c r="L742" s="23"/>
      <c r="M742" s="25"/>
      <c r="N742" s="18"/>
      <c r="O742" s="25"/>
      <c r="P742" s="18"/>
      <c r="Q742" s="25"/>
      <c r="R742" s="18"/>
      <c r="S742" s="26" t="s">
        <v>8</v>
      </c>
      <c r="T742" s="18">
        <v>3</v>
      </c>
      <c r="U742" s="26" t="str">
        <f t="shared" si="205"/>
        <v>&lt;8</v>
      </c>
      <c r="V742" s="22">
        <v>4</v>
      </c>
      <c r="W742" s="22" t="str">
        <f t="shared" si="198"/>
        <v>4000–6000</v>
      </c>
      <c r="X742" s="25">
        <v>4900</v>
      </c>
      <c r="Y742" s="25">
        <v>5300</v>
      </c>
      <c r="Z742" s="27">
        <f t="shared" si="199"/>
        <v>7.8471615441495307E-2</v>
      </c>
      <c r="AA742" s="25"/>
      <c r="AB742" s="25"/>
      <c r="AC742" s="27"/>
      <c r="AD742" s="25"/>
      <c r="AE742" s="25"/>
      <c r="AF742" s="27"/>
      <c r="AG742" s="22"/>
      <c r="AH742" s="28"/>
      <c r="AI742" s="28"/>
      <c r="AJ742" s="27"/>
      <c r="AK742" s="28"/>
      <c r="AL742" s="28"/>
      <c r="AM742" s="27"/>
      <c r="AN742" s="28"/>
      <c r="AO742" s="28"/>
      <c r="AP742" s="27"/>
      <c r="AQ742" s="25"/>
      <c r="AR742" s="25"/>
      <c r="AS742" s="27"/>
      <c r="AT742" s="25"/>
      <c r="AU742" s="25"/>
      <c r="AV742" s="27"/>
      <c r="AW742" s="25"/>
      <c r="AX742" s="25"/>
      <c r="AY742" s="27"/>
      <c r="AZ742" s="26"/>
    </row>
    <row r="743" spans="1:52" x14ac:dyDescent="0.25">
      <c r="A743" s="22">
        <v>740</v>
      </c>
      <c r="B743" s="22">
        <v>75</v>
      </c>
      <c r="C743" s="22" t="s">
        <v>489</v>
      </c>
      <c r="D743" s="22" t="s">
        <v>17</v>
      </c>
      <c r="E743" s="23">
        <v>0.18</v>
      </c>
      <c r="F743" s="23" t="str">
        <f t="shared" si="206"/>
        <v>≤0.5</v>
      </c>
      <c r="G743" s="24"/>
      <c r="H743" s="23"/>
      <c r="I743" s="23"/>
      <c r="J743" s="23"/>
      <c r="K743" s="24"/>
      <c r="L743" s="23"/>
      <c r="M743" s="25"/>
      <c r="N743" s="18"/>
      <c r="O743" s="25"/>
      <c r="P743" s="18"/>
      <c r="Q743" s="25"/>
      <c r="R743" s="18"/>
      <c r="S743" s="26" t="s">
        <v>8</v>
      </c>
      <c r="T743" s="18">
        <v>3</v>
      </c>
      <c r="U743" s="26" t="str">
        <f t="shared" si="205"/>
        <v>&lt;8</v>
      </c>
      <c r="V743" s="22">
        <v>4</v>
      </c>
      <c r="W743" s="22" t="str">
        <f t="shared" si="198"/>
        <v>2000–4000</v>
      </c>
      <c r="X743" s="25">
        <v>2800</v>
      </c>
      <c r="Y743" s="25">
        <v>2900</v>
      </c>
      <c r="Z743" s="27">
        <f t="shared" si="199"/>
        <v>3.5091319811270193E-2</v>
      </c>
      <c r="AA743" s="25"/>
      <c r="AB743" s="25"/>
      <c r="AC743" s="27"/>
      <c r="AD743" s="25"/>
      <c r="AE743" s="25"/>
      <c r="AF743" s="27"/>
      <c r="AG743" s="22"/>
      <c r="AH743" s="28"/>
      <c r="AI743" s="28"/>
      <c r="AJ743" s="27"/>
      <c r="AK743" s="28"/>
      <c r="AL743" s="28"/>
      <c r="AM743" s="27"/>
      <c r="AN743" s="28"/>
      <c r="AO743" s="28"/>
      <c r="AP743" s="27"/>
      <c r="AQ743" s="25"/>
      <c r="AR743" s="25"/>
      <c r="AS743" s="27"/>
      <c r="AT743" s="25"/>
      <c r="AU743" s="25"/>
      <c r="AV743" s="27"/>
      <c r="AW743" s="25"/>
      <c r="AX743" s="25"/>
      <c r="AY743" s="27"/>
      <c r="AZ743" s="26"/>
    </row>
    <row r="744" spans="1:52" x14ac:dyDescent="0.25">
      <c r="A744" s="22">
        <v>741</v>
      </c>
      <c r="B744" s="22">
        <v>75</v>
      </c>
      <c r="C744" s="22" t="s">
        <v>489</v>
      </c>
      <c r="D744" s="22" t="s">
        <v>17</v>
      </c>
      <c r="E744" s="23">
        <v>0.22</v>
      </c>
      <c r="F744" s="23" t="str">
        <f t="shared" si="206"/>
        <v>≤0.5</v>
      </c>
      <c r="G744" s="24"/>
      <c r="H744" s="23"/>
      <c r="I744" s="23"/>
      <c r="J744" s="23"/>
      <c r="K744" s="24"/>
      <c r="L744" s="23"/>
      <c r="M744" s="25"/>
      <c r="N744" s="18"/>
      <c r="O744" s="25"/>
      <c r="P744" s="18"/>
      <c r="Q744" s="25"/>
      <c r="R744" s="18"/>
      <c r="S744" s="26" t="s">
        <v>8</v>
      </c>
      <c r="T744" s="18">
        <v>3</v>
      </c>
      <c r="U744" s="26" t="str">
        <f t="shared" si="205"/>
        <v>&lt;8</v>
      </c>
      <c r="V744" s="22">
        <v>4</v>
      </c>
      <c r="W744" s="22" t="str">
        <f t="shared" si="198"/>
        <v>2000–4000</v>
      </c>
      <c r="X744" s="25">
        <v>3600</v>
      </c>
      <c r="Y744" s="25">
        <v>3500</v>
      </c>
      <c r="Z744" s="27">
        <f t="shared" si="199"/>
        <v>-2.8170876966696335E-2</v>
      </c>
      <c r="AA744" s="25"/>
      <c r="AB744" s="25"/>
      <c r="AC744" s="27"/>
      <c r="AD744" s="25"/>
      <c r="AE744" s="25"/>
      <c r="AF744" s="27"/>
      <c r="AG744" s="22"/>
      <c r="AH744" s="28"/>
      <c r="AI744" s="28"/>
      <c r="AJ744" s="27"/>
      <c r="AK744" s="28"/>
      <c r="AL744" s="28"/>
      <c r="AM744" s="27"/>
      <c r="AN744" s="28"/>
      <c r="AO744" s="28"/>
      <c r="AP744" s="27"/>
      <c r="AQ744" s="25"/>
      <c r="AR744" s="25"/>
      <c r="AS744" s="27"/>
      <c r="AT744" s="25"/>
      <c r="AU744" s="25"/>
      <c r="AV744" s="27"/>
      <c r="AW744" s="25"/>
      <c r="AX744" s="25"/>
      <c r="AY744" s="27"/>
      <c r="AZ744" s="26"/>
    </row>
    <row r="745" spans="1:52" x14ac:dyDescent="0.25">
      <c r="A745" s="22">
        <v>742</v>
      </c>
      <c r="B745" s="22">
        <v>75</v>
      </c>
      <c r="C745" s="22" t="s">
        <v>489</v>
      </c>
      <c r="D745" s="22" t="s">
        <v>17</v>
      </c>
      <c r="E745" s="23">
        <v>0.25</v>
      </c>
      <c r="F745" s="23" t="str">
        <f t="shared" si="206"/>
        <v>≤0.5</v>
      </c>
      <c r="G745" s="24"/>
      <c r="H745" s="23"/>
      <c r="I745" s="23"/>
      <c r="J745" s="23"/>
      <c r="K745" s="24"/>
      <c r="L745" s="23"/>
      <c r="M745" s="25"/>
      <c r="N745" s="18"/>
      <c r="O745" s="25"/>
      <c r="P745" s="18"/>
      <c r="Q745" s="25"/>
      <c r="R745" s="18"/>
      <c r="S745" s="26" t="s">
        <v>8</v>
      </c>
      <c r="T745" s="18">
        <v>3</v>
      </c>
      <c r="U745" s="26" t="str">
        <f t="shared" si="205"/>
        <v>&lt;8</v>
      </c>
      <c r="V745" s="22">
        <v>4</v>
      </c>
      <c r="W745" s="22" t="str">
        <f t="shared" si="198"/>
        <v>2000–4000</v>
      </c>
      <c r="X745" s="25">
        <v>2700</v>
      </c>
      <c r="Y745" s="25">
        <v>3100</v>
      </c>
      <c r="Z745" s="27">
        <f t="shared" si="199"/>
        <v>0.13815033848081718</v>
      </c>
      <c r="AA745" s="25"/>
      <c r="AB745" s="25"/>
      <c r="AC745" s="27"/>
      <c r="AD745" s="25"/>
      <c r="AE745" s="25"/>
      <c r="AF745" s="27"/>
      <c r="AG745" s="39"/>
      <c r="AH745" s="28"/>
      <c r="AI745" s="28"/>
      <c r="AJ745" s="27"/>
      <c r="AK745" s="28"/>
      <c r="AL745" s="28"/>
      <c r="AM745" s="27"/>
      <c r="AN745" s="28"/>
      <c r="AO745" s="28"/>
      <c r="AP745" s="27"/>
      <c r="AQ745" s="25"/>
      <c r="AR745" s="25"/>
      <c r="AS745" s="27"/>
      <c r="AT745" s="25"/>
      <c r="AU745" s="25"/>
      <c r="AV745" s="27"/>
      <c r="AW745" s="25"/>
      <c r="AX745" s="25"/>
      <c r="AY745" s="27"/>
      <c r="AZ745" s="26"/>
    </row>
    <row r="746" spans="1:52" x14ac:dyDescent="0.25">
      <c r="A746" s="22">
        <v>743</v>
      </c>
      <c r="B746" s="22">
        <v>75</v>
      </c>
      <c r="C746" s="22" t="s">
        <v>489</v>
      </c>
      <c r="D746" s="22" t="s">
        <v>17</v>
      </c>
      <c r="E746" s="23">
        <v>0.5</v>
      </c>
      <c r="F746" s="23" t="str">
        <f t="shared" si="206"/>
        <v>≤0.5</v>
      </c>
      <c r="G746" s="24"/>
      <c r="H746" s="23"/>
      <c r="I746" s="23"/>
      <c r="J746" s="23"/>
      <c r="K746" s="24"/>
      <c r="L746" s="23"/>
      <c r="M746" s="25"/>
      <c r="N746" s="18"/>
      <c r="O746" s="25"/>
      <c r="P746" s="18"/>
      <c r="Q746" s="25"/>
      <c r="R746" s="18"/>
      <c r="S746" s="26" t="s">
        <v>8</v>
      </c>
      <c r="T746" s="18">
        <v>3</v>
      </c>
      <c r="U746" s="26" t="str">
        <f t="shared" si="205"/>
        <v>&lt;8</v>
      </c>
      <c r="V746" s="22">
        <v>4</v>
      </c>
      <c r="W746" s="22" t="str">
        <f t="shared" si="198"/>
        <v>2000–4000</v>
      </c>
      <c r="X746" s="25">
        <v>3800</v>
      </c>
      <c r="Y746" s="25">
        <v>3500</v>
      </c>
      <c r="Z746" s="27">
        <f t="shared" si="199"/>
        <v>-8.2238098236972118E-2</v>
      </c>
      <c r="AA746" s="25"/>
      <c r="AB746" s="25"/>
      <c r="AC746" s="27"/>
      <c r="AD746" s="25"/>
      <c r="AE746" s="25"/>
      <c r="AF746" s="27"/>
      <c r="AG746" s="39"/>
      <c r="AH746" s="28"/>
      <c r="AI746" s="28"/>
      <c r="AJ746" s="27"/>
      <c r="AK746" s="28"/>
      <c r="AL746" s="28"/>
      <c r="AM746" s="27"/>
      <c r="AN746" s="28"/>
      <c r="AO746" s="28"/>
      <c r="AP746" s="27"/>
      <c r="AQ746" s="25"/>
      <c r="AR746" s="25"/>
      <c r="AS746" s="27"/>
      <c r="AT746" s="25"/>
      <c r="AU746" s="25"/>
      <c r="AV746" s="27"/>
      <c r="AW746" s="25"/>
      <c r="AX746" s="25"/>
      <c r="AY746" s="27"/>
      <c r="AZ746" s="26"/>
    </row>
    <row r="747" spans="1:52" x14ac:dyDescent="0.25">
      <c r="A747" s="22">
        <v>744</v>
      </c>
      <c r="B747" s="22">
        <v>75</v>
      </c>
      <c r="C747" s="22" t="s">
        <v>489</v>
      </c>
      <c r="D747" s="22" t="s">
        <v>17</v>
      </c>
      <c r="E747" s="23">
        <v>0.16</v>
      </c>
      <c r="F747" s="23" t="str">
        <f t="shared" si="206"/>
        <v>≤0.5</v>
      </c>
      <c r="G747" s="24"/>
      <c r="H747" s="23"/>
      <c r="I747" s="23"/>
      <c r="J747" s="23"/>
      <c r="K747" s="24"/>
      <c r="L747" s="23"/>
      <c r="M747" s="25"/>
      <c r="N747" s="18"/>
      <c r="O747" s="25"/>
      <c r="P747" s="18"/>
      <c r="Q747" s="25"/>
      <c r="R747" s="18"/>
      <c r="S747" s="26" t="s">
        <v>8</v>
      </c>
      <c r="T747" s="18">
        <v>3</v>
      </c>
      <c r="U747" s="26" t="str">
        <f t="shared" si="205"/>
        <v>&lt;8</v>
      </c>
      <c r="V747" s="22">
        <v>4</v>
      </c>
      <c r="W747" s="22" t="str">
        <f t="shared" si="198"/>
        <v>&lt;2000</v>
      </c>
      <c r="X747" s="25">
        <v>600</v>
      </c>
      <c r="Y747" s="25">
        <v>500</v>
      </c>
      <c r="Z747" s="27">
        <f t="shared" si="199"/>
        <v>-0.18232155679395459</v>
      </c>
      <c r="AA747" s="25"/>
      <c r="AB747" s="25"/>
      <c r="AC747" s="27"/>
      <c r="AD747" s="25"/>
      <c r="AE747" s="25"/>
      <c r="AF747" s="27"/>
      <c r="AG747" s="39"/>
      <c r="AH747" s="28"/>
      <c r="AI747" s="28"/>
      <c r="AJ747" s="27"/>
      <c r="AK747" s="28"/>
      <c r="AL747" s="28"/>
      <c r="AM747" s="27"/>
      <c r="AN747" s="28"/>
      <c r="AO747" s="28"/>
      <c r="AP747" s="27"/>
      <c r="AQ747" s="25"/>
      <c r="AR747" s="25"/>
      <c r="AS747" s="27"/>
      <c r="AT747" s="25"/>
      <c r="AU747" s="25"/>
      <c r="AV747" s="27"/>
      <c r="AW747" s="25"/>
      <c r="AX747" s="25"/>
      <c r="AY747" s="27"/>
      <c r="AZ747" s="26"/>
    </row>
    <row r="748" spans="1:52" x14ac:dyDescent="0.25">
      <c r="A748" s="22">
        <v>745</v>
      </c>
      <c r="B748" s="22">
        <v>75</v>
      </c>
      <c r="C748" s="22" t="s">
        <v>489</v>
      </c>
      <c r="D748" s="22" t="s">
        <v>17</v>
      </c>
      <c r="E748" s="23">
        <v>0.22</v>
      </c>
      <c r="F748" s="23" t="str">
        <f t="shared" si="206"/>
        <v>≤0.5</v>
      </c>
      <c r="G748" s="24"/>
      <c r="H748" s="23"/>
      <c r="I748" s="23"/>
      <c r="J748" s="23"/>
      <c r="K748" s="24"/>
      <c r="L748" s="23"/>
      <c r="M748" s="25"/>
      <c r="N748" s="18"/>
      <c r="O748" s="25"/>
      <c r="P748" s="18"/>
      <c r="Q748" s="25"/>
      <c r="R748" s="18"/>
      <c r="S748" s="26" t="s">
        <v>8</v>
      </c>
      <c r="T748" s="18">
        <v>3</v>
      </c>
      <c r="U748" s="26" t="str">
        <f t="shared" si="205"/>
        <v>&lt;8</v>
      </c>
      <c r="V748" s="22">
        <v>4</v>
      </c>
      <c r="W748" s="22" t="str">
        <f t="shared" si="198"/>
        <v>&lt;2000</v>
      </c>
      <c r="X748" s="25">
        <v>1300</v>
      </c>
      <c r="Y748" s="25">
        <v>1300</v>
      </c>
      <c r="Z748" s="27">
        <f t="shared" si="199"/>
        <v>0</v>
      </c>
      <c r="AA748" s="25"/>
      <c r="AB748" s="25"/>
      <c r="AC748" s="27"/>
      <c r="AD748" s="25"/>
      <c r="AE748" s="25"/>
      <c r="AF748" s="27"/>
      <c r="AG748" s="39"/>
      <c r="AH748" s="28"/>
      <c r="AI748" s="28"/>
      <c r="AJ748" s="27"/>
      <c r="AK748" s="28"/>
      <c r="AL748" s="28"/>
      <c r="AM748" s="27"/>
      <c r="AN748" s="28"/>
      <c r="AO748" s="28"/>
      <c r="AP748" s="27"/>
      <c r="AQ748" s="25"/>
      <c r="AR748" s="25"/>
      <c r="AS748" s="27"/>
      <c r="AT748" s="25"/>
      <c r="AU748" s="25"/>
      <c r="AV748" s="27"/>
      <c r="AW748" s="25"/>
      <c r="AX748" s="25"/>
      <c r="AY748" s="27"/>
      <c r="AZ748" s="26"/>
    </row>
    <row r="749" spans="1:52" x14ac:dyDescent="0.25">
      <c r="A749" s="22">
        <v>746</v>
      </c>
      <c r="B749" s="22">
        <v>75</v>
      </c>
      <c r="C749" s="22" t="s">
        <v>489</v>
      </c>
      <c r="D749" s="22" t="s">
        <v>17</v>
      </c>
      <c r="E749" s="23">
        <v>0.21</v>
      </c>
      <c r="F749" s="23" t="str">
        <f t="shared" si="206"/>
        <v>≤0.5</v>
      </c>
      <c r="G749" s="24"/>
      <c r="H749" s="23"/>
      <c r="I749" s="23"/>
      <c r="J749" s="23"/>
      <c r="K749" s="24"/>
      <c r="L749" s="23"/>
      <c r="M749" s="25"/>
      <c r="N749" s="18"/>
      <c r="O749" s="25"/>
      <c r="P749" s="18"/>
      <c r="Q749" s="25"/>
      <c r="R749" s="18"/>
      <c r="S749" s="26" t="s">
        <v>8</v>
      </c>
      <c r="T749" s="18">
        <v>3</v>
      </c>
      <c r="U749" s="26" t="str">
        <f t="shared" si="205"/>
        <v>&lt;8</v>
      </c>
      <c r="V749" s="22">
        <v>4</v>
      </c>
      <c r="W749" s="22" t="str">
        <f t="shared" si="198"/>
        <v>4000–6000</v>
      </c>
      <c r="X749" s="25">
        <v>4600</v>
      </c>
      <c r="Y749" s="25">
        <v>4600</v>
      </c>
      <c r="Z749" s="27">
        <f t="shared" si="199"/>
        <v>0</v>
      </c>
      <c r="AA749" s="25"/>
      <c r="AB749" s="25"/>
      <c r="AC749" s="27"/>
      <c r="AD749" s="25"/>
      <c r="AE749" s="25"/>
      <c r="AF749" s="27"/>
      <c r="AG749" s="22"/>
      <c r="AH749" s="28"/>
      <c r="AI749" s="28"/>
      <c r="AJ749" s="27"/>
      <c r="AK749" s="28"/>
      <c r="AL749" s="28"/>
      <c r="AM749" s="27"/>
      <c r="AN749" s="28"/>
      <c r="AO749" s="28"/>
      <c r="AP749" s="27"/>
      <c r="AQ749" s="25"/>
      <c r="AR749" s="25"/>
      <c r="AS749" s="27"/>
      <c r="AT749" s="25"/>
      <c r="AU749" s="25"/>
      <c r="AV749" s="27"/>
      <c r="AW749" s="25"/>
      <c r="AX749" s="25"/>
      <c r="AY749" s="27"/>
      <c r="AZ749" s="26"/>
    </row>
    <row r="750" spans="1:52" x14ac:dyDescent="0.25">
      <c r="A750" s="22">
        <v>747</v>
      </c>
      <c r="B750" s="22">
        <v>75</v>
      </c>
      <c r="C750" s="22" t="s">
        <v>489</v>
      </c>
      <c r="D750" s="22" t="s">
        <v>17</v>
      </c>
      <c r="E750" s="23">
        <v>0.3</v>
      </c>
      <c r="F750" s="23" t="str">
        <f t="shared" si="206"/>
        <v>≤0.5</v>
      </c>
      <c r="G750" s="24"/>
      <c r="H750" s="23"/>
      <c r="I750" s="23"/>
      <c r="J750" s="23"/>
      <c r="K750" s="24"/>
      <c r="L750" s="23"/>
      <c r="M750" s="25"/>
      <c r="N750" s="18"/>
      <c r="O750" s="25"/>
      <c r="P750" s="18"/>
      <c r="Q750" s="25"/>
      <c r="R750" s="18"/>
      <c r="S750" s="26" t="s">
        <v>8</v>
      </c>
      <c r="T750" s="18">
        <v>3</v>
      </c>
      <c r="U750" s="26" t="str">
        <f t="shared" si="205"/>
        <v>&lt;8</v>
      </c>
      <c r="V750" s="22">
        <v>4</v>
      </c>
      <c r="W750" s="22" t="str">
        <f t="shared" si="198"/>
        <v>2000–4000</v>
      </c>
      <c r="X750" s="25">
        <v>3600</v>
      </c>
      <c r="Y750" s="25">
        <v>3400</v>
      </c>
      <c r="Z750" s="27">
        <f t="shared" si="199"/>
        <v>-5.7158413839948637E-2</v>
      </c>
      <c r="AA750" s="25"/>
      <c r="AB750" s="25"/>
      <c r="AC750" s="27"/>
      <c r="AD750" s="25"/>
      <c r="AE750" s="25"/>
      <c r="AF750" s="27"/>
      <c r="AG750" s="22"/>
      <c r="AH750" s="28"/>
      <c r="AI750" s="28"/>
      <c r="AJ750" s="27"/>
      <c r="AK750" s="28"/>
      <c r="AL750" s="28"/>
      <c r="AM750" s="27"/>
      <c r="AN750" s="28"/>
      <c r="AO750" s="28"/>
      <c r="AP750" s="27"/>
      <c r="AQ750" s="25"/>
      <c r="AR750" s="25"/>
      <c r="AS750" s="27"/>
      <c r="AT750" s="25"/>
      <c r="AU750" s="25"/>
      <c r="AV750" s="27"/>
      <c r="AW750" s="25"/>
      <c r="AX750" s="25"/>
      <c r="AY750" s="27"/>
      <c r="AZ750" s="26"/>
    </row>
    <row r="751" spans="1:52" x14ac:dyDescent="0.25">
      <c r="A751" s="22">
        <v>748</v>
      </c>
      <c r="B751" s="22">
        <v>75</v>
      </c>
      <c r="C751" s="22" t="s">
        <v>489</v>
      </c>
      <c r="D751" s="22" t="s">
        <v>17</v>
      </c>
      <c r="E751" s="23">
        <v>0.46</v>
      </c>
      <c r="F751" s="23" t="str">
        <f t="shared" si="206"/>
        <v>≤0.5</v>
      </c>
      <c r="G751" s="24">
        <v>8.1</v>
      </c>
      <c r="H751" s="23" t="str">
        <f t="shared" ref="H751:H814" si="207">IF(G751&gt;7,"&gt;7.0","≤7.0")</f>
        <v>&gt;7.0</v>
      </c>
      <c r="I751" s="23">
        <v>41</v>
      </c>
      <c r="J751" s="23" t="str">
        <f>IF(I751&gt;15,"&gt;15","≤15")</f>
        <v>&gt;15</v>
      </c>
      <c r="K751" s="24">
        <v>11.206</v>
      </c>
      <c r="L751" s="23" t="str">
        <f t="shared" ref="L751:L814" si="208">IF(K751&gt;20,"&gt;20",IF(K751&gt;10,"10–20","&lt;10"))</f>
        <v>10–20</v>
      </c>
      <c r="M751" s="25">
        <v>188.5</v>
      </c>
      <c r="N751" s="18" t="str">
        <f t="shared" ref="N751:N762" si="209">IF(M751&gt;180,"&gt;180",IF(M751&gt;110,"110–180","&lt;110"))</f>
        <v>&gt;180</v>
      </c>
      <c r="O751" s="25">
        <v>35.42</v>
      </c>
      <c r="P751" s="18" t="str">
        <f t="shared" ref="P751:P754" si="210">IF(O751&gt;44,"&gt;44",IF(O751&gt;26.4,"26–44","&lt;26"))</f>
        <v>26–44</v>
      </c>
      <c r="Q751" s="25">
        <v>0</v>
      </c>
      <c r="R751" s="18" t="str">
        <f>IF(Q751&gt;58,"&gt;58",IF(Q751&gt;25,"25–58","&lt;25"))</f>
        <v>&lt;25</v>
      </c>
      <c r="S751" s="26" t="s">
        <v>8</v>
      </c>
      <c r="T751" s="18">
        <v>3</v>
      </c>
      <c r="U751" s="26" t="str">
        <f t="shared" si="205"/>
        <v>&lt;8</v>
      </c>
      <c r="V751" s="22">
        <v>4</v>
      </c>
      <c r="W751" s="22" t="str">
        <f t="shared" si="198"/>
        <v>&gt;6000</v>
      </c>
      <c r="X751" s="25">
        <v>6600</v>
      </c>
      <c r="Y751" s="25">
        <v>6500</v>
      </c>
      <c r="Z751" s="27">
        <f t="shared" si="199"/>
        <v>-1.5267472130788421E-2</v>
      </c>
      <c r="AA751" s="25">
        <v>5900</v>
      </c>
      <c r="AB751" s="25">
        <v>6666.7000000000007</v>
      </c>
      <c r="AC751" s="27">
        <f t="shared" ref="AC751:AC762" si="211">LN(AB751/AA751)</f>
        <v>0.12217263396170773</v>
      </c>
      <c r="AD751" s="25">
        <v>12500</v>
      </c>
      <c r="AE751" s="25">
        <v>13166.7</v>
      </c>
      <c r="AF751" s="27">
        <f t="shared" ref="AF751:AF762" si="212">LN(AE751/AD751)</f>
        <v>5.1962270573076112E-2</v>
      </c>
      <c r="AG751" s="22" t="str">
        <f t="shared" ref="AG751:AG779" si="213">IF(AH751&gt;40,"&gt;40",IF(AH751&gt;30,"30–40",IF(AH751&gt;20,"20–30","&lt;20")))</f>
        <v>20–30</v>
      </c>
      <c r="AH751" s="28">
        <v>29.6341</v>
      </c>
      <c r="AI751" s="28">
        <v>30.888500000000001</v>
      </c>
      <c r="AJ751" s="27">
        <f t="shared" ref="AJ751:AJ779" si="214">LN(AI751/AH751)</f>
        <v>4.1458221063996326E-2</v>
      </c>
      <c r="AK751" s="28"/>
      <c r="AL751" s="28"/>
      <c r="AM751" s="27"/>
      <c r="AN751" s="28">
        <v>19.760000000000002</v>
      </c>
      <c r="AO751" s="28">
        <v>19.291090402302778</v>
      </c>
      <c r="AP751" s="27">
        <v>-2.4016340182516815E-2</v>
      </c>
      <c r="AQ751" s="25">
        <v>195</v>
      </c>
      <c r="AR751" s="25">
        <v>200</v>
      </c>
      <c r="AS751" s="27">
        <f t="shared" ref="AS751:AS762" si="215">LN(AR751/AQ751)</f>
        <v>2.5317807984289786E-2</v>
      </c>
      <c r="AT751" s="25">
        <v>52</v>
      </c>
      <c r="AU751" s="25">
        <v>54</v>
      </c>
      <c r="AV751" s="27">
        <f t="shared" ref="AV751:AV762" si="216">LN(AU751/AT751)</f>
        <v>3.7740327982847113E-2</v>
      </c>
      <c r="AW751" s="25">
        <v>247</v>
      </c>
      <c r="AX751" s="25">
        <v>254</v>
      </c>
      <c r="AY751" s="27">
        <f t="shared" ref="AY751:AY762" si="217">LN(AX751/AW751)</f>
        <v>2.7945930390559322E-2</v>
      </c>
      <c r="AZ751" s="26">
        <v>0.41813333333333347</v>
      </c>
    </row>
    <row r="752" spans="1:52" x14ac:dyDescent="0.25">
      <c r="A752" s="22">
        <v>749</v>
      </c>
      <c r="B752" s="22">
        <v>75</v>
      </c>
      <c r="C752" s="22" t="s">
        <v>489</v>
      </c>
      <c r="D752" s="22" t="s">
        <v>17</v>
      </c>
      <c r="E752" s="23">
        <v>0.46</v>
      </c>
      <c r="F752" s="23" t="str">
        <f t="shared" si="206"/>
        <v>≤0.5</v>
      </c>
      <c r="G752" s="24">
        <v>8.1</v>
      </c>
      <c r="H752" s="23" t="str">
        <f t="shared" si="207"/>
        <v>&gt;7.0</v>
      </c>
      <c r="I752" s="23">
        <v>41</v>
      </c>
      <c r="J752" s="23" t="str">
        <f>IF(I752&gt;15,"&gt;15","≤15")</f>
        <v>&gt;15</v>
      </c>
      <c r="K752" s="24">
        <v>11.206</v>
      </c>
      <c r="L752" s="23" t="str">
        <f t="shared" si="208"/>
        <v>10–20</v>
      </c>
      <c r="M752" s="25">
        <v>188.5</v>
      </c>
      <c r="N752" s="18" t="str">
        <f t="shared" si="209"/>
        <v>&gt;180</v>
      </c>
      <c r="O752" s="25">
        <v>35.42</v>
      </c>
      <c r="P752" s="18" t="str">
        <f t="shared" si="210"/>
        <v>26–44</v>
      </c>
      <c r="Q752" s="25">
        <v>0</v>
      </c>
      <c r="R752" s="18" t="str">
        <f>IF(Q752&gt;58,"&gt;58",IF(Q752&gt;25,"25–58","&lt;25"))</f>
        <v>&lt;25</v>
      </c>
      <c r="S752" s="26" t="s">
        <v>8</v>
      </c>
      <c r="T752" s="18">
        <v>6</v>
      </c>
      <c r="U752" s="26" t="str">
        <f t="shared" si="205"/>
        <v>&lt;8</v>
      </c>
      <c r="V752" s="22">
        <v>4</v>
      </c>
      <c r="W752" s="22" t="str">
        <f t="shared" si="198"/>
        <v>&gt;6000</v>
      </c>
      <c r="X752" s="25">
        <v>6600</v>
      </c>
      <c r="Y752" s="25">
        <v>7000</v>
      </c>
      <c r="Z752" s="27">
        <f t="shared" si="199"/>
        <v>5.8840500022933395E-2</v>
      </c>
      <c r="AA752" s="25">
        <v>5900</v>
      </c>
      <c r="AB752" s="25">
        <v>7277.7999999999993</v>
      </c>
      <c r="AC752" s="27">
        <f t="shared" si="211"/>
        <v>0.2098762678237657</v>
      </c>
      <c r="AD752" s="25">
        <v>12500</v>
      </c>
      <c r="AE752" s="25">
        <v>14277.8</v>
      </c>
      <c r="AF752" s="27">
        <f t="shared" si="212"/>
        <v>0.13297723910982182</v>
      </c>
      <c r="AG752" s="22" t="str">
        <f t="shared" si="213"/>
        <v>20–30</v>
      </c>
      <c r="AH752" s="28">
        <v>29.6341</v>
      </c>
      <c r="AI752" s="28">
        <v>31.045300000000001</v>
      </c>
      <c r="AJ752" s="27">
        <f t="shared" si="214"/>
        <v>4.6521702878906272E-2</v>
      </c>
      <c r="AK752" s="28"/>
      <c r="AL752" s="28"/>
      <c r="AM752" s="27"/>
      <c r="AN752" s="28">
        <v>19.760000000000002</v>
      </c>
      <c r="AO752" s="28">
        <v>18.980515205423806</v>
      </c>
      <c r="AP752" s="27">
        <v>-4.0246754858098234E-2</v>
      </c>
      <c r="AQ752" s="25">
        <v>195</v>
      </c>
      <c r="AR752" s="25">
        <v>219</v>
      </c>
      <c r="AS752" s="27">
        <f t="shared" si="215"/>
        <v>0.11607217125275403</v>
      </c>
      <c r="AT752" s="25">
        <v>52</v>
      </c>
      <c r="AU752" s="25">
        <v>52</v>
      </c>
      <c r="AV752" s="27">
        <f t="shared" si="216"/>
        <v>0</v>
      </c>
      <c r="AW752" s="25">
        <v>247</v>
      </c>
      <c r="AX752" s="25">
        <v>271</v>
      </c>
      <c r="AY752" s="27">
        <f t="shared" si="217"/>
        <v>9.2730484251723727E-2</v>
      </c>
      <c r="AZ752" s="26">
        <v>0.23520000000000016</v>
      </c>
    </row>
    <row r="753" spans="1:52" x14ac:dyDescent="0.25">
      <c r="A753" s="22">
        <v>750</v>
      </c>
      <c r="B753" s="22">
        <v>75</v>
      </c>
      <c r="C753" s="22" t="s">
        <v>489</v>
      </c>
      <c r="D753" s="22" t="s">
        <v>17</v>
      </c>
      <c r="E753" s="23">
        <v>0.46</v>
      </c>
      <c r="F753" s="23" t="str">
        <f t="shared" si="206"/>
        <v>≤0.5</v>
      </c>
      <c r="G753" s="24">
        <v>8.1</v>
      </c>
      <c r="H753" s="23" t="str">
        <f t="shared" si="207"/>
        <v>&gt;7.0</v>
      </c>
      <c r="I753" s="23">
        <v>41</v>
      </c>
      <c r="J753" s="23" t="str">
        <f>IF(I753&gt;15,"&gt;15","≤15")</f>
        <v>&gt;15</v>
      </c>
      <c r="K753" s="24">
        <v>11.206</v>
      </c>
      <c r="L753" s="23" t="str">
        <f t="shared" si="208"/>
        <v>10–20</v>
      </c>
      <c r="M753" s="25">
        <v>211.2</v>
      </c>
      <c r="N753" s="18" t="str">
        <f t="shared" si="209"/>
        <v>&gt;180</v>
      </c>
      <c r="O753" s="25">
        <v>35.42</v>
      </c>
      <c r="P753" s="18" t="str">
        <f t="shared" si="210"/>
        <v>26–44</v>
      </c>
      <c r="Q753" s="25">
        <v>0</v>
      </c>
      <c r="R753" s="18" t="str">
        <f>IF(Q753&gt;58,"&gt;58",IF(Q753&gt;25,"25–58","&lt;25"))</f>
        <v>&lt;25</v>
      </c>
      <c r="S753" s="26" t="s">
        <v>8</v>
      </c>
      <c r="T753" s="18">
        <v>10</v>
      </c>
      <c r="U753" s="26" t="str">
        <f t="shared" si="205"/>
        <v>8–15</v>
      </c>
      <c r="V753" s="22">
        <v>4</v>
      </c>
      <c r="W753" s="22" t="str">
        <f t="shared" si="198"/>
        <v>&lt;2000</v>
      </c>
      <c r="X753" s="25">
        <v>1557</v>
      </c>
      <c r="Y753" s="25">
        <v>1600</v>
      </c>
      <c r="Z753" s="27">
        <f t="shared" si="199"/>
        <v>2.7242736393874378E-2</v>
      </c>
      <c r="AA753" s="25">
        <v>4178.29</v>
      </c>
      <c r="AB753" s="25">
        <v>3969.8500000000004</v>
      </c>
      <c r="AC753" s="27">
        <f t="shared" si="211"/>
        <v>-5.1173761317085273E-2</v>
      </c>
      <c r="AD753" s="25">
        <v>5735.29</v>
      </c>
      <c r="AE753" s="25">
        <v>5569.85</v>
      </c>
      <c r="AF753" s="27">
        <f t="shared" si="212"/>
        <v>-2.9270192404082181E-2</v>
      </c>
      <c r="AG753" s="22" t="str">
        <f t="shared" si="213"/>
        <v>20–30</v>
      </c>
      <c r="AH753" s="28">
        <v>28.825600000000001</v>
      </c>
      <c r="AI753" s="28">
        <v>32.508899999999997</v>
      </c>
      <c r="AJ753" s="27">
        <f t="shared" si="214"/>
        <v>0.12025001679750848</v>
      </c>
      <c r="AK753" s="28"/>
      <c r="AL753" s="28"/>
      <c r="AM753" s="27"/>
      <c r="AN753" s="28">
        <v>16.73847355582717</v>
      </c>
      <c r="AO753" s="28">
        <v>19.749185346104472</v>
      </c>
      <c r="AP753" s="27">
        <v>0.16540236672866201</v>
      </c>
      <c r="AQ753" s="25">
        <v>45</v>
      </c>
      <c r="AR753" s="25">
        <v>53</v>
      </c>
      <c r="AS753" s="27">
        <f t="shared" si="215"/>
        <v>0.16362942378180212</v>
      </c>
      <c r="AT753" s="25">
        <v>51</v>
      </c>
      <c r="AU753" s="25">
        <v>57</v>
      </c>
      <c r="AV753" s="27">
        <f t="shared" si="216"/>
        <v>0.1112256351102244</v>
      </c>
      <c r="AW753" s="25">
        <v>96</v>
      </c>
      <c r="AX753" s="25">
        <v>110</v>
      </c>
      <c r="AY753" s="27">
        <f t="shared" si="217"/>
        <v>0.13613217432457991</v>
      </c>
      <c r="AZ753" s="26">
        <v>0.36832999999999955</v>
      </c>
    </row>
    <row r="754" spans="1:52" x14ac:dyDescent="0.25">
      <c r="A754" s="22">
        <v>751</v>
      </c>
      <c r="B754" s="22">
        <v>76</v>
      </c>
      <c r="C754" s="22" t="s">
        <v>490</v>
      </c>
      <c r="D754" s="22" t="s">
        <v>2</v>
      </c>
      <c r="E754" s="23">
        <v>0.46</v>
      </c>
      <c r="F754" s="23" t="str">
        <f t="shared" si="206"/>
        <v>≤0.5</v>
      </c>
      <c r="G754" s="24">
        <v>7.95</v>
      </c>
      <c r="H754" s="23" t="str">
        <f t="shared" si="207"/>
        <v>&gt;7.0</v>
      </c>
      <c r="I754" s="23"/>
      <c r="J754" s="23"/>
      <c r="K754" s="24">
        <v>10.1716</v>
      </c>
      <c r="L754" s="23" t="str">
        <f t="shared" si="208"/>
        <v>10–20</v>
      </c>
      <c r="M754" s="25">
        <v>120</v>
      </c>
      <c r="N754" s="18" t="str">
        <f t="shared" si="209"/>
        <v>110–180</v>
      </c>
      <c r="O754" s="25">
        <v>17.600000000000001</v>
      </c>
      <c r="P754" s="18" t="str">
        <f t="shared" si="210"/>
        <v>&lt;26</v>
      </c>
      <c r="Q754" s="25">
        <v>24.9</v>
      </c>
      <c r="R754" s="18" t="str">
        <f>IF(Q754&gt;58,"&gt;58",IF(Q754&gt;25,"25–58","&lt;25"))</f>
        <v>&lt;25</v>
      </c>
      <c r="S754" s="26" t="s">
        <v>34</v>
      </c>
      <c r="T754" s="18">
        <v>5.5</v>
      </c>
      <c r="U754" s="26" t="str">
        <f t="shared" si="205"/>
        <v>&lt;8</v>
      </c>
      <c r="V754" s="22">
        <v>3</v>
      </c>
      <c r="W754" s="22" t="str">
        <f t="shared" si="198"/>
        <v>4000–6000</v>
      </c>
      <c r="X754" s="25">
        <v>5360</v>
      </c>
      <c r="Y754" s="25">
        <v>5790</v>
      </c>
      <c r="Z754" s="27">
        <f t="shared" si="199"/>
        <v>7.7168316502193343E-2</v>
      </c>
      <c r="AA754" s="25">
        <v>6750</v>
      </c>
      <c r="AB754" s="25">
        <v>7180</v>
      </c>
      <c r="AC754" s="27">
        <f t="shared" si="211"/>
        <v>6.1756878175694259E-2</v>
      </c>
      <c r="AD754" s="25">
        <v>12110</v>
      </c>
      <c r="AE754" s="25">
        <v>12970</v>
      </c>
      <c r="AF754" s="27">
        <f t="shared" si="212"/>
        <v>6.8607440763351638E-2</v>
      </c>
      <c r="AG754" s="22" t="str">
        <f t="shared" si="213"/>
        <v>20–30</v>
      </c>
      <c r="AH754" s="28">
        <v>26.6</v>
      </c>
      <c r="AI754" s="28">
        <v>28.34</v>
      </c>
      <c r="AJ754" s="27">
        <f t="shared" si="214"/>
        <v>6.3363018474881003E-2</v>
      </c>
      <c r="AK754" s="28">
        <v>15.69</v>
      </c>
      <c r="AL754" s="28">
        <v>17.34</v>
      </c>
      <c r="AM754" s="27">
        <v>9.9992404607454524E-2</v>
      </c>
      <c r="AN754" s="28"/>
      <c r="AO754" s="28"/>
      <c r="AP754" s="27"/>
      <c r="AQ754" s="25">
        <v>142.57599999999999</v>
      </c>
      <c r="AR754" s="25">
        <v>164.08860000000001</v>
      </c>
      <c r="AS754" s="27">
        <f t="shared" si="215"/>
        <v>0.14053133497707437</v>
      </c>
      <c r="AT754" s="25">
        <v>105.9075</v>
      </c>
      <c r="AU754" s="25">
        <v>124.5012</v>
      </c>
      <c r="AV754" s="27">
        <f t="shared" si="216"/>
        <v>0.16174928278314887</v>
      </c>
      <c r="AW754" s="25">
        <v>248.55</v>
      </c>
      <c r="AX754" s="25">
        <v>288.86</v>
      </c>
      <c r="AY754" s="27">
        <f t="shared" si="217"/>
        <v>0.15029810913233901</v>
      </c>
      <c r="AZ754" s="26">
        <v>0.31636363636363607</v>
      </c>
    </row>
    <row r="755" spans="1:52" x14ac:dyDescent="0.25">
      <c r="A755" s="22">
        <v>752</v>
      </c>
      <c r="B755" s="22">
        <v>77</v>
      </c>
      <c r="C755" s="22" t="s">
        <v>491</v>
      </c>
      <c r="D755" s="22" t="s">
        <v>2</v>
      </c>
      <c r="E755" s="23">
        <v>0.68</v>
      </c>
      <c r="F755" s="23" t="str">
        <f t="shared" si="206"/>
        <v>&gt;0.5</v>
      </c>
      <c r="G755" s="24">
        <v>8.1999999999999993</v>
      </c>
      <c r="H755" s="23" t="str">
        <f t="shared" si="207"/>
        <v>&gt;7.0</v>
      </c>
      <c r="I755" s="23"/>
      <c r="J755" s="23"/>
      <c r="K755" s="24">
        <v>9.3095999999999997</v>
      </c>
      <c r="L755" s="23" t="str">
        <f t="shared" si="208"/>
        <v>&lt;10</v>
      </c>
      <c r="M755" s="25">
        <v>60</v>
      </c>
      <c r="N755" s="18" t="str">
        <f t="shared" si="209"/>
        <v>&lt;110</v>
      </c>
      <c r="O755" s="25"/>
      <c r="P755" s="18"/>
      <c r="Q755" s="25"/>
      <c r="R755" s="18"/>
      <c r="S755" s="26" t="s">
        <v>35</v>
      </c>
      <c r="T755" s="18">
        <v>0.65</v>
      </c>
      <c r="U755" s="26" t="str">
        <f t="shared" si="205"/>
        <v>&lt;8</v>
      </c>
      <c r="V755" s="22">
        <v>3</v>
      </c>
      <c r="W755" s="22" t="str">
        <f t="shared" si="198"/>
        <v>2000–4000</v>
      </c>
      <c r="X755" s="25">
        <v>3720</v>
      </c>
      <c r="Y755" s="25">
        <v>3910</v>
      </c>
      <c r="Z755" s="27">
        <f t="shared" si="199"/>
        <v>4.9813705712219172E-2</v>
      </c>
      <c r="AA755" s="25">
        <v>5050</v>
      </c>
      <c r="AB755" s="25">
        <v>5270</v>
      </c>
      <c r="AC755" s="27">
        <f t="shared" si="211"/>
        <v>4.2642119266002539E-2</v>
      </c>
      <c r="AD755" s="25">
        <v>8770</v>
      </c>
      <c r="AE755" s="25">
        <v>9180</v>
      </c>
      <c r="AF755" s="27">
        <f t="shared" si="212"/>
        <v>4.5690398248307354E-2</v>
      </c>
      <c r="AG755" s="22" t="str">
        <f t="shared" si="213"/>
        <v>30–40</v>
      </c>
      <c r="AH755" s="28">
        <v>39.5</v>
      </c>
      <c r="AI755" s="28">
        <v>43.8</v>
      </c>
      <c r="AJ755" s="27">
        <f t="shared" si="214"/>
        <v>0.10333314547532418</v>
      </c>
      <c r="AK755" s="28">
        <v>29.9</v>
      </c>
      <c r="AL755" s="28">
        <v>32.1</v>
      </c>
      <c r="AM755" s="27">
        <v>7.0997549739329605E-2</v>
      </c>
      <c r="AN755" s="28"/>
      <c r="AO755" s="28"/>
      <c r="AP755" s="27"/>
      <c r="AQ755" s="25">
        <v>147</v>
      </c>
      <c r="AR755" s="25">
        <v>171</v>
      </c>
      <c r="AS755" s="27">
        <f t="shared" si="215"/>
        <v>0.1512309697239235</v>
      </c>
      <c r="AT755" s="25">
        <v>150</v>
      </c>
      <c r="AU755" s="25">
        <v>170</v>
      </c>
      <c r="AV755" s="27">
        <f t="shared" si="216"/>
        <v>0.12516314295400599</v>
      </c>
      <c r="AW755" s="25">
        <v>269</v>
      </c>
      <c r="AX755" s="25">
        <v>341</v>
      </c>
      <c r="AY755" s="27">
        <f t="shared" si="217"/>
        <v>0.23717109768167766</v>
      </c>
      <c r="AZ755" s="26">
        <v>6.6153846153846105</v>
      </c>
    </row>
    <row r="756" spans="1:52" x14ac:dyDescent="0.25">
      <c r="A756" s="22">
        <v>753</v>
      </c>
      <c r="B756" s="22">
        <v>77</v>
      </c>
      <c r="C756" s="22" t="s">
        <v>491</v>
      </c>
      <c r="D756" s="22" t="s">
        <v>2</v>
      </c>
      <c r="E756" s="23">
        <v>0.68</v>
      </c>
      <c r="F756" s="23" t="str">
        <f t="shared" si="206"/>
        <v>&gt;0.5</v>
      </c>
      <c r="G756" s="24">
        <v>8.1999999999999993</v>
      </c>
      <c r="H756" s="23" t="str">
        <f t="shared" si="207"/>
        <v>&gt;7.0</v>
      </c>
      <c r="I756" s="23"/>
      <c r="J756" s="23"/>
      <c r="K756" s="24">
        <v>9.3095999999999997</v>
      </c>
      <c r="L756" s="23" t="str">
        <f t="shared" si="208"/>
        <v>&lt;10</v>
      </c>
      <c r="M756" s="25">
        <v>60</v>
      </c>
      <c r="N756" s="18" t="str">
        <f t="shared" si="209"/>
        <v>&lt;110</v>
      </c>
      <c r="O756" s="25"/>
      <c r="P756" s="18"/>
      <c r="Q756" s="25"/>
      <c r="R756" s="18"/>
      <c r="S756" s="26" t="s">
        <v>36</v>
      </c>
      <c r="T756" s="18">
        <v>0.65</v>
      </c>
      <c r="U756" s="26" t="str">
        <f t="shared" si="205"/>
        <v>&lt;8</v>
      </c>
      <c r="V756" s="22">
        <v>3</v>
      </c>
      <c r="W756" s="22" t="str">
        <f t="shared" si="198"/>
        <v>2000–4000</v>
      </c>
      <c r="X756" s="25">
        <v>3720</v>
      </c>
      <c r="Y756" s="25">
        <v>4030</v>
      </c>
      <c r="Z756" s="27">
        <f t="shared" si="199"/>
        <v>8.0042707673536356E-2</v>
      </c>
      <c r="AA756" s="25">
        <v>5050</v>
      </c>
      <c r="AB756" s="25">
        <v>5320</v>
      </c>
      <c r="AC756" s="27">
        <f t="shared" si="211"/>
        <v>5.2085060066284605E-2</v>
      </c>
      <c r="AD756" s="25">
        <v>8770</v>
      </c>
      <c r="AE756" s="25">
        <v>9350</v>
      </c>
      <c r="AF756" s="27">
        <f t="shared" si="212"/>
        <v>6.4039536916504006E-2</v>
      </c>
      <c r="AG756" s="22" t="str">
        <f t="shared" si="213"/>
        <v>30–40</v>
      </c>
      <c r="AH756" s="28">
        <v>39.5</v>
      </c>
      <c r="AI756" s="28">
        <v>46.7</v>
      </c>
      <c r="AJ756" s="27">
        <f t="shared" si="214"/>
        <v>0.16744349276777551</v>
      </c>
      <c r="AK756" s="28">
        <v>29.9</v>
      </c>
      <c r="AL756" s="28">
        <v>34.4</v>
      </c>
      <c r="AM756" s="27">
        <v>0.14019808398271183</v>
      </c>
      <c r="AN756" s="28"/>
      <c r="AO756" s="28"/>
      <c r="AP756" s="27"/>
      <c r="AQ756" s="25">
        <v>147</v>
      </c>
      <c r="AR756" s="25">
        <v>188</v>
      </c>
      <c r="AS756" s="27">
        <f t="shared" si="215"/>
        <v>0.24600937605121298</v>
      </c>
      <c r="AT756" s="25">
        <v>150</v>
      </c>
      <c r="AU756" s="25">
        <v>184</v>
      </c>
      <c r="AV756" s="27">
        <f t="shared" si="216"/>
        <v>0.20430046351272979</v>
      </c>
      <c r="AW756" s="25">
        <v>269</v>
      </c>
      <c r="AX756" s="25">
        <v>372</v>
      </c>
      <c r="AY756" s="27">
        <f t="shared" si="217"/>
        <v>0.32418247467130745</v>
      </c>
      <c r="AZ756" s="26"/>
    </row>
    <row r="757" spans="1:52" x14ac:dyDescent="0.25">
      <c r="A757" s="22">
        <v>754</v>
      </c>
      <c r="B757" s="22">
        <v>77</v>
      </c>
      <c r="C757" s="22" t="s">
        <v>491</v>
      </c>
      <c r="D757" s="22" t="s">
        <v>2</v>
      </c>
      <c r="E757" s="23">
        <v>0.68</v>
      </c>
      <c r="F757" s="23" t="str">
        <f t="shared" si="206"/>
        <v>&gt;0.5</v>
      </c>
      <c r="G757" s="24">
        <v>8.1999999999999993</v>
      </c>
      <c r="H757" s="23" t="str">
        <f t="shared" si="207"/>
        <v>&gt;7.0</v>
      </c>
      <c r="I757" s="23"/>
      <c r="J757" s="23"/>
      <c r="K757" s="24">
        <v>9.3095999999999997</v>
      </c>
      <c r="L757" s="23" t="str">
        <f t="shared" si="208"/>
        <v>&lt;10</v>
      </c>
      <c r="M757" s="25">
        <v>60</v>
      </c>
      <c r="N757" s="18" t="str">
        <f t="shared" si="209"/>
        <v>&lt;110</v>
      </c>
      <c r="O757" s="25"/>
      <c r="P757" s="18"/>
      <c r="Q757" s="25"/>
      <c r="R757" s="18"/>
      <c r="S757" s="26" t="s">
        <v>35</v>
      </c>
      <c r="T757" s="18">
        <v>1.3</v>
      </c>
      <c r="U757" s="26" t="str">
        <f t="shared" si="205"/>
        <v>&lt;8</v>
      </c>
      <c r="V757" s="22">
        <v>3</v>
      </c>
      <c r="W757" s="22" t="str">
        <f t="shared" si="198"/>
        <v>2000–4000</v>
      </c>
      <c r="X757" s="25">
        <v>3720</v>
      </c>
      <c r="Y757" s="25">
        <v>4140</v>
      </c>
      <c r="Z757" s="27">
        <f t="shared" si="199"/>
        <v>0.10697211955216773</v>
      </c>
      <c r="AA757" s="25">
        <v>5050</v>
      </c>
      <c r="AB757" s="25">
        <v>5320</v>
      </c>
      <c r="AC757" s="27">
        <f t="shared" si="211"/>
        <v>5.2085060066284605E-2</v>
      </c>
      <c r="AD757" s="25">
        <v>8770</v>
      </c>
      <c r="AE757" s="25">
        <v>9460</v>
      </c>
      <c r="AF757" s="27">
        <f t="shared" si="212"/>
        <v>7.573557667969523E-2</v>
      </c>
      <c r="AG757" s="22" t="str">
        <f t="shared" si="213"/>
        <v>30–40</v>
      </c>
      <c r="AH757" s="28">
        <v>39.5</v>
      </c>
      <c r="AI757" s="28">
        <v>45.6</v>
      </c>
      <c r="AJ757" s="27">
        <f t="shared" si="214"/>
        <v>0.14360704461326415</v>
      </c>
      <c r="AK757" s="28">
        <v>29.9</v>
      </c>
      <c r="AL757" s="28">
        <v>33.6</v>
      </c>
      <c r="AM757" s="27">
        <v>0.11666758657251793</v>
      </c>
      <c r="AN757" s="28"/>
      <c r="AO757" s="28"/>
      <c r="AP757" s="27"/>
      <c r="AQ757" s="25">
        <v>147</v>
      </c>
      <c r="AR757" s="25">
        <v>189</v>
      </c>
      <c r="AS757" s="27">
        <f t="shared" si="215"/>
        <v>0.25131442828090617</v>
      </c>
      <c r="AT757" s="25">
        <v>150</v>
      </c>
      <c r="AU757" s="25">
        <v>189</v>
      </c>
      <c r="AV757" s="27">
        <f t="shared" si="216"/>
        <v>0.23111172096338664</v>
      </c>
      <c r="AW757" s="25">
        <v>269</v>
      </c>
      <c r="AX757" s="25">
        <v>368</v>
      </c>
      <c r="AY757" s="27">
        <f t="shared" si="217"/>
        <v>0.31337155856709181</v>
      </c>
      <c r="AZ757" s="26">
        <v>4.6923076923076934</v>
      </c>
    </row>
    <row r="758" spans="1:52" x14ac:dyDescent="0.25">
      <c r="A758" s="22">
        <v>755</v>
      </c>
      <c r="B758" s="22">
        <v>77</v>
      </c>
      <c r="C758" s="22" t="s">
        <v>491</v>
      </c>
      <c r="D758" s="22" t="s">
        <v>2</v>
      </c>
      <c r="E758" s="23">
        <v>0.68</v>
      </c>
      <c r="F758" s="23" t="str">
        <f t="shared" si="206"/>
        <v>&gt;0.5</v>
      </c>
      <c r="G758" s="24">
        <v>8.1999999999999993</v>
      </c>
      <c r="H758" s="23" t="str">
        <f t="shared" si="207"/>
        <v>&gt;7.0</v>
      </c>
      <c r="I758" s="23"/>
      <c r="J758" s="23"/>
      <c r="K758" s="24">
        <v>9.3095999999999997</v>
      </c>
      <c r="L758" s="23" t="str">
        <f t="shared" si="208"/>
        <v>&lt;10</v>
      </c>
      <c r="M758" s="25">
        <v>60</v>
      </c>
      <c r="N758" s="18" t="str">
        <f t="shared" si="209"/>
        <v>&lt;110</v>
      </c>
      <c r="O758" s="25"/>
      <c r="P758" s="18"/>
      <c r="Q758" s="25"/>
      <c r="R758" s="18"/>
      <c r="S758" s="26" t="s">
        <v>36</v>
      </c>
      <c r="T758" s="18">
        <v>1.3</v>
      </c>
      <c r="U758" s="26" t="str">
        <f t="shared" si="205"/>
        <v>&lt;8</v>
      </c>
      <c r="V758" s="22">
        <v>3</v>
      </c>
      <c r="W758" s="22" t="str">
        <f t="shared" si="198"/>
        <v>2000–4000</v>
      </c>
      <c r="X758" s="25">
        <v>3720</v>
      </c>
      <c r="Y758" s="25">
        <v>4250</v>
      </c>
      <c r="Z758" s="27">
        <f t="shared" si="199"/>
        <v>0.13319531465127035</v>
      </c>
      <c r="AA758" s="25">
        <v>5050</v>
      </c>
      <c r="AB758" s="25">
        <v>5420</v>
      </c>
      <c r="AC758" s="27">
        <f t="shared" si="211"/>
        <v>7.0707572164286442E-2</v>
      </c>
      <c r="AD758" s="25">
        <v>8770</v>
      </c>
      <c r="AE758" s="25">
        <v>9670</v>
      </c>
      <c r="AF758" s="27">
        <f t="shared" si="212"/>
        <v>9.7691503081111228E-2</v>
      </c>
      <c r="AG758" s="22" t="str">
        <f t="shared" si="213"/>
        <v>30–40</v>
      </c>
      <c r="AH758" s="28">
        <v>39.5</v>
      </c>
      <c r="AI758" s="28">
        <v>49</v>
      </c>
      <c r="AJ758" s="27">
        <f t="shared" si="214"/>
        <v>0.21551962620355039</v>
      </c>
      <c r="AK758" s="28">
        <v>29.9</v>
      </c>
      <c r="AL758" s="28">
        <v>37.200000000000003</v>
      </c>
      <c r="AM758" s="27">
        <v>0.21845028088246018</v>
      </c>
      <c r="AN758" s="28"/>
      <c r="AO758" s="28"/>
      <c r="AP758" s="27"/>
      <c r="AQ758" s="25">
        <v>147</v>
      </c>
      <c r="AR758" s="25">
        <v>209</v>
      </c>
      <c r="AS758" s="27">
        <f t="shared" si="215"/>
        <v>0.35190166518607474</v>
      </c>
      <c r="AT758" s="25">
        <v>150</v>
      </c>
      <c r="AU758" s="25">
        <v>203</v>
      </c>
      <c r="AV758" s="27">
        <f t="shared" si="216"/>
        <v>0.30257068494553152</v>
      </c>
      <c r="AW758" s="25">
        <v>269</v>
      </c>
      <c r="AX758" s="25">
        <v>443</v>
      </c>
      <c r="AY758" s="27">
        <f t="shared" si="217"/>
        <v>0.49885839044329661</v>
      </c>
      <c r="AZ758" s="26">
        <v>7.3076923076923075</v>
      </c>
    </row>
    <row r="759" spans="1:52" x14ac:dyDescent="0.25">
      <c r="A759" s="22">
        <v>756</v>
      </c>
      <c r="B759" s="22">
        <v>77</v>
      </c>
      <c r="C759" s="22" t="s">
        <v>491</v>
      </c>
      <c r="D759" s="22" t="s">
        <v>2</v>
      </c>
      <c r="E759" s="23">
        <v>0.68</v>
      </c>
      <c r="F759" s="23" t="str">
        <f t="shared" si="206"/>
        <v>&gt;0.5</v>
      </c>
      <c r="G759" s="24">
        <v>8.1999999999999993</v>
      </c>
      <c r="H759" s="23" t="str">
        <f t="shared" si="207"/>
        <v>&gt;7.0</v>
      </c>
      <c r="I759" s="23"/>
      <c r="J759" s="23"/>
      <c r="K759" s="24">
        <v>9.3095999999999997</v>
      </c>
      <c r="L759" s="23" t="str">
        <f t="shared" si="208"/>
        <v>&lt;10</v>
      </c>
      <c r="M759" s="25">
        <v>60</v>
      </c>
      <c r="N759" s="18" t="str">
        <f t="shared" si="209"/>
        <v>&lt;110</v>
      </c>
      <c r="O759" s="25"/>
      <c r="P759" s="18"/>
      <c r="Q759" s="25"/>
      <c r="R759" s="18"/>
      <c r="S759" s="26" t="s">
        <v>35</v>
      </c>
      <c r="T759" s="18">
        <v>1.95</v>
      </c>
      <c r="U759" s="26" t="str">
        <f t="shared" si="205"/>
        <v>&lt;8</v>
      </c>
      <c r="V759" s="22">
        <v>3</v>
      </c>
      <c r="W759" s="22" t="str">
        <f t="shared" si="198"/>
        <v>2000–4000</v>
      </c>
      <c r="X759" s="25">
        <v>3720</v>
      </c>
      <c r="Y759" s="25">
        <v>4300</v>
      </c>
      <c r="Z759" s="27">
        <f t="shared" si="199"/>
        <v>0.14489135441446163</v>
      </c>
      <c r="AA759" s="25">
        <v>5050</v>
      </c>
      <c r="AB759" s="25">
        <v>5410</v>
      </c>
      <c r="AC759" s="27">
        <f t="shared" si="211"/>
        <v>6.8860849571121749E-2</v>
      </c>
      <c r="AD759" s="25">
        <v>8770</v>
      </c>
      <c r="AE759" s="25">
        <v>9710</v>
      </c>
      <c r="AF759" s="27">
        <f t="shared" si="212"/>
        <v>0.10181947591914185</v>
      </c>
      <c r="AG759" s="22" t="str">
        <f t="shared" si="213"/>
        <v>30–40</v>
      </c>
      <c r="AH759" s="28">
        <v>39.5</v>
      </c>
      <c r="AI759" s="28">
        <v>48.5</v>
      </c>
      <c r="AJ759" s="27">
        <f t="shared" si="214"/>
        <v>0.2052631260363614</v>
      </c>
      <c r="AK759" s="28">
        <v>29.9</v>
      </c>
      <c r="AL759" s="28">
        <v>33.9</v>
      </c>
      <c r="AM759" s="27">
        <v>0.12555653398976374</v>
      </c>
      <c r="AN759" s="28"/>
      <c r="AO759" s="28"/>
      <c r="AP759" s="27"/>
      <c r="AQ759" s="25">
        <v>147</v>
      </c>
      <c r="AR759" s="25">
        <v>209</v>
      </c>
      <c r="AS759" s="27">
        <f t="shared" si="215"/>
        <v>0.35190166518607474</v>
      </c>
      <c r="AT759" s="25">
        <v>150</v>
      </c>
      <c r="AU759" s="25">
        <v>184</v>
      </c>
      <c r="AV759" s="27">
        <f t="shared" si="216"/>
        <v>0.20430046351272979</v>
      </c>
      <c r="AW759" s="25">
        <v>269</v>
      </c>
      <c r="AX759" s="25">
        <v>392</v>
      </c>
      <c r="AY759" s="27">
        <f t="shared" si="217"/>
        <v>0.37655046018862343</v>
      </c>
      <c r="AZ759" s="26">
        <v>4.6153846153846159</v>
      </c>
    </row>
    <row r="760" spans="1:52" x14ac:dyDescent="0.25">
      <c r="A760" s="22">
        <v>757</v>
      </c>
      <c r="B760" s="22">
        <v>77</v>
      </c>
      <c r="C760" s="22" t="s">
        <v>491</v>
      </c>
      <c r="D760" s="22" t="s">
        <v>2</v>
      </c>
      <c r="E760" s="23">
        <v>0.68</v>
      </c>
      <c r="F760" s="23" t="str">
        <f t="shared" si="206"/>
        <v>&gt;0.5</v>
      </c>
      <c r="G760" s="24">
        <v>8.1999999999999993</v>
      </c>
      <c r="H760" s="23" t="str">
        <f t="shared" si="207"/>
        <v>&gt;7.0</v>
      </c>
      <c r="I760" s="23"/>
      <c r="J760" s="23"/>
      <c r="K760" s="24">
        <v>9.3095999999999997</v>
      </c>
      <c r="L760" s="23" t="str">
        <f t="shared" si="208"/>
        <v>&lt;10</v>
      </c>
      <c r="M760" s="25">
        <v>60</v>
      </c>
      <c r="N760" s="18" t="str">
        <f t="shared" si="209"/>
        <v>&lt;110</v>
      </c>
      <c r="O760" s="25"/>
      <c r="P760" s="18"/>
      <c r="Q760" s="25"/>
      <c r="R760" s="18"/>
      <c r="S760" s="26" t="s">
        <v>36</v>
      </c>
      <c r="T760" s="18">
        <v>1.95</v>
      </c>
      <c r="U760" s="26" t="str">
        <f t="shared" si="205"/>
        <v>&lt;8</v>
      </c>
      <c r="V760" s="22">
        <v>3</v>
      </c>
      <c r="W760" s="22" t="str">
        <f t="shared" si="198"/>
        <v>2000–4000</v>
      </c>
      <c r="X760" s="25">
        <v>3720</v>
      </c>
      <c r="Y760" s="25">
        <v>4380</v>
      </c>
      <c r="Z760" s="27">
        <f t="shared" si="199"/>
        <v>0.16332505610329962</v>
      </c>
      <c r="AA760" s="25">
        <v>5050</v>
      </c>
      <c r="AB760" s="25">
        <v>5550</v>
      </c>
      <c r="AC760" s="27">
        <f t="shared" si="211"/>
        <v>9.440968447107477E-2</v>
      </c>
      <c r="AD760" s="25">
        <v>8770</v>
      </c>
      <c r="AE760" s="25">
        <v>9930</v>
      </c>
      <c r="AF760" s="27">
        <f t="shared" si="212"/>
        <v>0.12422367167298964</v>
      </c>
      <c r="AG760" s="22" t="str">
        <f t="shared" si="213"/>
        <v>30–40</v>
      </c>
      <c r="AH760" s="28">
        <v>39.5</v>
      </c>
      <c r="AI760" s="28">
        <v>50.1</v>
      </c>
      <c r="AJ760" s="27">
        <f t="shared" si="214"/>
        <v>0.237720336183743</v>
      </c>
      <c r="AK760" s="28">
        <v>29.9</v>
      </c>
      <c r="AL760" s="28">
        <v>38.299999999999997</v>
      </c>
      <c r="AM760" s="27">
        <v>0.24759141578995958</v>
      </c>
      <c r="AN760" s="28"/>
      <c r="AO760" s="28"/>
      <c r="AP760" s="27"/>
      <c r="AQ760" s="25">
        <v>147</v>
      </c>
      <c r="AR760" s="25">
        <v>220</v>
      </c>
      <c r="AS760" s="27">
        <f t="shared" si="215"/>
        <v>0.40319495957362533</v>
      </c>
      <c r="AT760" s="25">
        <v>150</v>
      </c>
      <c r="AU760" s="25">
        <v>213</v>
      </c>
      <c r="AV760" s="27">
        <f t="shared" si="216"/>
        <v>0.35065687161316933</v>
      </c>
      <c r="AW760" s="25">
        <v>269</v>
      </c>
      <c r="AX760" s="25">
        <v>432</v>
      </c>
      <c r="AY760" s="27">
        <f t="shared" si="217"/>
        <v>0.47371420864227126</v>
      </c>
      <c r="AZ760" s="26">
        <v>5.435897435897437</v>
      </c>
    </row>
    <row r="761" spans="1:52" x14ac:dyDescent="0.25">
      <c r="A761" s="22">
        <v>758</v>
      </c>
      <c r="B761" s="22">
        <v>77</v>
      </c>
      <c r="C761" s="22" t="s">
        <v>491</v>
      </c>
      <c r="D761" s="22" t="s">
        <v>2</v>
      </c>
      <c r="E761" s="23">
        <v>0.68</v>
      </c>
      <c r="F761" s="23" t="str">
        <f t="shared" si="206"/>
        <v>&gt;0.5</v>
      </c>
      <c r="G761" s="24">
        <v>8.1999999999999993</v>
      </c>
      <c r="H761" s="23" t="str">
        <f t="shared" si="207"/>
        <v>&gt;7.0</v>
      </c>
      <c r="I761" s="23"/>
      <c r="J761" s="23"/>
      <c r="K761" s="24">
        <v>9.3095999999999997</v>
      </c>
      <c r="L761" s="23" t="str">
        <f t="shared" si="208"/>
        <v>&lt;10</v>
      </c>
      <c r="M761" s="25">
        <v>60</v>
      </c>
      <c r="N761" s="18" t="str">
        <f t="shared" si="209"/>
        <v>&lt;110</v>
      </c>
      <c r="O761" s="25"/>
      <c r="P761" s="18"/>
      <c r="Q761" s="25"/>
      <c r="R761" s="18"/>
      <c r="S761" s="26" t="s">
        <v>35</v>
      </c>
      <c r="T761" s="18">
        <v>2.6</v>
      </c>
      <c r="U761" s="26" t="str">
        <f t="shared" si="205"/>
        <v>&lt;8</v>
      </c>
      <c r="V761" s="22">
        <v>3</v>
      </c>
      <c r="W761" s="22" t="str">
        <f t="shared" si="198"/>
        <v>2000–4000</v>
      </c>
      <c r="X761" s="25">
        <v>3720</v>
      </c>
      <c r="Y761" s="25">
        <v>4390</v>
      </c>
      <c r="Z761" s="27">
        <f t="shared" si="199"/>
        <v>0.16560555880202485</v>
      </c>
      <c r="AA761" s="25">
        <v>5050</v>
      </c>
      <c r="AB761" s="25">
        <v>5590</v>
      </c>
      <c r="AC761" s="27">
        <f t="shared" si="211"/>
        <v>0.10159104387973943</v>
      </c>
      <c r="AD761" s="25">
        <v>8770</v>
      </c>
      <c r="AE761" s="25">
        <v>9980</v>
      </c>
      <c r="AF761" s="27">
        <f t="shared" si="212"/>
        <v>0.12924628393928103</v>
      </c>
      <c r="AG761" s="22" t="str">
        <f t="shared" si="213"/>
        <v>30–40</v>
      </c>
      <c r="AH761" s="28">
        <v>39.5</v>
      </c>
      <c r="AI761" s="28">
        <v>48.9</v>
      </c>
      <c r="AJ761" s="27">
        <f t="shared" si="214"/>
        <v>0.21347672457375011</v>
      </c>
      <c r="AK761" s="28">
        <v>29.9</v>
      </c>
      <c r="AL761" s="28">
        <v>37.1</v>
      </c>
      <c r="AM761" s="27">
        <v>0.21575848921674876</v>
      </c>
      <c r="AN761" s="28"/>
      <c r="AO761" s="28"/>
      <c r="AP761" s="27"/>
      <c r="AQ761" s="25">
        <v>147</v>
      </c>
      <c r="AR761" s="25">
        <v>216</v>
      </c>
      <c r="AS761" s="27">
        <f t="shared" si="215"/>
        <v>0.38484582090542874</v>
      </c>
      <c r="AT761" s="25">
        <v>150</v>
      </c>
      <c r="AU761" s="25">
        <v>207</v>
      </c>
      <c r="AV761" s="27">
        <f t="shared" si="216"/>
        <v>0.32208349916911322</v>
      </c>
      <c r="AW761" s="25">
        <v>269</v>
      </c>
      <c r="AX761" s="25">
        <v>423</v>
      </c>
      <c r="AY761" s="27">
        <f t="shared" si="217"/>
        <v>0.45266079944443893</v>
      </c>
      <c r="AZ761" s="26">
        <v>3.6153846153846145</v>
      </c>
    </row>
    <row r="762" spans="1:52" x14ac:dyDescent="0.25">
      <c r="A762" s="22">
        <v>759</v>
      </c>
      <c r="B762" s="22">
        <v>77</v>
      </c>
      <c r="C762" s="22" t="s">
        <v>491</v>
      </c>
      <c r="D762" s="22" t="s">
        <v>2</v>
      </c>
      <c r="E762" s="23">
        <v>0.68</v>
      </c>
      <c r="F762" s="23" t="str">
        <f t="shared" si="206"/>
        <v>&gt;0.5</v>
      </c>
      <c r="G762" s="24">
        <v>8.1999999999999993</v>
      </c>
      <c r="H762" s="23" t="str">
        <f t="shared" si="207"/>
        <v>&gt;7.0</v>
      </c>
      <c r="I762" s="23"/>
      <c r="J762" s="23"/>
      <c r="K762" s="24">
        <v>9.3095999999999997</v>
      </c>
      <c r="L762" s="23" t="str">
        <f t="shared" si="208"/>
        <v>&lt;10</v>
      </c>
      <c r="M762" s="25">
        <v>60</v>
      </c>
      <c r="N762" s="18" t="str">
        <f t="shared" si="209"/>
        <v>&lt;110</v>
      </c>
      <c r="O762" s="25"/>
      <c r="P762" s="18"/>
      <c r="Q762" s="25"/>
      <c r="R762" s="18"/>
      <c r="S762" s="26" t="s">
        <v>36</v>
      </c>
      <c r="T762" s="18">
        <v>2.6</v>
      </c>
      <c r="U762" s="26" t="str">
        <f t="shared" si="205"/>
        <v>&lt;8</v>
      </c>
      <c r="V762" s="22">
        <v>3</v>
      </c>
      <c r="W762" s="22" t="str">
        <f t="shared" si="198"/>
        <v>2000–4000</v>
      </c>
      <c r="X762" s="25">
        <v>3720</v>
      </c>
      <c r="Y762" s="25">
        <v>4530</v>
      </c>
      <c r="Z762" s="27">
        <f t="shared" si="199"/>
        <v>0.1969982712098875</v>
      </c>
      <c r="AA762" s="25">
        <v>5050</v>
      </c>
      <c r="AB762" s="25">
        <v>5710</v>
      </c>
      <c r="AC762" s="27">
        <f t="shared" si="211"/>
        <v>0.1228307803806503</v>
      </c>
      <c r="AD762" s="25">
        <v>8770</v>
      </c>
      <c r="AE762" s="25">
        <v>10240</v>
      </c>
      <c r="AF762" s="27">
        <f t="shared" si="212"/>
        <v>0.1549648132272701</v>
      </c>
      <c r="AG762" s="22" t="str">
        <f t="shared" si="213"/>
        <v>30–40</v>
      </c>
      <c r="AH762" s="28">
        <v>39.5</v>
      </c>
      <c r="AI762" s="28">
        <v>51.1</v>
      </c>
      <c r="AJ762" s="27">
        <f t="shared" si="214"/>
        <v>0.25748382530258257</v>
      </c>
      <c r="AK762" s="28">
        <v>29.9</v>
      </c>
      <c r="AL762" s="28">
        <v>39.4</v>
      </c>
      <c r="AM762" s="27">
        <v>0.27590733590724742</v>
      </c>
      <c r="AN762" s="28"/>
      <c r="AO762" s="28"/>
      <c r="AP762" s="27"/>
      <c r="AQ762" s="25">
        <v>147</v>
      </c>
      <c r="AR762" s="25">
        <v>231</v>
      </c>
      <c r="AS762" s="27">
        <f t="shared" si="215"/>
        <v>0.45198512374305722</v>
      </c>
      <c r="AT762" s="25">
        <v>150</v>
      </c>
      <c r="AU762" s="25">
        <v>224</v>
      </c>
      <c r="AV762" s="27">
        <f t="shared" si="216"/>
        <v>0.40101075775878414</v>
      </c>
      <c r="AW762" s="25">
        <v>269</v>
      </c>
      <c r="AX762" s="25">
        <v>455</v>
      </c>
      <c r="AY762" s="27">
        <f t="shared" si="217"/>
        <v>0.5255860393491113</v>
      </c>
      <c r="AZ762" s="26">
        <v>4.4615384615384617</v>
      </c>
    </row>
    <row r="763" spans="1:52" x14ac:dyDescent="0.25">
      <c r="A763" s="22">
        <v>760</v>
      </c>
      <c r="B763" s="22">
        <v>78</v>
      </c>
      <c r="C763" s="22" t="s">
        <v>492</v>
      </c>
      <c r="D763" s="22" t="s">
        <v>2</v>
      </c>
      <c r="E763" s="23">
        <v>0.24</v>
      </c>
      <c r="F763" s="23" t="str">
        <f t="shared" si="206"/>
        <v>≤0.5</v>
      </c>
      <c r="G763" s="24">
        <v>7.84</v>
      </c>
      <c r="H763" s="23" t="str">
        <f t="shared" si="207"/>
        <v>&gt;7.0</v>
      </c>
      <c r="I763" s="23"/>
      <c r="J763" s="23"/>
      <c r="K763" s="24">
        <v>8.2751999999999999</v>
      </c>
      <c r="L763" s="23" t="str">
        <f t="shared" si="208"/>
        <v>&lt;10</v>
      </c>
      <c r="M763" s="25"/>
      <c r="N763" s="18"/>
      <c r="O763" s="25"/>
      <c r="P763" s="18"/>
      <c r="Q763" s="25"/>
      <c r="R763" s="18"/>
      <c r="S763" s="26" t="s">
        <v>8</v>
      </c>
      <c r="T763" s="18">
        <v>20</v>
      </c>
      <c r="U763" s="26" t="str">
        <f t="shared" si="205"/>
        <v>&gt;15</v>
      </c>
      <c r="V763" s="22">
        <v>3</v>
      </c>
      <c r="W763" s="22"/>
      <c r="X763" s="25"/>
      <c r="Y763" s="25"/>
      <c r="Z763" s="27"/>
      <c r="AA763" s="25"/>
      <c r="AB763" s="25"/>
      <c r="AC763" s="27"/>
      <c r="AD763" s="25"/>
      <c r="AE763" s="25"/>
      <c r="AF763" s="27"/>
      <c r="AG763" s="22" t="str">
        <f t="shared" si="213"/>
        <v>30–40</v>
      </c>
      <c r="AH763" s="28">
        <v>38.200000000000003</v>
      </c>
      <c r="AI763" s="28">
        <v>41</v>
      </c>
      <c r="AJ763" s="27">
        <f t="shared" si="214"/>
        <v>7.0736551091778274E-2</v>
      </c>
      <c r="AK763" s="28"/>
      <c r="AL763" s="28"/>
      <c r="AM763" s="27"/>
      <c r="AN763" s="28"/>
      <c r="AO763" s="28"/>
      <c r="AP763" s="27"/>
      <c r="AQ763" s="25"/>
      <c r="AR763" s="25"/>
      <c r="AS763" s="27"/>
      <c r="AT763" s="25"/>
      <c r="AU763" s="25"/>
      <c r="AV763" s="27"/>
      <c r="AW763" s="25"/>
      <c r="AX763" s="25"/>
      <c r="AY763" s="27"/>
      <c r="AZ763" s="26">
        <v>0.13999999999999985</v>
      </c>
    </row>
    <row r="764" spans="1:52" x14ac:dyDescent="0.25">
      <c r="A764" s="22">
        <v>761</v>
      </c>
      <c r="B764" s="22">
        <v>78</v>
      </c>
      <c r="C764" s="22" t="s">
        <v>492</v>
      </c>
      <c r="D764" s="22" t="s">
        <v>2</v>
      </c>
      <c r="E764" s="23">
        <v>0.24</v>
      </c>
      <c r="F764" s="23" t="str">
        <f t="shared" si="206"/>
        <v>≤0.5</v>
      </c>
      <c r="G764" s="24">
        <v>7.84</v>
      </c>
      <c r="H764" s="23" t="str">
        <f t="shared" si="207"/>
        <v>&gt;7.0</v>
      </c>
      <c r="I764" s="23"/>
      <c r="J764" s="23"/>
      <c r="K764" s="24">
        <v>8.2751999999999999</v>
      </c>
      <c r="L764" s="23" t="str">
        <f t="shared" si="208"/>
        <v>&lt;10</v>
      </c>
      <c r="M764" s="25"/>
      <c r="N764" s="18"/>
      <c r="O764" s="25"/>
      <c r="P764" s="18"/>
      <c r="Q764" s="25"/>
      <c r="R764" s="18"/>
      <c r="S764" s="26" t="s">
        <v>8</v>
      </c>
      <c r="T764" s="18">
        <v>20</v>
      </c>
      <c r="U764" s="26" t="str">
        <f t="shared" si="205"/>
        <v>&gt;15</v>
      </c>
      <c r="V764" s="22">
        <v>3</v>
      </c>
      <c r="W764" s="22"/>
      <c r="X764" s="25"/>
      <c r="Y764" s="25"/>
      <c r="Z764" s="27"/>
      <c r="AA764" s="25"/>
      <c r="AB764" s="25"/>
      <c r="AC764" s="27"/>
      <c r="AD764" s="25"/>
      <c r="AE764" s="25"/>
      <c r="AF764" s="27"/>
      <c r="AG764" s="22" t="str">
        <f t="shared" si="213"/>
        <v>&gt;40</v>
      </c>
      <c r="AH764" s="28">
        <v>42.5</v>
      </c>
      <c r="AI764" s="28">
        <v>47.1</v>
      </c>
      <c r="AJ764" s="27">
        <f t="shared" si="214"/>
        <v>0.10276892509200085</v>
      </c>
      <c r="AK764" s="28"/>
      <c r="AL764" s="28"/>
      <c r="AM764" s="27"/>
      <c r="AN764" s="28"/>
      <c r="AO764" s="28"/>
      <c r="AP764" s="27"/>
      <c r="AQ764" s="25"/>
      <c r="AR764" s="25"/>
      <c r="AS764" s="27"/>
      <c r="AT764" s="25"/>
      <c r="AU764" s="25"/>
      <c r="AV764" s="27"/>
      <c r="AW764" s="25"/>
      <c r="AX764" s="25"/>
      <c r="AY764" s="27"/>
      <c r="AZ764" s="26">
        <v>0.23000000000000007</v>
      </c>
    </row>
    <row r="765" spans="1:52" x14ac:dyDescent="0.25">
      <c r="A765" s="22">
        <v>762</v>
      </c>
      <c r="B765" s="22">
        <v>78</v>
      </c>
      <c r="C765" s="22" t="s">
        <v>492</v>
      </c>
      <c r="D765" s="22" t="s">
        <v>2</v>
      </c>
      <c r="E765" s="23">
        <v>0.24</v>
      </c>
      <c r="F765" s="23" t="str">
        <f t="shared" si="206"/>
        <v>≤0.5</v>
      </c>
      <c r="G765" s="24">
        <v>7.84</v>
      </c>
      <c r="H765" s="23" t="str">
        <f t="shared" si="207"/>
        <v>&gt;7.0</v>
      </c>
      <c r="I765" s="23"/>
      <c r="J765" s="23"/>
      <c r="K765" s="24">
        <v>8.2751999999999999</v>
      </c>
      <c r="L765" s="23" t="str">
        <f t="shared" si="208"/>
        <v>&lt;10</v>
      </c>
      <c r="M765" s="25"/>
      <c r="N765" s="18"/>
      <c r="O765" s="25"/>
      <c r="P765" s="18"/>
      <c r="Q765" s="25"/>
      <c r="R765" s="18"/>
      <c r="S765" s="26" t="s">
        <v>8</v>
      </c>
      <c r="T765" s="18">
        <v>20</v>
      </c>
      <c r="U765" s="26" t="str">
        <f t="shared" si="205"/>
        <v>&gt;15</v>
      </c>
      <c r="V765" s="22">
        <v>3</v>
      </c>
      <c r="W765" s="22"/>
      <c r="X765" s="25"/>
      <c r="Y765" s="25"/>
      <c r="Z765" s="27"/>
      <c r="AA765" s="25"/>
      <c r="AB765" s="25"/>
      <c r="AC765" s="27"/>
      <c r="AD765" s="25"/>
      <c r="AE765" s="25"/>
      <c r="AF765" s="27"/>
      <c r="AG765" s="22" t="str">
        <f t="shared" si="213"/>
        <v>&gt;40</v>
      </c>
      <c r="AH765" s="28">
        <v>43.8</v>
      </c>
      <c r="AI765" s="28">
        <v>45.6</v>
      </c>
      <c r="AJ765" s="27">
        <f t="shared" si="214"/>
        <v>4.0273899137940106E-2</v>
      </c>
      <c r="AK765" s="28"/>
      <c r="AL765" s="28"/>
      <c r="AM765" s="27"/>
      <c r="AN765" s="28"/>
      <c r="AO765" s="28"/>
      <c r="AP765" s="27"/>
      <c r="AQ765" s="25"/>
      <c r="AR765" s="25"/>
      <c r="AS765" s="27"/>
      <c r="AT765" s="25"/>
      <c r="AU765" s="25"/>
      <c r="AV765" s="27"/>
      <c r="AW765" s="25"/>
      <c r="AX765" s="25"/>
      <c r="AY765" s="27"/>
      <c r="AZ765" s="26">
        <v>9.0000000000000219E-2</v>
      </c>
    </row>
    <row r="766" spans="1:52" x14ac:dyDescent="0.25">
      <c r="A766" s="22">
        <v>763</v>
      </c>
      <c r="B766" s="22">
        <v>78</v>
      </c>
      <c r="C766" s="22" t="s">
        <v>492</v>
      </c>
      <c r="D766" s="22" t="s">
        <v>2</v>
      </c>
      <c r="E766" s="23">
        <v>0.24</v>
      </c>
      <c r="F766" s="23" t="str">
        <f t="shared" si="206"/>
        <v>≤0.5</v>
      </c>
      <c r="G766" s="24">
        <v>7.84</v>
      </c>
      <c r="H766" s="23" t="str">
        <f t="shared" si="207"/>
        <v>&gt;7.0</v>
      </c>
      <c r="I766" s="23"/>
      <c r="J766" s="23"/>
      <c r="K766" s="24">
        <v>8.2751999999999999</v>
      </c>
      <c r="L766" s="23" t="str">
        <f t="shared" si="208"/>
        <v>&lt;10</v>
      </c>
      <c r="M766" s="25"/>
      <c r="N766" s="18"/>
      <c r="O766" s="25"/>
      <c r="P766" s="18"/>
      <c r="Q766" s="25"/>
      <c r="R766" s="18"/>
      <c r="S766" s="26" t="s">
        <v>8</v>
      </c>
      <c r="T766" s="18">
        <v>20</v>
      </c>
      <c r="U766" s="26" t="str">
        <f t="shared" si="205"/>
        <v>&gt;15</v>
      </c>
      <c r="V766" s="22">
        <v>3</v>
      </c>
      <c r="W766" s="22"/>
      <c r="X766" s="25"/>
      <c r="Y766" s="25"/>
      <c r="Z766" s="27"/>
      <c r="AA766" s="25"/>
      <c r="AB766" s="25"/>
      <c r="AC766" s="27"/>
      <c r="AD766" s="25"/>
      <c r="AE766" s="25"/>
      <c r="AF766" s="27"/>
      <c r="AG766" s="22" t="str">
        <f t="shared" si="213"/>
        <v>30–40</v>
      </c>
      <c r="AH766" s="28">
        <v>35.5</v>
      </c>
      <c r="AI766" s="28">
        <v>44.4</v>
      </c>
      <c r="AJ766" s="27">
        <f t="shared" si="214"/>
        <v>0.22370677295680888</v>
      </c>
      <c r="AK766" s="28"/>
      <c r="AL766" s="28"/>
      <c r="AM766" s="27"/>
      <c r="AN766" s="28"/>
      <c r="AO766" s="28"/>
      <c r="AP766" s="27"/>
      <c r="AQ766" s="25"/>
      <c r="AR766" s="25"/>
      <c r="AS766" s="27"/>
      <c r="AT766" s="25"/>
      <c r="AU766" s="25"/>
      <c r="AV766" s="27"/>
      <c r="AW766" s="25"/>
      <c r="AX766" s="25"/>
      <c r="AY766" s="27"/>
      <c r="AZ766" s="26">
        <v>0.44499999999999995</v>
      </c>
    </row>
    <row r="767" spans="1:52" x14ac:dyDescent="0.25">
      <c r="A767" s="22">
        <v>764</v>
      </c>
      <c r="B767" s="22">
        <v>78</v>
      </c>
      <c r="C767" s="22" t="s">
        <v>492</v>
      </c>
      <c r="D767" s="22" t="s">
        <v>2</v>
      </c>
      <c r="E767" s="23">
        <v>0.24</v>
      </c>
      <c r="F767" s="23" t="str">
        <f t="shared" si="206"/>
        <v>≤0.5</v>
      </c>
      <c r="G767" s="24">
        <v>7.84</v>
      </c>
      <c r="H767" s="23" t="str">
        <f t="shared" si="207"/>
        <v>&gt;7.0</v>
      </c>
      <c r="I767" s="23"/>
      <c r="J767" s="23"/>
      <c r="K767" s="24">
        <v>8.2751999999999999</v>
      </c>
      <c r="L767" s="23" t="str">
        <f t="shared" si="208"/>
        <v>&lt;10</v>
      </c>
      <c r="M767" s="25"/>
      <c r="N767" s="18"/>
      <c r="O767" s="25"/>
      <c r="P767" s="18"/>
      <c r="Q767" s="25"/>
      <c r="R767" s="18"/>
      <c r="S767" s="26" t="s">
        <v>8</v>
      </c>
      <c r="T767" s="18">
        <v>20</v>
      </c>
      <c r="U767" s="26" t="str">
        <f t="shared" si="205"/>
        <v>&gt;15</v>
      </c>
      <c r="V767" s="22">
        <v>3</v>
      </c>
      <c r="W767" s="22"/>
      <c r="X767" s="25"/>
      <c r="Y767" s="25"/>
      <c r="Z767" s="27"/>
      <c r="AA767" s="25"/>
      <c r="AB767" s="25"/>
      <c r="AC767" s="27"/>
      <c r="AD767" s="25"/>
      <c r="AE767" s="25"/>
      <c r="AF767" s="27"/>
      <c r="AG767" s="22" t="str">
        <f t="shared" si="213"/>
        <v>&gt;40</v>
      </c>
      <c r="AH767" s="28">
        <v>40.799999999999997</v>
      </c>
      <c r="AI767" s="28">
        <v>51</v>
      </c>
      <c r="AJ767" s="27">
        <f t="shared" si="214"/>
        <v>0.22314355131420976</v>
      </c>
      <c r="AK767" s="28"/>
      <c r="AL767" s="28"/>
      <c r="AM767" s="27"/>
      <c r="AN767" s="28"/>
      <c r="AO767" s="28"/>
      <c r="AP767" s="27"/>
      <c r="AQ767" s="25"/>
      <c r="AR767" s="25"/>
      <c r="AS767" s="27"/>
      <c r="AT767" s="25"/>
      <c r="AU767" s="25"/>
      <c r="AV767" s="27"/>
      <c r="AW767" s="25"/>
      <c r="AX767" s="25"/>
      <c r="AY767" s="27"/>
      <c r="AZ767" s="26">
        <v>0.51000000000000012</v>
      </c>
    </row>
    <row r="768" spans="1:52" x14ac:dyDescent="0.25">
      <c r="A768" s="22">
        <v>765</v>
      </c>
      <c r="B768" s="22">
        <v>78</v>
      </c>
      <c r="C768" s="22" t="s">
        <v>492</v>
      </c>
      <c r="D768" s="22" t="s">
        <v>2</v>
      </c>
      <c r="E768" s="23">
        <v>0.24</v>
      </c>
      <c r="F768" s="23" t="str">
        <f t="shared" si="206"/>
        <v>≤0.5</v>
      </c>
      <c r="G768" s="24">
        <v>7.84</v>
      </c>
      <c r="H768" s="23" t="str">
        <f t="shared" si="207"/>
        <v>&gt;7.0</v>
      </c>
      <c r="I768" s="23"/>
      <c r="J768" s="23"/>
      <c r="K768" s="24">
        <v>8.2751999999999999</v>
      </c>
      <c r="L768" s="23" t="str">
        <f t="shared" si="208"/>
        <v>&lt;10</v>
      </c>
      <c r="M768" s="25"/>
      <c r="N768" s="18"/>
      <c r="O768" s="25"/>
      <c r="P768" s="18"/>
      <c r="Q768" s="25"/>
      <c r="R768" s="18"/>
      <c r="S768" s="26" t="s">
        <v>8</v>
      </c>
      <c r="T768" s="18">
        <v>20</v>
      </c>
      <c r="U768" s="26" t="str">
        <f t="shared" si="205"/>
        <v>&gt;15</v>
      </c>
      <c r="V768" s="22">
        <v>3</v>
      </c>
      <c r="W768" s="22"/>
      <c r="X768" s="25"/>
      <c r="Y768" s="25"/>
      <c r="Z768" s="27"/>
      <c r="AA768" s="25"/>
      <c r="AB768" s="25"/>
      <c r="AC768" s="27"/>
      <c r="AD768" s="25"/>
      <c r="AE768" s="25"/>
      <c r="AF768" s="27"/>
      <c r="AG768" s="22" t="str">
        <f t="shared" si="213"/>
        <v>30–40</v>
      </c>
      <c r="AH768" s="28">
        <v>39.5</v>
      </c>
      <c r="AI768" s="28">
        <v>49.5</v>
      </c>
      <c r="AJ768" s="27">
        <f t="shared" si="214"/>
        <v>0.22567199766756846</v>
      </c>
      <c r="AK768" s="28"/>
      <c r="AL768" s="28"/>
      <c r="AM768" s="27"/>
      <c r="AN768" s="28"/>
      <c r="AO768" s="28"/>
      <c r="AP768" s="27"/>
      <c r="AQ768" s="25"/>
      <c r="AR768" s="25"/>
      <c r="AS768" s="27"/>
      <c r="AT768" s="25"/>
      <c r="AU768" s="25"/>
      <c r="AV768" s="27"/>
      <c r="AW768" s="25"/>
      <c r="AX768" s="25"/>
      <c r="AY768" s="27"/>
      <c r="AZ768" s="26">
        <v>0.5</v>
      </c>
    </row>
    <row r="769" spans="1:52" x14ac:dyDescent="0.25">
      <c r="A769" s="22">
        <v>766</v>
      </c>
      <c r="B769" s="22">
        <v>79</v>
      </c>
      <c r="C769" s="22" t="s">
        <v>493</v>
      </c>
      <c r="D769" s="22" t="s">
        <v>37</v>
      </c>
      <c r="E769" s="23">
        <v>0.38</v>
      </c>
      <c r="F769" s="23" t="str">
        <f t="shared" si="206"/>
        <v>≤0.5</v>
      </c>
      <c r="G769" s="24">
        <v>7.5</v>
      </c>
      <c r="H769" s="23" t="str">
        <f t="shared" si="207"/>
        <v>&gt;7.0</v>
      </c>
      <c r="I769" s="23"/>
      <c r="J769" s="23"/>
      <c r="K769" s="24">
        <v>20.687999999999999</v>
      </c>
      <c r="L769" s="23" t="str">
        <f t="shared" si="208"/>
        <v>&gt;20</v>
      </c>
      <c r="M769" s="25"/>
      <c r="N769" s="18"/>
      <c r="O769" s="25">
        <v>50.38</v>
      </c>
      <c r="P769" s="18" t="str">
        <f t="shared" ref="P769:P832" si="218">IF(O769&gt;44,"&gt;44",IF(O769&gt;26.4,"26–44","&lt;26"))</f>
        <v>&gt;44</v>
      </c>
      <c r="Q769" s="25">
        <v>99.6</v>
      </c>
      <c r="R769" s="18" t="str">
        <f t="shared" ref="R769:R800" si="219">IF(Q769&gt;58,"&gt;58",IF(Q769&gt;25,"25–58","&lt;25"))</f>
        <v>&gt;58</v>
      </c>
      <c r="S769" s="26" t="s">
        <v>8</v>
      </c>
      <c r="T769" s="18">
        <v>75</v>
      </c>
      <c r="U769" s="26" t="str">
        <f t="shared" si="205"/>
        <v>&gt;15</v>
      </c>
      <c r="V769" s="22">
        <v>3</v>
      </c>
      <c r="W769" s="22"/>
      <c r="X769" s="25"/>
      <c r="Y769" s="25"/>
      <c r="Z769" s="27"/>
      <c r="AA769" s="25"/>
      <c r="AB769" s="25"/>
      <c r="AC769" s="27"/>
      <c r="AD769" s="25"/>
      <c r="AE769" s="25"/>
      <c r="AF769" s="27"/>
      <c r="AG769" s="22" t="str">
        <f t="shared" si="213"/>
        <v>20–30</v>
      </c>
      <c r="AH769" s="28">
        <v>22</v>
      </c>
      <c r="AI769" s="28">
        <v>32.700000000000003</v>
      </c>
      <c r="AJ769" s="27">
        <f t="shared" si="214"/>
        <v>0.39633262454489199</v>
      </c>
      <c r="AK769" s="28"/>
      <c r="AL769" s="28"/>
      <c r="AM769" s="27"/>
      <c r="AN769" s="28"/>
      <c r="AO769" s="28"/>
      <c r="AP769" s="27"/>
      <c r="AQ769" s="25"/>
      <c r="AR769" s="25"/>
      <c r="AS769" s="27"/>
      <c r="AT769" s="25"/>
      <c r="AU769" s="25"/>
      <c r="AV769" s="27"/>
      <c r="AW769" s="25"/>
      <c r="AX769" s="25"/>
      <c r="AY769" s="27"/>
      <c r="AZ769" s="26">
        <v>0.14266666666666669</v>
      </c>
    </row>
    <row r="770" spans="1:52" x14ac:dyDescent="0.25">
      <c r="A770" s="22">
        <v>767</v>
      </c>
      <c r="B770" s="22">
        <v>79</v>
      </c>
      <c r="C770" s="22" t="s">
        <v>493</v>
      </c>
      <c r="D770" s="22" t="s">
        <v>37</v>
      </c>
      <c r="E770" s="23">
        <v>0.38</v>
      </c>
      <c r="F770" s="23" t="str">
        <f t="shared" si="206"/>
        <v>≤0.5</v>
      </c>
      <c r="G770" s="24">
        <v>7.5</v>
      </c>
      <c r="H770" s="23" t="str">
        <f t="shared" si="207"/>
        <v>&gt;7.0</v>
      </c>
      <c r="I770" s="23"/>
      <c r="J770" s="23"/>
      <c r="K770" s="24">
        <v>20.687999999999999</v>
      </c>
      <c r="L770" s="23" t="str">
        <f t="shared" si="208"/>
        <v>&gt;20</v>
      </c>
      <c r="M770" s="25"/>
      <c r="N770" s="18"/>
      <c r="O770" s="25">
        <v>50.38</v>
      </c>
      <c r="P770" s="18" t="str">
        <f t="shared" si="218"/>
        <v>&gt;44</v>
      </c>
      <c r="Q770" s="25">
        <v>99.6</v>
      </c>
      <c r="R770" s="18" t="str">
        <f t="shared" si="219"/>
        <v>&gt;58</v>
      </c>
      <c r="S770" s="26" t="s">
        <v>8</v>
      </c>
      <c r="T770" s="18">
        <v>56.25</v>
      </c>
      <c r="U770" s="26" t="str">
        <f t="shared" si="205"/>
        <v>&gt;15</v>
      </c>
      <c r="V770" s="22">
        <v>3</v>
      </c>
      <c r="W770" s="22"/>
      <c r="X770" s="25"/>
      <c r="Y770" s="25"/>
      <c r="Z770" s="27"/>
      <c r="AA770" s="25"/>
      <c r="AB770" s="25"/>
      <c r="AC770" s="27"/>
      <c r="AD770" s="25"/>
      <c r="AE770" s="25"/>
      <c r="AF770" s="27"/>
      <c r="AG770" s="22" t="str">
        <f t="shared" si="213"/>
        <v>20–30</v>
      </c>
      <c r="AH770" s="28">
        <v>22</v>
      </c>
      <c r="AI770" s="28">
        <v>31.8</v>
      </c>
      <c r="AJ770" s="27">
        <f t="shared" si="214"/>
        <v>0.36842383642781534</v>
      </c>
      <c r="AK770" s="28"/>
      <c r="AL770" s="28"/>
      <c r="AM770" s="27"/>
      <c r="AN770" s="28"/>
      <c r="AO770" s="28"/>
      <c r="AP770" s="27"/>
      <c r="AQ770" s="25"/>
      <c r="AR770" s="25"/>
      <c r="AS770" s="27"/>
      <c r="AT770" s="25"/>
      <c r="AU770" s="25"/>
      <c r="AV770" s="27"/>
      <c r="AW770" s="25"/>
      <c r="AX770" s="25"/>
      <c r="AY770" s="27"/>
      <c r="AZ770" s="26">
        <v>0.17422222222222222</v>
      </c>
    </row>
    <row r="771" spans="1:52" x14ac:dyDescent="0.25">
      <c r="A771" s="22">
        <v>768</v>
      </c>
      <c r="B771" s="22">
        <v>79</v>
      </c>
      <c r="C771" s="22" t="s">
        <v>493</v>
      </c>
      <c r="D771" s="22" t="s">
        <v>37</v>
      </c>
      <c r="E771" s="23">
        <v>0.38</v>
      </c>
      <c r="F771" s="23" t="str">
        <f t="shared" si="206"/>
        <v>≤0.5</v>
      </c>
      <c r="G771" s="24">
        <v>7.5</v>
      </c>
      <c r="H771" s="23" t="str">
        <f t="shared" si="207"/>
        <v>&gt;7.0</v>
      </c>
      <c r="I771" s="23"/>
      <c r="J771" s="23"/>
      <c r="K771" s="24">
        <v>20.687999999999999</v>
      </c>
      <c r="L771" s="23" t="str">
        <f t="shared" si="208"/>
        <v>&gt;20</v>
      </c>
      <c r="M771" s="25"/>
      <c r="N771" s="18"/>
      <c r="O771" s="25">
        <v>50.38</v>
      </c>
      <c r="P771" s="18" t="str">
        <f t="shared" si="218"/>
        <v>&gt;44</v>
      </c>
      <c r="Q771" s="25">
        <v>99.6</v>
      </c>
      <c r="R771" s="18" t="str">
        <f t="shared" si="219"/>
        <v>&gt;58</v>
      </c>
      <c r="S771" s="26" t="s">
        <v>8</v>
      </c>
      <c r="T771" s="18">
        <v>37.5</v>
      </c>
      <c r="U771" s="26" t="str">
        <f t="shared" si="205"/>
        <v>&gt;15</v>
      </c>
      <c r="V771" s="22">
        <v>3</v>
      </c>
      <c r="W771" s="22"/>
      <c r="X771" s="25"/>
      <c r="Y771" s="25"/>
      <c r="Z771" s="27"/>
      <c r="AA771" s="25"/>
      <c r="AB771" s="25"/>
      <c r="AC771" s="27"/>
      <c r="AD771" s="25"/>
      <c r="AE771" s="25"/>
      <c r="AF771" s="27"/>
      <c r="AG771" s="22" t="str">
        <f t="shared" si="213"/>
        <v>20–30</v>
      </c>
      <c r="AH771" s="28">
        <v>22</v>
      </c>
      <c r="AI771" s="28">
        <v>27.3</v>
      </c>
      <c r="AJ771" s="27">
        <f t="shared" si="214"/>
        <v>0.21584424883259823</v>
      </c>
      <c r="AK771" s="28"/>
      <c r="AL771" s="28"/>
      <c r="AM771" s="27"/>
      <c r="AN771" s="28"/>
      <c r="AO771" s="28"/>
      <c r="AP771" s="27"/>
      <c r="AQ771" s="25"/>
      <c r="AR771" s="25"/>
      <c r="AS771" s="27"/>
      <c r="AT771" s="25"/>
      <c r="AU771" s="25"/>
      <c r="AV771" s="27"/>
      <c r="AW771" s="25"/>
      <c r="AX771" s="25"/>
      <c r="AY771" s="27"/>
      <c r="AZ771" s="26">
        <v>0.14133333333333334</v>
      </c>
    </row>
    <row r="772" spans="1:52" x14ac:dyDescent="0.25">
      <c r="A772" s="22">
        <v>769</v>
      </c>
      <c r="B772" s="22">
        <v>80</v>
      </c>
      <c r="C772" s="22" t="s">
        <v>494</v>
      </c>
      <c r="D772" s="22" t="s">
        <v>2</v>
      </c>
      <c r="E772" s="23">
        <v>0.61</v>
      </c>
      <c r="F772" s="23" t="str">
        <f t="shared" si="206"/>
        <v>&gt;0.5</v>
      </c>
      <c r="G772" s="24">
        <v>6.9</v>
      </c>
      <c r="H772" s="23" t="str">
        <f t="shared" si="207"/>
        <v>≤7.0</v>
      </c>
      <c r="I772" s="23"/>
      <c r="J772" s="23"/>
      <c r="K772" s="24">
        <v>32.411200000000001</v>
      </c>
      <c r="L772" s="23" t="str">
        <f t="shared" si="208"/>
        <v>&gt;20</v>
      </c>
      <c r="M772" s="25">
        <v>150</v>
      </c>
      <c r="N772" s="18" t="str">
        <f t="shared" ref="N772:N835" si="220">IF(M772&gt;180,"&gt;180",IF(M772&gt;110,"110–180","&lt;110"))</f>
        <v>110–180</v>
      </c>
      <c r="O772" s="25">
        <v>26.39912</v>
      </c>
      <c r="P772" s="18" t="str">
        <f t="shared" si="218"/>
        <v>&lt;26</v>
      </c>
      <c r="Q772" s="25">
        <v>0</v>
      </c>
      <c r="R772" s="18" t="str">
        <f t="shared" si="219"/>
        <v>&lt;25</v>
      </c>
      <c r="S772" s="26" t="s">
        <v>8</v>
      </c>
      <c r="T772" s="18">
        <v>5</v>
      </c>
      <c r="U772" s="26" t="str">
        <f t="shared" si="205"/>
        <v>&lt;8</v>
      </c>
      <c r="V772" s="22">
        <v>3</v>
      </c>
      <c r="W772" s="22" t="str">
        <f t="shared" ref="W772:W835" si="221">IF(X772&gt;6000,"&gt;6000",IF(X772&gt;4000,"4000–6000",IF(X772&gt;2000,"2000–4000","&lt;2000")))</f>
        <v>2000–4000</v>
      </c>
      <c r="X772" s="25">
        <v>3590</v>
      </c>
      <c r="Y772" s="25">
        <v>3730</v>
      </c>
      <c r="Z772" s="27">
        <f t="shared" ref="Z772:Z835" si="222">LN(Y772/X772)</f>
        <v>3.8256031155536746E-2</v>
      </c>
      <c r="AA772" s="25">
        <v>6450</v>
      </c>
      <c r="AB772" s="25">
        <v>6800</v>
      </c>
      <c r="AC772" s="27">
        <f t="shared" ref="AC772:AC779" si="223">LN(AB772/AA772)</f>
        <v>5.2842481374379982E-2</v>
      </c>
      <c r="AD772" s="25">
        <v>10040</v>
      </c>
      <c r="AE772" s="25">
        <v>10530</v>
      </c>
      <c r="AF772" s="27">
        <f t="shared" ref="AF772:AF779" si="224">LN(AE772/AD772)</f>
        <v>4.7651211882300953E-2</v>
      </c>
      <c r="AG772" s="22" t="str">
        <f t="shared" si="213"/>
        <v>20–30</v>
      </c>
      <c r="AH772" s="28">
        <v>21.6</v>
      </c>
      <c r="AI772" s="28">
        <v>23.4</v>
      </c>
      <c r="AJ772" s="27">
        <f t="shared" si="214"/>
        <v>8.0042707673536356E-2</v>
      </c>
      <c r="AK772" s="28">
        <v>10</v>
      </c>
      <c r="AL772" s="28">
        <v>10.1</v>
      </c>
      <c r="AM772" s="27">
        <v>9.950330853168092E-3</v>
      </c>
      <c r="AN772" s="28"/>
      <c r="AO772" s="28"/>
      <c r="AP772" s="27"/>
      <c r="AQ772" s="25">
        <v>77.699999999999989</v>
      </c>
      <c r="AR772" s="25">
        <v>88.7</v>
      </c>
      <c r="AS772" s="27">
        <f t="shared" ref="AS772:AS779" si="225">LN(AR772/AQ772)</f>
        <v>0.13240463194193225</v>
      </c>
      <c r="AT772" s="25">
        <v>64.400000000000006</v>
      </c>
      <c r="AU772" s="25">
        <v>69.3</v>
      </c>
      <c r="AV772" s="27">
        <f t="shared" ref="AV772:AV779" si="226">LN(AU772/AT772)</f>
        <v>7.3331273085549514E-2</v>
      </c>
      <c r="AW772" s="25">
        <v>142.1</v>
      </c>
      <c r="AX772" s="25">
        <v>158</v>
      </c>
      <c r="AY772" s="27">
        <f t="shared" ref="AY772:AY779" si="227">LN(AX772/AW772)</f>
        <v>0.10606399792391194</v>
      </c>
      <c r="AZ772" s="26">
        <v>0.35999999999999943</v>
      </c>
    </row>
    <row r="773" spans="1:52" x14ac:dyDescent="0.25">
      <c r="A773" s="22">
        <v>770</v>
      </c>
      <c r="B773" s="22">
        <v>80</v>
      </c>
      <c r="C773" s="22" t="s">
        <v>494</v>
      </c>
      <c r="D773" s="22" t="s">
        <v>2</v>
      </c>
      <c r="E773" s="23">
        <v>0.61</v>
      </c>
      <c r="F773" s="23" t="str">
        <f t="shared" si="206"/>
        <v>&gt;0.5</v>
      </c>
      <c r="G773" s="24">
        <v>6.9</v>
      </c>
      <c r="H773" s="23" t="str">
        <f t="shared" si="207"/>
        <v>≤7.0</v>
      </c>
      <c r="I773" s="23"/>
      <c r="J773" s="23"/>
      <c r="K773" s="24">
        <v>32.411200000000001</v>
      </c>
      <c r="L773" s="23" t="str">
        <f t="shared" si="208"/>
        <v>&gt;20</v>
      </c>
      <c r="M773" s="25">
        <v>150</v>
      </c>
      <c r="N773" s="18" t="str">
        <f t="shared" si="220"/>
        <v>110–180</v>
      </c>
      <c r="O773" s="25">
        <v>26.39912</v>
      </c>
      <c r="P773" s="18" t="str">
        <f t="shared" si="218"/>
        <v>&lt;26</v>
      </c>
      <c r="Q773" s="25">
        <v>16.5336</v>
      </c>
      <c r="R773" s="18" t="str">
        <f t="shared" si="219"/>
        <v>&lt;25</v>
      </c>
      <c r="S773" s="26" t="s">
        <v>8</v>
      </c>
      <c r="T773" s="18">
        <v>5</v>
      </c>
      <c r="U773" s="26" t="str">
        <f t="shared" si="205"/>
        <v>&lt;8</v>
      </c>
      <c r="V773" s="22">
        <v>3</v>
      </c>
      <c r="W773" s="22" t="str">
        <f t="shared" si="221"/>
        <v>2000–4000</v>
      </c>
      <c r="X773" s="25">
        <v>3960</v>
      </c>
      <c r="Y773" s="25">
        <v>3880</v>
      </c>
      <c r="Z773" s="27">
        <f t="shared" si="222"/>
        <v>-2.0408871631207123E-2</v>
      </c>
      <c r="AA773" s="25">
        <v>6810</v>
      </c>
      <c r="AB773" s="25">
        <v>6960</v>
      </c>
      <c r="AC773" s="27">
        <f t="shared" si="223"/>
        <v>2.178735418490723E-2</v>
      </c>
      <c r="AD773" s="25">
        <v>10770</v>
      </c>
      <c r="AE773" s="25">
        <v>10840</v>
      </c>
      <c r="AF773" s="27">
        <f t="shared" si="224"/>
        <v>6.4785048432030043E-3</v>
      </c>
      <c r="AG773" s="22" t="str">
        <f t="shared" si="213"/>
        <v>20–30</v>
      </c>
      <c r="AH773" s="28">
        <v>21.6</v>
      </c>
      <c r="AI773" s="28">
        <v>24.2</v>
      </c>
      <c r="AJ773" s="27">
        <f t="shared" si="214"/>
        <v>0.11365931847252128</v>
      </c>
      <c r="AK773" s="28">
        <v>10.7</v>
      </c>
      <c r="AL773" s="28">
        <v>10.7</v>
      </c>
      <c r="AM773" s="27">
        <v>0</v>
      </c>
      <c r="AN773" s="28"/>
      <c r="AO773" s="28"/>
      <c r="AP773" s="27"/>
      <c r="AQ773" s="25">
        <v>86.100000000000009</v>
      </c>
      <c r="AR773" s="25">
        <v>95.600000000000009</v>
      </c>
      <c r="AS773" s="27">
        <f t="shared" si="225"/>
        <v>0.10466340862367048</v>
      </c>
      <c r="AT773" s="25">
        <v>72.7</v>
      </c>
      <c r="AU773" s="25">
        <v>75.2</v>
      </c>
      <c r="AV773" s="27">
        <f t="shared" si="226"/>
        <v>3.3809846416320559E-2</v>
      </c>
      <c r="AW773" s="25">
        <v>158.80000000000001</v>
      </c>
      <c r="AX773" s="25">
        <v>170.8</v>
      </c>
      <c r="AY773" s="27">
        <f t="shared" si="227"/>
        <v>7.2847732541434063E-2</v>
      </c>
      <c r="AZ773" s="26">
        <v>0.51999999999999957</v>
      </c>
    </row>
    <row r="774" spans="1:52" x14ac:dyDescent="0.25">
      <c r="A774" s="22">
        <v>771</v>
      </c>
      <c r="B774" s="22">
        <v>80</v>
      </c>
      <c r="C774" s="22" t="s">
        <v>494</v>
      </c>
      <c r="D774" s="22" t="s">
        <v>2</v>
      </c>
      <c r="E774" s="23">
        <v>0.61</v>
      </c>
      <c r="F774" s="23" t="str">
        <f t="shared" si="206"/>
        <v>&gt;0.5</v>
      </c>
      <c r="G774" s="24">
        <v>6.9</v>
      </c>
      <c r="H774" s="23" t="str">
        <f t="shared" si="207"/>
        <v>≤7.0</v>
      </c>
      <c r="I774" s="23"/>
      <c r="J774" s="23"/>
      <c r="K774" s="24">
        <v>32.411200000000001</v>
      </c>
      <c r="L774" s="23" t="str">
        <f t="shared" si="208"/>
        <v>&gt;20</v>
      </c>
      <c r="M774" s="25">
        <v>150</v>
      </c>
      <c r="N774" s="18" t="str">
        <f t="shared" si="220"/>
        <v>110–180</v>
      </c>
      <c r="O774" s="25">
        <v>26.39912</v>
      </c>
      <c r="P774" s="18" t="str">
        <f t="shared" si="218"/>
        <v>&lt;26</v>
      </c>
      <c r="Q774" s="25">
        <v>24.800399999999996</v>
      </c>
      <c r="R774" s="18" t="str">
        <f t="shared" si="219"/>
        <v>&lt;25</v>
      </c>
      <c r="S774" s="26" t="s">
        <v>8</v>
      </c>
      <c r="T774" s="18">
        <v>5</v>
      </c>
      <c r="U774" s="26" t="str">
        <f t="shared" si="205"/>
        <v>&lt;8</v>
      </c>
      <c r="V774" s="22">
        <v>3</v>
      </c>
      <c r="W774" s="22" t="str">
        <f t="shared" si="221"/>
        <v>4000–6000</v>
      </c>
      <c r="X774" s="25">
        <v>4140</v>
      </c>
      <c r="Y774" s="25">
        <v>4250</v>
      </c>
      <c r="Z774" s="27">
        <f t="shared" si="222"/>
        <v>2.6223195099102346E-2</v>
      </c>
      <c r="AA774" s="25">
        <v>7130</v>
      </c>
      <c r="AB774" s="25">
        <v>7480</v>
      </c>
      <c r="AC774" s="27">
        <f t="shared" si="223"/>
        <v>4.7921557560181384E-2</v>
      </c>
      <c r="AD774" s="25">
        <v>11270</v>
      </c>
      <c r="AE774" s="25">
        <v>11730</v>
      </c>
      <c r="AF774" s="27">
        <f t="shared" si="224"/>
        <v>4.0005334613699206E-2</v>
      </c>
      <c r="AG774" s="22" t="str">
        <f t="shared" si="213"/>
        <v>20–30</v>
      </c>
      <c r="AH774" s="28">
        <v>24.2</v>
      </c>
      <c r="AI774" s="28">
        <v>24.6</v>
      </c>
      <c r="AJ774" s="27">
        <f t="shared" si="214"/>
        <v>1.639380977567657E-2</v>
      </c>
      <c r="AK774" s="28">
        <v>11.8</v>
      </c>
      <c r="AL774" s="28">
        <v>10.6</v>
      </c>
      <c r="AM774" s="27">
        <v>-0.10724553035359768</v>
      </c>
      <c r="AN774" s="28"/>
      <c r="AO774" s="28"/>
      <c r="AP774" s="27"/>
      <c r="AQ774" s="25">
        <v>100.20000000000002</v>
      </c>
      <c r="AR774" s="25">
        <v>107.29999999999998</v>
      </c>
      <c r="AS774" s="27">
        <f t="shared" si="225"/>
        <v>6.8460460985887941E-2</v>
      </c>
      <c r="AT774" s="25">
        <v>86.1</v>
      </c>
      <c r="AU774" s="25">
        <v>78.400000000000006</v>
      </c>
      <c r="AV774" s="27">
        <f t="shared" si="226"/>
        <v>-9.3685484077322759E-2</v>
      </c>
      <c r="AW774" s="25">
        <v>186.3</v>
      </c>
      <c r="AX774" s="25">
        <v>185.7</v>
      </c>
      <c r="AY774" s="27">
        <f t="shared" si="227"/>
        <v>-3.2258092488827886E-3</v>
      </c>
      <c r="AZ774" s="26">
        <v>8.0000000000000432E-2</v>
      </c>
    </row>
    <row r="775" spans="1:52" x14ac:dyDescent="0.25">
      <c r="A775" s="22">
        <v>772</v>
      </c>
      <c r="B775" s="22">
        <v>80</v>
      </c>
      <c r="C775" s="22" t="s">
        <v>494</v>
      </c>
      <c r="D775" s="22" t="s">
        <v>2</v>
      </c>
      <c r="E775" s="23">
        <v>0.61</v>
      </c>
      <c r="F775" s="23" t="str">
        <f t="shared" si="206"/>
        <v>&gt;0.5</v>
      </c>
      <c r="G775" s="24">
        <v>6.9</v>
      </c>
      <c r="H775" s="23" t="str">
        <f t="shared" si="207"/>
        <v>≤7.0</v>
      </c>
      <c r="I775" s="23"/>
      <c r="J775" s="23"/>
      <c r="K775" s="24">
        <v>32.411200000000001</v>
      </c>
      <c r="L775" s="23" t="str">
        <f t="shared" si="208"/>
        <v>&gt;20</v>
      </c>
      <c r="M775" s="25">
        <v>150</v>
      </c>
      <c r="N775" s="18" t="str">
        <f t="shared" si="220"/>
        <v>110–180</v>
      </c>
      <c r="O775" s="25">
        <v>26.39912</v>
      </c>
      <c r="P775" s="18" t="str">
        <f t="shared" si="218"/>
        <v>&lt;26</v>
      </c>
      <c r="Q775" s="25">
        <v>33.0672</v>
      </c>
      <c r="R775" s="18" t="str">
        <f t="shared" si="219"/>
        <v>25–58</v>
      </c>
      <c r="S775" s="26" t="s">
        <v>8</v>
      </c>
      <c r="T775" s="18">
        <v>5</v>
      </c>
      <c r="U775" s="26" t="str">
        <f t="shared" si="205"/>
        <v>&lt;8</v>
      </c>
      <c r="V775" s="22">
        <v>3</v>
      </c>
      <c r="W775" s="22" t="str">
        <f t="shared" si="221"/>
        <v>2000–4000</v>
      </c>
      <c r="X775" s="25">
        <v>3890</v>
      </c>
      <c r="Y775" s="25">
        <v>4000</v>
      </c>
      <c r="Z775" s="27">
        <f t="shared" si="222"/>
        <v>2.7885203489535642E-2</v>
      </c>
      <c r="AA775" s="25">
        <v>6930</v>
      </c>
      <c r="AB775" s="25">
        <v>7380</v>
      </c>
      <c r="AC775" s="27">
        <f t="shared" si="223"/>
        <v>6.2913825410569182E-2</v>
      </c>
      <c r="AD775" s="25">
        <v>10820</v>
      </c>
      <c r="AE775" s="25">
        <v>11380</v>
      </c>
      <c r="AF775" s="27">
        <f t="shared" si="224"/>
        <v>5.0461155279849387E-2</v>
      </c>
      <c r="AG775" s="22" t="str">
        <f t="shared" si="213"/>
        <v>20–30</v>
      </c>
      <c r="AH775" s="28">
        <v>22.4</v>
      </c>
      <c r="AI775" s="28">
        <v>24.8</v>
      </c>
      <c r="AJ775" s="27">
        <f t="shared" si="214"/>
        <v>0.10178269430994238</v>
      </c>
      <c r="AK775" s="28">
        <v>10.7</v>
      </c>
      <c r="AL775" s="28">
        <v>9.8000000000000007</v>
      </c>
      <c r="AM775" s="27">
        <v>-8.7861355791334139E-2</v>
      </c>
      <c r="AN775" s="28"/>
      <c r="AO775" s="28"/>
      <c r="AP775" s="27"/>
      <c r="AQ775" s="25">
        <v>89.1</v>
      </c>
      <c r="AR775" s="25">
        <v>100.6</v>
      </c>
      <c r="AS775" s="27">
        <f t="shared" si="225"/>
        <v>0.12139292318887518</v>
      </c>
      <c r="AT775" s="25">
        <v>75.5</v>
      </c>
      <c r="AU775" s="25">
        <v>72</v>
      </c>
      <c r="AV775" s="27">
        <f t="shared" si="226"/>
        <v>-4.7466537238923724E-2</v>
      </c>
      <c r="AW775" s="25">
        <v>164.6</v>
      </c>
      <c r="AX775" s="25">
        <v>172.6</v>
      </c>
      <c r="AY775" s="27">
        <f t="shared" si="227"/>
        <v>4.7458490406358092E-2</v>
      </c>
      <c r="AZ775" s="26">
        <v>0.48000000000000043</v>
      </c>
    </row>
    <row r="776" spans="1:52" x14ac:dyDescent="0.25">
      <c r="A776" s="22">
        <v>773</v>
      </c>
      <c r="B776" s="22">
        <v>81</v>
      </c>
      <c r="C776" s="22" t="s">
        <v>495</v>
      </c>
      <c r="D776" s="22" t="s">
        <v>2</v>
      </c>
      <c r="E776" s="23">
        <v>0.95</v>
      </c>
      <c r="F776" s="23" t="str">
        <f t="shared" si="206"/>
        <v>&gt;0.5</v>
      </c>
      <c r="G776" s="24">
        <v>6.7</v>
      </c>
      <c r="H776" s="23" t="str">
        <f t="shared" si="207"/>
        <v>≤7.0</v>
      </c>
      <c r="I776" s="23"/>
      <c r="J776" s="23"/>
      <c r="K776" s="24">
        <v>21.119</v>
      </c>
      <c r="L776" s="23" t="str">
        <f t="shared" si="208"/>
        <v>&gt;20</v>
      </c>
      <c r="M776" s="25">
        <v>150</v>
      </c>
      <c r="N776" s="18" t="str">
        <f t="shared" si="220"/>
        <v>110–180</v>
      </c>
      <c r="O776" s="25">
        <v>0</v>
      </c>
      <c r="P776" s="18" t="str">
        <f t="shared" si="218"/>
        <v>&lt;26</v>
      </c>
      <c r="Q776" s="25">
        <v>33.0672</v>
      </c>
      <c r="R776" s="18" t="str">
        <f t="shared" si="219"/>
        <v>25–58</v>
      </c>
      <c r="S776" s="26" t="s">
        <v>8</v>
      </c>
      <c r="T776" s="18">
        <v>2.5</v>
      </c>
      <c r="U776" s="26" t="str">
        <f t="shared" si="205"/>
        <v>&lt;8</v>
      </c>
      <c r="V776" s="22">
        <v>3</v>
      </c>
      <c r="W776" s="22" t="str">
        <f t="shared" si="221"/>
        <v>4000–6000</v>
      </c>
      <c r="X776" s="25">
        <v>4400</v>
      </c>
      <c r="Y776" s="25">
        <v>4570</v>
      </c>
      <c r="Z776" s="27">
        <f t="shared" si="222"/>
        <v>3.7908663981897794E-2</v>
      </c>
      <c r="AA776" s="25">
        <v>6730</v>
      </c>
      <c r="AB776" s="25">
        <v>7470</v>
      </c>
      <c r="AC776" s="27">
        <f t="shared" si="223"/>
        <v>0.10431985548808954</v>
      </c>
      <c r="AD776" s="25">
        <v>11130</v>
      </c>
      <c r="AE776" s="25">
        <v>12040</v>
      </c>
      <c r="AF776" s="27">
        <f t="shared" si="224"/>
        <v>7.8590274593221501E-2</v>
      </c>
      <c r="AG776" s="22" t="str">
        <f t="shared" si="213"/>
        <v>20–30</v>
      </c>
      <c r="AH776" s="28">
        <v>23</v>
      </c>
      <c r="AI776" s="28">
        <v>23.5</v>
      </c>
      <c r="AJ776" s="27">
        <f t="shared" si="214"/>
        <v>2.1506205220963682E-2</v>
      </c>
      <c r="AK776" s="28">
        <v>8.1</v>
      </c>
      <c r="AL776" s="28">
        <v>9.3000000000000007</v>
      </c>
      <c r="AM776" s="27">
        <v>0.13815033848081737</v>
      </c>
      <c r="AN776" s="28">
        <v>14.070080862533693</v>
      </c>
      <c r="AO776" s="28">
        <v>14.850498338870432</v>
      </c>
      <c r="AP776" s="27">
        <v>5.3982804589489598E-2</v>
      </c>
      <c r="AQ776" s="25">
        <v>101.1</v>
      </c>
      <c r="AR776" s="25">
        <v>107.7</v>
      </c>
      <c r="AS776" s="27">
        <f t="shared" si="225"/>
        <v>6.3239458135917179E-2</v>
      </c>
      <c r="AT776" s="25">
        <v>55.5</v>
      </c>
      <c r="AU776" s="25">
        <v>71.099999999999994</v>
      </c>
      <c r="AV776" s="27">
        <f t="shared" si="226"/>
        <v>0.24770431605680621</v>
      </c>
      <c r="AW776" s="25">
        <v>156.6</v>
      </c>
      <c r="AX776" s="25">
        <v>178.8</v>
      </c>
      <c r="AY776" s="27">
        <f t="shared" si="227"/>
        <v>0.13257307918271111</v>
      </c>
      <c r="AZ776" s="26">
        <v>0.2</v>
      </c>
    </row>
    <row r="777" spans="1:52" x14ac:dyDescent="0.25">
      <c r="A777" s="22">
        <v>774</v>
      </c>
      <c r="B777" s="22">
        <v>81</v>
      </c>
      <c r="C777" s="22" t="s">
        <v>495</v>
      </c>
      <c r="D777" s="22" t="s">
        <v>2</v>
      </c>
      <c r="E777" s="23">
        <v>0.95</v>
      </c>
      <c r="F777" s="23" t="str">
        <f t="shared" si="206"/>
        <v>&gt;0.5</v>
      </c>
      <c r="G777" s="24">
        <v>6.7</v>
      </c>
      <c r="H777" s="23" t="str">
        <f t="shared" si="207"/>
        <v>≤7.0</v>
      </c>
      <c r="I777" s="23"/>
      <c r="J777" s="23"/>
      <c r="K777" s="24">
        <v>21.119</v>
      </c>
      <c r="L777" s="23" t="str">
        <f t="shared" si="208"/>
        <v>&gt;20</v>
      </c>
      <c r="M777" s="25">
        <v>150</v>
      </c>
      <c r="N777" s="18" t="str">
        <f t="shared" si="220"/>
        <v>110–180</v>
      </c>
      <c r="O777" s="25">
        <v>8.766119999999999</v>
      </c>
      <c r="P777" s="18" t="str">
        <f t="shared" si="218"/>
        <v>&lt;26</v>
      </c>
      <c r="Q777" s="25">
        <v>33.0672</v>
      </c>
      <c r="R777" s="18" t="str">
        <f t="shared" si="219"/>
        <v>25–58</v>
      </c>
      <c r="S777" s="26" t="s">
        <v>8</v>
      </c>
      <c r="T777" s="18">
        <v>2.5</v>
      </c>
      <c r="U777" s="26" t="str">
        <f t="shared" si="205"/>
        <v>&lt;8</v>
      </c>
      <c r="V777" s="22">
        <v>3</v>
      </c>
      <c r="W777" s="22" t="str">
        <f t="shared" si="221"/>
        <v>4000–6000</v>
      </c>
      <c r="X777" s="25">
        <v>4570</v>
      </c>
      <c r="Y777" s="25">
        <v>4780</v>
      </c>
      <c r="Z777" s="27">
        <f t="shared" si="222"/>
        <v>4.4927341597251251E-2</v>
      </c>
      <c r="AA777" s="25">
        <v>6830</v>
      </c>
      <c r="AB777" s="25">
        <v>7110</v>
      </c>
      <c r="AC777" s="27">
        <f t="shared" si="223"/>
        <v>4.0177570232450707E-2</v>
      </c>
      <c r="AD777" s="25">
        <v>11400</v>
      </c>
      <c r="AE777" s="25">
        <v>11890</v>
      </c>
      <c r="AF777" s="27">
        <f t="shared" si="224"/>
        <v>4.2084355302240709E-2</v>
      </c>
      <c r="AG777" s="22" t="str">
        <f t="shared" si="213"/>
        <v>20–30</v>
      </c>
      <c r="AH777" s="28">
        <v>24.1</v>
      </c>
      <c r="AI777" s="28">
        <v>23.9</v>
      </c>
      <c r="AJ777" s="27">
        <f t="shared" si="214"/>
        <v>-8.3333815591444104E-3</v>
      </c>
      <c r="AK777" s="28">
        <v>9.5</v>
      </c>
      <c r="AL777" s="28">
        <v>10.199999999999999</v>
      </c>
      <c r="AM777" s="27">
        <v>7.1095921683730259E-2</v>
      </c>
      <c r="AN777" s="28">
        <v>15.517543859649123</v>
      </c>
      <c r="AO777" s="28">
        <v>15.761143818334736</v>
      </c>
      <c r="AP777" s="27">
        <v>1.5576413336341464E-2</v>
      </c>
      <c r="AQ777" s="25">
        <v>109.8</v>
      </c>
      <c r="AR777" s="25">
        <v>114.1</v>
      </c>
      <c r="AS777" s="27">
        <f t="shared" si="225"/>
        <v>3.8414727792599704E-2</v>
      </c>
      <c r="AT777" s="25">
        <v>67.099999999999994</v>
      </c>
      <c r="AU777" s="25">
        <v>73.3</v>
      </c>
      <c r="AV777" s="27">
        <f t="shared" si="226"/>
        <v>8.8376564914969702E-2</v>
      </c>
      <c r="AW777" s="25">
        <v>176.9</v>
      </c>
      <c r="AX777" s="25">
        <v>187.4</v>
      </c>
      <c r="AY777" s="27">
        <f t="shared" si="227"/>
        <v>5.7660768638582251E-2</v>
      </c>
      <c r="AZ777" s="26">
        <v>-8.000000000000114E-2</v>
      </c>
    </row>
    <row r="778" spans="1:52" x14ac:dyDescent="0.25">
      <c r="A778" s="22">
        <v>775</v>
      </c>
      <c r="B778" s="22">
        <v>81</v>
      </c>
      <c r="C778" s="22" t="s">
        <v>495</v>
      </c>
      <c r="D778" s="22" t="s">
        <v>2</v>
      </c>
      <c r="E778" s="23">
        <v>0.95</v>
      </c>
      <c r="F778" s="23" t="str">
        <f t="shared" si="206"/>
        <v>&gt;0.5</v>
      </c>
      <c r="G778" s="24">
        <v>6.7</v>
      </c>
      <c r="H778" s="23" t="str">
        <f t="shared" si="207"/>
        <v>≤7.0</v>
      </c>
      <c r="I778" s="23"/>
      <c r="J778" s="23"/>
      <c r="K778" s="24">
        <v>21.119</v>
      </c>
      <c r="L778" s="23" t="str">
        <f t="shared" si="208"/>
        <v>&gt;20</v>
      </c>
      <c r="M778" s="25">
        <v>150</v>
      </c>
      <c r="N778" s="18" t="str">
        <f t="shared" si="220"/>
        <v>110–180</v>
      </c>
      <c r="O778" s="25">
        <v>17.633000000000003</v>
      </c>
      <c r="P778" s="18" t="str">
        <f t="shared" si="218"/>
        <v>&lt;26</v>
      </c>
      <c r="Q778" s="25">
        <v>33.0672</v>
      </c>
      <c r="R778" s="18" t="str">
        <f t="shared" si="219"/>
        <v>25–58</v>
      </c>
      <c r="S778" s="26" t="s">
        <v>8</v>
      </c>
      <c r="T778" s="18">
        <v>2.5</v>
      </c>
      <c r="U778" s="26" t="str">
        <f t="shared" si="205"/>
        <v>&lt;8</v>
      </c>
      <c r="V778" s="22">
        <v>3</v>
      </c>
      <c r="W778" s="22" t="str">
        <f t="shared" si="221"/>
        <v>4000–6000</v>
      </c>
      <c r="X778" s="25">
        <v>4780</v>
      </c>
      <c r="Y778" s="25">
        <v>4870</v>
      </c>
      <c r="Z778" s="27">
        <f t="shared" si="222"/>
        <v>1.8653390591133835E-2</v>
      </c>
      <c r="AA778" s="25">
        <v>7100</v>
      </c>
      <c r="AB778" s="25">
        <v>6820</v>
      </c>
      <c r="AC778" s="27">
        <f t="shared" si="223"/>
        <v>-4.023531219189895E-2</v>
      </c>
      <c r="AD778" s="25">
        <v>11880</v>
      </c>
      <c r="AE778" s="25">
        <v>11690</v>
      </c>
      <c r="AF778" s="27">
        <f t="shared" si="224"/>
        <v>-1.6122538450521834E-2</v>
      </c>
      <c r="AG778" s="22" t="str">
        <f t="shared" si="213"/>
        <v>20–30</v>
      </c>
      <c r="AH778" s="28">
        <v>25.2</v>
      </c>
      <c r="AI778" s="28">
        <v>24.6</v>
      </c>
      <c r="AJ778" s="27">
        <f t="shared" si="214"/>
        <v>-2.4097551579060416E-2</v>
      </c>
      <c r="AK778" s="28">
        <v>10</v>
      </c>
      <c r="AL778" s="28">
        <v>10.7</v>
      </c>
      <c r="AM778" s="27">
        <v>6.7658648473814656E-2</v>
      </c>
      <c r="AN778" s="28">
        <v>16.254208754208754</v>
      </c>
      <c r="AO778" s="28">
        <v>16.672369546621045</v>
      </c>
      <c r="AP778" s="27">
        <v>2.540095552956826E-2</v>
      </c>
      <c r="AQ778" s="25">
        <v>120.6</v>
      </c>
      <c r="AR778" s="25">
        <v>119.8</v>
      </c>
      <c r="AS778" s="27">
        <f t="shared" si="225"/>
        <v>-6.6555986117360633E-3</v>
      </c>
      <c r="AT778" s="25">
        <v>72.5</v>
      </c>
      <c r="AU778" s="25">
        <v>75.099999999999994</v>
      </c>
      <c r="AV778" s="27">
        <f t="shared" si="226"/>
        <v>3.5233996909459865E-2</v>
      </c>
      <c r="AW778" s="25">
        <v>193.1</v>
      </c>
      <c r="AX778" s="25">
        <v>194.9</v>
      </c>
      <c r="AY778" s="27">
        <f t="shared" si="227"/>
        <v>9.2784170790463395E-3</v>
      </c>
      <c r="AZ778" s="26">
        <v>-0.23999999999999916</v>
      </c>
    </row>
    <row r="779" spans="1:52" x14ac:dyDescent="0.25">
      <c r="A779" s="22">
        <v>776</v>
      </c>
      <c r="B779" s="22">
        <v>81</v>
      </c>
      <c r="C779" s="22" t="s">
        <v>495</v>
      </c>
      <c r="D779" s="22" t="s">
        <v>2</v>
      </c>
      <c r="E779" s="23">
        <v>0.95</v>
      </c>
      <c r="F779" s="23" t="str">
        <f t="shared" si="206"/>
        <v>&gt;0.5</v>
      </c>
      <c r="G779" s="24">
        <v>6.7</v>
      </c>
      <c r="H779" s="23" t="str">
        <f t="shared" si="207"/>
        <v>≤7.0</v>
      </c>
      <c r="I779" s="23"/>
      <c r="J779" s="23"/>
      <c r="K779" s="24">
        <v>21.119</v>
      </c>
      <c r="L779" s="23" t="str">
        <f t="shared" si="208"/>
        <v>&gt;20</v>
      </c>
      <c r="M779" s="25">
        <v>150</v>
      </c>
      <c r="N779" s="18" t="str">
        <f t="shared" si="220"/>
        <v>110–180</v>
      </c>
      <c r="O779" s="25">
        <v>26.39912</v>
      </c>
      <c r="P779" s="18" t="str">
        <f t="shared" si="218"/>
        <v>&lt;26</v>
      </c>
      <c r="Q779" s="25">
        <v>33.0672</v>
      </c>
      <c r="R779" s="18" t="str">
        <f t="shared" si="219"/>
        <v>25–58</v>
      </c>
      <c r="S779" s="26" t="s">
        <v>8</v>
      </c>
      <c r="T779" s="18">
        <v>2.5</v>
      </c>
      <c r="U779" s="26" t="str">
        <f t="shared" si="205"/>
        <v>&lt;8</v>
      </c>
      <c r="V779" s="22">
        <v>3</v>
      </c>
      <c r="W779" s="22" t="str">
        <f t="shared" si="221"/>
        <v>4000–6000</v>
      </c>
      <c r="X779" s="25">
        <v>4840</v>
      </c>
      <c r="Y779" s="25">
        <v>4920</v>
      </c>
      <c r="Z779" s="27">
        <f t="shared" si="222"/>
        <v>1.6393809775676352E-2</v>
      </c>
      <c r="AA779" s="25">
        <v>6970</v>
      </c>
      <c r="AB779" s="25">
        <v>6970</v>
      </c>
      <c r="AC779" s="27">
        <f t="shared" si="223"/>
        <v>0</v>
      </c>
      <c r="AD779" s="25">
        <v>11810</v>
      </c>
      <c r="AE779" s="25">
        <v>11890</v>
      </c>
      <c r="AF779" s="27">
        <f t="shared" si="224"/>
        <v>6.7510804934195097E-3</v>
      </c>
      <c r="AG779" s="22" t="str">
        <f t="shared" si="213"/>
        <v>20–30</v>
      </c>
      <c r="AH779" s="28">
        <v>24.9</v>
      </c>
      <c r="AI779" s="28">
        <v>25.5</v>
      </c>
      <c r="AJ779" s="27">
        <f t="shared" si="214"/>
        <v>2.3810648693718607E-2</v>
      </c>
      <c r="AK779" s="28">
        <v>9.1999999999999993</v>
      </c>
      <c r="AL779" s="28">
        <v>9.6</v>
      </c>
      <c r="AM779" s="27">
        <v>4.2559614418795903E-2</v>
      </c>
      <c r="AN779" s="28">
        <v>15.783234546994073</v>
      </c>
      <c r="AO779" s="28">
        <v>16.274179983179142</v>
      </c>
      <c r="AP779" s="27">
        <v>3.0631529724926061E-2</v>
      </c>
      <c r="AQ779" s="25">
        <v>120.4</v>
      </c>
      <c r="AR779" s="25">
        <v>125.6</v>
      </c>
      <c r="AS779" s="27">
        <f t="shared" si="225"/>
        <v>4.228272115937759E-2</v>
      </c>
      <c r="AT779" s="25">
        <v>65.900000000000006</v>
      </c>
      <c r="AU779" s="25">
        <v>67.900000000000006</v>
      </c>
      <c r="AV779" s="27">
        <f t="shared" si="226"/>
        <v>2.9897593056188877E-2</v>
      </c>
      <c r="AW779" s="25">
        <v>186.4</v>
      </c>
      <c r="AX779" s="25">
        <v>193.5</v>
      </c>
      <c r="AY779" s="27">
        <f t="shared" si="227"/>
        <v>3.7382610218345651E-2</v>
      </c>
      <c r="AZ779" s="26">
        <v>0.24000000000000057</v>
      </c>
    </row>
    <row r="780" spans="1:52" x14ac:dyDescent="0.25">
      <c r="A780" s="22">
        <v>777</v>
      </c>
      <c r="B780" s="34">
        <v>82</v>
      </c>
      <c r="C780" s="22" t="s">
        <v>496</v>
      </c>
      <c r="D780" s="22" t="s">
        <v>6</v>
      </c>
      <c r="E780" s="23">
        <v>0.1</v>
      </c>
      <c r="F780" s="23" t="str">
        <f t="shared" si="206"/>
        <v>≤0.5</v>
      </c>
      <c r="G780" s="24">
        <v>7.8</v>
      </c>
      <c r="H780" s="23" t="str">
        <f t="shared" si="207"/>
        <v>&gt;7.0</v>
      </c>
      <c r="I780" s="23">
        <v>38</v>
      </c>
      <c r="J780" s="23" t="str">
        <f t="shared" ref="J780:J829" si="228">IF(I780&gt;15,"&gt;15","≤15")</f>
        <v>&gt;15</v>
      </c>
      <c r="K780" s="24">
        <v>20</v>
      </c>
      <c r="L780" s="23" t="str">
        <f t="shared" si="208"/>
        <v>10–20</v>
      </c>
      <c r="M780" s="25">
        <v>70</v>
      </c>
      <c r="N780" s="18" t="str">
        <f t="shared" si="220"/>
        <v>&lt;110</v>
      </c>
      <c r="O780" s="25">
        <v>30.228000000000002</v>
      </c>
      <c r="P780" s="18" t="str">
        <f t="shared" si="218"/>
        <v>26–44</v>
      </c>
      <c r="Q780" s="25">
        <v>0</v>
      </c>
      <c r="R780" s="18" t="str">
        <f t="shared" si="219"/>
        <v>&lt;25</v>
      </c>
      <c r="S780" s="26" t="s">
        <v>8</v>
      </c>
      <c r="T780" s="18">
        <v>23</v>
      </c>
      <c r="U780" s="26" t="str">
        <f t="shared" si="205"/>
        <v>&gt;15</v>
      </c>
      <c r="V780" s="22">
        <v>4</v>
      </c>
      <c r="W780" s="22" t="str">
        <f t="shared" si="221"/>
        <v>2000–4000</v>
      </c>
      <c r="X780" s="25">
        <v>3460</v>
      </c>
      <c r="Y780" s="25">
        <v>4400</v>
      </c>
      <c r="Z780" s="27">
        <f t="shared" si="222"/>
        <v>0.24033595185458262</v>
      </c>
      <c r="AA780" s="25"/>
      <c r="AB780" s="25"/>
      <c r="AC780" s="27"/>
      <c r="AD780" s="25"/>
      <c r="AE780" s="25"/>
      <c r="AF780" s="27"/>
      <c r="AG780" s="22"/>
      <c r="AH780" s="28"/>
      <c r="AI780" s="28"/>
      <c r="AJ780" s="27"/>
      <c r="AK780" s="28"/>
      <c r="AL780" s="28"/>
      <c r="AM780" s="27"/>
      <c r="AN780" s="28"/>
      <c r="AO780" s="28"/>
      <c r="AP780" s="27"/>
      <c r="AQ780" s="25"/>
      <c r="AR780" s="25"/>
      <c r="AS780" s="27"/>
      <c r="AT780" s="25"/>
      <c r="AU780" s="25"/>
      <c r="AV780" s="27"/>
      <c r="AW780" s="25"/>
      <c r="AX780" s="25"/>
      <c r="AY780" s="27"/>
      <c r="AZ780" s="26"/>
    </row>
    <row r="781" spans="1:52" x14ac:dyDescent="0.25">
      <c r="A781" s="22">
        <v>778</v>
      </c>
      <c r="B781" s="34">
        <v>82</v>
      </c>
      <c r="C781" s="22" t="s">
        <v>496</v>
      </c>
      <c r="D781" s="22" t="s">
        <v>6</v>
      </c>
      <c r="E781" s="23">
        <v>0.1</v>
      </c>
      <c r="F781" s="23" t="str">
        <f t="shared" si="206"/>
        <v>≤0.5</v>
      </c>
      <c r="G781" s="24">
        <v>7.8</v>
      </c>
      <c r="H781" s="23" t="str">
        <f t="shared" si="207"/>
        <v>&gt;7.0</v>
      </c>
      <c r="I781" s="23">
        <v>38</v>
      </c>
      <c r="J781" s="23" t="str">
        <f t="shared" si="228"/>
        <v>&gt;15</v>
      </c>
      <c r="K781" s="24">
        <v>20</v>
      </c>
      <c r="L781" s="23" t="str">
        <f t="shared" si="208"/>
        <v>10–20</v>
      </c>
      <c r="M781" s="25">
        <v>70</v>
      </c>
      <c r="N781" s="18" t="str">
        <f t="shared" si="220"/>
        <v>&lt;110</v>
      </c>
      <c r="O781" s="25">
        <v>30.228000000000002</v>
      </c>
      <c r="P781" s="18" t="str">
        <f t="shared" si="218"/>
        <v>26–44</v>
      </c>
      <c r="Q781" s="25">
        <v>0</v>
      </c>
      <c r="R781" s="18" t="str">
        <f t="shared" si="219"/>
        <v>&lt;25</v>
      </c>
      <c r="S781" s="26" t="s">
        <v>8</v>
      </c>
      <c r="T781" s="18">
        <v>23</v>
      </c>
      <c r="U781" s="26" t="str">
        <f t="shared" si="205"/>
        <v>&gt;15</v>
      </c>
      <c r="V781" s="22">
        <v>4</v>
      </c>
      <c r="W781" s="22" t="str">
        <f t="shared" si="221"/>
        <v>2000–4000</v>
      </c>
      <c r="X781" s="25">
        <v>3430</v>
      </c>
      <c r="Y781" s="25">
        <v>5290</v>
      </c>
      <c r="Z781" s="27">
        <f t="shared" si="222"/>
        <v>0.43325798469235954</v>
      </c>
      <c r="AA781" s="25"/>
      <c r="AB781" s="25"/>
      <c r="AC781" s="27"/>
      <c r="AD781" s="25"/>
      <c r="AE781" s="25"/>
      <c r="AF781" s="27"/>
      <c r="AG781" s="22"/>
      <c r="AH781" s="28"/>
      <c r="AI781" s="28"/>
      <c r="AJ781" s="27"/>
      <c r="AK781" s="28"/>
      <c r="AL781" s="28"/>
      <c r="AM781" s="27"/>
      <c r="AN781" s="28"/>
      <c r="AO781" s="28"/>
      <c r="AP781" s="27"/>
      <c r="AQ781" s="25"/>
      <c r="AR781" s="25"/>
      <c r="AS781" s="27"/>
      <c r="AT781" s="25"/>
      <c r="AU781" s="25"/>
      <c r="AV781" s="27"/>
      <c r="AW781" s="25"/>
      <c r="AX781" s="25"/>
      <c r="AY781" s="27"/>
      <c r="AZ781" s="26"/>
    </row>
    <row r="782" spans="1:52" x14ac:dyDescent="0.25">
      <c r="A782" s="22">
        <v>779</v>
      </c>
      <c r="B782" s="34">
        <v>82</v>
      </c>
      <c r="C782" s="22" t="s">
        <v>496</v>
      </c>
      <c r="D782" s="22" t="s">
        <v>6</v>
      </c>
      <c r="E782" s="23">
        <v>0.1</v>
      </c>
      <c r="F782" s="23" t="str">
        <f t="shared" si="206"/>
        <v>≤0.5</v>
      </c>
      <c r="G782" s="24">
        <v>7.8</v>
      </c>
      <c r="H782" s="23" t="str">
        <f t="shared" si="207"/>
        <v>&gt;7.0</v>
      </c>
      <c r="I782" s="23">
        <v>38</v>
      </c>
      <c r="J782" s="23" t="str">
        <f t="shared" si="228"/>
        <v>&gt;15</v>
      </c>
      <c r="K782" s="24">
        <v>20</v>
      </c>
      <c r="L782" s="23" t="str">
        <f t="shared" si="208"/>
        <v>10–20</v>
      </c>
      <c r="M782" s="25">
        <v>70</v>
      </c>
      <c r="N782" s="18" t="str">
        <f t="shared" si="220"/>
        <v>&lt;110</v>
      </c>
      <c r="O782" s="25">
        <v>30.228000000000002</v>
      </c>
      <c r="P782" s="18" t="str">
        <f t="shared" si="218"/>
        <v>26–44</v>
      </c>
      <c r="Q782" s="25">
        <v>0</v>
      </c>
      <c r="R782" s="18" t="str">
        <f t="shared" si="219"/>
        <v>&lt;25</v>
      </c>
      <c r="S782" s="26" t="s">
        <v>8</v>
      </c>
      <c r="T782" s="18">
        <v>23</v>
      </c>
      <c r="U782" s="26" t="str">
        <f t="shared" si="205"/>
        <v>&gt;15</v>
      </c>
      <c r="V782" s="22">
        <v>4</v>
      </c>
      <c r="W782" s="22" t="str">
        <f t="shared" si="221"/>
        <v>2000–4000</v>
      </c>
      <c r="X782" s="25">
        <v>3750</v>
      </c>
      <c r="Y782" s="25">
        <v>4800</v>
      </c>
      <c r="Z782" s="27">
        <f t="shared" si="222"/>
        <v>0.24686007793152581</v>
      </c>
      <c r="AA782" s="25"/>
      <c r="AB782" s="25"/>
      <c r="AC782" s="27"/>
      <c r="AD782" s="25"/>
      <c r="AE782" s="25"/>
      <c r="AF782" s="27"/>
      <c r="AG782" s="22"/>
      <c r="AH782" s="28"/>
      <c r="AI782" s="28"/>
      <c r="AJ782" s="27"/>
      <c r="AK782" s="28"/>
      <c r="AL782" s="28"/>
      <c r="AM782" s="27"/>
      <c r="AN782" s="28"/>
      <c r="AO782" s="28"/>
      <c r="AP782" s="27"/>
      <c r="AQ782" s="25"/>
      <c r="AR782" s="25"/>
      <c r="AS782" s="27"/>
      <c r="AT782" s="25"/>
      <c r="AU782" s="25"/>
      <c r="AV782" s="27"/>
      <c r="AW782" s="25"/>
      <c r="AX782" s="25"/>
      <c r="AY782" s="27"/>
      <c r="AZ782" s="26"/>
    </row>
    <row r="783" spans="1:52" x14ac:dyDescent="0.25">
      <c r="A783" s="22">
        <v>780</v>
      </c>
      <c r="B783" s="34">
        <v>82</v>
      </c>
      <c r="C783" s="22" t="s">
        <v>496</v>
      </c>
      <c r="D783" s="22" t="s">
        <v>6</v>
      </c>
      <c r="E783" s="23">
        <v>0.1</v>
      </c>
      <c r="F783" s="23" t="str">
        <f t="shared" si="206"/>
        <v>≤0.5</v>
      </c>
      <c r="G783" s="24">
        <v>7.8</v>
      </c>
      <c r="H783" s="23" t="str">
        <f t="shared" si="207"/>
        <v>&gt;7.0</v>
      </c>
      <c r="I783" s="23">
        <v>38</v>
      </c>
      <c r="J783" s="23" t="str">
        <f t="shared" si="228"/>
        <v>&gt;15</v>
      </c>
      <c r="K783" s="24">
        <v>20</v>
      </c>
      <c r="L783" s="23" t="str">
        <f t="shared" si="208"/>
        <v>10–20</v>
      </c>
      <c r="M783" s="25">
        <v>70</v>
      </c>
      <c r="N783" s="18" t="str">
        <f t="shared" si="220"/>
        <v>&lt;110</v>
      </c>
      <c r="O783" s="25">
        <v>30.228000000000002</v>
      </c>
      <c r="P783" s="18" t="str">
        <f t="shared" si="218"/>
        <v>26–44</v>
      </c>
      <c r="Q783" s="25">
        <v>0</v>
      </c>
      <c r="R783" s="18" t="str">
        <f t="shared" si="219"/>
        <v>&lt;25</v>
      </c>
      <c r="S783" s="26" t="s">
        <v>8</v>
      </c>
      <c r="T783" s="18">
        <v>23</v>
      </c>
      <c r="U783" s="26" t="str">
        <f t="shared" si="205"/>
        <v>&gt;15</v>
      </c>
      <c r="V783" s="22">
        <v>4</v>
      </c>
      <c r="W783" s="22" t="str">
        <f t="shared" si="221"/>
        <v>2000–4000</v>
      </c>
      <c r="X783" s="25">
        <v>3190</v>
      </c>
      <c r="Y783" s="25">
        <v>5140</v>
      </c>
      <c r="Z783" s="27">
        <f t="shared" si="222"/>
        <v>0.4770321626703205</v>
      </c>
      <c r="AA783" s="25"/>
      <c r="AB783" s="25"/>
      <c r="AC783" s="27"/>
      <c r="AD783" s="25"/>
      <c r="AE783" s="25"/>
      <c r="AF783" s="27"/>
      <c r="AG783" s="22"/>
      <c r="AH783" s="28"/>
      <c r="AI783" s="28"/>
      <c r="AJ783" s="27"/>
      <c r="AK783" s="28"/>
      <c r="AL783" s="28"/>
      <c r="AM783" s="27"/>
      <c r="AN783" s="28"/>
      <c r="AO783" s="28"/>
      <c r="AP783" s="27"/>
      <c r="AQ783" s="25"/>
      <c r="AR783" s="25"/>
      <c r="AS783" s="27"/>
      <c r="AT783" s="25"/>
      <c r="AU783" s="25"/>
      <c r="AV783" s="27"/>
      <c r="AW783" s="25"/>
      <c r="AX783" s="25"/>
      <c r="AY783" s="27"/>
      <c r="AZ783" s="26"/>
    </row>
    <row r="784" spans="1:52" x14ac:dyDescent="0.25">
      <c r="A784" s="22">
        <v>781</v>
      </c>
      <c r="B784" s="34">
        <v>82</v>
      </c>
      <c r="C784" s="22" t="s">
        <v>496</v>
      </c>
      <c r="D784" s="22" t="s">
        <v>6</v>
      </c>
      <c r="E784" s="23">
        <v>0.1</v>
      </c>
      <c r="F784" s="23" t="str">
        <f t="shared" si="206"/>
        <v>≤0.5</v>
      </c>
      <c r="G784" s="24">
        <v>7.8</v>
      </c>
      <c r="H784" s="23" t="str">
        <f t="shared" si="207"/>
        <v>&gt;7.0</v>
      </c>
      <c r="I784" s="23">
        <v>38</v>
      </c>
      <c r="J784" s="23" t="str">
        <f t="shared" si="228"/>
        <v>&gt;15</v>
      </c>
      <c r="K784" s="24">
        <v>20</v>
      </c>
      <c r="L784" s="23" t="str">
        <f t="shared" si="208"/>
        <v>10–20</v>
      </c>
      <c r="M784" s="25">
        <v>70</v>
      </c>
      <c r="N784" s="18" t="str">
        <f t="shared" si="220"/>
        <v>&lt;110</v>
      </c>
      <c r="O784" s="25">
        <v>30.228000000000002</v>
      </c>
      <c r="P784" s="18" t="str">
        <f t="shared" si="218"/>
        <v>26–44</v>
      </c>
      <c r="Q784" s="25">
        <v>0</v>
      </c>
      <c r="R784" s="18" t="str">
        <f t="shared" si="219"/>
        <v>&lt;25</v>
      </c>
      <c r="S784" s="26" t="s">
        <v>8</v>
      </c>
      <c r="T784" s="18">
        <v>23</v>
      </c>
      <c r="U784" s="26" t="str">
        <f t="shared" si="205"/>
        <v>&gt;15</v>
      </c>
      <c r="V784" s="22">
        <v>4</v>
      </c>
      <c r="W784" s="22" t="str">
        <f t="shared" si="221"/>
        <v>2000–4000</v>
      </c>
      <c r="X784" s="25">
        <v>2410</v>
      </c>
      <c r="Y784" s="25">
        <v>4210</v>
      </c>
      <c r="Z784" s="27">
        <f t="shared" si="222"/>
        <v>0.55783590019172646</v>
      </c>
      <c r="AA784" s="25"/>
      <c r="AB784" s="25"/>
      <c r="AC784" s="27"/>
      <c r="AD784" s="25"/>
      <c r="AE784" s="25"/>
      <c r="AF784" s="27"/>
      <c r="AG784" s="22"/>
      <c r="AH784" s="28"/>
      <c r="AI784" s="28"/>
      <c r="AJ784" s="27"/>
      <c r="AK784" s="28"/>
      <c r="AL784" s="28"/>
      <c r="AM784" s="27"/>
      <c r="AN784" s="28"/>
      <c r="AO784" s="28"/>
      <c r="AP784" s="27"/>
      <c r="AQ784" s="25"/>
      <c r="AR784" s="25"/>
      <c r="AS784" s="27"/>
      <c r="AT784" s="25"/>
      <c r="AU784" s="25"/>
      <c r="AV784" s="27"/>
      <c r="AW784" s="25"/>
      <c r="AX784" s="25"/>
      <c r="AY784" s="27"/>
      <c r="AZ784" s="26"/>
    </row>
    <row r="785" spans="1:52" x14ac:dyDescent="0.25">
      <c r="A785" s="22">
        <v>782</v>
      </c>
      <c r="B785" s="34">
        <v>82</v>
      </c>
      <c r="C785" s="22" t="s">
        <v>496</v>
      </c>
      <c r="D785" s="22" t="s">
        <v>6</v>
      </c>
      <c r="E785" s="23">
        <v>0.1</v>
      </c>
      <c r="F785" s="23" t="str">
        <f t="shared" si="206"/>
        <v>≤0.5</v>
      </c>
      <c r="G785" s="24">
        <v>7.8</v>
      </c>
      <c r="H785" s="23" t="str">
        <f t="shared" si="207"/>
        <v>&gt;7.0</v>
      </c>
      <c r="I785" s="23">
        <v>38</v>
      </c>
      <c r="J785" s="23" t="str">
        <f t="shared" si="228"/>
        <v>&gt;15</v>
      </c>
      <c r="K785" s="24">
        <v>20</v>
      </c>
      <c r="L785" s="23" t="str">
        <f t="shared" si="208"/>
        <v>10–20</v>
      </c>
      <c r="M785" s="25">
        <v>70</v>
      </c>
      <c r="N785" s="18" t="str">
        <f t="shared" si="220"/>
        <v>&lt;110</v>
      </c>
      <c r="O785" s="25">
        <v>30.228000000000002</v>
      </c>
      <c r="P785" s="18" t="str">
        <f t="shared" si="218"/>
        <v>26–44</v>
      </c>
      <c r="Q785" s="25">
        <v>0</v>
      </c>
      <c r="R785" s="18" t="str">
        <f t="shared" si="219"/>
        <v>&lt;25</v>
      </c>
      <c r="S785" s="26" t="s">
        <v>8</v>
      </c>
      <c r="T785" s="18">
        <v>23</v>
      </c>
      <c r="U785" s="26" t="str">
        <f t="shared" si="205"/>
        <v>&gt;15</v>
      </c>
      <c r="V785" s="22">
        <v>4</v>
      </c>
      <c r="W785" s="22" t="str">
        <f t="shared" si="221"/>
        <v>2000–4000</v>
      </c>
      <c r="X785" s="25">
        <v>3230</v>
      </c>
      <c r="Y785" s="25">
        <v>5540</v>
      </c>
      <c r="Z785" s="27">
        <f t="shared" si="222"/>
        <v>0.53951236352462728</v>
      </c>
      <c r="AA785" s="25"/>
      <c r="AB785" s="25"/>
      <c r="AC785" s="27"/>
      <c r="AD785" s="25"/>
      <c r="AE785" s="25"/>
      <c r="AF785" s="27"/>
      <c r="AG785" s="22"/>
      <c r="AH785" s="28"/>
      <c r="AI785" s="28"/>
      <c r="AJ785" s="27"/>
      <c r="AK785" s="28"/>
      <c r="AL785" s="28"/>
      <c r="AM785" s="27"/>
      <c r="AN785" s="28"/>
      <c r="AO785" s="28"/>
      <c r="AP785" s="27"/>
      <c r="AQ785" s="25"/>
      <c r="AR785" s="25"/>
      <c r="AS785" s="27"/>
      <c r="AT785" s="25"/>
      <c r="AU785" s="25"/>
      <c r="AV785" s="27"/>
      <c r="AW785" s="25"/>
      <c r="AX785" s="25"/>
      <c r="AY785" s="27"/>
      <c r="AZ785" s="26"/>
    </row>
    <row r="786" spans="1:52" x14ac:dyDescent="0.25">
      <c r="A786" s="22">
        <v>783</v>
      </c>
      <c r="B786" s="34">
        <v>82</v>
      </c>
      <c r="C786" s="22" t="s">
        <v>496</v>
      </c>
      <c r="D786" s="22" t="s">
        <v>6</v>
      </c>
      <c r="E786" s="23">
        <v>0.1</v>
      </c>
      <c r="F786" s="23" t="str">
        <f t="shared" si="206"/>
        <v>≤0.5</v>
      </c>
      <c r="G786" s="24">
        <v>7.8</v>
      </c>
      <c r="H786" s="23" t="str">
        <f t="shared" si="207"/>
        <v>&gt;7.0</v>
      </c>
      <c r="I786" s="23">
        <v>38</v>
      </c>
      <c r="J786" s="23" t="str">
        <f t="shared" si="228"/>
        <v>&gt;15</v>
      </c>
      <c r="K786" s="24">
        <v>20</v>
      </c>
      <c r="L786" s="23" t="str">
        <f t="shared" si="208"/>
        <v>10–20</v>
      </c>
      <c r="M786" s="25">
        <v>70</v>
      </c>
      <c r="N786" s="18" t="str">
        <f t="shared" si="220"/>
        <v>&lt;110</v>
      </c>
      <c r="O786" s="25">
        <v>30.228000000000002</v>
      </c>
      <c r="P786" s="18" t="str">
        <f t="shared" si="218"/>
        <v>26–44</v>
      </c>
      <c r="Q786" s="25">
        <v>0</v>
      </c>
      <c r="R786" s="18" t="str">
        <f t="shared" si="219"/>
        <v>&lt;25</v>
      </c>
      <c r="S786" s="26" t="s">
        <v>8</v>
      </c>
      <c r="T786" s="18">
        <v>23</v>
      </c>
      <c r="U786" s="26" t="str">
        <f t="shared" si="205"/>
        <v>&gt;15</v>
      </c>
      <c r="V786" s="22">
        <v>4</v>
      </c>
      <c r="W786" s="22" t="str">
        <f t="shared" si="221"/>
        <v>2000–4000</v>
      </c>
      <c r="X786" s="25">
        <v>3110</v>
      </c>
      <c r="Y786" s="25">
        <v>4800</v>
      </c>
      <c r="Z786" s="27">
        <f t="shared" si="222"/>
        <v>0.4339931917227024</v>
      </c>
      <c r="AA786" s="25"/>
      <c r="AB786" s="25"/>
      <c r="AC786" s="27"/>
      <c r="AD786" s="25"/>
      <c r="AE786" s="25"/>
      <c r="AF786" s="27"/>
      <c r="AG786" s="34"/>
      <c r="AH786" s="28"/>
      <c r="AI786" s="28"/>
      <c r="AJ786" s="27"/>
      <c r="AK786" s="28"/>
      <c r="AL786" s="28"/>
      <c r="AM786" s="27"/>
      <c r="AN786" s="28"/>
      <c r="AO786" s="28"/>
      <c r="AP786" s="27"/>
      <c r="AQ786" s="25"/>
      <c r="AR786" s="25"/>
      <c r="AS786" s="27"/>
      <c r="AT786" s="25"/>
      <c r="AU786" s="25"/>
      <c r="AV786" s="27"/>
      <c r="AW786" s="25"/>
      <c r="AX786" s="25"/>
      <c r="AY786" s="27"/>
      <c r="AZ786" s="26"/>
    </row>
    <row r="787" spans="1:52" x14ac:dyDescent="0.25">
      <c r="A787" s="22">
        <v>784</v>
      </c>
      <c r="B787" s="34">
        <v>82</v>
      </c>
      <c r="C787" s="22" t="s">
        <v>496</v>
      </c>
      <c r="D787" s="22" t="s">
        <v>6</v>
      </c>
      <c r="E787" s="23">
        <v>0.1</v>
      </c>
      <c r="F787" s="23" t="str">
        <f t="shared" si="206"/>
        <v>≤0.5</v>
      </c>
      <c r="G787" s="24">
        <v>7.8</v>
      </c>
      <c r="H787" s="23" t="str">
        <f t="shared" si="207"/>
        <v>&gt;7.0</v>
      </c>
      <c r="I787" s="23">
        <v>38</v>
      </c>
      <c r="J787" s="23" t="str">
        <f t="shared" si="228"/>
        <v>&gt;15</v>
      </c>
      <c r="K787" s="24">
        <v>20</v>
      </c>
      <c r="L787" s="23" t="str">
        <f t="shared" si="208"/>
        <v>10–20</v>
      </c>
      <c r="M787" s="25">
        <v>70</v>
      </c>
      <c r="N787" s="18" t="str">
        <f t="shared" si="220"/>
        <v>&lt;110</v>
      </c>
      <c r="O787" s="25">
        <v>30.228000000000002</v>
      </c>
      <c r="P787" s="18" t="str">
        <f t="shared" si="218"/>
        <v>26–44</v>
      </c>
      <c r="Q787" s="25">
        <v>0</v>
      </c>
      <c r="R787" s="18" t="str">
        <f t="shared" si="219"/>
        <v>&lt;25</v>
      </c>
      <c r="S787" s="26" t="s">
        <v>8</v>
      </c>
      <c r="T787" s="18">
        <v>23</v>
      </c>
      <c r="U787" s="26" t="str">
        <f t="shared" si="205"/>
        <v>&gt;15</v>
      </c>
      <c r="V787" s="22">
        <v>4</v>
      </c>
      <c r="W787" s="22" t="str">
        <f t="shared" si="221"/>
        <v>4000–6000</v>
      </c>
      <c r="X787" s="25">
        <v>4040</v>
      </c>
      <c r="Y787" s="25">
        <v>6100</v>
      </c>
      <c r="Z787" s="27">
        <f t="shared" si="222"/>
        <v>0.41204407920620689</v>
      </c>
      <c r="AA787" s="25"/>
      <c r="AB787" s="25"/>
      <c r="AC787" s="27"/>
      <c r="AD787" s="25"/>
      <c r="AE787" s="25"/>
      <c r="AF787" s="27"/>
      <c r="AG787" s="34"/>
      <c r="AH787" s="28"/>
      <c r="AI787" s="28"/>
      <c r="AJ787" s="27"/>
      <c r="AK787" s="28"/>
      <c r="AL787" s="28"/>
      <c r="AM787" s="27"/>
      <c r="AN787" s="28"/>
      <c r="AO787" s="28"/>
      <c r="AP787" s="27"/>
      <c r="AQ787" s="25"/>
      <c r="AR787" s="25"/>
      <c r="AS787" s="27"/>
      <c r="AT787" s="25"/>
      <c r="AU787" s="25"/>
      <c r="AV787" s="27"/>
      <c r="AW787" s="25"/>
      <c r="AX787" s="25"/>
      <c r="AY787" s="27"/>
      <c r="AZ787" s="26"/>
    </row>
    <row r="788" spans="1:52" x14ac:dyDescent="0.25">
      <c r="A788" s="22">
        <v>785</v>
      </c>
      <c r="B788" s="34">
        <v>82</v>
      </c>
      <c r="C788" s="22" t="s">
        <v>496</v>
      </c>
      <c r="D788" s="22" t="s">
        <v>6</v>
      </c>
      <c r="E788" s="23">
        <v>0.1</v>
      </c>
      <c r="F788" s="23" t="str">
        <f t="shared" si="206"/>
        <v>≤0.5</v>
      </c>
      <c r="G788" s="24">
        <v>7.8</v>
      </c>
      <c r="H788" s="23" t="str">
        <f t="shared" si="207"/>
        <v>&gt;7.0</v>
      </c>
      <c r="I788" s="23">
        <v>38</v>
      </c>
      <c r="J788" s="23" t="str">
        <f t="shared" si="228"/>
        <v>&gt;15</v>
      </c>
      <c r="K788" s="24">
        <v>20</v>
      </c>
      <c r="L788" s="23" t="str">
        <f t="shared" si="208"/>
        <v>10–20</v>
      </c>
      <c r="M788" s="25">
        <v>70</v>
      </c>
      <c r="N788" s="18" t="str">
        <f t="shared" si="220"/>
        <v>&lt;110</v>
      </c>
      <c r="O788" s="25">
        <v>30.228000000000002</v>
      </c>
      <c r="P788" s="18" t="str">
        <f t="shared" si="218"/>
        <v>26–44</v>
      </c>
      <c r="Q788" s="25">
        <v>0</v>
      </c>
      <c r="R788" s="18" t="str">
        <f t="shared" si="219"/>
        <v>&lt;25</v>
      </c>
      <c r="S788" s="26" t="s">
        <v>8</v>
      </c>
      <c r="T788" s="18">
        <v>23</v>
      </c>
      <c r="U788" s="26" t="str">
        <f t="shared" ref="U788:U851" si="229">IF(T788&gt;15,"&gt;15",IF(T788&gt;8,"8–15","&lt;8"))</f>
        <v>&gt;15</v>
      </c>
      <c r="V788" s="22">
        <v>4</v>
      </c>
      <c r="W788" s="22" t="str">
        <f t="shared" si="221"/>
        <v>2000–4000</v>
      </c>
      <c r="X788" s="25">
        <v>2890</v>
      </c>
      <c r="Y788" s="25">
        <v>4220</v>
      </c>
      <c r="Z788" s="27">
        <f t="shared" si="222"/>
        <v>0.3785786259235796</v>
      </c>
      <c r="AA788" s="25"/>
      <c r="AB788" s="25"/>
      <c r="AC788" s="27"/>
      <c r="AD788" s="25"/>
      <c r="AE788" s="25"/>
      <c r="AF788" s="27"/>
      <c r="AG788" s="34"/>
      <c r="AH788" s="28"/>
      <c r="AI788" s="28"/>
      <c r="AJ788" s="27"/>
      <c r="AK788" s="28"/>
      <c r="AL788" s="28"/>
      <c r="AM788" s="27"/>
      <c r="AN788" s="28"/>
      <c r="AO788" s="28"/>
      <c r="AP788" s="27"/>
      <c r="AQ788" s="25"/>
      <c r="AR788" s="25"/>
      <c r="AS788" s="27"/>
      <c r="AT788" s="25"/>
      <c r="AU788" s="25"/>
      <c r="AV788" s="27"/>
      <c r="AW788" s="25"/>
      <c r="AX788" s="25"/>
      <c r="AY788" s="27"/>
      <c r="AZ788" s="26"/>
    </row>
    <row r="789" spans="1:52" x14ac:dyDescent="0.25">
      <c r="A789" s="22">
        <v>786</v>
      </c>
      <c r="B789" s="34">
        <v>82</v>
      </c>
      <c r="C789" s="22" t="s">
        <v>496</v>
      </c>
      <c r="D789" s="22" t="s">
        <v>6</v>
      </c>
      <c r="E789" s="23">
        <v>0.1</v>
      </c>
      <c r="F789" s="23" t="str">
        <f t="shared" si="206"/>
        <v>≤0.5</v>
      </c>
      <c r="G789" s="24">
        <v>7.8</v>
      </c>
      <c r="H789" s="23" t="str">
        <f t="shared" si="207"/>
        <v>&gt;7.0</v>
      </c>
      <c r="I789" s="23">
        <v>38</v>
      </c>
      <c r="J789" s="23" t="str">
        <f t="shared" si="228"/>
        <v>&gt;15</v>
      </c>
      <c r="K789" s="24">
        <v>20</v>
      </c>
      <c r="L789" s="23" t="str">
        <f t="shared" si="208"/>
        <v>10–20</v>
      </c>
      <c r="M789" s="25">
        <v>70</v>
      </c>
      <c r="N789" s="18" t="str">
        <f t="shared" si="220"/>
        <v>&lt;110</v>
      </c>
      <c r="O789" s="25">
        <v>30.228000000000002</v>
      </c>
      <c r="P789" s="18" t="str">
        <f t="shared" si="218"/>
        <v>26–44</v>
      </c>
      <c r="Q789" s="25">
        <v>0</v>
      </c>
      <c r="R789" s="18" t="str">
        <f t="shared" si="219"/>
        <v>&lt;25</v>
      </c>
      <c r="S789" s="26" t="s">
        <v>8</v>
      </c>
      <c r="T789" s="18">
        <v>23</v>
      </c>
      <c r="U789" s="26" t="str">
        <f t="shared" si="229"/>
        <v>&gt;15</v>
      </c>
      <c r="V789" s="22">
        <v>4</v>
      </c>
      <c r="W789" s="22" t="str">
        <f t="shared" si="221"/>
        <v>2000–4000</v>
      </c>
      <c r="X789" s="25">
        <v>3500</v>
      </c>
      <c r="Y789" s="25">
        <v>4240</v>
      </c>
      <c r="Z789" s="27">
        <f t="shared" si="222"/>
        <v>0.19180030074849846</v>
      </c>
      <c r="AA789" s="25"/>
      <c r="AB789" s="25"/>
      <c r="AC789" s="27"/>
      <c r="AD789" s="25"/>
      <c r="AE789" s="25"/>
      <c r="AF789" s="27"/>
      <c r="AG789" s="34"/>
      <c r="AH789" s="28"/>
      <c r="AI789" s="28"/>
      <c r="AJ789" s="27"/>
      <c r="AK789" s="28"/>
      <c r="AL789" s="28"/>
      <c r="AM789" s="27"/>
      <c r="AN789" s="28"/>
      <c r="AO789" s="28"/>
      <c r="AP789" s="27"/>
      <c r="AQ789" s="25"/>
      <c r="AR789" s="25"/>
      <c r="AS789" s="27"/>
      <c r="AT789" s="25"/>
      <c r="AU789" s="25"/>
      <c r="AV789" s="27"/>
      <c r="AW789" s="25"/>
      <c r="AX789" s="25"/>
      <c r="AY789" s="27"/>
      <c r="AZ789" s="26"/>
    </row>
    <row r="790" spans="1:52" x14ac:dyDescent="0.25">
      <c r="A790" s="22">
        <v>787</v>
      </c>
      <c r="B790" s="34">
        <v>82</v>
      </c>
      <c r="C790" s="22" t="s">
        <v>496</v>
      </c>
      <c r="D790" s="22" t="s">
        <v>6</v>
      </c>
      <c r="E790" s="23">
        <v>0.1</v>
      </c>
      <c r="F790" s="23" t="str">
        <f t="shared" si="206"/>
        <v>≤0.5</v>
      </c>
      <c r="G790" s="24">
        <v>7.8</v>
      </c>
      <c r="H790" s="23" t="str">
        <f t="shared" si="207"/>
        <v>&gt;7.0</v>
      </c>
      <c r="I790" s="23">
        <v>38</v>
      </c>
      <c r="J790" s="23" t="str">
        <f t="shared" si="228"/>
        <v>&gt;15</v>
      </c>
      <c r="K790" s="24">
        <v>20</v>
      </c>
      <c r="L790" s="23" t="str">
        <f t="shared" si="208"/>
        <v>10–20</v>
      </c>
      <c r="M790" s="25">
        <v>70</v>
      </c>
      <c r="N790" s="18" t="str">
        <f t="shared" si="220"/>
        <v>&lt;110</v>
      </c>
      <c r="O790" s="25">
        <v>30.228000000000002</v>
      </c>
      <c r="P790" s="18" t="str">
        <f t="shared" si="218"/>
        <v>26–44</v>
      </c>
      <c r="Q790" s="25">
        <v>0</v>
      </c>
      <c r="R790" s="18" t="str">
        <f t="shared" si="219"/>
        <v>&lt;25</v>
      </c>
      <c r="S790" s="26" t="s">
        <v>8</v>
      </c>
      <c r="T790" s="18">
        <v>23</v>
      </c>
      <c r="U790" s="26" t="str">
        <f t="shared" si="229"/>
        <v>&gt;15</v>
      </c>
      <c r="V790" s="22">
        <v>4</v>
      </c>
      <c r="W790" s="22" t="str">
        <f t="shared" si="221"/>
        <v>2000–4000</v>
      </c>
      <c r="X790" s="25">
        <v>3230</v>
      </c>
      <c r="Y790" s="25">
        <v>4250</v>
      </c>
      <c r="Z790" s="27">
        <f t="shared" si="222"/>
        <v>0.27443684570176036</v>
      </c>
      <c r="AA790" s="25"/>
      <c r="AB790" s="25"/>
      <c r="AC790" s="27"/>
      <c r="AD790" s="25"/>
      <c r="AE790" s="25"/>
      <c r="AF790" s="27"/>
      <c r="AG790" s="34"/>
      <c r="AH790" s="28"/>
      <c r="AI790" s="28"/>
      <c r="AJ790" s="27"/>
      <c r="AK790" s="28"/>
      <c r="AL790" s="28"/>
      <c r="AM790" s="27"/>
      <c r="AN790" s="28"/>
      <c r="AO790" s="28"/>
      <c r="AP790" s="27"/>
      <c r="AQ790" s="25"/>
      <c r="AR790" s="25"/>
      <c r="AS790" s="27"/>
      <c r="AT790" s="25"/>
      <c r="AU790" s="25"/>
      <c r="AV790" s="27"/>
      <c r="AW790" s="25"/>
      <c r="AX790" s="25"/>
      <c r="AY790" s="27"/>
      <c r="AZ790" s="26"/>
    </row>
    <row r="791" spans="1:52" x14ac:dyDescent="0.25">
      <c r="A791" s="22">
        <v>788</v>
      </c>
      <c r="B791" s="34">
        <v>82</v>
      </c>
      <c r="C791" s="22" t="s">
        <v>496</v>
      </c>
      <c r="D791" s="22" t="s">
        <v>6</v>
      </c>
      <c r="E791" s="23">
        <v>0.1</v>
      </c>
      <c r="F791" s="23" t="str">
        <f t="shared" si="206"/>
        <v>≤0.5</v>
      </c>
      <c r="G791" s="24">
        <v>7.8</v>
      </c>
      <c r="H791" s="23" t="str">
        <f t="shared" si="207"/>
        <v>&gt;7.0</v>
      </c>
      <c r="I791" s="23">
        <v>38</v>
      </c>
      <c r="J791" s="23" t="str">
        <f t="shared" si="228"/>
        <v>&gt;15</v>
      </c>
      <c r="K791" s="24">
        <v>20</v>
      </c>
      <c r="L791" s="23" t="str">
        <f t="shared" si="208"/>
        <v>10–20</v>
      </c>
      <c r="M791" s="25">
        <v>70</v>
      </c>
      <c r="N791" s="18" t="str">
        <f t="shared" si="220"/>
        <v>&lt;110</v>
      </c>
      <c r="O791" s="25">
        <v>30.228000000000002</v>
      </c>
      <c r="P791" s="18" t="str">
        <f t="shared" si="218"/>
        <v>26–44</v>
      </c>
      <c r="Q791" s="25">
        <v>0</v>
      </c>
      <c r="R791" s="18" t="str">
        <f t="shared" si="219"/>
        <v>&lt;25</v>
      </c>
      <c r="S791" s="26" t="s">
        <v>8</v>
      </c>
      <c r="T791" s="18">
        <v>23</v>
      </c>
      <c r="U791" s="26" t="str">
        <f t="shared" si="229"/>
        <v>&gt;15</v>
      </c>
      <c r="V791" s="22">
        <v>4</v>
      </c>
      <c r="W791" s="22" t="str">
        <f t="shared" si="221"/>
        <v>2000–4000</v>
      </c>
      <c r="X791" s="25">
        <v>3400</v>
      </c>
      <c r="Y791" s="25">
        <v>4490</v>
      </c>
      <c r="Z791" s="27">
        <f t="shared" si="222"/>
        <v>0.27807727013204719</v>
      </c>
      <c r="AA791" s="25"/>
      <c r="AB791" s="25"/>
      <c r="AC791" s="27"/>
      <c r="AD791" s="25"/>
      <c r="AE791" s="25"/>
      <c r="AF791" s="27"/>
      <c r="AG791" s="34"/>
      <c r="AH791" s="28"/>
      <c r="AI791" s="28"/>
      <c r="AJ791" s="27"/>
      <c r="AK791" s="28"/>
      <c r="AL791" s="28"/>
      <c r="AM791" s="27"/>
      <c r="AN791" s="28"/>
      <c r="AO791" s="28"/>
      <c r="AP791" s="27"/>
      <c r="AQ791" s="25"/>
      <c r="AR791" s="25"/>
      <c r="AS791" s="27"/>
      <c r="AT791" s="25"/>
      <c r="AU791" s="25"/>
      <c r="AV791" s="27"/>
      <c r="AW791" s="25"/>
      <c r="AX791" s="25"/>
      <c r="AY791" s="27"/>
      <c r="AZ791" s="26"/>
    </row>
    <row r="792" spans="1:52" x14ac:dyDescent="0.25">
      <c r="A792" s="22">
        <v>789</v>
      </c>
      <c r="B792" s="34">
        <v>82</v>
      </c>
      <c r="C792" s="22" t="s">
        <v>496</v>
      </c>
      <c r="D792" s="22" t="s">
        <v>6</v>
      </c>
      <c r="E792" s="23">
        <v>0.1</v>
      </c>
      <c r="F792" s="23" t="str">
        <f t="shared" si="206"/>
        <v>≤0.5</v>
      </c>
      <c r="G792" s="24">
        <v>7.8</v>
      </c>
      <c r="H792" s="23" t="str">
        <f t="shared" si="207"/>
        <v>&gt;7.0</v>
      </c>
      <c r="I792" s="23">
        <v>38</v>
      </c>
      <c r="J792" s="23" t="str">
        <f t="shared" si="228"/>
        <v>&gt;15</v>
      </c>
      <c r="K792" s="24">
        <v>20</v>
      </c>
      <c r="L792" s="23" t="str">
        <f t="shared" si="208"/>
        <v>10–20</v>
      </c>
      <c r="M792" s="25">
        <v>70</v>
      </c>
      <c r="N792" s="18" t="str">
        <f t="shared" si="220"/>
        <v>&lt;110</v>
      </c>
      <c r="O792" s="25">
        <v>30.228000000000002</v>
      </c>
      <c r="P792" s="18" t="str">
        <f t="shared" si="218"/>
        <v>26–44</v>
      </c>
      <c r="Q792" s="25">
        <v>0</v>
      </c>
      <c r="R792" s="18" t="str">
        <f t="shared" si="219"/>
        <v>&lt;25</v>
      </c>
      <c r="S792" s="26" t="s">
        <v>8</v>
      </c>
      <c r="T792" s="18">
        <v>23</v>
      </c>
      <c r="U792" s="26" t="str">
        <f t="shared" si="229"/>
        <v>&gt;15</v>
      </c>
      <c r="V792" s="22">
        <v>4</v>
      </c>
      <c r="W792" s="22" t="str">
        <f t="shared" si="221"/>
        <v>2000–4000</v>
      </c>
      <c r="X792" s="25">
        <v>3210</v>
      </c>
      <c r="Y792" s="25">
        <v>5340</v>
      </c>
      <c r="Z792" s="27">
        <f t="shared" si="222"/>
        <v>0.50895471583017893</v>
      </c>
      <c r="AA792" s="25"/>
      <c r="AB792" s="25"/>
      <c r="AC792" s="27"/>
      <c r="AD792" s="25"/>
      <c r="AE792" s="25"/>
      <c r="AF792" s="27"/>
      <c r="AG792" s="22"/>
      <c r="AH792" s="28"/>
      <c r="AI792" s="28"/>
      <c r="AJ792" s="27"/>
      <c r="AK792" s="28"/>
      <c r="AL792" s="28"/>
      <c r="AM792" s="27"/>
      <c r="AN792" s="28"/>
      <c r="AO792" s="28"/>
      <c r="AP792" s="27"/>
      <c r="AQ792" s="25"/>
      <c r="AR792" s="25"/>
      <c r="AS792" s="27"/>
      <c r="AT792" s="25"/>
      <c r="AU792" s="25"/>
      <c r="AV792" s="27"/>
      <c r="AW792" s="25"/>
      <c r="AX792" s="25"/>
      <c r="AY792" s="27"/>
      <c r="AZ792" s="26"/>
    </row>
    <row r="793" spans="1:52" x14ac:dyDescent="0.25">
      <c r="A793" s="22">
        <v>790</v>
      </c>
      <c r="B793" s="34">
        <v>82</v>
      </c>
      <c r="C793" s="22" t="s">
        <v>496</v>
      </c>
      <c r="D793" s="22" t="s">
        <v>6</v>
      </c>
      <c r="E793" s="23">
        <v>0.1</v>
      </c>
      <c r="F793" s="23" t="str">
        <f t="shared" si="206"/>
        <v>≤0.5</v>
      </c>
      <c r="G793" s="24">
        <v>7.8</v>
      </c>
      <c r="H793" s="23" t="str">
        <f t="shared" si="207"/>
        <v>&gt;7.0</v>
      </c>
      <c r="I793" s="23">
        <v>38</v>
      </c>
      <c r="J793" s="23" t="str">
        <f t="shared" si="228"/>
        <v>&gt;15</v>
      </c>
      <c r="K793" s="24">
        <v>20</v>
      </c>
      <c r="L793" s="23" t="str">
        <f t="shared" si="208"/>
        <v>10–20</v>
      </c>
      <c r="M793" s="25">
        <v>70</v>
      </c>
      <c r="N793" s="18" t="str">
        <f t="shared" si="220"/>
        <v>&lt;110</v>
      </c>
      <c r="O793" s="25">
        <v>30.228000000000002</v>
      </c>
      <c r="P793" s="18" t="str">
        <f t="shared" si="218"/>
        <v>26–44</v>
      </c>
      <c r="Q793" s="25">
        <v>0</v>
      </c>
      <c r="R793" s="18" t="str">
        <f t="shared" si="219"/>
        <v>&lt;25</v>
      </c>
      <c r="S793" s="26" t="s">
        <v>8</v>
      </c>
      <c r="T793" s="18">
        <v>23</v>
      </c>
      <c r="U793" s="26" t="str">
        <f t="shared" si="229"/>
        <v>&gt;15</v>
      </c>
      <c r="V793" s="22">
        <v>4</v>
      </c>
      <c r="W793" s="22" t="str">
        <f t="shared" si="221"/>
        <v>2000–4000</v>
      </c>
      <c r="X793" s="25">
        <v>3130</v>
      </c>
      <c r="Y793" s="25">
        <v>5950</v>
      </c>
      <c r="Z793" s="27">
        <f t="shared" si="222"/>
        <v>0.64235821500547652</v>
      </c>
      <c r="AA793" s="25"/>
      <c r="AB793" s="25"/>
      <c r="AC793" s="27"/>
      <c r="AD793" s="25"/>
      <c r="AE793" s="25"/>
      <c r="AF793" s="27"/>
      <c r="AG793" s="22"/>
      <c r="AH793" s="28"/>
      <c r="AI793" s="28"/>
      <c r="AJ793" s="27"/>
      <c r="AK793" s="28"/>
      <c r="AL793" s="28"/>
      <c r="AM793" s="27"/>
      <c r="AN793" s="28"/>
      <c r="AO793" s="28"/>
      <c r="AP793" s="27"/>
      <c r="AQ793" s="25"/>
      <c r="AR793" s="25"/>
      <c r="AS793" s="27"/>
      <c r="AT793" s="25"/>
      <c r="AU793" s="25"/>
      <c r="AV793" s="27"/>
      <c r="AW793" s="25"/>
      <c r="AX793" s="25"/>
      <c r="AY793" s="27"/>
      <c r="AZ793" s="26"/>
    </row>
    <row r="794" spans="1:52" x14ac:dyDescent="0.25">
      <c r="A794" s="22">
        <v>791</v>
      </c>
      <c r="B794" s="34">
        <v>82</v>
      </c>
      <c r="C794" s="22" t="s">
        <v>496</v>
      </c>
      <c r="D794" s="22" t="s">
        <v>6</v>
      </c>
      <c r="E794" s="23">
        <v>0.1</v>
      </c>
      <c r="F794" s="23" t="str">
        <f t="shared" si="206"/>
        <v>≤0.5</v>
      </c>
      <c r="G794" s="24">
        <v>7.8</v>
      </c>
      <c r="H794" s="23" t="str">
        <f t="shared" si="207"/>
        <v>&gt;7.0</v>
      </c>
      <c r="I794" s="23">
        <v>38</v>
      </c>
      <c r="J794" s="23" t="str">
        <f t="shared" si="228"/>
        <v>&gt;15</v>
      </c>
      <c r="K794" s="24">
        <v>20</v>
      </c>
      <c r="L794" s="23" t="str">
        <f t="shared" si="208"/>
        <v>10–20</v>
      </c>
      <c r="M794" s="25">
        <v>70</v>
      </c>
      <c r="N794" s="18" t="str">
        <f t="shared" si="220"/>
        <v>&lt;110</v>
      </c>
      <c r="O794" s="25">
        <v>30.228000000000002</v>
      </c>
      <c r="P794" s="18" t="str">
        <f t="shared" si="218"/>
        <v>26–44</v>
      </c>
      <c r="Q794" s="25">
        <v>0</v>
      </c>
      <c r="R794" s="18" t="str">
        <f t="shared" si="219"/>
        <v>&lt;25</v>
      </c>
      <c r="S794" s="26" t="s">
        <v>8</v>
      </c>
      <c r="T794" s="18">
        <v>23</v>
      </c>
      <c r="U794" s="26" t="str">
        <f t="shared" si="229"/>
        <v>&gt;15</v>
      </c>
      <c r="V794" s="22">
        <v>4</v>
      </c>
      <c r="W794" s="22" t="str">
        <f t="shared" si="221"/>
        <v>2000–4000</v>
      </c>
      <c r="X794" s="25">
        <v>3470</v>
      </c>
      <c r="Y794" s="25">
        <v>4790</v>
      </c>
      <c r="Z794" s="27">
        <f t="shared" si="222"/>
        <v>0.32237581746405602</v>
      </c>
      <c r="AA794" s="25"/>
      <c r="AB794" s="25"/>
      <c r="AC794" s="27"/>
      <c r="AD794" s="25"/>
      <c r="AE794" s="25"/>
      <c r="AF794" s="27"/>
      <c r="AG794" s="22"/>
      <c r="AH794" s="28"/>
      <c r="AI794" s="28"/>
      <c r="AJ794" s="27"/>
      <c r="AK794" s="28"/>
      <c r="AL794" s="28"/>
      <c r="AM794" s="27"/>
      <c r="AN794" s="28"/>
      <c r="AO794" s="28"/>
      <c r="AP794" s="27"/>
      <c r="AQ794" s="25"/>
      <c r="AR794" s="25"/>
      <c r="AS794" s="27"/>
      <c r="AT794" s="25"/>
      <c r="AU794" s="25"/>
      <c r="AV794" s="27"/>
      <c r="AW794" s="25"/>
      <c r="AX794" s="25"/>
      <c r="AY794" s="27"/>
      <c r="AZ794" s="26"/>
    </row>
    <row r="795" spans="1:52" x14ac:dyDescent="0.25">
      <c r="A795" s="22">
        <v>792</v>
      </c>
      <c r="B795" s="34">
        <v>82</v>
      </c>
      <c r="C795" s="22" t="s">
        <v>496</v>
      </c>
      <c r="D795" s="22" t="s">
        <v>6</v>
      </c>
      <c r="E795" s="23">
        <v>0.1</v>
      </c>
      <c r="F795" s="23" t="str">
        <f t="shared" si="206"/>
        <v>≤0.5</v>
      </c>
      <c r="G795" s="24">
        <v>7.8</v>
      </c>
      <c r="H795" s="23" t="str">
        <f t="shared" si="207"/>
        <v>&gt;7.0</v>
      </c>
      <c r="I795" s="23">
        <v>38</v>
      </c>
      <c r="J795" s="23" t="str">
        <f t="shared" si="228"/>
        <v>&gt;15</v>
      </c>
      <c r="K795" s="24">
        <v>20</v>
      </c>
      <c r="L795" s="23" t="str">
        <f t="shared" si="208"/>
        <v>10–20</v>
      </c>
      <c r="M795" s="25">
        <v>70</v>
      </c>
      <c r="N795" s="18" t="str">
        <f t="shared" si="220"/>
        <v>&lt;110</v>
      </c>
      <c r="O795" s="25">
        <v>30.228000000000002</v>
      </c>
      <c r="P795" s="18" t="str">
        <f t="shared" si="218"/>
        <v>26–44</v>
      </c>
      <c r="Q795" s="25">
        <v>0</v>
      </c>
      <c r="R795" s="18" t="str">
        <f t="shared" si="219"/>
        <v>&lt;25</v>
      </c>
      <c r="S795" s="26" t="s">
        <v>8</v>
      </c>
      <c r="T795" s="18">
        <v>23</v>
      </c>
      <c r="U795" s="26" t="str">
        <f t="shared" si="229"/>
        <v>&gt;15</v>
      </c>
      <c r="V795" s="22">
        <v>4</v>
      </c>
      <c r="W795" s="22" t="str">
        <f t="shared" si="221"/>
        <v>2000–4000</v>
      </c>
      <c r="X795" s="25">
        <v>2140</v>
      </c>
      <c r="Y795" s="25">
        <v>3940</v>
      </c>
      <c r="Z795" s="27">
        <f t="shared" si="222"/>
        <v>0.61037489427608238</v>
      </c>
      <c r="AA795" s="25"/>
      <c r="AB795" s="25"/>
      <c r="AC795" s="27"/>
      <c r="AD795" s="25"/>
      <c r="AE795" s="25"/>
      <c r="AF795" s="27"/>
      <c r="AG795" s="22"/>
      <c r="AH795" s="28"/>
      <c r="AI795" s="28"/>
      <c r="AJ795" s="27"/>
      <c r="AK795" s="28"/>
      <c r="AL795" s="28"/>
      <c r="AM795" s="27"/>
      <c r="AN795" s="28"/>
      <c r="AO795" s="28"/>
      <c r="AP795" s="27"/>
      <c r="AQ795" s="25"/>
      <c r="AR795" s="25"/>
      <c r="AS795" s="27"/>
      <c r="AT795" s="25"/>
      <c r="AU795" s="25"/>
      <c r="AV795" s="27"/>
      <c r="AW795" s="25"/>
      <c r="AX795" s="25"/>
      <c r="AY795" s="27"/>
      <c r="AZ795" s="26"/>
    </row>
    <row r="796" spans="1:52" x14ac:dyDescent="0.25">
      <c r="A796" s="22">
        <v>793</v>
      </c>
      <c r="B796" s="34">
        <v>82</v>
      </c>
      <c r="C796" s="22" t="s">
        <v>496</v>
      </c>
      <c r="D796" s="22" t="s">
        <v>6</v>
      </c>
      <c r="E796" s="23">
        <v>0.1</v>
      </c>
      <c r="F796" s="23" t="str">
        <f t="shared" si="206"/>
        <v>≤0.5</v>
      </c>
      <c r="G796" s="24">
        <v>7.8</v>
      </c>
      <c r="H796" s="23" t="str">
        <f t="shared" si="207"/>
        <v>&gt;7.0</v>
      </c>
      <c r="I796" s="23">
        <v>38</v>
      </c>
      <c r="J796" s="23" t="str">
        <f t="shared" si="228"/>
        <v>&gt;15</v>
      </c>
      <c r="K796" s="24">
        <v>20</v>
      </c>
      <c r="L796" s="23" t="str">
        <f t="shared" si="208"/>
        <v>10–20</v>
      </c>
      <c r="M796" s="25">
        <v>70</v>
      </c>
      <c r="N796" s="18" t="str">
        <f t="shared" si="220"/>
        <v>&lt;110</v>
      </c>
      <c r="O796" s="25">
        <v>30.228000000000002</v>
      </c>
      <c r="P796" s="18" t="str">
        <f t="shared" si="218"/>
        <v>26–44</v>
      </c>
      <c r="Q796" s="25">
        <v>0</v>
      </c>
      <c r="R796" s="18" t="str">
        <f t="shared" si="219"/>
        <v>&lt;25</v>
      </c>
      <c r="S796" s="26" t="s">
        <v>8</v>
      </c>
      <c r="T796" s="18">
        <v>23</v>
      </c>
      <c r="U796" s="26" t="str">
        <f t="shared" si="229"/>
        <v>&gt;15</v>
      </c>
      <c r="V796" s="22">
        <v>4</v>
      </c>
      <c r="W796" s="22" t="str">
        <f t="shared" si="221"/>
        <v>2000–4000</v>
      </c>
      <c r="X796" s="25">
        <v>2760</v>
      </c>
      <c r="Y796" s="25">
        <v>4750</v>
      </c>
      <c r="Z796" s="27">
        <f t="shared" si="222"/>
        <v>0.54291393831749124</v>
      </c>
      <c r="AA796" s="25"/>
      <c r="AB796" s="25"/>
      <c r="AC796" s="27"/>
      <c r="AD796" s="25"/>
      <c r="AE796" s="25"/>
      <c r="AF796" s="27"/>
      <c r="AG796" s="22"/>
      <c r="AH796" s="28"/>
      <c r="AI796" s="28"/>
      <c r="AJ796" s="27"/>
      <c r="AK796" s="28"/>
      <c r="AL796" s="28"/>
      <c r="AM796" s="27"/>
      <c r="AN796" s="28"/>
      <c r="AO796" s="28"/>
      <c r="AP796" s="27"/>
      <c r="AQ796" s="25"/>
      <c r="AR796" s="25"/>
      <c r="AS796" s="27"/>
      <c r="AT796" s="25"/>
      <c r="AU796" s="25"/>
      <c r="AV796" s="27"/>
      <c r="AW796" s="25"/>
      <c r="AX796" s="25"/>
      <c r="AY796" s="27"/>
      <c r="AZ796" s="26"/>
    </row>
    <row r="797" spans="1:52" x14ac:dyDescent="0.25">
      <c r="A797" s="22">
        <v>794</v>
      </c>
      <c r="B797" s="34">
        <v>82</v>
      </c>
      <c r="C797" s="22" t="s">
        <v>496</v>
      </c>
      <c r="D797" s="22" t="s">
        <v>6</v>
      </c>
      <c r="E797" s="23">
        <v>0.1</v>
      </c>
      <c r="F797" s="23" t="str">
        <f t="shared" ref="F797:F829" si="230">IF(E797&gt;0.5, "&gt;0.5", "≤0.5")</f>
        <v>≤0.5</v>
      </c>
      <c r="G797" s="24">
        <v>7.8</v>
      </c>
      <c r="H797" s="23" t="str">
        <f t="shared" si="207"/>
        <v>&gt;7.0</v>
      </c>
      <c r="I797" s="23">
        <v>38</v>
      </c>
      <c r="J797" s="23" t="str">
        <f t="shared" si="228"/>
        <v>&gt;15</v>
      </c>
      <c r="K797" s="24">
        <v>20</v>
      </c>
      <c r="L797" s="23" t="str">
        <f t="shared" si="208"/>
        <v>10–20</v>
      </c>
      <c r="M797" s="25">
        <v>70</v>
      </c>
      <c r="N797" s="18" t="str">
        <f t="shared" si="220"/>
        <v>&lt;110</v>
      </c>
      <c r="O797" s="25">
        <v>30.228000000000002</v>
      </c>
      <c r="P797" s="18" t="str">
        <f t="shared" si="218"/>
        <v>26–44</v>
      </c>
      <c r="Q797" s="25">
        <v>0</v>
      </c>
      <c r="R797" s="18" t="str">
        <f t="shared" si="219"/>
        <v>&lt;25</v>
      </c>
      <c r="S797" s="26" t="s">
        <v>8</v>
      </c>
      <c r="T797" s="18">
        <v>23</v>
      </c>
      <c r="U797" s="26" t="str">
        <f t="shared" si="229"/>
        <v>&gt;15</v>
      </c>
      <c r="V797" s="22">
        <v>4</v>
      </c>
      <c r="W797" s="22" t="str">
        <f t="shared" si="221"/>
        <v>2000–4000</v>
      </c>
      <c r="X797" s="25">
        <v>2730</v>
      </c>
      <c r="Y797" s="25">
        <v>4820</v>
      </c>
      <c r="Z797" s="27">
        <f t="shared" si="222"/>
        <v>0.56847231886564054</v>
      </c>
      <c r="AA797" s="25"/>
      <c r="AB797" s="25"/>
      <c r="AC797" s="27"/>
      <c r="AD797" s="25"/>
      <c r="AE797" s="25"/>
      <c r="AF797" s="27"/>
      <c r="AG797" s="22"/>
      <c r="AH797" s="28"/>
      <c r="AI797" s="28"/>
      <c r="AJ797" s="27"/>
      <c r="AK797" s="28"/>
      <c r="AL797" s="28"/>
      <c r="AM797" s="27"/>
      <c r="AN797" s="28"/>
      <c r="AO797" s="28"/>
      <c r="AP797" s="27"/>
      <c r="AQ797" s="25"/>
      <c r="AR797" s="25"/>
      <c r="AS797" s="27"/>
      <c r="AT797" s="25"/>
      <c r="AU797" s="25"/>
      <c r="AV797" s="27"/>
      <c r="AW797" s="25"/>
      <c r="AX797" s="25"/>
      <c r="AY797" s="27"/>
      <c r="AZ797" s="26"/>
    </row>
    <row r="798" spans="1:52" x14ac:dyDescent="0.25">
      <c r="A798" s="22">
        <v>795</v>
      </c>
      <c r="B798" s="34">
        <v>82</v>
      </c>
      <c r="C798" s="22" t="s">
        <v>496</v>
      </c>
      <c r="D798" s="22" t="s">
        <v>6</v>
      </c>
      <c r="E798" s="23">
        <v>0.1</v>
      </c>
      <c r="F798" s="23" t="str">
        <f t="shared" si="230"/>
        <v>≤0.5</v>
      </c>
      <c r="G798" s="24">
        <v>7.8</v>
      </c>
      <c r="H798" s="23" t="str">
        <f t="shared" si="207"/>
        <v>&gt;7.0</v>
      </c>
      <c r="I798" s="23">
        <v>38</v>
      </c>
      <c r="J798" s="23" t="str">
        <f t="shared" si="228"/>
        <v>&gt;15</v>
      </c>
      <c r="K798" s="24">
        <v>20</v>
      </c>
      <c r="L798" s="23" t="str">
        <f t="shared" si="208"/>
        <v>10–20</v>
      </c>
      <c r="M798" s="25">
        <v>70</v>
      </c>
      <c r="N798" s="18" t="str">
        <f t="shared" si="220"/>
        <v>&lt;110</v>
      </c>
      <c r="O798" s="25">
        <v>30.228000000000002</v>
      </c>
      <c r="P798" s="18" t="str">
        <f t="shared" si="218"/>
        <v>26–44</v>
      </c>
      <c r="Q798" s="25">
        <v>0</v>
      </c>
      <c r="R798" s="18" t="str">
        <f t="shared" si="219"/>
        <v>&lt;25</v>
      </c>
      <c r="S798" s="26" t="s">
        <v>8</v>
      </c>
      <c r="T798" s="18">
        <v>23</v>
      </c>
      <c r="U798" s="26" t="str">
        <f t="shared" si="229"/>
        <v>&gt;15</v>
      </c>
      <c r="V798" s="22">
        <v>4</v>
      </c>
      <c r="W798" s="22" t="str">
        <f t="shared" si="221"/>
        <v>2000–4000</v>
      </c>
      <c r="X798" s="25">
        <v>2160</v>
      </c>
      <c r="Y798" s="25">
        <v>4200</v>
      </c>
      <c r="Z798" s="27">
        <f t="shared" si="222"/>
        <v>0.664976303593249</v>
      </c>
      <c r="AA798" s="25"/>
      <c r="AB798" s="25"/>
      <c r="AC798" s="27"/>
      <c r="AD798" s="25"/>
      <c r="AE798" s="25"/>
      <c r="AF798" s="27"/>
      <c r="AG798" s="22"/>
      <c r="AH798" s="28"/>
      <c r="AI798" s="28"/>
      <c r="AJ798" s="27"/>
      <c r="AK798" s="28"/>
      <c r="AL798" s="28"/>
      <c r="AM798" s="27"/>
      <c r="AN798" s="28"/>
      <c r="AO798" s="28"/>
      <c r="AP798" s="27"/>
      <c r="AQ798" s="25"/>
      <c r="AR798" s="25"/>
      <c r="AS798" s="27"/>
      <c r="AT798" s="25"/>
      <c r="AU798" s="25"/>
      <c r="AV798" s="27"/>
      <c r="AW798" s="25"/>
      <c r="AX798" s="25"/>
      <c r="AY798" s="27"/>
      <c r="AZ798" s="26"/>
    </row>
    <row r="799" spans="1:52" x14ac:dyDescent="0.25">
      <c r="A799" s="22">
        <v>796</v>
      </c>
      <c r="B799" s="34">
        <v>82</v>
      </c>
      <c r="C799" s="22" t="s">
        <v>496</v>
      </c>
      <c r="D799" s="22" t="s">
        <v>6</v>
      </c>
      <c r="E799" s="23">
        <v>0.1</v>
      </c>
      <c r="F799" s="23" t="str">
        <f t="shared" si="230"/>
        <v>≤0.5</v>
      </c>
      <c r="G799" s="24">
        <v>7.8</v>
      </c>
      <c r="H799" s="23" t="str">
        <f t="shared" si="207"/>
        <v>&gt;7.0</v>
      </c>
      <c r="I799" s="23">
        <v>38</v>
      </c>
      <c r="J799" s="23" t="str">
        <f t="shared" si="228"/>
        <v>&gt;15</v>
      </c>
      <c r="K799" s="24">
        <v>20</v>
      </c>
      <c r="L799" s="23" t="str">
        <f t="shared" si="208"/>
        <v>10–20</v>
      </c>
      <c r="M799" s="25">
        <v>70</v>
      </c>
      <c r="N799" s="18" t="str">
        <f t="shared" si="220"/>
        <v>&lt;110</v>
      </c>
      <c r="O799" s="25">
        <v>30.228000000000002</v>
      </c>
      <c r="P799" s="18" t="str">
        <f t="shared" si="218"/>
        <v>26–44</v>
      </c>
      <c r="Q799" s="25">
        <v>0</v>
      </c>
      <c r="R799" s="18" t="str">
        <f t="shared" si="219"/>
        <v>&lt;25</v>
      </c>
      <c r="S799" s="26" t="s">
        <v>8</v>
      </c>
      <c r="T799" s="18">
        <v>23</v>
      </c>
      <c r="U799" s="26" t="str">
        <f t="shared" si="229"/>
        <v>&gt;15</v>
      </c>
      <c r="V799" s="22">
        <v>4</v>
      </c>
      <c r="W799" s="22" t="str">
        <f t="shared" si="221"/>
        <v>2000–4000</v>
      </c>
      <c r="X799" s="25">
        <v>2630</v>
      </c>
      <c r="Y799" s="25">
        <v>3580</v>
      </c>
      <c r="Z799" s="27">
        <f t="shared" si="222"/>
        <v>0.30837895422293582</v>
      </c>
      <c r="AA799" s="25"/>
      <c r="AB799" s="25"/>
      <c r="AC799" s="27"/>
      <c r="AD799" s="25"/>
      <c r="AE799" s="25"/>
      <c r="AF799" s="27"/>
      <c r="AG799" s="22"/>
      <c r="AH799" s="28"/>
      <c r="AI799" s="28"/>
      <c r="AJ799" s="27"/>
      <c r="AK799" s="28"/>
      <c r="AL799" s="28"/>
      <c r="AM799" s="27"/>
      <c r="AN799" s="28"/>
      <c r="AO799" s="28"/>
      <c r="AP799" s="27"/>
      <c r="AQ799" s="25"/>
      <c r="AR799" s="25"/>
      <c r="AS799" s="27"/>
      <c r="AT799" s="25"/>
      <c r="AU799" s="25"/>
      <c r="AV799" s="27"/>
      <c r="AW799" s="25"/>
      <c r="AX799" s="25"/>
      <c r="AY799" s="27"/>
      <c r="AZ799" s="26"/>
    </row>
    <row r="800" spans="1:52" x14ac:dyDescent="0.25">
      <c r="A800" s="22">
        <v>797</v>
      </c>
      <c r="B800" s="34">
        <v>82</v>
      </c>
      <c r="C800" s="22" t="s">
        <v>496</v>
      </c>
      <c r="D800" s="22" t="s">
        <v>6</v>
      </c>
      <c r="E800" s="23">
        <v>0.1</v>
      </c>
      <c r="F800" s="23" t="str">
        <f t="shared" si="230"/>
        <v>≤0.5</v>
      </c>
      <c r="G800" s="24">
        <v>7.8</v>
      </c>
      <c r="H800" s="23" t="str">
        <f t="shared" si="207"/>
        <v>&gt;7.0</v>
      </c>
      <c r="I800" s="23">
        <v>38</v>
      </c>
      <c r="J800" s="23" t="str">
        <f t="shared" si="228"/>
        <v>&gt;15</v>
      </c>
      <c r="K800" s="24">
        <v>20</v>
      </c>
      <c r="L800" s="23" t="str">
        <f t="shared" si="208"/>
        <v>10–20</v>
      </c>
      <c r="M800" s="25">
        <v>70</v>
      </c>
      <c r="N800" s="18" t="str">
        <f t="shared" si="220"/>
        <v>&lt;110</v>
      </c>
      <c r="O800" s="25">
        <v>30.228000000000002</v>
      </c>
      <c r="P800" s="18" t="str">
        <f t="shared" si="218"/>
        <v>26–44</v>
      </c>
      <c r="Q800" s="25">
        <v>0</v>
      </c>
      <c r="R800" s="18" t="str">
        <f t="shared" si="219"/>
        <v>&lt;25</v>
      </c>
      <c r="S800" s="26" t="s">
        <v>8</v>
      </c>
      <c r="T800" s="18">
        <v>23</v>
      </c>
      <c r="U800" s="26" t="str">
        <f t="shared" si="229"/>
        <v>&gt;15</v>
      </c>
      <c r="V800" s="22">
        <v>4</v>
      </c>
      <c r="W800" s="22" t="str">
        <f t="shared" si="221"/>
        <v>&lt;2000</v>
      </c>
      <c r="X800" s="25">
        <v>1990</v>
      </c>
      <c r="Y800" s="25">
        <v>3730</v>
      </c>
      <c r="Z800" s="27">
        <f t="shared" si="222"/>
        <v>0.62827359491932311</v>
      </c>
      <c r="AA800" s="25"/>
      <c r="AB800" s="25"/>
      <c r="AC800" s="27"/>
      <c r="AD800" s="25"/>
      <c r="AE800" s="25"/>
      <c r="AF800" s="27"/>
      <c r="AG800" s="22"/>
      <c r="AH800" s="28"/>
      <c r="AI800" s="28"/>
      <c r="AJ800" s="27"/>
      <c r="AK800" s="28"/>
      <c r="AL800" s="28"/>
      <c r="AM800" s="27"/>
      <c r="AN800" s="28"/>
      <c r="AO800" s="28"/>
      <c r="AP800" s="27"/>
      <c r="AQ800" s="25"/>
      <c r="AR800" s="25"/>
      <c r="AS800" s="27"/>
      <c r="AT800" s="25"/>
      <c r="AU800" s="25"/>
      <c r="AV800" s="27"/>
      <c r="AW800" s="25"/>
      <c r="AX800" s="25"/>
      <c r="AY800" s="27"/>
      <c r="AZ800" s="26"/>
    </row>
    <row r="801" spans="1:52" x14ac:dyDescent="0.25">
      <c r="A801" s="22">
        <v>798</v>
      </c>
      <c r="B801" s="34">
        <v>82</v>
      </c>
      <c r="C801" s="22" t="s">
        <v>496</v>
      </c>
      <c r="D801" s="22" t="s">
        <v>6</v>
      </c>
      <c r="E801" s="23">
        <v>0.1</v>
      </c>
      <c r="F801" s="23" t="str">
        <f t="shared" si="230"/>
        <v>≤0.5</v>
      </c>
      <c r="G801" s="24">
        <v>7.8</v>
      </c>
      <c r="H801" s="23" t="str">
        <f t="shared" si="207"/>
        <v>&gt;7.0</v>
      </c>
      <c r="I801" s="23">
        <v>38</v>
      </c>
      <c r="J801" s="23" t="str">
        <f t="shared" si="228"/>
        <v>&gt;15</v>
      </c>
      <c r="K801" s="24">
        <v>20</v>
      </c>
      <c r="L801" s="23" t="str">
        <f t="shared" si="208"/>
        <v>10–20</v>
      </c>
      <c r="M801" s="25">
        <v>70</v>
      </c>
      <c r="N801" s="18" t="str">
        <f t="shared" si="220"/>
        <v>&lt;110</v>
      </c>
      <c r="O801" s="25">
        <v>30.228000000000002</v>
      </c>
      <c r="P801" s="18" t="str">
        <f t="shared" si="218"/>
        <v>26–44</v>
      </c>
      <c r="Q801" s="25">
        <v>0</v>
      </c>
      <c r="R801" s="18" t="str">
        <f t="shared" ref="R801:R832" si="231">IF(Q801&gt;58,"&gt;58",IF(Q801&gt;25,"25–58","&lt;25"))</f>
        <v>&lt;25</v>
      </c>
      <c r="S801" s="26" t="s">
        <v>8</v>
      </c>
      <c r="T801" s="18">
        <v>23</v>
      </c>
      <c r="U801" s="26" t="str">
        <f t="shared" si="229"/>
        <v>&gt;15</v>
      </c>
      <c r="V801" s="22">
        <v>4</v>
      </c>
      <c r="W801" s="22" t="str">
        <f t="shared" si="221"/>
        <v>2000–4000</v>
      </c>
      <c r="X801" s="25">
        <v>2650</v>
      </c>
      <c r="Y801" s="25">
        <v>4980</v>
      </c>
      <c r="Z801" s="27">
        <f t="shared" si="222"/>
        <v>0.63087025103843075</v>
      </c>
      <c r="AA801" s="25"/>
      <c r="AB801" s="25"/>
      <c r="AC801" s="27"/>
      <c r="AD801" s="25"/>
      <c r="AE801" s="25"/>
      <c r="AF801" s="27"/>
      <c r="AG801" s="22"/>
      <c r="AH801" s="28"/>
      <c r="AI801" s="28"/>
      <c r="AJ801" s="27"/>
      <c r="AK801" s="28"/>
      <c r="AL801" s="28"/>
      <c r="AM801" s="27"/>
      <c r="AN801" s="28"/>
      <c r="AO801" s="28"/>
      <c r="AP801" s="27"/>
      <c r="AQ801" s="25"/>
      <c r="AR801" s="25"/>
      <c r="AS801" s="27"/>
      <c r="AT801" s="25"/>
      <c r="AU801" s="25"/>
      <c r="AV801" s="27"/>
      <c r="AW801" s="25"/>
      <c r="AX801" s="25"/>
      <c r="AY801" s="27"/>
      <c r="AZ801" s="26"/>
    </row>
    <row r="802" spans="1:52" x14ac:dyDescent="0.25">
      <c r="A802" s="22">
        <v>799</v>
      </c>
      <c r="B802" s="34">
        <v>82</v>
      </c>
      <c r="C802" s="22" t="s">
        <v>496</v>
      </c>
      <c r="D802" s="22" t="s">
        <v>6</v>
      </c>
      <c r="E802" s="23">
        <v>0.1</v>
      </c>
      <c r="F802" s="23" t="str">
        <f t="shared" si="230"/>
        <v>≤0.5</v>
      </c>
      <c r="G802" s="24">
        <v>7.8</v>
      </c>
      <c r="H802" s="23" t="str">
        <f t="shared" si="207"/>
        <v>&gt;7.0</v>
      </c>
      <c r="I802" s="23">
        <v>38</v>
      </c>
      <c r="J802" s="23" t="str">
        <f t="shared" si="228"/>
        <v>&gt;15</v>
      </c>
      <c r="K802" s="24">
        <v>20</v>
      </c>
      <c r="L802" s="23" t="str">
        <f t="shared" si="208"/>
        <v>10–20</v>
      </c>
      <c r="M802" s="25">
        <v>70</v>
      </c>
      <c r="N802" s="18" t="str">
        <f t="shared" si="220"/>
        <v>&lt;110</v>
      </c>
      <c r="O802" s="25">
        <v>30.228000000000002</v>
      </c>
      <c r="P802" s="18" t="str">
        <f t="shared" si="218"/>
        <v>26–44</v>
      </c>
      <c r="Q802" s="25">
        <v>0</v>
      </c>
      <c r="R802" s="18" t="str">
        <f t="shared" si="231"/>
        <v>&lt;25</v>
      </c>
      <c r="S802" s="26" t="s">
        <v>8</v>
      </c>
      <c r="T802" s="18">
        <v>23</v>
      </c>
      <c r="U802" s="26" t="str">
        <f t="shared" si="229"/>
        <v>&gt;15</v>
      </c>
      <c r="V802" s="22">
        <v>4</v>
      </c>
      <c r="W802" s="22" t="str">
        <f t="shared" si="221"/>
        <v>2000–4000</v>
      </c>
      <c r="X802" s="25">
        <v>2430</v>
      </c>
      <c r="Y802" s="25">
        <v>5030</v>
      </c>
      <c r="Z802" s="27">
        <f t="shared" si="222"/>
        <v>0.72752872675919078</v>
      </c>
      <c r="AA802" s="25"/>
      <c r="AB802" s="25"/>
      <c r="AC802" s="27"/>
      <c r="AD802" s="25"/>
      <c r="AE802" s="25"/>
      <c r="AF802" s="27"/>
      <c r="AG802" s="22"/>
      <c r="AH802" s="28"/>
      <c r="AI802" s="28"/>
      <c r="AJ802" s="27"/>
      <c r="AK802" s="28"/>
      <c r="AL802" s="28"/>
      <c r="AM802" s="27"/>
      <c r="AN802" s="28"/>
      <c r="AO802" s="28"/>
      <c r="AP802" s="27"/>
      <c r="AQ802" s="25"/>
      <c r="AR802" s="25"/>
      <c r="AS802" s="27"/>
      <c r="AT802" s="25"/>
      <c r="AU802" s="25"/>
      <c r="AV802" s="27"/>
      <c r="AW802" s="25"/>
      <c r="AX802" s="25"/>
      <c r="AY802" s="27"/>
      <c r="AZ802" s="26"/>
    </row>
    <row r="803" spans="1:52" x14ac:dyDescent="0.25">
      <c r="A803" s="22">
        <v>800</v>
      </c>
      <c r="B803" s="34">
        <v>82</v>
      </c>
      <c r="C803" s="22" t="s">
        <v>496</v>
      </c>
      <c r="D803" s="22" t="s">
        <v>6</v>
      </c>
      <c r="E803" s="23">
        <v>0.1</v>
      </c>
      <c r="F803" s="23" t="str">
        <f t="shared" si="230"/>
        <v>≤0.5</v>
      </c>
      <c r="G803" s="24">
        <v>7.8</v>
      </c>
      <c r="H803" s="23" t="str">
        <f t="shared" si="207"/>
        <v>&gt;7.0</v>
      </c>
      <c r="I803" s="23">
        <v>38</v>
      </c>
      <c r="J803" s="23" t="str">
        <f t="shared" si="228"/>
        <v>&gt;15</v>
      </c>
      <c r="K803" s="24">
        <v>20</v>
      </c>
      <c r="L803" s="23" t="str">
        <f t="shared" si="208"/>
        <v>10–20</v>
      </c>
      <c r="M803" s="25">
        <v>70</v>
      </c>
      <c r="N803" s="18" t="str">
        <f t="shared" si="220"/>
        <v>&lt;110</v>
      </c>
      <c r="O803" s="25">
        <v>30.228000000000002</v>
      </c>
      <c r="P803" s="18" t="str">
        <f t="shared" si="218"/>
        <v>26–44</v>
      </c>
      <c r="Q803" s="25">
        <v>0</v>
      </c>
      <c r="R803" s="18" t="str">
        <f t="shared" si="231"/>
        <v>&lt;25</v>
      </c>
      <c r="S803" s="26" t="s">
        <v>8</v>
      </c>
      <c r="T803" s="18">
        <v>23</v>
      </c>
      <c r="U803" s="26" t="str">
        <f t="shared" si="229"/>
        <v>&gt;15</v>
      </c>
      <c r="V803" s="22">
        <v>4</v>
      </c>
      <c r="W803" s="22" t="str">
        <f t="shared" si="221"/>
        <v>2000–4000</v>
      </c>
      <c r="X803" s="25">
        <v>2250</v>
      </c>
      <c r="Y803" s="25">
        <v>5220</v>
      </c>
      <c r="Z803" s="27">
        <f t="shared" si="222"/>
        <v>0.84156718567821853</v>
      </c>
      <c r="AA803" s="25"/>
      <c r="AB803" s="25"/>
      <c r="AC803" s="27"/>
      <c r="AD803" s="25"/>
      <c r="AE803" s="25"/>
      <c r="AF803" s="27"/>
      <c r="AG803" s="22"/>
      <c r="AH803" s="28"/>
      <c r="AI803" s="28"/>
      <c r="AJ803" s="27"/>
      <c r="AK803" s="28"/>
      <c r="AL803" s="28"/>
      <c r="AM803" s="27"/>
      <c r="AN803" s="28"/>
      <c r="AO803" s="28"/>
      <c r="AP803" s="27"/>
      <c r="AQ803" s="25"/>
      <c r="AR803" s="25"/>
      <c r="AS803" s="27"/>
      <c r="AT803" s="25"/>
      <c r="AU803" s="25"/>
      <c r="AV803" s="27"/>
      <c r="AW803" s="25"/>
      <c r="AX803" s="25"/>
      <c r="AY803" s="27"/>
      <c r="AZ803" s="26"/>
    </row>
    <row r="804" spans="1:52" x14ac:dyDescent="0.25">
      <c r="A804" s="22">
        <v>801</v>
      </c>
      <c r="B804" s="34">
        <v>82</v>
      </c>
      <c r="C804" s="22" t="s">
        <v>496</v>
      </c>
      <c r="D804" s="22" t="s">
        <v>6</v>
      </c>
      <c r="E804" s="23">
        <v>0.1</v>
      </c>
      <c r="F804" s="23" t="str">
        <f t="shared" si="230"/>
        <v>≤0.5</v>
      </c>
      <c r="G804" s="24">
        <v>7.8</v>
      </c>
      <c r="H804" s="23" t="str">
        <f t="shared" si="207"/>
        <v>&gt;7.0</v>
      </c>
      <c r="I804" s="23">
        <v>38</v>
      </c>
      <c r="J804" s="23" t="str">
        <f t="shared" si="228"/>
        <v>&gt;15</v>
      </c>
      <c r="K804" s="24">
        <v>20</v>
      </c>
      <c r="L804" s="23" t="str">
        <f t="shared" si="208"/>
        <v>10–20</v>
      </c>
      <c r="M804" s="25">
        <v>70</v>
      </c>
      <c r="N804" s="18" t="str">
        <f t="shared" si="220"/>
        <v>&lt;110</v>
      </c>
      <c r="O804" s="25">
        <v>30.228000000000002</v>
      </c>
      <c r="P804" s="18" t="str">
        <f t="shared" si="218"/>
        <v>26–44</v>
      </c>
      <c r="Q804" s="25">
        <v>0</v>
      </c>
      <c r="R804" s="18" t="str">
        <f t="shared" si="231"/>
        <v>&lt;25</v>
      </c>
      <c r="S804" s="26" t="s">
        <v>8</v>
      </c>
      <c r="T804" s="18">
        <v>23</v>
      </c>
      <c r="U804" s="26" t="str">
        <f t="shared" si="229"/>
        <v>&gt;15</v>
      </c>
      <c r="V804" s="22">
        <v>4</v>
      </c>
      <c r="W804" s="22" t="str">
        <f t="shared" si="221"/>
        <v>&lt;2000</v>
      </c>
      <c r="X804" s="25">
        <v>1980</v>
      </c>
      <c r="Y804" s="25">
        <v>4730</v>
      </c>
      <c r="Z804" s="27">
        <f t="shared" si="222"/>
        <v>0.87082835779739776</v>
      </c>
      <c r="AA804" s="25"/>
      <c r="AB804" s="25"/>
      <c r="AC804" s="27"/>
      <c r="AD804" s="25"/>
      <c r="AE804" s="25"/>
      <c r="AF804" s="27"/>
      <c r="AG804" s="22"/>
      <c r="AH804" s="28"/>
      <c r="AI804" s="28"/>
      <c r="AJ804" s="27"/>
      <c r="AK804" s="28"/>
      <c r="AL804" s="28"/>
      <c r="AM804" s="27"/>
      <c r="AN804" s="28"/>
      <c r="AO804" s="28"/>
      <c r="AP804" s="27"/>
      <c r="AQ804" s="25"/>
      <c r="AR804" s="25"/>
      <c r="AS804" s="27"/>
      <c r="AT804" s="25"/>
      <c r="AU804" s="25"/>
      <c r="AV804" s="27"/>
      <c r="AW804" s="25"/>
      <c r="AX804" s="25"/>
      <c r="AY804" s="27"/>
      <c r="AZ804" s="26"/>
    </row>
    <row r="805" spans="1:52" x14ac:dyDescent="0.25">
      <c r="A805" s="22">
        <v>802</v>
      </c>
      <c r="B805" s="34">
        <v>82</v>
      </c>
      <c r="C805" s="22" t="s">
        <v>496</v>
      </c>
      <c r="D805" s="22" t="s">
        <v>6</v>
      </c>
      <c r="E805" s="23">
        <v>0.1</v>
      </c>
      <c r="F805" s="23" t="str">
        <f t="shared" si="230"/>
        <v>≤0.5</v>
      </c>
      <c r="G805" s="24">
        <v>7.8</v>
      </c>
      <c r="H805" s="23" t="str">
        <f t="shared" si="207"/>
        <v>&gt;7.0</v>
      </c>
      <c r="I805" s="23">
        <v>38</v>
      </c>
      <c r="J805" s="23" t="str">
        <f t="shared" si="228"/>
        <v>&gt;15</v>
      </c>
      <c r="K805" s="24">
        <v>20</v>
      </c>
      <c r="L805" s="23" t="str">
        <f t="shared" si="208"/>
        <v>10–20</v>
      </c>
      <c r="M805" s="25">
        <v>70</v>
      </c>
      <c r="N805" s="18" t="str">
        <f t="shared" si="220"/>
        <v>&lt;110</v>
      </c>
      <c r="O805" s="25">
        <v>30.228000000000002</v>
      </c>
      <c r="P805" s="18" t="str">
        <f t="shared" si="218"/>
        <v>26–44</v>
      </c>
      <c r="Q805" s="25">
        <v>0</v>
      </c>
      <c r="R805" s="18" t="str">
        <f t="shared" si="231"/>
        <v>&lt;25</v>
      </c>
      <c r="S805" s="26" t="s">
        <v>8</v>
      </c>
      <c r="T805" s="18">
        <v>23</v>
      </c>
      <c r="U805" s="26" t="str">
        <f t="shared" si="229"/>
        <v>&gt;15</v>
      </c>
      <c r="V805" s="22">
        <v>4</v>
      </c>
      <c r="W805" s="22" t="str">
        <f t="shared" si="221"/>
        <v>2000–4000</v>
      </c>
      <c r="X805" s="25">
        <v>3580</v>
      </c>
      <c r="Y805" s="25">
        <v>4110</v>
      </c>
      <c r="Z805" s="27">
        <f t="shared" si="222"/>
        <v>0.13806022809553428</v>
      </c>
      <c r="AA805" s="25"/>
      <c r="AB805" s="25"/>
      <c r="AC805" s="27"/>
      <c r="AD805" s="25"/>
      <c r="AE805" s="25"/>
      <c r="AF805" s="27"/>
      <c r="AG805" s="40"/>
      <c r="AH805" s="28"/>
      <c r="AI805" s="28"/>
      <c r="AJ805" s="27"/>
      <c r="AK805" s="28"/>
      <c r="AL805" s="28"/>
      <c r="AM805" s="27"/>
      <c r="AN805" s="28"/>
      <c r="AO805" s="28"/>
      <c r="AP805" s="27"/>
      <c r="AQ805" s="25"/>
      <c r="AR805" s="25"/>
      <c r="AS805" s="27"/>
      <c r="AT805" s="25"/>
      <c r="AU805" s="25"/>
      <c r="AV805" s="27"/>
      <c r="AW805" s="25"/>
      <c r="AX805" s="25"/>
      <c r="AY805" s="27"/>
      <c r="AZ805" s="26"/>
    </row>
    <row r="806" spans="1:52" x14ac:dyDescent="0.25">
      <c r="A806" s="22">
        <v>803</v>
      </c>
      <c r="B806" s="34">
        <v>82</v>
      </c>
      <c r="C806" s="22" t="s">
        <v>496</v>
      </c>
      <c r="D806" s="22" t="s">
        <v>6</v>
      </c>
      <c r="E806" s="23">
        <v>0.1</v>
      </c>
      <c r="F806" s="23" t="str">
        <f t="shared" si="230"/>
        <v>≤0.5</v>
      </c>
      <c r="G806" s="24">
        <v>7.8</v>
      </c>
      <c r="H806" s="23" t="str">
        <f t="shared" si="207"/>
        <v>&gt;7.0</v>
      </c>
      <c r="I806" s="23">
        <v>38</v>
      </c>
      <c r="J806" s="23" t="str">
        <f t="shared" si="228"/>
        <v>&gt;15</v>
      </c>
      <c r="K806" s="24">
        <v>20</v>
      </c>
      <c r="L806" s="23" t="str">
        <f t="shared" si="208"/>
        <v>10–20</v>
      </c>
      <c r="M806" s="25">
        <v>70</v>
      </c>
      <c r="N806" s="18" t="str">
        <f t="shared" si="220"/>
        <v>&lt;110</v>
      </c>
      <c r="O806" s="25">
        <v>30.228000000000002</v>
      </c>
      <c r="P806" s="18" t="str">
        <f t="shared" si="218"/>
        <v>26–44</v>
      </c>
      <c r="Q806" s="25">
        <v>0</v>
      </c>
      <c r="R806" s="18" t="str">
        <f t="shared" si="231"/>
        <v>&lt;25</v>
      </c>
      <c r="S806" s="26" t="s">
        <v>8</v>
      </c>
      <c r="T806" s="18">
        <v>23</v>
      </c>
      <c r="U806" s="26" t="str">
        <f t="shared" si="229"/>
        <v>&gt;15</v>
      </c>
      <c r="V806" s="22">
        <v>4</v>
      </c>
      <c r="W806" s="22" t="str">
        <f t="shared" si="221"/>
        <v>4000–6000</v>
      </c>
      <c r="X806" s="25">
        <v>4020</v>
      </c>
      <c r="Y806" s="25">
        <v>4370</v>
      </c>
      <c r="Z806" s="27">
        <f t="shared" si="222"/>
        <v>8.3481106476569089E-2</v>
      </c>
      <c r="AA806" s="25"/>
      <c r="AB806" s="25"/>
      <c r="AC806" s="27"/>
      <c r="AD806" s="25"/>
      <c r="AE806" s="25"/>
      <c r="AF806" s="27"/>
      <c r="AG806" s="22"/>
      <c r="AH806" s="28"/>
      <c r="AI806" s="28"/>
      <c r="AJ806" s="27"/>
      <c r="AK806" s="28"/>
      <c r="AL806" s="28"/>
      <c r="AM806" s="27"/>
      <c r="AN806" s="28"/>
      <c r="AO806" s="28"/>
      <c r="AP806" s="27"/>
      <c r="AQ806" s="25"/>
      <c r="AR806" s="25"/>
      <c r="AS806" s="27"/>
      <c r="AT806" s="25"/>
      <c r="AU806" s="25"/>
      <c r="AV806" s="27"/>
      <c r="AW806" s="25"/>
      <c r="AX806" s="25"/>
      <c r="AY806" s="27"/>
      <c r="AZ806" s="26"/>
    </row>
    <row r="807" spans="1:52" x14ac:dyDescent="0.25">
      <c r="A807" s="22">
        <v>804</v>
      </c>
      <c r="B807" s="34">
        <v>82</v>
      </c>
      <c r="C807" s="22" t="s">
        <v>496</v>
      </c>
      <c r="D807" s="22" t="s">
        <v>6</v>
      </c>
      <c r="E807" s="23">
        <v>0.1</v>
      </c>
      <c r="F807" s="23" t="str">
        <f t="shared" si="230"/>
        <v>≤0.5</v>
      </c>
      <c r="G807" s="24">
        <v>7.8</v>
      </c>
      <c r="H807" s="23" t="str">
        <f t="shared" si="207"/>
        <v>&gt;7.0</v>
      </c>
      <c r="I807" s="23">
        <v>38</v>
      </c>
      <c r="J807" s="23" t="str">
        <f t="shared" si="228"/>
        <v>&gt;15</v>
      </c>
      <c r="K807" s="24">
        <v>20</v>
      </c>
      <c r="L807" s="23" t="str">
        <f t="shared" si="208"/>
        <v>10–20</v>
      </c>
      <c r="M807" s="25">
        <v>70</v>
      </c>
      <c r="N807" s="18" t="str">
        <f t="shared" si="220"/>
        <v>&lt;110</v>
      </c>
      <c r="O807" s="25">
        <v>30.228000000000002</v>
      </c>
      <c r="P807" s="18" t="str">
        <f t="shared" si="218"/>
        <v>26–44</v>
      </c>
      <c r="Q807" s="25">
        <v>0</v>
      </c>
      <c r="R807" s="18" t="str">
        <f t="shared" si="231"/>
        <v>&lt;25</v>
      </c>
      <c r="S807" s="26" t="s">
        <v>8</v>
      </c>
      <c r="T807" s="18">
        <v>23</v>
      </c>
      <c r="U807" s="26" t="str">
        <f t="shared" si="229"/>
        <v>&gt;15</v>
      </c>
      <c r="V807" s="22">
        <v>4</v>
      </c>
      <c r="W807" s="22" t="str">
        <f t="shared" si="221"/>
        <v>2000–4000</v>
      </c>
      <c r="X807" s="25">
        <v>2470</v>
      </c>
      <c r="Y807" s="25">
        <v>3700</v>
      </c>
      <c r="Z807" s="27">
        <f t="shared" si="222"/>
        <v>0.40411466901029286</v>
      </c>
      <c r="AA807" s="25"/>
      <c r="AB807" s="25"/>
      <c r="AC807" s="27"/>
      <c r="AD807" s="25"/>
      <c r="AE807" s="25"/>
      <c r="AF807" s="27"/>
      <c r="AG807" s="22"/>
      <c r="AH807" s="28"/>
      <c r="AI807" s="28"/>
      <c r="AJ807" s="27"/>
      <c r="AK807" s="28"/>
      <c r="AL807" s="28"/>
      <c r="AM807" s="27"/>
      <c r="AN807" s="28"/>
      <c r="AO807" s="28"/>
      <c r="AP807" s="27"/>
      <c r="AQ807" s="25"/>
      <c r="AR807" s="25"/>
      <c r="AS807" s="27"/>
      <c r="AT807" s="25"/>
      <c r="AU807" s="25"/>
      <c r="AV807" s="27"/>
      <c r="AW807" s="25"/>
      <c r="AX807" s="25"/>
      <c r="AY807" s="27"/>
      <c r="AZ807" s="26"/>
    </row>
    <row r="808" spans="1:52" x14ac:dyDescent="0.25">
      <c r="A808" s="22">
        <v>805</v>
      </c>
      <c r="B808" s="34">
        <v>82</v>
      </c>
      <c r="C808" s="22" t="s">
        <v>496</v>
      </c>
      <c r="D808" s="22" t="s">
        <v>6</v>
      </c>
      <c r="E808" s="23">
        <v>0.1</v>
      </c>
      <c r="F808" s="23" t="str">
        <f t="shared" si="230"/>
        <v>≤0.5</v>
      </c>
      <c r="G808" s="24">
        <v>7.8</v>
      </c>
      <c r="H808" s="23" t="str">
        <f t="shared" si="207"/>
        <v>&gt;7.0</v>
      </c>
      <c r="I808" s="23">
        <v>38</v>
      </c>
      <c r="J808" s="23" t="str">
        <f t="shared" si="228"/>
        <v>&gt;15</v>
      </c>
      <c r="K808" s="24">
        <v>20</v>
      </c>
      <c r="L808" s="23" t="str">
        <f t="shared" si="208"/>
        <v>10–20</v>
      </c>
      <c r="M808" s="25">
        <v>70</v>
      </c>
      <c r="N808" s="18" t="str">
        <f t="shared" si="220"/>
        <v>&lt;110</v>
      </c>
      <c r="O808" s="25">
        <v>30.228000000000002</v>
      </c>
      <c r="P808" s="18" t="str">
        <f t="shared" si="218"/>
        <v>26–44</v>
      </c>
      <c r="Q808" s="25">
        <v>0</v>
      </c>
      <c r="R808" s="18" t="str">
        <f t="shared" si="231"/>
        <v>&lt;25</v>
      </c>
      <c r="S808" s="26" t="s">
        <v>8</v>
      </c>
      <c r="T808" s="18">
        <v>23</v>
      </c>
      <c r="U808" s="26" t="str">
        <f t="shared" si="229"/>
        <v>&gt;15</v>
      </c>
      <c r="V808" s="22">
        <v>4</v>
      </c>
      <c r="W808" s="22" t="str">
        <f t="shared" si="221"/>
        <v>2000–4000</v>
      </c>
      <c r="X808" s="25">
        <v>2880</v>
      </c>
      <c r="Y808" s="25">
        <v>3300</v>
      </c>
      <c r="Z808" s="27">
        <f t="shared" si="222"/>
        <v>0.13613217432457991</v>
      </c>
      <c r="AA808" s="25"/>
      <c r="AB808" s="25"/>
      <c r="AC808" s="27"/>
      <c r="AD808" s="25"/>
      <c r="AE808" s="25"/>
      <c r="AF808" s="27"/>
      <c r="AG808" s="22"/>
      <c r="AH808" s="28"/>
      <c r="AI808" s="28"/>
      <c r="AJ808" s="27"/>
      <c r="AK808" s="28"/>
      <c r="AL808" s="28"/>
      <c r="AM808" s="27"/>
      <c r="AN808" s="28"/>
      <c r="AO808" s="28"/>
      <c r="AP808" s="27"/>
      <c r="AQ808" s="25"/>
      <c r="AR808" s="25"/>
      <c r="AS808" s="27"/>
      <c r="AT808" s="25"/>
      <c r="AU808" s="25"/>
      <c r="AV808" s="27"/>
      <c r="AW808" s="25"/>
      <c r="AX808" s="25"/>
      <c r="AY808" s="27"/>
      <c r="AZ808" s="26"/>
    </row>
    <row r="809" spans="1:52" x14ac:dyDescent="0.25">
      <c r="A809" s="22">
        <v>806</v>
      </c>
      <c r="B809" s="34">
        <v>82</v>
      </c>
      <c r="C809" s="22" t="s">
        <v>496</v>
      </c>
      <c r="D809" s="22" t="s">
        <v>6</v>
      </c>
      <c r="E809" s="23">
        <v>0.1</v>
      </c>
      <c r="F809" s="23" t="str">
        <f t="shared" si="230"/>
        <v>≤0.5</v>
      </c>
      <c r="G809" s="24">
        <v>7.8</v>
      </c>
      <c r="H809" s="23" t="str">
        <f t="shared" si="207"/>
        <v>&gt;7.0</v>
      </c>
      <c r="I809" s="23">
        <v>38</v>
      </c>
      <c r="J809" s="23" t="str">
        <f t="shared" si="228"/>
        <v>&gt;15</v>
      </c>
      <c r="K809" s="24">
        <v>20</v>
      </c>
      <c r="L809" s="23" t="str">
        <f t="shared" si="208"/>
        <v>10–20</v>
      </c>
      <c r="M809" s="25">
        <v>70</v>
      </c>
      <c r="N809" s="18" t="str">
        <f t="shared" si="220"/>
        <v>&lt;110</v>
      </c>
      <c r="O809" s="25">
        <v>30.228000000000002</v>
      </c>
      <c r="P809" s="18" t="str">
        <f t="shared" si="218"/>
        <v>26–44</v>
      </c>
      <c r="Q809" s="25">
        <v>0</v>
      </c>
      <c r="R809" s="18" t="str">
        <f t="shared" si="231"/>
        <v>&lt;25</v>
      </c>
      <c r="S809" s="26" t="s">
        <v>8</v>
      </c>
      <c r="T809" s="18">
        <v>23</v>
      </c>
      <c r="U809" s="26" t="str">
        <f t="shared" si="229"/>
        <v>&gt;15</v>
      </c>
      <c r="V809" s="22">
        <v>4</v>
      </c>
      <c r="W809" s="22" t="str">
        <f t="shared" si="221"/>
        <v>2000–4000</v>
      </c>
      <c r="X809" s="25">
        <v>3410</v>
      </c>
      <c r="Y809" s="25">
        <v>3540</v>
      </c>
      <c r="Z809" s="27">
        <f t="shared" si="222"/>
        <v>3.7414435850257631E-2</v>
      </c>
      <c r="AA809" s="25"/>
      <c r="AB809" s="25"/>
      <c r="AC809" s="27"/>
      <c r="AD809" s="25"/>
      <c r="AE809" s="25"/>
      <c r="AF809" s="27"/>
      <c r="AG809" s="22"/>
      <c r="AH809" s="28"/>
      <c r="AI809" s="28"/>
      <c r="AJ809" s="27"/>
      <c r="AK809" s="28"/>
      <c r="AL809" s="28"/>
      <c r="AM809" s="27"/>
      <c r="AN809" s="28"/>
      <c r="AO809" s="28"/>
      <c r="AP809" s="27"/>
      <c r="AQ809" s="25"/>
      <c r="AR809" s="25"/>
      <c r="AS809" s="27"/>
      <c r="AT809" s="25"/>
      <c r="AU809" s="25"/>
      <c r="AV809" s="27"/>
      <c r="AW809" s="25"/>
      <c r="AX809" s="25"/>
      <c r="AY809" s="27"/>
      <c r="AZ809" s="26"/>
    </row>
    <row r="810" spans="1:52" x14ac:dyDescent="0.25">
      <c r="A810" s="22">
        <v>807</v>
      </c>
      <c r="B810" s="34">
        <v>82</v>
      </c>
      <c r="C810" s="22" t="s">
        <v>496</v>
      </c>
      <c r="D810" s="22" t="s">
        <v>6</v>
      </c>
      <c r="E810" s="23">
        <v>0.1</v>
      </c>
      <c r="F810" s="23" t="str">
        <f t="shared" si="230"/>
        <v>≤0.5</v>
      </c>
      <c r="G810" s="24">
        <v>7.8</v>
      </c>
      <c r="H810" s="23" t="str">
        <f t="shared" si="207"/>
        <v>&gt;7.0</v>
      </c>
      <c r="I810" s="23">
        <v>38</v>
      </c>
      <c r="J810" s="23" t="str">
        <f t="shared" si="228"/>
        <v>&gt;15</v>
      </c>
      <c r="K810" s="24">
        <v>20</v>
      </c>
      <c r="L810" s="23" t="str">
        <f t="shared" si="208"/>
        <v>10–20</v>
      </c>
      <c r="M810" s="25">
        <v>70</v>
      </c>
      <c r="N810" s="18" t="str">
        <f t="shared" si="220"/>
        <v>&lt;110</v>
      </c>
      <c r="O810" s="25">
        <v>30.228000000000002</v>
      </c>
      <c r="P810" s="18" t="str">
        <f t="shared" si="218"/>
        <v>26–44</v>
      </c>
      <c r="Q810" s="25">
        <v>0</v>
      </c>
      <c r="R810" s="18" t="str">
        <f t="shared" si="231"/>
        <v>&lt;25</v>
      </c>
      <c r="S810" s="26" t="s">
        <v>8</v>
      </c>
      <c r="T810" s="18">
        <v>23</v>
      </c>
      <c r="U810" s="26" t="str">
        <f t="shared" si="229"/>
        <v>&gt;15</v>
      </c>
      <c r="V810" s="22">
        <v>4</v>
      </c>
      <c r="W810" s="22" t="str">
        <f t="shared" si="221"/>
        <v>2000–4000</v>
      </c>
      <c r="X810" s="25">
        <v>3740</v>
      </c>
      <c r="Y810" s="25">
        <v>4360</v>
      </c>
      <c r="Z810" s="27">
        <f t="shared" si="222"/>
        <v>0.15338644593450237</v>
      </c>
      <c r="AA810" s="25"/>
      <c r="AB810" s="25"/>
      <c r="AC810" s="27"/>
      <c r="AD810" s="25"/>
      <c r="AE810" s="25"/>
      <c r="AF810" s="27"/>
      <c r="AG810" s="22"/>
      <c r="AH810" s="28"/>
      <c r="AI810" s="28"/>
      <c r="AJ810" s="27"/>
      <c r="AK810" s="28"/>
      <c r="AL810" s="28"/>
      <c r="AM810" s="27"/>
      <c r="AN810" s="28"/>
      <c r="AO810" s="28"/>
      <c r="AP810" s="27"/>
      <c r="AQ810" s="25"/>
      <c r="AR810" s="25"/>
      <c r="AS810" s="27"/>
      <c r="AT810" s="25"/>
      <c r="AU810" s="25"/>
      <c r="AV810" s="27"/>
      <c r="AW810" s="25"/>
      <c r="AX810" s="25"/>
      <c r="AY810" s="27"/>
      <c r="AZ810" s="26"/>
    </row>
    <row r="811" spans="1:52" x14ac:dyDescent="0.25">
      <c r="A811" s="22">
        <v>808</v>
      </c>
      <c r="B811" s="34">
        <v>82</v>
      </c>
      <c r="C811" s="22" t="s">
        <v>496</v>
      </c>
      <c r="D811" s="22" t="s">
        <v>6</v>
      </c>
      <c r="E811" s="23">
        <v>0.1</v>
      </c>
      <c r="F811" s="23" t="str">
        <f t="shared" si="230"/>
        <v>≤0.5</v>
      </c>
      <c r="G811" s="24">
        <v>7.8</v>
      </c>
      <c r="H811" s="23" t="str">
        <f t="shared" si="207"/>
        <v>&gt;7.0</v>
      </c>
      <c r="I811" s="23">
        <v>38</v>
      </c>
      <c r="J811" s="23" t="str">
        <f t="shared" si="228"/>
        <v>&gt;15</v>
      </c>
      <c r="K811" s="24">
        <v>20</v>
      </c>
      <c r="L811" s="23" t="str">
        <f t="shared" si="208"/>
        <v>10–20</v>
      </c>
      <c r="M811" s="25">
        <v>70</v>
      </c>
      <c r="N811" s="18" t="str">
        <f t="shared" si="220"/>
        <v>&lt;110</v>
      </c>
      <c r="O811" s="25">
        <v>30.228000000000002</v>
      </c>
      <c r="P811" s="18" t="str">
        <f t="shared" si="218"/>
        <v>26–44</v>
      </c>
      <c r="Q811" s="25">
        <v>0</v>
      </c>
      <c r="R811" s="18" t="str">
        <f t="shared" si="231"/>
        <v>&lt;25</v>
      </c>
      <c r="S811" s="26" t="s">
        <v>8</v>
      </c>
      <c r="T811" s="18">
        <v>23</v>
      </c>
      <c r="U811" s="26" t="str">
        <f t="shared" si="229"/>
        <v>&gt;15</v>
      </c>
      <c r="V811" s="22">
        <v>4</v>
      </c>
      <c r="W811" s="22" t="str">
        <f t="shared" si="221"/>
        <v>2000–4000</v>
      </c>
      <c r="X811" s="25">
        <v>2500</v>
      </c>
      <c r="Y811" s="25">
        <v>3280</v>
      </c>
      <c r="Z811" s="27">
        <f t="shared" si="222"/>
        <v>0.27155269052189734</v>
      </c>
      <c r="AA811" s="25"/>
      <c r="AB811" s="25"/>
      <c r="AC811" s="27"/>
      <c r="AD811" s="25"/>
      <c r="AE811" s="25"/>
      <c r="AF811" s="27"/>
      <c r="AG811" s="22"/>
      <c r="AH811" s="28"/>
      <c r="AI811" s="28"/>
      <c r="AJ811" s="27"/>
      <c r="AK811" s="28"/>
      <c r="AL811" s="28"/>
      <c r="AM811" s="27"/>
      <c r="AN811" s="28"/>
      <c r="AO811" s="28"/>
      <c r="AP811" s="27"/>
      <c r="AQ811" s="25"/>
      <c r="AR811" s="25"/>
      <c r="AS811" s="27"/>
      <c r="AT811" s="25"/>
      <c r="AU811" s="25"/>
      <c r="AV811" s="27"/>
      <c r="AW811" s="25"/>
      <c r="AX811" s="25"/>
      <c r="AY811" s="27"/>
      <c r="AZ811" s="26"/>
    </row>
    <row r="812" spans="1:52" x14ac:dyDescent="0.25">
      <c r="A812" s="22">
        <v>809</v>
      </c>
      <c r="B812" s="34">
        <v>82</v>
      </c>
      <c r="C812" s="22" t="s">
        <v>496</v>
      </c>
      <c r="D812" s="22" t="s">
        <v>6</v>
      </c>
      <c r="E812" s="23">
        <v>0.1</v>
      </c>
      <c r="F812" s="23" t="str">
        <f t="shared" si="230"/>
        <v>≤0.5</v>
      </c>
      <c r="G812" s="24">
        <v>7.8</v>
      </c>
      <c r="H812" s="23" t="str">
        <f t="shared" si="207"/>
        <v>&gt;7.0</v>
      </c>
      <c r="I812" s="23">
        <v>38</v>
      </c>
      <c r="J812" s="23" t="str">
        <f t="shared" si="228"/>
        <v>&gt;15</v>
      </c>
      <c r="K812" s="24">
        <v>20</v>
      </c>
      <c r="L812" s="23" t="str">
        <f t="shared" si="208"/>
        <v>10–20</v>
      </c>
      <c r="M812" s="25">
        <v>70</v>
      </c>
      <c r="N812" s="18" t="str">
        <f t="shared" si="220"/>
        <v>&lt;110</v>
      </c>
      <c r="O812" s="25">
        <v>30.228000000000002</v>
      </c>
      <c r="P812" s="18" t="str">
        <f t="shared" si="218"/>
        <v>26–44</v>
      </c>
      <c r="Q812" s="25">
        <v>0</v>
      </c>
      <c r="R812" s="18" t="str">
        <f t="shared" si="231"/>
        <v>&lt;25</v>
      </c>
      <c r="S812" s="26" t="s">
        <v>8</v>
      </c>
      <c r="T812" s="18">
        <v>23</v>
      </c>
      <c r="U812" s="26" t="str">
        <f t="shared" si="229"/>
        <v>&gt;15</v>
      </c>
      <c r="V812" s="22">
        <v>4</v>
      </c>
      <c r="W812" s="22" t="str">
        <f t="shared" si="221"/>
        <v>2000–4000</v>
      </c>
      <c r="X812" s="25">
        <v>3470</v>
      </c>
      <c r="Y812" s="25">
        <v>5150</v>
      </c>
      <c r="Z812" s="27">
        <f t="shared" si="222"/>
        <v>0.39484212071687697</v>
      </c>
      <c r="AA812" s="25"/>
      <c r="AB812" s="25"/>
      <c r="AC812" s="27"/>
      <c r="AD812" s="25"/>
      <c r="AE812" s="25"/>
      <c r="AF812" s="27"/>
      <c r="AG812" s="22"/>
      <c r="AH812" s="28"/>
      <c r="AI812" s="28"/>
      <c r="AJ812" s="27"/>
      <c r="AK812" s="28"/>
      <c r="AL812" s="28"/>
      <c r="AM812" s="27"/>
      <c r="AN812" s="28"/>
      <c r="AO812" s="28"/>
      <c r="AP812" s="27"/>
      <c r="AQ812" s="25"/>
      <c r="AR812" s="25"/>
      <c r="AS812" s="27"/>
      <c r="AT812" s="25"/>
      <c r="AU812" s="25"/>
      <c r="AV812" s="27"/>
      <c r="AW812" s="25"/>
      <c r="AX812" s="25"/>
      <c r="AY812" s="27"/>
      <c r="AZ812" s="26"/>
    </row>
    <row r="813" spans="1:52" x14ac:dyDescent="0.25">
      <c r="A813" s="22">
        <v>810</v>
      </c>
      <c r="B813" s="34">
        <v>82</v>
      </c>
      <c r="C813" s="22" t="s">
        <v>496</v>
      </c>
      <c r="D813" s="22" t="s">
        <v>6</v>
      </c>
      <c r="E813" s="23">
        <v>0.1</v>
      </c>
      <c r="F813" s="23" t="str">
        <f t="shared" si="230"/>
        <v>≤0.5</v>
      </c>
      <c r="G813" s="24">
        <v>7.8</v>
      </c>
      <c r="H813" s="23" t="str">
        <f t="shared" si="207"/>
        <v>&gt;7.0</v>
      </c>
      <c r="I813" s="23">
        <v>38</v>
      </c>
      <c r="J813" s="23" t="str">
        <f t="shared" si="228"/>
        <v>&gt;15</v>
      </c>
      <c r="K813" s="24">
        <v>20</v>
      </c>
      <c r="L813" s="23" t="str">
        <f t="shared" si="208"/>
        <v>10–20</v>
      </c>
      <c r="M813" s="25">
        <v>70</v>
      </c>
      <c r="N813" s="18" t="str">
        <f t="shared" si="220"/>
        <v>&lt;110</v>
      </c>
      <c r="O813" s="25">
        <v>30.228000000000002</v>
      </c>
      <c r="P813" s="18" t="str">
        <f t="shared" si="218"/>
        <v>26–44</v>
      </c>
      <c r="Q813" s="25">
        <v>0</v>
      </c>
      <c r="R813" s="18" t="str">
        <f t="shared" si="231"/>
        <v>&lt;25</v>
      </c>
      <c r="S813" s="26" t="s">
        <v>8</v>
      </c>
      <c r="T813" s="18">
        <v>23</v>
      </c>
      <c r="U813" s="26" t="str">
        <f t="shared" si="229"/>
        <v>&gt;15</v>
      </c>
      <c r="V813" s="22">
        <v>4</v>
      </c>
      <c r="W813" s="22" t="str">
        <f t="shared" si="221"/>
        <v>2000–4000</v>
      </c>
      <c r="X813" s="25">
        <v>2070</v>
      </c>
      <c r="Y813" s="25">
        <v>2530</v>
      </c>
      <c r="Z813" s="27">
        <f t="shared" si="222"/>
        <v>0.20067069546215124</v>
      </c>
      <c r="AA813" s="25"/>
      <c r="AB813" s="25"/>
      <c r="AC813" s="27"/>
      <c r="AD813" s="25"/>
      <c r="AE813" s="25"/>
      <c r="AF813" s="27"/>
      <c r="AG813" s="22"/>
      <c r="AH813" s="28"/>
      <c r="AI813" s="28"/>
      <c r="AJ813" s="27"/>
      <c r="AK813" s="28"/>
      <c r="AL813" s="28"/>
      <c r="AM813" s="27"/>
      <c r="AN813" s="28"/>
      <c r="AO813" s="28"/>
      <c r="AP813" s="27"/>
      <c r="AQ813" s="25"/>
      <c r="AR813" s="25"/>
      <c r="AS813" s="27"/>
      <c r="AT813" s="25"/>
      <c r="AU813" s="25"/>
      <c r="AV813" s="27"/>
      <c r="AW813" s="25"/>
      <c r="AX813" s="25"/>
      <c r="AY813" s="27"/>
      <c r="AZ813" s="26"/>
    </row>
    <row r="814" spans="1:52" x14ac:dyDescent="0.25">
      <c r="A814" s="22">
        <v>811</v>
      </c>
      <c r="B814" s="34">
        <v>82</v>
      </c>
      <c r="C814" s="22" t="s">
        <v>496</v>
      </c>
      <c r="D814" s="22" t="s">
        <v>6</v>
      </c>
      <c r="E814" s="23">
        <v>0.1</v>
      </c>
      <c r="F814" s="23" t="str">
        <f t="shared" si="230"/>
        <v>≤0.5</v>
      </c>
      <c r="G814" s="24">
        <v>7.8</v>
      </c>
      <c r="H814" s="23" t="str">
        <f t="shared" si="207"/>
        <v>&gt;7.0</v>
      </c>
      <c r="I814" s="23">
        <v>38</v>
      </c>
      <c r="J814" s="23" t="str">
        <f t="shared" si="228"/>
        <v>&gt;15</v>
      </c>
      <c r="K814" s="24">
        <v>20</v>
      </c>
      <c r="L814" s="23" t="str">
        <f t="shared" si="208"/>
        <v>10–20</v>
      </c>
      <c r="M814" s="25">
        <v>70</v>
      </c>
      <c r="N814" s="18" t="str">
        <f t="shared" si="220"/>
        <v>&lt;110</v>
      </c>
      <c r="O814" s="25">
        <v>30.228000000000002</v>
      </c>
      <c r="P814" s="18" t="str">
        <f t="shared" si="218"/>
        <v>26–44</v>
      </c>
      <c r="Q814" s="25">
        <v>0</v>
      </c>
      <c r="R814" s="18" t="str">
        <f t="shared" si="231"/>
        <v>&lt;25</v>
      </c>
      <c r="S814" s="26" t="s">
        <v>8</v>
      </c>
      <c r="T814" s="18">
        <v>23</v>
      </c>
      <c r="U814" s="26" t="str">
        <f t="shared" si="229"/>
        <v>&gt;15</v>
      </c>
      <c r="V814" s="22">
        <v>4</v>
      </c>
      <c r="W814" s="22" t="str">
        <f t="shared" si="221"/>
        <v>&lt;2000</v>
      </c>
      <c r="X814" s="25">
        <v>1630</v>
      </c>
      <c r="Y814" s="25">
        <v>3520</v>
      </c>
      <c r="Z814" s="27">
        <f t="shared" si="222"/>
        <v>0.76988097479133477</v>
      </c>
      <c r="AA814" s="25"/>
      <c r="AB814" s="25"/>
      <c r="AC814" s="27"/>
      <c r="AD814" s="25"/>
      <c r="AE814" s="25"/>
      <c r="AF814" s="27"/>
      <c r="AG814" s="22"/>
      <c r="AH814" s="28"/>
      <c r="AI814" s="28"/>
      <c r="AJ814" s="27"/>
      <c r="AK814" s="28"/>
      <c r="AL814" s="28"/>
      <c r="AM814" s="27"/>
      <c r="AN814" s="28"/>
      <c r="AO814" s="28"/>
      <c r="AP814" s="27"/>
      <c r="AQ814" s="25"/>
      <c r="AR814" s="25"/>
      <c r="AS814" s="27"/>
      <c r="AT814" s="25"/>
      <c r="AU814" s="25"/>
      <c r="AV814" s="27"/>
      <c r="AW814" s="25"/>
      <c r="AX814" s="25"/>
      <c r="AY814" s="27"/>
      <c r="AZ814" s="26"/>
    </row>
    <row r="815" spans="1:52" x14ac:dyDescent="0.25">
      <c r="A815" s="22">
        <v>812</v>
      </c>
      <c r="B815" s="34">
        <v>82</v>
      </c>
      <c r="C815" s="22" t="s">
        <v>496</v>
      </c>
      <c r="D815" s="22" t="s">
        <v>6</v>
      </c>
      <c r="E815" s="23">
        <v>0.1</v>
      </c>
      <c r="F815" s="23" t="str">
        <f t="shared" si="230"/>
        <v>≤0.5</v>
      </c>
      <c r="G815" s="24">
        <v>7.8</v>
      </c>
      <c r="H815" s="23" t="str">
        <f t="shared" ref="H815:H848" si="232">IF(G815&gt;7,"&gt;7.0","≤7.0")</f>
        <v>&gt;7.0</v>
      </c>
      <c r="I815" s="23">
        <v>38</v>
      </c>
      <c r="J815" s="23" t="str">
        <f t="shared" si="228"/>
        <v>&gt;15</v>
      </c>
      <c r="K815" s="24">
        <v>20</v>
      </c>
      <c r="L815" s="23" t="str">
        <f t="shared" ref="L815:L829" si="233">IF(K815&gt;20,"&gt;20",IF(K815&gt;10,"10–20","&lt;10"))</f>
        <v>10–20</v>
      </c>
      <c r="M815" s="25">
        <v>70</v>
      </c>
      <c r="N815" s="18" t="str">
        <f t="shared" si="220"/>
        <v>&lt;110</v>
      </c>
      <c r="O815" s="25">
        <v>30.228000000000002</v>
      </c>
      <c r="P815" s="18" t="str">
        <f t="shared" si="218"/>
        <v>26–44</v>
      </c>
      <c r="Q815" s="25">
        <v>0</v>
      </c>
      <c r="R815" s="18" t="str">
        <f t="shared" si="231"/>
        <v>&lt;25</v>
      </c>
      <c r="S815" s="26" t="s">
        <v>8</v>
      </c>
      <c r="T815" s="18">
        <v>23</v>
      </c>
      <c r="U815" s="26" t="str">
        <f t="shared" si="229"/>
        <v>&gt;15</v>
      </c>
      <c r="V815" s="22">
        <v>4</v>
      </c>
      <c r="W815" s="22" t="str">
        <f t="shared" si="221"/>
        <v>&lt;2000</v>
      </c>
      <c r="X815" s="25">
        <v>1840</v>
      </c>
      <c r="Y815" s="25">
        <v>3240</v>
      </c>
      <c r="Z815" s="27">
        <f t="shared" si="222"/>
        <v>0.56580775818334383</v>
      </c>
      <c r="AA815" s="25"/>
      <c r="AB815" s="25"/>
      <c r="AC815" s="27"/>
      <c r="AD815" s="25"/>
      <c r="AE815" s="25"/>
      <c r="AF815" s="27"/>
      <c r="AG815" s="22"/>
      <c r="AH815" s="28"/>
      <c r="AI815" s="28"/>
      <c r="AJ815" s="27"/>
      <c r="AK815" s="28"/>
      <c r="AL815" s="28"/>
      <c r="AM815" s="27"/>
      <c r="AN815" s="28"/>
      <c r="AO815" s="28"/>
      <c r="AP815" s="27"/>
      <c r="AQ815" s="25"/>
      <c r="AR815" s="25"/>
      <c r="AS815" s="27"/>
      <c r="AT815" s="25"/>
      <c r="AU815" s="25"/>
      <c r="AV815" s="27"/>
      <c r="AW815" s="25"/>
      <c r="AX815" s="25"/>
      <c r="AY815" s="27"/>
      <c r="AZ815" s="26"/>
    </row>
    <row r="816" spans="1:52" x14ac:dyDescent="0.25">
      <c r="A816" s="22">
        <v>813</v>
      </c>
      <c r="B816" s="34">
        <v>82</v>
      </c>
      <c r="C816" s="22" t="s">
        <v>496</v>
      </c>
      <c r="D816" s="22" t="s">
        <v>6</v>
      </c>
      <c r="E816" s="23">
        <v>0.1</v>
      </c>
      <c r="F816" s="23" t="str">
        <f t="shared" si="230"/>
        <v>≤0.5</v>
      </c>
      <c r="G816" s="24">
        <v>7.8</v>
      </c>
      <c r="H816" s="23" t="str">
        <f t="shared" si="232"/>
        <v>&gt;7.0</v>
      </c>
      <c r="I816" s="23">
        <v>38</v>
      </c>
      <c r="J816" s="23" t="str">
        <f t="shared" si="228"/>
        <v>&gt;15</v>
      </c>
      <c r="K816" s="24">
        <v>20</v>
      </c>
      <c r="L816" s="23" t="str">
        <f t="shared" si="233"/>
        <v>10–20</v>
      </c>
      <c r="M816" s="25">
        <v>70</v>
      </c>
      <c r="N816" s="18" t="str">
        <f t="shared" si="220"/>
        <v>&lt;110</v>
      </c>
      <c r="O816" s="25">
        <v>30.228000000000002</v>
      </c>
      <c r="P816" s="18" t="str">
        <f t="shared" si="218"/>
        <v>26–44</v>
      </c>
      <c r="Q816" s="25">
        <v>0</v>
      </c>
      <c r="R816" s="18" t="str">
        <f t="shared" si="231"/>
        <v>&lt;25</v>
      </c>
      <c r="S816" s="26" t="s">
        <v>8</v>
      </c>
      <c r="T816" s="18">
        <v>23</v>
      </c>
      <c r="U816" s="26" t="str">
        <f t="shared" si="229"/>
        <v>&gt;15</v>
      </c>
      <c r="V816" s="22">
        <v>4</v>
      </c>
      <c r="W816" s="22" t="str">
        <f t="shared" si="221"/>
        <v>&lt;2000</v>
      </c>
      <c r="X816" s="25">
        <v>1620</v>
      </c>
      <c r="Y816" s="25">
        <v>3230</v>
      </c>
      <c r="Z816" s="27">
        <f t="shared" si="222"/>
        <v>0.69005598799027246</v>
      </c>
      <c r="AA816" s="25"/>
      <c r="AB816" s="25"/>
      <c r="AC816" s="27"/>
      <c r="AD816" s="25"/>
      <c r="AE816" s="25"/>
      <c r="AF816" s="27"/>
      <c r="AG816" s="22"/>
      <c r="AH816" s="28"/>
      <c r="AI816" s="28"/>
      <c r="AJ816" s="27"/>
      <c r="AK816" s="28"/>
      <c r="AL816" s="28"/>
      <c r="AM816" s="27"/>
      <c r="AN816" s="28"/>
      <c r="AO816" s="28"/>
      <c r="AP816" s="27"/>
      <c r="AQ816" s="25"/>
      <c r="AR816" s="25"/>
      <c r="AS816" s="27"/>
      <c r="AT816" s="25"/>
      <c r="AU816" s="25"/>
      <c r="AV816" s="27"/>
      <c r="AW816" s="25"/>
      <c r="AX816" s="25"/>
      <c r="AY816" s="27"/>
      <c r="AZ816" s="26"/>
    </row>
    <row r="817" spans="1:52" x14ac:dyDescent="0.25">
      <c r="A817" s="22">
        <v>814</v>
      </c>
      <c r="B817" s="34">
        <v>82</v>
      </c>
      <c r="C817" s="22" t="s">
        <v>496</v>
      </c>
      <c r="D817" s="22" t="s">
        <v>6</v>
      </c>
      <c r="E817" s="23">
        <v>0.1</v>
      </c>
      <c r="F817" s="23" t="str">
        <f t="shared" si="230"/>
        <v>≤0.5</v>
      </c>
      <c r="G817" s="24">
        <v>7.8</v>
      </c>
      <c r="H817" s="23" t="str">
        <f t="shared" si="232"/>
        <v>&gt;7.0</v>
      </c>
      <c r="I817" s="23">
        <v>38</v>
      </c>
      <c r="J817" s="23" t="str">
        <f t="shared" si="228"/>
        <v>&gt;15</v>
      </c>
      <c r="K817" s="24">
        <v>20</v>
      </c>
      <c r="L817" s="23" t="str">
        <f t="shared" si="233"/>
        <v>10–20</v>
      </c>
      <c r="M817" s="25">
        <v>70</v>
      </c>
      <c r="N817" s="18" t="str">
        <f t="shared" si="220"/>
        <v>&lt;110</v>
      </c>
      <c r="O817" s="25">
        <v>30.228000000000002</v>
      </c>
      <c r="P817" s="18" t="str">
        <f t="shared" si="218"/>
        <v>26–44</v>
      </c>
      <c r="Q817" s="25">
        <v>0</v>
      </c>
      <c r="R817" s="18" t="str">
        <f t="shared" si="231"/>
        <v>&lt;25</v>
      </c>
      <c r="S817" s="26" t="s">
        <v>8</v>
      </c>
      <c r="T817" s="18">
        <v>23</v>
      </c>
      <c r="U817" s="26" t="str">
        <f t="shared" si="229"/>
        <v>&gt;15</v>
      </c>
      <c r="V817" s="22">
        <v>4</v>
      </c>
      <c r="W817" s="22" t="str">
        <f t="shared" si="221"/>
        <v>2000–4000</v>
      </c>
      <c r="X817" s="25">
        <v>2340</v>
      </c>
      <c r="Y817" s="25">
        <v>3240</v>
      </c>
      <c r="Z817" s="27">
        <f t="shared" si="222"/>
        <v>0.32542240043462795</v>
      </c>
      <c r="AA817" s="25"/>
      <c r="AB817" s="25"/>
      <c r="AC817" s="27"/>
      <c r="AD817" s="25"/>
      <c r="AE817" s="25"/>
      <c r="AF817" s="27"/>
      <c r="AG817" s="22"/>
      <c r="AH817" s="28"/>
      <c r="AI817" s="28"/>
      <c r="AJ817" s="27"/>
      <c r="AK817" s="28"/>
      <c r="AL817" s="28"/>
      <c r="AM817" s="27"/>
      <c r="AN817" s="28"/>
      <c r="AO817" s="28"/>
      <c r="AP817" s="27"/>
      <c r="AQ817" s="25"/>
      <c r="AR817" s="25"/>
      <c r="AS817" s="27"/>
      <c r="AT817" s="25"/>
      <c r="AU817" s="25"/>
      <c r="AV817" s="27"/>
      <c r="AW817" s="25"/>
      <c r="AX817" s="25"/>
      <c r="AY817" s="27"/>
      <c r="AZ817" s="26"/>
    </row>
    <row r="818" spans="1:52" x14ac:dyDescent="0.25">
      <c r="A818" s="22">
        <v>815</v>
      </c>
      <c r="B818" s="34">
        <v>82</v>
      </c>
      <c r="C818" s="22" t="s">
        <v>496</v>
      </c>
      <c r="D818" s="22" t="s">
        <v>6</v>
      </c>
      <c r="E818" s="23">
        <v>0.1</v>
      </c>
      <c r="F818" s="23" t="str">
        <f t="shared" si="230"/>
        <v>≤0.5</v>
      </c>
      <c r="G818" s="24">
        <v>7.8</v>
      </c>
      <c r="H818" s="23" t="str">
        <f t="shared" si="232"/>
        <v>&gt;7.0</v>
      </c>
      <c r="I818" s="23">
        <v>38</v>
      </c>
      <c r="J818" s="23" t="str">
        <f t="shared" si="228"/>
        <v>&gt;15</v>
      </c>
      <c r="K818" s="24">
        <v>20</v>
      </c>
      <c r="L818" s="23" t="str">
        <f t="shared" si="233"/>
        <v>10–20</v>
      </c>
      <c r="M818" s="25">
        <v>70</v>
      </c>
      <c r="N818" s="18" t="str">
        <f t="shared" si="220"/>
        <v>&lt;110</v>
      </c>
      <c r="O818" s="25">
        <v>30.228000000000002</v>
      </c>
      <c r="P818" s="18" t="str">
        <f t="shared" si="218"/>
        <v>26–44</v>
      </c>
      <c r="Q818" s="25">
        <v>0</v>
      </c>
      <c r="R818" s="18" t="str">
        <f t="shared" si="231"/>
        <v>&lt;25</v>
      </c>
      <c r="S818" s="26" t="s">
        <v>8</v>
      </c>
      <c r="T818" s="18">
        <v>23</v>
      </c>
      <c r="U818" s="26" t="str">
        <f t="shared" si="229"/>
        <v>&gt;15</v>
      </c>
      <c r="V818" s="22">
        <v>4</v>
      </c>
      <c r="W818" s="22" t="str">
        <f t="shared" si="221"/>
        <v>2000–4000</v>
      </c>
      <c r="X818" s="25">
        <v>3410</v>
      </c>
      <c r="Y818" s="25">
        <v>4780</v>
      </c>
      <c r="Z818" s="27">
        <f t="shared" si="222"/>
        <v>0.33772825520793925</v>
      </c>
      <c r="AA818" s="25"/>
      <c r="AB818" s="25"/>
      <c r="AC818" s="27"/>
      <c r="AD818" s="25"/>
      <c r="AE818" s="25"/>
      <c r="AF818" s="27"/>
      <c r="AG818" s="22"/>
      <c r="AH818" s="28"/>
      <c r="AI818" s="28"/>
      <c r="AJ818" s="27"/>
      <c r="AK818" s="28"/>
      <c r="AL818" s="28"/>
      <c r="AM818" s="27"/>
      <c r="AN818" s="28"/>
      <c r="AO818" s="28"/>
      <c r="AP818" s="27"/>
      <c r="AQ818" s="25"/>
      <c r="AR818" s="25"/>
      <c r="AS818" s="27"/>
      <c r="AT818" s="25"/>
      <c r="AU818" s="25"/>
      <c r="AV818" s="27"/>
      <c r="AW818" s="25"/>
      <c r="AX818" s="25"/>
      <c r="AY818" s="27"/>
      <c r="AZ818" s="26"/>
    </row>
    <row r="819" spans="1:52" x14ac:dyDescent="0.25">
      <c r="A819" s="22">
        <v>816</v>
      </c>
      <c r="B819" s="34">
        <v>82</v>
      </c>
      <c r="C819" s="22" t="s">
        <v>496</v>
      </c>
      <c r="D819" s="22" t="s">
        <v>6</v>
      </c>
      <c r="E819" s="23">
        <v>0.1</v>
      </c>
      <c r="F819" s="23" t="str">
        <f t="shared" si="230"/>
        <v>≤0.5</v>
      </c>
      <c r="G819" s="24">
        <v>7.8</v>
      </c>
      <c r="H819" s="23" t="str">
        <f t="shared" si="232"/>
        <v>&gt;7.0</v>
      </c>
      <c r="I819" s="23">
        <v>38</v>
      </c>
      <c r="J819" s="23" t="str">
        <f t="shared" si="228"/>
        <v>&gt;15</v>
      </c>
      <c r="K819" s="24">
        <v>20</v>
      </c>
      <c r="L819" s="23" t="str">
        <f t="shared" si="233"/>
        <v>10–20</v>
      </c>
      <c r="M819" s="25">
        <v>70</v>
      </c>
      <c r="N819" s="18" t="str">
        <f t="shared" si="220"/>
        <v>&lt;110</v>
      </c>
      <c r="O819" s="25">
        <v>30.228000000000002</v>
      </c>
      <c r="P819" s="18" t="str">
        <f t="shared" si="218"/>
        <v>26–44</v>
      </c>
      <c r="Q819" s="25">
        <v>0</v>
      </c>
      <c r="R819" s="18" t="str">
        <f t="shared" si="231"/>
        <v>&lt;25</v>
      </c>
      <c r="S819" s="26" t="s">
        <v>8</v>
      </c>
      <c r="T819" s="18">
        <v>23</v>
      </c>
      <c r="U819" s="26" t="str">
        <f t="shared" si="229"/>
        <v>&gt;15</v>
      </c>
      <c r="V819" s="22">
        <v>4</v>
      </c>
      <c r="W819" s="22" t="str">
        <f t="shared" si="221"/>
        <v>&lt;2000</v>
      </c>
      <c r="X819" s="25">
        <v>1830</v>
      </c>
      <c r="Y819" s="25">
        <v>3670</v>
      </c>
      <c r="Z819" s="27">
        <f t="shared" si="222"/>
        <v>0.69587569521314918</v>
      </c>
      <c r="AA819" s="25"/>
      <c r="AB819" s="25"/>
      <c r="AC819" s="27"/>
      <c r="AD819" s="25"/>
      <c r="AE819" s="25"/>
      <c r="AF819" s="27"/>
      <c r="AG819" s="22"/>
      <c r="AH819" s="28"/>
      <c r="AI819" s="28"/>
      <c r="AJ819" s="27"/>
      <c r="AK819" s="28"/>
      <c r="AL819" s="28"/>
      <c r="AM819" s="27"/>
      <c r="AN819" s="28"/>
      <c r="AO819" s="28"/>
      <c r="AP819" s="27"/>
      <c r="AQ819" s="25"/>
      <c r="AR819" s="25"/>
      <c r="AS819" s="27"/>
      <c r="AT819" s="25"/>
      <c r="AU819" s="25"/>
      <c r="AV819" s="27"/>
      <c r="AW819" s="25"/>
      <c r="AX819" s="25"/>
      <c r="AY819" s="27"/>
      <c r="AZ819" s="26"/>
    </row>
    <row r="820" spans="1:52" x14ac:dyDescent="0.25">
      <c r="A820" s="22">
        <v>817</v>
      </c>
      <c r="B820" s="34">
        <v>82</v>
      </c>
      <c r="C820" s="22" t="s">
        <v>496</v>
      </c>
      <c r="D820" s="22" t="s">
        <v>6</v>
      </c>
      <c r="E820" s="23">
        <v>0.1</v>
      </c>
      <c r="F820" s="23" t="str">
        <f t="shared" si="230"/>
        <v>≤0.5</v>
      </c>
      <c r="G820" s="24">
        <v>7.8</v>
      </c>
      <c r="H820" s="23" t="str">
        <f t="shared" si="232"/>
        <v>&gt;7.0</v>
      </c>
      <c r="I820" s="23">
        <v>38</v>
      </c>
      <c r="J820" s="23" t="str">
        <f t="shared" si="228"/>
        <v>&gt;15</v>
      </c>
      <c r="K820" s="24">
        <v>20</v>
      </c>
      <c r="L820" s="23" t="str">
        <f t="shared" si="233"/>
        <v>10–20</v>
      </c>
      <c r="M820" s="25">
        <v>70</v>
      </c>
      <c r="N820" s="18" t="str">
        <f t="shared" si="220"/>
        <v>&lt;110</v>
      </c>
      <c r="O820" s="25">
        <v>30.228000000000002</v>
      </c>
      <c r="P820" s="18" t="str">
        <f t="shared" si="218"/>
        <v>26–44</v>
      </c>
      <c r="Q820" s="25">
        <v>0</v>
      </c>
      <c r="R820" s="18" t="str">
        <f t="shared" si="231"/>
        <v>&lt;25</v>
      </c>
      <c r="S820" s="26" t="s">
        <v>8</v>
      </c>
      <c r="T820" s="18">
        <v>23</v>
      </c>
      <c r="U820" s="26" t="str">
        <f t="shared" si="229"/>
        <v>&gt;15</v>
      </c>
      <c r="V820" s="22">
        <v>4</v>
      </c>
      <c r="W820" s="22" t="str">
        <f t="shared" si="221"/>
        <v>2000–4000</v>
      </c>
      <c r="X820" s="25">
        <v>2500</v>
      </c>
      <c r="Y820" s="25">
        <v>3820</v>
      </c>
      <c r="Z820" s="27">
        <f t="shared" si="222"/>
        <v>0.42395969074432877</v>
      </c>
      <c r="AA820" s="25"/>
      <c r="AB820" s="25"/>
      <c r="AC820" s="27"/>
      <c r="AD820" s="25"/>
      <c r="AE820" s="25"/>
      <c r="AF820" s="27"/>
      <c r="AG820" s="22"/>
      <c r="AH820" s="28"/>
      <c r="AI820" s="28"/>
      <c r="AJ820" s="27"/>
      <c r="AK820" s="28"/>
      <c r="AL820" s="28"/>
      <c r="AM820" s="27"/>
      <c r="AN820" s="28"/>
      <c r="AO820" s="28"/>
      <c r="AP820" s="27"/>
      <c r="AQ820" s="25"/>
      <c r="AR820" s="25"/>
      <c r="AS820" s="27"/>
      <c r="AT820" s="25"/>
      <c r="AU820" s="25"/>
      <c r="AV820" s="27"/>
      <c r="AW820" s="25"/>
      <c r="AX820" s="25"/>
      <c r="AY820" s="27"/>
      <c r="AZ820" s="26"/>
    </row>
    <row r="821" spans="1:52" x14ac:dyDescent="0.25">
      <c r="A821" s="22">
        <v>818</v>
      </c>
      <c r="B821" s="34">
        <v>82</v>
      </c>
      <c r="C821" s="22" t="s">
        <v>496</v>
      </c>
      <c r="D821" s="22" t="s">
        <v>6</v>
      </c>
      <c r="E821" s="23">
        <v>0.1</v>
      </c>
      <c r="F821" s="23" t="str">
        <f t="shared" si="230"/>
        <v>≤0.5</v>
      </c>
      <c r="G821" s="24">
        <v>7.8</v>
      </c>
      <c r="H821" s="23" t="str">
        <f t="shared" si="232"/>
        <v>&gt;7.0</v>
      </c>
      <c r="I821" s="23">
        <v>38</v>
      </c>
      <c r="J821" s="23" t="str">
        <f t="shared" si="228"/>
        <v>&gt;15</v>
      </c>
      <c r="K821" s="24">
        <v>20</v>
      </c>
      <c r="L821" s="23" t="str">
        <f t="shared" si="233"/>
        <v>10–20</v>
      </c>
      <c r="M821" s="25">
        <v>70</v>
      </c>
      <c r="N821" s="18" t="str">
        <f t="shared" si="220"/>
        <v>&lt;110</v>
      </c>
      <c r="O821" s="25">
        <v>30.228000000000002</v>
      </c>
      <c r="P821" s="18" t="str">
        <f t="shared" si="218"/>
        <v>26–44</v>
      </c>
      <c r="Q821" s="25">
        <v>0</v>
      </c>
      <c r="R821" s="18" t="str">
        <f t="shared" si="231"/>
        <v>&lt;25</v>
      </c>
      <c r="S821" s="26" t="s">
        <v>8</v>
      </c>
      <c r="T821" s="18">
        <v>23</v>
      </c>
      <c r="U821" s="26" t="str">
        <f t="shared" si="229"/>
        <v>&gt;15</v>
      </c>
      <c r="V821" s="22">
        <v>4</v>
      </c>
      <c r="W821" s="22" t="str">
        <f t="shared" si="221"/>
        <v>2000–4000</v>
      </c>
      <c r="X821" s="25">
        <v>2420</v>
      </c>
      <c r="Y821" s="25">
        <v>4090</v>
      </c>
      <c r="Z821" s="27">
        <f t="shared" si="222"/>
        <v>0.52477742988611542</v>
      </c>
      <c r="AA821" s="25"/>
      <c r="AB821" s="25"/>
      <c r="AC821" s="27"/>
      <c r="AD821" s="25"/>
      <c r="AE821" s="25"/>
      <c r="AF821" s="27"/>
      <c r="AG821" s="22"/>
      <c r="AH821" s="28"/>
      <c r="AI821" s="28"/>
      <c r="AJ821" s="27"/>
      <c r="AK821" s="28"/>
      <c r="AL821" s="28"/>
      <c r="AM821" s="27"/>
      <c r="AN821" s="28"/>
      <c r="AO821" s="28"/>
      <c r="AP821" s="27"/>
      <c r="AQ821" s="25"/>
      <c r="AR821" s="25"/>
      <c r="AS821" s="27"/>
      <c r="AT821" s="25"/>
      <c r="AU821" s="25"/>
      <c r="AV821" s="27"/>
      <c r="AW821" s="25"/>
      <c r="AX821" s="25"/>
      <c r="AY821" s="27"/>
      <c r="AZ821" s="26"/>
    </row>
    <row r="822" spans="1:52" x14ac:dyDescent="0.25">
      <c r="A822" s="22">
        <v>819</v>
      </c>
      <c r="B822" s="34">
        <v>82</v>
      </c>
      <c r="C822" s="22" t="s">
        <v>496</v>
      </c>
      <c r="D822" s="22" t="s">
        <v>6</v>
      </c>
      <c r="E822" s="23">
        <v>0.1</v>
      </c>
      <c r="F822" s="23" t="str">
        <f t="shared" si="230"/>
        <v>≤0.5</v>
      </c>
      <c r="G822" s="24">
        <v>7.8</v>
      </c>
      <c r="H822" s="23" t="str">
        <f t="shared" si="232"/>
        <v>&gt;7.0</v>
      </c>
      <c r="I822" s="23">
        <v>38</v>
      </c>
      <c r="J822" s="23" t="str">
        <f t="shared" si="228"/>
        <v>&gt;15</v>
      </c>
      <c r="K822" s="24">
        <v>20</v>
      </c>
      <c r="L822" s="23" t="str">
        <f t="shared" si="233"/>
        <v>10–20</v>
      </c>
      <c r="M822" s="25">
        <v>70</v>
      </c>
      <c r="N822" s="18" t="str">
        <f t="shared" si="220"/>
        <v>&lt;110</v>
      </c>
      <c r="O822" s="25">
        <v>30.228000000000002</v>
      </c>
      <c r="P822" s="18" t="str">
        <f t="shared" si="218"/>
        <v>26–44</v>
      </c>
      <c r="Q822" s="25">
        <v>0</v>
      </c>
      <c r="R822" s="18" t="str">
        <f t="shared" si="231"/>
        <v>&lt;25</v>
      </c>
      <c r="S822" s="26" t="s">
        <v>8</v>
      </c>
      <c r="T822" s="18">
        <v>23</v>
      </c>
      <c r="U822" s="26" t="str">
        <f t="shared" si="229"/>
        <v>&gt;15</v>
      </c>
      <c r="V822" s="22">
        <v>4</v>
      </c>
      <c r="W822" s="22" t="str">
        <f t="shared" si="221"/>
        <v>&lt;2000</v>
      </c>
      <c r="X822" s="25">
        <v>1220</v>
      </c>
      <c r="Y822" s="25">
        <v>2100</v>
      </c>
      <c r="Z822" s="27">
        <f t="shared" si="222"/>
        <v>0.54308648598421205</v>
      </c>
      <c r="AA822" s="25"/>
      <c r="AB822" s="25"/>
      <c r="AC822" s="27"/>
      <c r="AD822" s="25"/>
      <c r="AE822" s="25"/>
      <c r="AF822" s="27"/>
      <c r="AG822" s="22"/>
      <c r="AH822" s="28"/>
      <c r="AI822" s="28"/>
      <c r="AJ822" s="27"/>
      <c r="AK822" s="28"/>
      <c r="AL822" s="28"/>
      <c r="AM822" s="27"/>
      <c r="AN822" s="28"/>
      <c r="AO822" s="28"/>
      <c r="AP822" s="27"/>
      <c r="AQ822" s="25"/>
      <c r="AR822" s="25"/>
      <c r="AS822" s="27"/>
      <c r="AT822" s="25"/>
      <c r="AU822" s="25"/>
      <c r="AV822" s="27"/>
      <c r="AW822" s="25"/>
      <c r="AX822" s="25"/>
      <c r="AY822" s="27"/>
      <c r="AZ822" s="26"/>
    </row>
    <row r="823" spans="1:52" x14ac:dyDescent="0.25">
      <c r="A823" s="22">
        <v>820</v>
      </c>
      <c r="B823" s="34">
        <v>82</v>
      </c>
      <c r="C823" s="22" t="s">
        <v>496</v>
      </c>
      <c r="D823" s="22" t="s">
        <v>6</v>
      </c>
      <c r="E823" s="23">
        <v>0.1</v>
      </c>
      <c r="F823" s="23" t="str">
        <f t="shared" si="230"/>
        <v>≤0.5</v>
      </c>
      <c r="G823" s="24">
        <v>7.8</v>
      </c>
      <c r="H823" s="23" t="str">
        <f t="shared" si="232"/>
        <v>&gt;7.0</v>
      </c>
      <c r="I823" s="23">
        <v>38</v>
      </c>
      <c r="J823" s="23" t="str">
        <f t="shared" si="228"/>
        <v>&gt;15</v>
      </c>
      <c r="K823" s="24">
        <v>20</v>
      </c>
      <c r="L823" s="23" t="str">
        <f t="shared" si="233"/>
        <v>10–20</v>
      </c>
      <c r="M823" s="25">
        <v>70</v>
      </c>
      <c r="N823" s="18" t="str">
        <f t="shared" si="220"/>
        <v>&lt;110</v>
      </c>
      <c r="O823" s="25">
        <v>30.228000000000002</v>
      </c>
      <c r="P823" s="18" t="str">
        <f t="shared" si="218"/>
        <v>26–44</v>
      </c>
      <c r="Q823" s="25">
        <v>0</v>
      </c>
      <c r="R823" s="18" t="str">
        <f t="shared" si="231"/>
        <v>&lt;25</v>
      </c>
      <c r="S823" s="26" t="s">
        <v>8</v>
      </c>
      <c r="T823" s="18">
        <v>23</v>
      </c>
      <c r="U823" s="26" t="str">
        <f t="shared" si="229"/>
        <v>&gt;15</v>
      </c>
      <c r="V823" s="22">
        <v>4</v>
      </c>
      <c r="W823" s="22" t="str">
        <f t="shared" si="221"/>
        <v>&lt;2000</v>
      </c>
      <c r="X823" s="25">
        <v>800</v>
      </c>
      <c r="Y823" s="25">
        <v>1720</v>
      </c>
      <c r="Z823" s="27">
        <f t="shared" si="222"/>
        <v>0.76546784213957142</v>
      </c>
      <c r="AA823" s="25"/>
      <c r="AB823" s="25"/>
      <c r="AC823" s="27"/>
      <c r="AD823" s="25"/>
      <c r="AE823" s="25"/>
      <c r="AF823" s="27"/>
      <c r="AG823" s="22"/>
      <c r="AH823" s="28"/>
      <c r="AI823" s="28"/>
      <c r="AJ823" s="27"/>
      <c r="AK823" s="28"/>
      <c r="AL823" s="28"/>
      <c r="AM823" s="27"/>
      <c r="AN823" s="28"/>
      <c r="AO823" s="28"/>
      <c r="AP823" s="27"/>
      <c r="AQ823" s="25"/>
      <c r="AR823" s="25"/>
      <c r="AS823" s="27"/>
      <c r="AT823" s="25"/>
      <c r="AU823" s="25"/>
      <c r="AV823" s="27"/>
      <c r="AW823" s="25"/>
      <c r="AX823" s="25"/>
      <c r="AY823" s="27"/>
      <c r="AZ823" s="26"/>
    </row>
    <row r="824" spans="1:52" x14ac:dyDescent="0.25">
      <c r="A824" s="22">
        <v>821</v>
      </c>
      <c r="B824" s="34">
        <v>82</v>
      </c>
      <c r="C824" s="22" t="s">
        <v>496</v>
      </c>
      <c r="D824" s="22" t="s">
        <v>6</v>
      </c>
      <c r="E824" s="23">
        <v>0.1</v>
      </c>
      <c r="F824" s="23" t="str">
        <f t="shared" si="230"/>
        <v>≤0.5</v>
      </c>
      <c r="G824" s="24">
        <v>7.8</v>
      </c>
      <c r="H824" s="23" t="str">
        <f t="shared" si="232"/>
        <v>&gt;7.0</v>
      </c>
      <c r="I824" s="23">
        <v>38</v>
      </c>
      <c r="J824" s="23" t="str">
        <f t="shared" si="228"/>
        <v>&gt;15</v>
      </c>
      <c r="K824" s="24">
        <v>20</v>
      </c>
      <c r="L824" s="23" t="str">
        <f t="shared" si="233"/>
        <v>10–20</v>
      </c>
      <c r="M824" s="25">
        <v>70</v>
      </c>
      <c r="N824" s="18" t="str">
        <f t="shared" si="220"/>
        <v>&lt;110</v>
      </c>
      <c r="O824" s="25">
        <v>30.228000000000002</v>
      </c>
      <c r="P824" s="18" t="str">
        <f t="shared" si="218"/>
        <v>26–44</v>
      </c>
      <c r="Q824" s="25">
        <v>0</v>
      </c>
      <c r="R824" s="18" t="str">
        <f t="shared" si="231"/>
        <v>&lt;25</v>
      </c>
      <c r="S824" s="26" t="s">
        <v>8</v>
      </c>
      <c r="T824" s="18">
        <v>23</v>
      </c>
      <c r="U824" s="26" t="str">
        <f t="shared" si="229"/>
        <v>&gt;15</v>
      </c>
      <c r="V824" s="22">
        <v>4</v>
      </c>
      <c r="W824" s="22" t="str">
        <f t="shared" si="221"/>
        <v>&lt;2000</v>
      </c>
      <c r="X824" s="25">
        <v>660</v>
      </c>
      <c r="Y824" s="25">
        <v>3100</v>
      </c>
      <c r="Z824" s="27">
        <f t="shared" si="222"/>
        <v>1.5469175554527665</v>
      </c>
      <c r="AA824" s="25"/>
      <c r="AB824" s="25"/>
      <c r="AC824" s="27"/>
      <c r="AD824" s="25"/>
      <c r="AE824" s="25"/>
      <c r="AF824" s="27"/>
      <c r="AG824" s="22"/>
      <c r="AH824" s="28"/>
      <c r="AI824" s="28"/>
      <c r="AJ824" s="27"/>
      <c r="AK824" s="28"/>
      <c r="AL824" s="28"/>
      <c r="AM824" s="27"/>
      <c r="AN824" s="28"/>
      <c r="AO824" s="28"/>
      <c r="AP824" s="27"/>
      <c r="AQ824" s="25"/>
      <c r="AR824" s="25"/>
      <c r="AS824" s="27"/>
      <c r="AT824" s="25"/>
      <c r="AU824" s="25"/>
      <c r="AV824" s="27"/>
      <c r="AW824" s="25"/>
      <c r="AX824" s="25"/>
      <c r="AY824" s="27"/>
      <c r="AZ824" s="26"/>
    </row>
    <row r="825" spans="1:52" x14ac:dyDescent="0.25">
      <c r="A825" s="22">
        <v>822</v>
      </c>
      <c r="B825" s="34">
        <v>82</v>
      </c>
      <c r="C825" s="22" t="s">
        <v>496</v>
      </c>
      <c r="D825" s="22" t="s">
        <v>6</v>
      </c>
      <c r="E825" s="23">
        <v>0.1</v>
      </c>
      <c r="F825" s="23" t="str">
        <f t="shared" si="230"/>
        <v>≤0.5</v>
      </c>
      <c r="G825" s="24">
        <v>7.8</v>
      </c>
      <c r="H825" s="23" t="str">
        <f t="shared" si="232"/>
        <v>&gt;7.0</v>
      </c>
      <c r="I825" s="23">
        <v>38</v>
      </c>
      <c r="J825" s="23" t="str">
        <f t="shared" si="228"/>
        <v>&gt;15</v>
      </c>
      <c r="K825" s="24">
        <v>20</v>
      </c>
      <c r="L825" s="23" t="str">
        <f t="shared" si="233"/>
        <v>10–20</v>
      </c>
      <c r="M825" s="25">
        <v>70</v>
      </c>
      <c r="N825" s="18" t="str">
        <f t="shared" si="220"/>
        <v>&lt;110</v>
      </c>
      <c r="O825" s="25">
        <v>30.228000000000002</v>
      </c>
      <c r="P825" s="18" t="str">
        <f t="shared" si="218"/>
        <v>26–44</v>
      </c>
      <c r="Q825" s="25">
        <v>0</v>
      </c>
      <c r="R825" s="18" t="str">
        <f t="shared" si="231"/>
        <v>&lt;25</v>
      </c>
      <c r="S825" s="26" t="s">
        <v>8</v>
      </c>
      <c r="T825" s="18">
        <v>23</v>
      </c>
      <c r="U825" s="26" t="str">
        <f t="shared" si="229"/>
        <v>&gt;15</v>
      </c>
      <c r="V825" s="22">
        <v>4</v>
      </c>
      <c r="W825" s="22" t="str">
        <f t="shared" si="221"/>
        <v>&lt;2000</v>
      </c>
      <c r="X825" s="25">
        <v>1440</v>
      </c>
      <c r="Y825" s="25">
        <v>3350</v>
      </c>
      <c r="Z825" s="27">
        <f t="shared" si="222"/>
        <v>0.84431723224906574</v>
      </c>
      <c r="AA825" s="25"/>
      <c r="AB825" s="25"/>
      <c r="AC825" s="27"/>
      <c r="AD825" s="25"/>
      <c r="AE825" s="25"/>
      <c r="AF825" s="27"/>
      <c r="AG825" s="22"/>
      <c r="AH825" s="28"/>
      <c r="AI825" s="28"/>
      <c r="AJ825" s="27"/>
      <c r="AK825" s="28"/>
      <c r="AL825" s="28"/>
      <c r="AM825" s="27"/>
      <c r="AN825" s="28"/>
      <c r="AO825" s="28"/>
      <c r="AP825" s="27"/>
      <c r="AQ825" s="25"/>
      <c r="AR825" s="25"/>
      <c r="AS825" s="27"/>
      <c r="AT825" s="25"/>
      <c r="AU825" s="25"/>
      <c r="AV825" s="27"/>
      <c r="AW825" s="25"/>
      <c r="AX825" s="25"/>
      <c r="AY825" s="27"/>
      <c r="AZ825" s="26"/>
    </row>
    <row r="826" spans="1:52" x14ac:dyDescent="0.25">
      <c r="A826" s="22">
        <v>823</v>
      </c>
      <c r="B826" s="34">
        <v>82</v>
      </c>
      <c r="C826" s="22" t="s">
        <v>496</v>
      </c>
      <c r="D826" s="22" t="s">
        <v>6</v>
      </c>
      <c r="E826" s="23">
        <v>0.1</v>
      </c>
      <c r="F826" s="23" t="str">
        <f t="shared" si="230"/>
        <v>≤0.5</v>
      </c>
      <c r="G826" s="24">
        <v>7.8</v>
      </c>
      <c r="H826" s="23" t="str">
        <f t="shared" si="232"/>
        <v>&gt;7.0</v>
      </c>
      <c r="I826" s="23">
        <v>38</v>
      </c>
      <c r="J826" s="23" t="str">
        <f t="shared" si="228"/>
        <v>&gt;15</v>
      </c>
      <c r="K826" s="24">
        <v>20</v>
      </c>
      <c r="L826" s="23" t="str">
        <f t="shared" si="233"/>
        <v>10–20</v>
      </c>
      <c r="M826" s="25">
        <v>70</v>
      </c>
      <c r="N826" s="18" t="str">
        <f t="shared" si="220"/>
        <v>&lt;110</v>
      </c>
      <c r="O826" s="25">
        <v>30.228000000000002</v>
      </c>
      <c r="P826" s="18" t="str">
        <f t="shared" si="218"/>
        <v>26–44</v>
      </c>
      <c r="Q826" s="25">
        <v>0</v>
      </c>
      <c r="R826" s="18" t="str">
        <f t="shared" si="231"/>
        <v>&lt;25</v>
      </c>
      <c r="S826" s="26" t="s">
        <v>8</v>
      </c>
      <c r="T826" s="18">
        <v>23</v>
      </c>
      <c r="U826" s="26" t="str">
        <f t="shared" si="229"/>
        <v>&gt;15</v>
      </c>
      <c r="V826" s="22">
        <v>4</v>
      </c>
      <c r="W826" s="22" t="str">
        <f t="shared" si="221"/>
        <v>&lt;2000</v>
      </c>
      <c r="X826" s="25">
        <v>1350</v>
      </c>
      <c r="Y826" s="25">
        <v>3070</v>
      </c>
      <c r="Z826" s="27">
        <f t="shared" si="222"/>
        <v>0.82157296914876776</v>
      </c>
      <c r="AA826" s="25"/>
      <c r="AB826" s="25"/>
      <c r="AC826" s="27"/>
      <c r="AD826" s="25"/>
      <c r="AE826" s="25"/>
      <c r="AF826" s="27"/>
      <c r="AG826" s="22"/>
      <c r="AH826" s="28"/>
      <c r="AI826" s="28"/>
      <c r="AJ826" s="27"/>
      <c r="AK826" s="28"/>
      <c r="AL826" s="28"/>
      <c r="AM826" s="27"/>
      <c r="AN826" s="28"/>
      <c r="AO826" s="28"/>
      <c r="AP826" s="27"/>
      <c r="AQ826" s="25"/>
      <c r="AR826" s="25"/>
      <c r="AS826" s="27"/>
      <c r="AT826" s="25"/>
      <c r="AU826" s="25"/>
      <c r="AV826" s="27"/>
      <c r="AW826" s="25"/>
      <c r="AX826" s="25"/>
      <c r="AY826" s="27"/>
      <c r="AZ826" s="26"/>
    </row>
    <row r="827" spans="1:52" x14ac:dyDescent="0.25">
      <c r="A827" s="22">
        <v>824</v>
      </c>
      <c r="B827" s="34">
        <v>82</v>
      </c>
      <c r="C827" s="22" t="s">
        <v>496</v>
      </c>
      <c r="D827" s="22" t="s">
        <v>6</v>
      </c>
      <c r="E827" s="23">
        <v>0.1</v>
      </c>
      <c r="F827" s="23" t="str">
        <f t="shared" si="230"/>
        <v>≤0.5</v>
      </c>
      <c r="G827" s="24">
        <v>7.8</v>
      </c>
      <c r="H827" s="23" t="str">
        <f t="shared" si="232"/>
        <v>&gt;7.0</v>
      </c>
      <c r="I827" s="23">
        <v>38</v>
      </c>
      <c r="J827" s="23" t="str">
        <f t="shared" si="228"/>
        <v>&gt;15</v>
      </c>
      <c r="K827" s="24">
        <v>20</v>
      </c>
      <c r="L827" s="23" t="str">
        <f t="shared" si="233"/>
        <v>10–20</v>
      </c>
      <c r="M827" s="25">
        <v>70</v>
      </c>
      <c r="N827" s="18" t="str">
        <f t="shared" si="220"/>
        <v>&lt;110</v>
      </c>
      <c r="O827" s="25">
        <v>30.228000000000002</v>
      </c>
      <c r="P827" s="18" t="str">
        <f t="shared" si="218"/>
        <v>26–44</v>
      </c>
      <c r="Q827" s="25">
        <v>0</v>
      </c>
      <c r="R827" s="18" t="str">
        <f t="shared" si="231"/>
        <v>&lt;25</v>
      </c>
      <c r="S827" s="26" t="s">
        <v>8</v>
      </c>
      <c r="T827" s="18">
        <v>23</v>
      </c>
      <c r="U827" s="26" t="str">
        <f t="shared" si="229"/>
        <v>&gt;15</v>
      </c>
      <c r="V827" s="22">
        <v>4</v>
      </c>
      <c r="W827" s="22" t="str">
        <f t="shared" si="221"/>
        <v>&lt;2000</v>
      </c>
      <c r="X827" s="25">
        <v>1130</v>
      </c>
      <c r="Y827" s="25">
        <v>2300</v>
      </c>
      <c r="Z827" s="27">
        <f t="shared" si="222"/>
        <v>0.71069149021085487</v>
      </c>
      <c r="AA827" s="25"/>
      <c r="AB827" s="25"/>
      <c r="AC827" s="27"/>
      <c r="AD827" s="25"/>
      <c r="AE827" s="25"/>
      <c r="AF827" s="27"/>
      <c r="AG827" s="22"/>
      <c r="AH827" s="28"/>
      <c r="AI827" s="28"/>
      <c r="AJ827" s="27"/>
      <c r="AK827" s="28"/>
      <c r="AL827" s="28"/>
      <c r="AM827" s="27"/>
      <c r="AN827" s="28"/>
      <c r="AO827" s="28"/>
      <c r="AP827" s="27"/>
      <c r="AQ827" s="25"/>
      <c r="AR827" s="25"/>
      <c r="AS827" s="27"/>
      <c r="AT827" s="25"/>
      <c r="AU827" s="25"/>
      <c r="AV827" s="27"/>
      <c r="AW827" s="25"/>
      <c r="AX827" s="25"/>
      <c r="AY827" s="27"/>
      <c r="AZ827" s="26"/>
    </row>
    <row r="828" spans="1:52" x14ac:dyDescent="0.25">
      <c r="A828" s="22">
        <v>825</v>
      </c>
      <c r="B828" s="34">
        <v>82</v>
      </c>
      <c r="C828" s="22" t="s">
        <v>496</v>
      </c>
      <c r="D828" s="22" t="s">
        <v>6</v>
      </c>
      <c r="E828" s="23">
        <v>0.1</v>
      </c>
      <c r="F828" s="23" t="str">
        <f t="shared" si="230"/>
        <v>≤0.5</v>
      </c>
      <c r="G828" s="24">
        <v>7.8</v>
      </c>
      <c r="H828" s="23" t="str">
        <f t="shared" si="232"/>
        <v>&gt;7.0</v>
      </c>
      <c r="I828" s="23">
        <v>38</v>
      </c>
      <c r="J828" s="23" t="str">
        <f t="shared" si="228"/>
        <v>&gt;15</v>
      </c>
      <c r="K828" s="24">
        <v>20</v>
      </c>
      <c r="L828" s="23" t="str">
        <f t="shared" si="233"/>
        <v>10–20</v>
      </c>
      <c r="M828" s="25">
        <v>70</v>
      </c>
      <c r="N828" s="18" t="str">
        <f t="shared" si="220"/>
        <v>&lt;110</v>
      </c>
      <c r="O828" s="25">
        <v>30.228000000000002</v>
      </c>
      <c r="P828" s="18" t="str">
        <f t="shared" si="218"/>
        <v>26–44</v>
      </c>
      <c r="Q828" s="25">
        <v>0</v>
      </c>
      <c r="R828" s="18" t="str">
        <f t="shared" si="231"/>
        <v>&lt;25</v>
      </c>
      <c r="S828" s="26" t="s">
        <v>8</v>
      </c>
      <c r="T828" s="18">
        <v>23</v>
      </c>
      <c r="U828" s="26" t="str">
        <f t="shared" si="229"/>
        <v>&gt;15</v>
      </c>
      <c r="V828" s="22">
        <v>4</v>
      </c>
      <c r="W828" s="22" t="str">
        <f t="shared" si="221"/>
        <v>&lt;2000</v>
      </c>
      <c r="X828" s="25">
        <v>1450</v>
      </c>
      <c r="Y828" s="25">
        <v>2900</v>
      </c>
      <c r="Z828" s="27">
        <f t="shared" si="222"/>
        <v>0.69314718055994529</v>
      </c>
      <c r="AA828" s="25"/>
      <c r="AB828" s="25"/>
      <c r="AC828" s="27"/>
      <c r="AD828" s="25"/>
      <c r="AE828" s="25"/>
      <c r="AF828" s="27"/>
      <c r="AG828" s="22"/>
      <c r="AH828" s="28"/>
      <c r="AI828" s="28"/>
      <c r="AJ828" s="27"/>
      <c r="AK828" s="28"/>
      <c r="AL828" s="28"/>
      <c r="AM828" s="27"/>
      <c r="AN828" s="28"/>
      <c r="AO828" s="28"/>
      <c r="AP828" s="27"/>
      <c r="AQ828" s="25"/>
      <c r="AR828" s="25"/>
      <c r="AS828" s="27"/>
      <c r="AT828" s="25"/>
      <c r="AU828" s="25"/>
      <c r="AV828" s="27"/>
      <c r="AW828" s="25"/>
      <c r="AX828" s="25"/>
      <c r="AY828" s="27"/>
      <c r="AZ828" s="26"/>
    </row>
    <row r="829" spans="1:52" x14ac:dyDescent="0.25">
      <c r="A829" s="22">
        <v>826</v>
      </c>
      <c r="B829" s="34">
        <v>82</v>
      </c>
      <c r="C829" s="22" t="s">
        <v>496</v>
      </c>
      <c r="D829" s="22" t="s">
        <v>6</v>
      </c>
      <c r="E829" s="23">
        <v>0.1</v>
      </c>
      <c r="F829" s="23" t="str">
        <f t="shared" si="230"/>
        <v>≤0.5</v>
      </c>
      <c r="G829" s="24">
        <v>7.8</v>
      </c>
      <c r="H829" s="23" t="str">
        <f t="shared" si="232"/>
        <v>&gt;7.0</v>
      </c>
      <c r="I829" s="23">
        <v>38</v>
      </c>
      <c r="J829" s="23" t="str">
        <f t="shared" si="228"/>
        <v>&gt;15</v>
      </c>
      <c r="K829" s="24">
        <v>20</v>
      </c>
      <c r="L829" s="23" t="str">
        <f t="shared" si="233"/>
        <v>10–20</v>
      </c>
      <c r="M829" s="25">
        <v>70</v>
      </c>
      <c r="N829" s="18" t="str">
        <f t="shared" si="220"/>
        <v>&lt;110</v>
      </c>
      <c r="O829" s="25">
        <v>30.228000000000002</v>
      </c>
      <c r="P829" s="18" t="str">
        <f t="shared" si="218"/>
        <v>26–44</v>
      </c>
      <c r="Q829" s="25">
        <v>0</v>
      </c>
      <c r="R829" s="18" t="str">
        <f t="shared" si="231"/>
        <v>&lt;25</v>
      </c>
      <c r="S829" s="26" t="s">
        <v>8</v>
      </c>
      <c r="T829" s="18">
        <v>23</v>
      </c>
      <c r="U829" s="26" t="str">
        <f t="shared" si="229"/>
        <v>&gt;15</v>
      </c>
      <c r="V829" s="22">
        <v>4</v>
      </c>
      <c r="W829" s="22" t="str">
        <f t="shared" si="221"/>
        <v>&lt;2000</v>
      </c>
      <c r="X829" s="25">
        <v>1420</v>
      </c>
      <c r="Y829" s="25">
        <v>3560</v>
      </c>
      <c r="Z829" s="27">
        <f t="shared" si="222"/>
        <v>0.9191036732507698</v>
      </c>
      <c r="AA829" s="25"/>
      <c r="AB829" s="25"/>
      <c r="AC829" s="27"/>
      <c r="AD829" s="25"/>
      <c r="AE829" s="25"/>
      <c r="AF829" s="27"/>
      <c r="AG829" s="22"/>
      <c r="AH829" s="28"/>
      <c r="AI829" s="28"/>
      <c r="AJ829" s="27"/>
      <c r="AK829" s="28"/>
      <c r="AL829" s="28"/>
      <c r="AM829" s="27"/>
      <c r="AN829" s="28"/>
      <c r="AO829" s="28"/>
      <c r="AP829" s="27"/>
      <c r="AQ829" s="25"/>
      <c r="AR829" s="25"/>
      <c r="AS829" s="27"/>
      <c r="AT829" s="25"/>
      <c r="AU829" s="25"/>
      <c r="AV829" s="27"/>
      <c r="AW829" s="25"/>
      <c r="AX829" s="25"/>
      <c r="AY829" s="27"/>
      <c r="AZ829" s="26"/>
    </row>
    <row r="830" spans="1:52" x14ac:dyDescent="0.25">
      <c r="A830" s="22">
        <v>827</v>
      </c>
      <c r="B830" s="22">
        <v>83</v>
      </c>
      <c r="C830" s="22" t="s">
        <v>497</v>
      </c>
      <c r="D830" s="22" t="s">
        <v>2</v>
      </c>
      <c r="E830" s="23"/>
      <c r="F830" s="23"/>
      <c r="G830" s="24">
        <v>7.7</v>
      </c>
      <c r="H830" s="23" t="str">
        <f t="shared" si="232"/>
        <v>&gt;7.0</v>
      </c>
      <c r="I830" s="23"/>
      <c r="J830" s="23"/>
      <c r="K830" s="24"/>
      <c r="L830" s="23"/>
      <c r="M830" s="25">
        <v>130</v>
      </c>
      <c r="N830" s="18" t="str">
        <f t="shared" si="220"/>
        <v>110–180</v>
      </c>
      <c r="O830" s="25">
        <v>60.456000000000003</v>
      </c>
      <c r="P830" s="18" t="str">
        <f t="shared" si="218"/>
        <v>&gt;44</v>
      </c>
      <c r="Q830" s="25">
        <v>49.8</v>
      </c>
      <c r="R830" s="18" t="str">
        <f t="shared" si="231"/>
        <v>25–58</v>
      </c>
      <c r="S830" s="26" t="s">
        <v>565</v>
      </c>
      <c r="T830" s="18">
        <v>5</v>
      </c>
      <c r="U830" s="26" t="str">
        <f t="shared" si="229"/>
        <v>&lt;8</v>
      </c>
      <c r="V830" s="22">
        <v>3</v>
      </c>
      <c r="W830" s="22" t="str">
        <f t="shared" si="221"/>
        <v>2000–4000</v>
      </c>
      <c r="X830" s="25">
        <v>3480</v>
      </c>
      <c r="Y830" s="25">
        <v>4340</v>
      </c>
      <c r="Z830" s="27">
        <f t="shared" si="222"/>
        <v>0.2208420543259306</v>
      </c>
      <c r="AA830" s="25">
        <v>6040</v>
      </c>
      <c r="AB830" s="25">
        <v>7450</v>
      </c>
      <c r="AC830" s="27">
        <f>LN(AB830/AA830)</f>
        <v>0.20981002044474459</v>
      </c>
      <c r="AD830" s="25">
        <v>9520</v>
      </c>
      <c r="AE830" s="25">
        <v>11780</v>
      </c>
      <c r="AF830" s="27">
        <f>LN(AE830/AD830)</f>
        <v>0.21300832942016673</v>
      </c>
      <c r="AG830" s="22" t="str">
        <f t="shared" ref="AG830:AG834" si="234">IF(AH830&gt;40,"&gt;40",IF(AH830&gt;30,"30–40",IF(AH830&gt;20,"20–30","&lt;20")))</f>
        <v>30–40</v>
      </c>
      <c r="AH830" s="28">
        <v>33.567399999999999</v>
      </c>
      <c r="AI830" s="28">
        <v>35.674199999999999</v>
      </c>
      <c r="AJ830" s="27">
        <f>LN(AI830/AH830)</f>
        <v>6.0872380556060125E-2</v>
      </c>
      <c r="AK830" s="28">
        <v>19.444400000000002</v>
      </c>
      <c r="AL830" s="28">
        <v>20.416699999999999</v>
      </c>
      <c r="AM830" s="27">
        <v>4.8794082538058232E-2</v>
      </c>
      <c r="AN830" s="28">
        <v>24.607009243697483</v>
      </c>
      <c r="AO830" s="28">
        <v>26.055215874363324</v>
      </c>
      <c r="AP830" s="27">
        <v>5.7186642700855959E-2</v>
      </c>
      <c r="AQ830" s="25">
        <v>116.81455199999999</v>
      </c>
      <c r="AR830" s="25">
        <v>154.82602799999998</v>
      </c>
      <c r="AS830" s="27">
        <f>LN(AR830/AQ830)</f>
        <v>0.28171443488199049</v>
      </c>
      <c r="AT830" s="25">
        <v>117.44417600000001</v>
      </c>
      <c r="AU830" s="25">
        <v>152.10441499999999</v>
      </c>
      <c r="AV830" s="27">
        <f>LN(AU830/AT830)</f>
        <v>0.25860410298280279</v>
      </c>
      <c r="AW830" s="25">
        <v>234.25872800000002</v>
      </c>
      <c r="AX830" s="25">
        <v>306.93044299999997</v>
      </c>
      <c r="AY830" s="27">
        <f>LN(AX830/AW830)</f>
        <v>0.27019497212102284</v>
      </c>
      <c r="AZ830" s="26">
        <v>0.42135999999999996</v>
      </c>
    </row>
    <row r="831" spans="1:52" x14ac:dyDescent="0.25">
      <c r="A831" s="22">
        <v>828</v>
      </c>
      <c r="B831" s="22">
        <v>83</v>
      </c>
      <c r="C831" s="22" t="s">
        <v>497</v>
      </c>
      <c r="D831" s="22" t="s">
        <v>2</v>
      </c>
      <c r="E831" s="23"/>
      <c r="F831" s="23"/>
      <c r="G831" s="24">
        <v>7.7</v>
      </c>
      <c r="H831" s="23" t="str">
        <f t="shared" si="232"/>
        <v>&gt;7.0</v>
      </c>
      <c r="I831" s="23"/>
      <c r="J831" s="23"/>
      <c r="K831" s="24"/>
      <c r="L831" s="23"/>
      <c r="M831" s="25">
        <v>130</v>
      </c>
      <c r="N831" s="18" t="str">
        <f t="shared" si="220"/>
        <v>110–180</v>
      </c>
      <c r="O831" s="25">
        <v>60.456000000000003</v>
      </c>
      <c r="P831" s="18" t="str">
        <f t="shared" si="218"/>
        <v>&gt;44</v>
      </c>
      <c r="Q831" s="25">
        <v>49.8</v>
      </c>
      <c r="R831" s="18" t="str">
        <f t="shared" si="231"/>
        <v>25–58</v>
      </c>
      <c r="S831" s="26" t="s">
        <v>565</v>
      </c>
      <c r="T831" s="18">
        <v>5</v>
      </c>
      <c r="U831" s="26" t="str">
        <f t="shared" si="229"/>
        <v>&lt;8</v>
      </c>
      <c r="V831" s="22">
        <v>3</v>
      </c>
      <c r="W831" s="22" t="str">
        <f t="shared" si="221"/>
        <v>2000–4000</v>
      </c>
      <c r="X831" s="25">
        <v>3520</v>
      </c>
      <c r="Y831" s="25">
        <v>4510</v>
      </c>
      <c r="Z831" s="27">
        <f t="shared" si="222"/>
        <v>0.24783616390458127</v>
      </c>
      <c r="AA831" s="25">
        <v>6090</v>
      </c>
      <c r="AB831" s="25">
        <v>7560</v>
      </c>
      <c r="AC831" s="27">
        <f>LN(AB831/AA831)</f>
        <v>0.21622310846963599</v>
      </c>
      <c r="AD831" s="25">
        <v>9610</v>
      </c>
      <c r="AE831" s="25">
        <v>12070</v>
      </c>
      <c r="AF831" s="27">
        <f>LN(AE831/AD831)</f>
        <v>0.22791881212723894</v>
      </c>
      <c r="AG831" s="22" t="str">
        <f t="shared" si="234"/>
        <v>30–40</v>
      </c>
      <c r="AH831" s="28">
        <v>33.567399999999999</v>
      </c>
      <c r="AI831" s="28">
        <v>37.078699999999998</v>
      </c>
      <c r="AJ831" s="27">
        <f>LN(AI831/AH831)</f>
        <v>9.9487322863616293E-2</v>
      </c>
      <c r="AK831" s="28">
        <v>19.444400000000002</v>
      </c>
      <c r="AL831" s="28">
        <v>22.3611</v>
      </c>
      <c r="AM831" s="27">
        <v>0.13976373119752319</v>
      </c>
      <c r="AN831" s="28">
        <v>24.617444745057231</v>
      </c>
      <c r="AO831" s="28">
        <v>27.860385501242749</v>
      </c>
      <c r="AP831" s="27">
        <v>0.12375047774474847</v>
      </c>
      <c r="AQ831" s="25">
        <v>118.157248</v>
      </c>
      <c r="AR831" s="25">
        <v>167.22493699999998</v>
      </c>
      <c r="AS831" s="27">
        <f>LN(AR831/AQ831)</f>
        <v>0.34732348676819735</v>
      </c>
      <c r="AT831" s="25">
        <v>118.41639600000001</v>
      </c>
      <c r="AU831" s="25">
        <v>169.049916</v>
      </c>
      <c r="AV831" s="27">
        <f>LN(AU831/AT831)</f>
        <v>0.35598683966715916</v>
      </c>
      <c r="AW831" s="25">
        <v>236.573644</v>
      </c>
      <c r="AX831" s="25">
        <v>336.27485300000001</v>
      </c>
      <c r="AY831" s="27">
        <f>LN(AX831/AW831)</f>
        <v>0.35166928987198742</v>
      </c>
      <c r="AZ831" s="26">
        <v>0.70225999999999966</v>
      </c>
    </row>
    <row r="832" spans="1:52" x14ac:dyDescent="0.25">
      <c r="A832" s="22">
        <v>829</v>
      </c>
      <c r="B832" s="22">
        <v>84</v>
      </c>
      <c r="C832" s="22" t="s">
        <v>498</v>
      </c>
      <c r="D832" s="22" t="s">
        <v>6</v>
      </c>
      <c r="E832" s="23">
        <v>0.09</v>
      </c>
      <c r="F832" s="23" t="str">
        <f t="shared" ref="F832:F848" si="235">IF(E832&gt;0.5, "&gt;0.5", "≤0.5")</f>
        <v>≤0.5</v>
      </c>
      <c r="G832" s="24">
        <v>7.8</v>
      </c>
      <c r="H832" s="23" t="str">
        <f t="shared" si="232"/>
        <v>&gt;7.0</v>
      </c>
      <c r="I832" s="23">
        <v>30</v>
      </c>
      <c r="J832" s="23" t="str">
        <f t="shared" ref="J832:J844" si="236">IF(I832&gt;15,"&gt;15","≤15")</f>
        <v>&gt;15</v>
      </c>
      <c r="K832" s="24">
        <v>15</v>
      </c>
      <c r="L832" s="23" t="str">
        <f t="shared" ref="L832:L858" si="237">IF(K832&gt;20,"&gt;20",IF(K832&gt;10,"10–20","&lt;10"))</f>
        <v>10–20</v>
      </c>
      <c r="M832" s="25">
        <v>190</v>
      </c>
      <c r="N832" s="18" t="str">
        <f t="shared" si="220"/>
        <v>&gt;180</v>
      </c>
      <c r="O832" s="25">
        <v>69.5244</v>
      </c>
      <c r="P832" s="18" t="str">
        <f t="shared" si="218"/>
        <v>&gt;44</v>
      </c>
      <c r="Q832" s="25">
        <v>0</v>
      </c>
      <c r="R832" s="18" t="str">
        <f t="shared" si="231"/>
        <v>&lt;25</v>
      </c>
      <c r="S832" s="26" t="s">
        <v>8</v>
      </c>
      <c r="T832" s="18">
        <v>23</v>
      </c>
      <c r="U832" s="26" t="str">
        <f t="shared" si="229"/>
        <v>&gt;15</v>
      </c>
      <c r="V832" s="22">
        <v>6</v>
      </c>
      <c r="W832" s="22" t="str">
        <f t="shared" si="221"/>
        <v>&lt;2000</v>
      </c>
      <c r="X832" s="25">
        <v>1485</v>
      </c>
      <c r="Y832" s="25">
        <v>2950</v>
      </c>
      <c r="Z832" s="27">
        <f t="shared" si="222"/>
        <v>0.68639039809706559</v>
      </c>
      <c r="AA832" s="25"/>
      <c r="AB832" s="25"/>
      <c r="AC832" s="27"/>
      <c r="AD832" s="25"/>
      <c r="AE832" s="25"/>
      <c r="AF832" s="27"/>
      <c r="AG832" s="22" t="str">
        <f t="shared" si="234"/>
        <v>&lt;20</v>
      </c>
      <c r="AH832" s="28">
        <v>9.8000000000000007</v>
      </c>
      <c r="AI832" s="28">
        <v>13.2</v>
      </c>
      <c r="AJ832" s="27">
        <f>LN(AI832/AH832)</f>
        <v>0.29783444391579872</v>
      </c>
      <c r="AK832" s="28"/>
      <c r="AL832" s="28"/>
      <c r="AM832" s="27"/>
      <c r="AN832" s="28"/>
      <c r="AO832" s="28"/>
      <c r="AP832" s="27"/>
      <c r="AQ832" s="25">
        <v>14.553000000000003</v>
      </c>
      <c r="AR832" s="25">
        <v>38.94</v>
      </c>
      <c r="AS832" s="27">
        <f>LN(AR832/AQ832)</f>
        <v>0.98422484201286431</v>
      </c>
      <c r="AT832" s="25"/>
      <c r="AU832" s="25"/>
      <c r="AV832" s="27"/>
      <c r="AW832" s="25"/>
      <c r="AX832" s="25"/>
      <c r="AY832" s="27"/>
      <c r="AZ832" s="26">
        <v>0.14782608695652169</v>
      </c>
    </row>
    <row r="833" spans="1:52" x14ac:dyDescent="0.25">
      <c r="A833" s="22">
        <v>830</v>
      </c>
      <c r="B833" s="22">
        <v>84</v>
      </c>
      <c r="C833" s="22" t="s">
        <v>498</v>
      </c>
      <c r="D833" s="22" t="s">
        <v>6</v>
      </c>
      <c r="E833" s="23">
        <v>0.09</v>
      </c>
      <c r="F833" s="23" t="str">
        <f t="shared" si="235"/>
        <v>≤0.5</v>
      </c>
      <c r="G833" s="24">
        <v>7.8</v>
      </c>
      <c r="H833" s="23" t="str">
        <f t="shared" si="232"/>
        <v>&gt;7.0</v>
      </c>
      <c r="I833" s="23">
        <v>30</v>
      </c>
      <c r="J833" s="23" t="str">
        <f t="shared" si="236"/>
        <v>&gt;15</v>
      </c>
      <c r="K833" s="24">
        <v>15</v>
      </c>
      <c r="L833" s="23" t="str">
        <f t="shared" si="237"/>
        <v>10–20</v>
      </c>
      <c r="M833" s="25">
        <v>190</v>
      </c>
      <c r="N833" s="18" t="str">
        <f t="shared" si="220"/>
        <v>&gt;180</v>
      </c>
      <c r="O833" s="25">
        <v>69.5244</v>
      </c>
      <c r="P833" s="18" t="str">
        <f t="shared" ref="P833:P858" si="238">IF(O833&gt;44,"&gt;44",IF(O833&gt;26.4,"26–44","&lt;26"))</f>
        <v>&gt;44</v>
      </c>
      <c r="Q833" s="25">
        <v>0</v>
      </c>
      <c r="R833" s="18" t="str">
        <f t="shared" ref="R833:R858" si="239">IF(Q833&gt;58,"&gt;58",IF(Q833&gt;25,"25–58","&lt;25"))</f>
        <v>&lt;25</v>
      </c>
      <c r="S833" s="26" t="s">
        <v>8</v>
      </c>
      <c r="T833" s="18">
        <v>23</v>
      </c>
      <c r="U833" s="26" t="str">
        <f t="shared" si="229"/>
        <v>&gt;15</v>
      </c>
      <c r="V833" s="22">
        <v>6</v>
      </c>
      <c r="W833" s="22" t="str">
        <f t="shared" si="221"/>
        <v>&lt;2000</v>
      </c>
      <c r="X833" s="25">
        <v>1925</v>
      </c>
      <c r="Y833" s="25">
        <v>3175</v>
      </c>
      <c r="Z833" s="27">
        <f t="shared" si="222"/>
        <v>0.50038166460490741</v>
      </c>
      <c r="AA833" s="25"/>
      <c r="AB833" s="25"/>
      <c r="AC833" s="27"/>
      <c r="AD833" s="25"/>
      <c r="AE833" s="25"/>
      <c r="AF833" s="27"/>
      <c r="AG833" s="22" t="str">
        <f t="shared" si="234"/>
        <v>&lt;20</v>
      </c>
      <c r="AH833" s="28">
        <v>10.1</v>
      </c>
      <c r="AI833" s="28">
        <v>13</v>
      </c>
      <c r="AJ833" s="27">
        <f>LN(AI833/AH833)</f>
        <v>0.25241393361432302</v>
      </c>
      <c r="AK833" s="28"/>
      <c r="AL833" s="28"/>
      <c r="AM833" s="27"/>
      <c r="AN833" s="28"/>
      <c r="AO833" s="28"/>
      <c r="AP833" s="27"/>
      <c r="AQ833" s="25">
        <v>19.442499999999999</v>
      </c>
      <c r="AR833" s="25">
        <v>41.274999999999999</v>
      </c>
      <c r="AS833" s="27">
        <f>LN(AR833/AQ833)</f>
        <v>0.75279559821923048</v>
      </c>
      <c r="AT833" s="25"/>
      <c r="AU833" s="25"/>
      <c r="AV833" s="27"/>
      <c r="AW833" s="25"/>
      <c r="AX833" s="25"/>
      <c r="AY833" s="27"/>
      <c r="AZ833" s="26">
        <v>0.12608695652173915</v>
      </c>
    </row>
    <row r="834" spans="1:52" x14ac:dyDescent="0.25">
      <c r="A834" s="22">
        <v>831</v>
      </c>
      <c r="B834" s="22">
        <v>84</v>
      </c>
      <c r="C834" s="22" t="s">
        <v>498</v>
      </c>
      <c r="D834" s="22" t="s">
        <v>6</v>
      </c>
      <c r="E834" s="23">
        <v>0.09</v>
      </c>
      <c r="F834" s="23" t="str">
        <f t="shared" si="235"/>
        <v>≤0.5</v>
      </c>
      <c r="G834" s="24">
        <v>7.8</v>
      </c>
      <c r="H834" s="23" t="str">
        <f t="shared" si="232"/>
        <v>&gt;7.0</v>
      </c>
      <c r="I834" s="23">
        <v>30</v>
      </c>
      <c r="J834" s="23" t="str">
        <f t="shared" si="236"/>
        <v>&gt;15</v>
      </c>
      <c r="K834" s="24">
        <v>15</v>
      </c>
      <c r="L834" s="23" t="str">
        <f t="shared" si="237"/>
        <v>10–20</v>
      </c>
      <c r="M834" s="25">
        <v>190</v>
      </c>
      <c r="N834" s="18" t="str">
        <f t="shared" si="220"/>
        <v>&gt;180</v>
      </c>
      <c r="O834" s="25">
        <v>69.5244</v>
      </c>
      <c r="P834" s="18" t="str">
        <f t="shared" si="238"/>
        <v>&gt;44</v>
      </c>
      <c r="Q834" s="25">
        <v>0</v>
      </c>
      <c r="R834" s="18" t="str">
        <f t="shared" si="239"/>
        <v>&lt;25</v>
      </c>
      <c r="S834" s="26" t="s">
        <v>8</v>
      </c>
      <c r="T834" s="18">
        <v>23</v>
      </c>
      <c r="U834" s="26" t="str">
        <f t="shared" si="229"/>
        <v>&gt;15</v>
      </c>
      <c r="V834" s="22">
        <v>6</v>
      </c>
      <c r="W834" s="22" t="str">
        <f t="shared" si="221"/>
        <v>&lt;2000</v>
      </c>
      <c r="X834" s="25">
        <v>1995</v>
      </c>
      <c r="Y834" s="25">
        <v>3030</v>
      </c>
      <c r="Z834" s="27">
        <f t="shared" si="222"/>
        <v>0.41791856917945103</v>
      </c>
      <c r="AA834" s="25"/>
      <c r="AB834" s="25"/>
      <c r="AC834" s="27"/>
      <c r="AD834" s="25"/>
      <c r="AE834" s="25"/>
      <c r="AF834" s="27"/>
      <c r="AG834" s="22" t="str">
        <f t="shared" si="234"/>
        <v>&lt;20</v>
      </c>
      <c r="AH834" s="28">
        <v>9.5</v>
      </c>
      <c r="AI834" s="28">
        <v>13.3</v>
      </c>
      <c r="AJ834" s="27">
        <f>LN(AI834/AH834)</f>
        <v>0.33647223662121301</v>
      </c>
      <c r="AK834" s="28"/>
      <c r="AL834" s="28"/>
      <c r="AM834" s="27"/>
      <c r="AN834" s="28"/>
      <c r="AO834" s="28"/>
      <c r="AP834" s="27"/>
      <c r="AQ834" s="25">
        <v>18.952500000000001</v>
      </c>
      <c r="AR834" s="25">
        <v>40.298999999999999</v>
      </c>
      <c r="AS834" s="27">
        <f>LN(AR834/AQ834)</f>
        <v>0.75439080580066387</v>
      </c>
      <c r="AT834" s="25"/>
      <c r="AU834" s="25"/>
      <c r="AV834" s="27"/>
      <c r="AW834" s="25"/>
      <c r="AX834" s="25"/>
      <c r="AY834" s="27"/>
      <c r="AZ834" s="26">
        <v>0.16521739130434784</v>
      </c>
    </row>
    <row r="835" spans="1:52" x14ac:dyDescent="0.25">
      <c r="A835" s="22">
        <v>832</v>
      </c>
      <c r="B835" s="22">
        <v>84</v>
      </c>
      <c r="C835" s="22" t="s">
        <v>498</v>
      </c>
      <c r="D835" s="22" t="s">
        <v>6</v>
      </c>
      <c r="E835" s="23">
        <v>0.09</v>
      </c>
      <c r="F835" s="23" t="str">
        <f t="shared" si="235"/>
        <v>≤0.5</v>
      </c>
      <c r="G835" s="24">
        <v>7.8</v>
      </c>
      <c r="H835" s="23" t="str">
        <f t="shared" si="232"/>
        <v>&gt;7.0</v>
      </c>
      <c r="I835" s="23">
        <v>30</v>
      </c>
      <c r="J835" s="23" t="str">
        <f t="shared" si="236"/>
        <v>&gt;15</v>
      </c>
      <c r="K835" s="24">
        <v>15</v>
      </c>
      <c r="L835" s="23" t="str">
        <f t="shared" si="237"/>
        <v>10–20</v>
      </c>
      <c r="M835" s="25">
        <v>190</v>
      </c>
      <c r="N835" s="18" t="str">
        <f t="shared" si="220"/>
        <v>&gt;180</v>
      </c>
      <c r="O835" s="25">
        <v>69.5244</v>
      </c>
      <c r="P835" s="18" t="str">
        <f t="shared" si="238"/>
        <v>&gt;44</v>
      </c>
      <c r="Q835" s="25">
        <v>0</v>
      </c>
      <c r="R835" s="18" t="str">
        <f t="shared" si="239"/>
        <v>&lt;25</v>
      </c>
      <c r="S835" s="26" t="s">
        <v>8</v>
      </c>
      <c r="T835" s="18">
        <v>23</v>
      </c>
      <c r="U835" s="26" t="str">
        <f t="shared" si="229"/>
        <v>&gt;15</v>
      </c>
      <c r="V835" s="22">
        <v>6</v>
      </c>
      <c r="W835" s="22" t="str">
        <f t="shared" si="221"/>
        <v>4000–6000</v>
      </c>
      <c r="X835" s="25">
        <v>5700</v>
      </c>
      <c r="Y835" s="25">
        <v>7170</v>
      </c>
      <c r="Z835" s="27">
        <f t="shared" si="222"/>
        <v>0.22943947977102444</v>
      </c>
      <c r="AA835" s="25"/>
      <c r="AB835" s="25"/>
      <c r="AC835" s="27"/>
      <c r="AD835" s="25"/>
      <c r="AE835" s="25"/>
      <c r="AF835" s="27"/>
      <c r="AG835" s="22"/>
      <c r="AH835" s="28"/>
      <c r="AI835" s="28"/>
      <c r="AJ835" s="27"/>
      <c r="AK835" s="28"/>
      <c r="AL835" s="28"/>
      <c r="AM835" s="27"/>
      <c r="AN835" s="28"/>
      <c r="AO835" s="28"/>
      <c r="AP835" s="27"/>
      <c r="AQ835" s="25"/>
      <c r="AR835" s="25"/>
      <c r="AS835" s="27"/>
      <c r="AT835" s="25"/>
      <c r="AU835" s="25"/>
      <c r="AV835" s="27"/>
      <c r="AW835" s="25"/>
      <c r="AX835" s="25"/>
      <c r="AY835" s="27"/>
      <c r="AZ835" s="26"/>
    </row>
    <row r="836" spans="1:52" x14ac:dyDescent="0.25">
      <c r="A836" s="22">
        <v>833</v>
      </c>
      <c r="B836" s="22">
        <v>84</v>
      </c>
      <c r="C836" s="22" t="s">
        <v>498</v>
      </c>
      <c r="D836" s="22" t="s">
        <v>6</v>
      </c>
      <c r="E836" s="23">
        <v>0.09</v>
      </c>
      <c r="F836" s="23" t="str">
        <f t="shared" si="235"/>
        <v>≤0.5</v>
      </c>
      <c r="G836" s="24">
        <v>7.8</v>
      </c>
      <c r="H836" s="23" t="str">
        <f t="shared" si="232"/>
        <v>&gt;7.0</v>
      </c>
      <c r="I836" s="23">
        <v>30</v>
      </c>
      <c r="J836" s="23" t="str">
        <f t="shared" si="236"/>
        <v>&gt;15</v>
      </c>
      <c r="K836" s="24">
        <v>15</v>
      </c>
      <c r="L836" s="23" t="str">
        <f t="shared" si="237"/>
        <v>10–20</v>
      </c>
      <c r="M836" s="25">
        <v>190</v>
      </c>
      <c r="N836" s="18" t="str">
        <f t="shared" ref="N836:N858" si="240">IF(M836&gt;180,"&gt;180",IF(M836&gt;110,"110–180","&lt;110"))</f>
        <v>&gt;180</v>
      </c>
      <c r="O836" s="25">
        <v>69.5244</v>
      </c>
      <c r="P836" s="18" t="str">
        <f t="shared" si="238"/>
        <v>&gt;44</v>
      </c>
      <c r="Q836" s="25">
        <v>0</v>
      </c>
      <c r="R836" s="18" t="str">
        <f t="shared" si="239"/>
        <v>&lt;25</v>
      </c>
      <c r="S836" s="26" t="s">
        <v>8</v>
      </c>
      <c r="T836" s="18">
        <v>23</v>
      </c>
      <c r="U836" s="26" t="str">
        <f t="shared" si="229"/>
        <v>&gt;15</v>
      </c>
      <c r="V836" s="22">
        <v>6</v>
      </c>
      <c r="W836" s="22" t="str">
        <f t="shared" ref="W836:W858" si="241">IF(X836&gt;6000,"&gt;6000",IF(X836&gt;4000,"4000–6000",IF(X836&gt;2000,"2000–4000","&lt;2000")))</f>
        <v>4000–6000</v>
      </c>
      <c r="X836" s="25">
        <v>5930</v>
      </c>
      <c r="Y836" s="25">
        <v>7800</v>
      </c>
      <c r="Z836" s="27">
        <f t="shared" ref="Z836:Z848" si="242">LN(Y836/X836)</f>
        <v>0.27409952068591198</v>
      </c>
      <c r="AA836" s="25"/>
      <c r="AB836" s="25"/>
      <c r="AC836" s="27"/>
      <c r="AD836" s="25"/>
      <c r="AE836" s="25"/>
      <c r="AF836" s="27"/>
      <c r="AG836" s="22"/>
      <c r="AH836" s="28"/>
      <c r="AI836" s="28"/>
      <c r="AJ836" s="27"/>
      <c r="AK836" s="28"/>
      <c r="AL836" s="28"/>
      <c r="AM836" s="27"/>
      <c r="AN836" s="28"/>
      <c r="AO836" s="28"/>
      <c r="AP836" s="27"/>
      <c r="AQ836" s="25"/>
      <c r="AR836" s="25"/>
      <c r="AS836" s="27"/>
      <c r="AT836" s="25"/>
      <c r="AU836" s="25"/>
      <c r="AV836" s="27"/>
      <c r="AW836" s="25"/>
      <c r="AX836" s="25"/>
      <c r="AY836" s="27"/>
      <c r="AZ836" s="26"/>
    </row>
    <row r="837" spans="1:52" x14ac:dyDescent="0.25">
      <c r="A837" s="22">
        <v>834</v>
      </c>
      <c r="B837" s="22">
        <v>84</v>
      </c>
      <c r="C837" s="22" t="s">
        <v>498</v>
      </c>
      <c r="D837" s="22" t="s">
        <v>6</v>
      </c>
      <c r="E837" s="23">
        <v>0.09</v>
      </c>
      <c r="F837" s="23" t="str">
        <f t="shared" si="235"/>
        <v>≤0.5</v>
      </c>
      <c r="G837" s="24">
        <v>7.8</v>
      </c>
      <c r="H837" s="23" t="str">
        <f t="shared" si="232"/>
        <v>&gt;7.0</v>
      </c>
      <c r="I837" s="23">
        <v>30</v>
      </c>
      <c r="J837" s="23" t="str">
        <f t="shared" si="236"/>
        <v>&gt;15</v>
      </c>
      <c r="K837" s="24">
        <v>15</v>
      </c>
      <c r="L837" s="23" t="str">
        <f t="shared" si="237"/>
        <v>10–20</v>
      </c>
      <c r="M837" s="25">
        <v>190</v>
      </c>
      <c r="N837" s="18" t="str">
        <f t="shared" si="240"/>
        <v>&gt;180</v>
      </c>
      <c r="O837" s="25">
        <v>69.5244</v>
      </c>
      <c r="P837" s="18" t="str">
        <f t="shared" si="238"/>
        <v>&gt;44</v>
      </c>
      <c r="Q837" s="25">
        <v>0</v>
      </c>
      <c r="R837" s="18" t="str">
        <f t="shared" si="239"/>
        <v>&lt;25</v>
      </c>
      <c r="S837" s="26" t="s">
        <v>8</v>
      </c>
      <c r="T837" s="18">
        <v>23</v>
      </c>
      <c r="U837" s="26" t="str">
        <f t="shared" si="229"/>
        <v>&gt;15</v>
      </c>
      <c r="V837" s="22">
        <v>6</v>
      </c>
      <c r="W837" s="22" t="str">
        <f t="shared" si="241"/>
        <v>&gt;6000</v>
      </c>
      <c r="X837" s="25">
        <v>6190</v>
      </c>
      <c r="Y837" s="25">
        <v>7450</v>
      </c>
      <c r="Z837" s="27">
        <f t="shared" si="242"/>
        <v>0.18527894569496345</v>
      </c>
      <c r="AA837" s="25"/>
      <c r="AB837" s="25"/>
      <c r="AC837" s="27"/>
      <c r="AD837" s="25"/>
      <c r="AE837" s="25"/>
      <c r="AF837" s="27"/>
      <c r="AG837" s="22"/>
      <c r="AH837" s="28"/>
      <c r="AI837" s="28"/>
      <c r="AJ837" s="27"/>
      <c r="AK837" s="28"/>
      <c r="AL837" s="28"/>
      <c r="AM837" s="27"/>
      <c r="AN837" s="28"/>
      <c r="AO837" s="28"/>
      <c r="AP837" s="27"/>
      <c r="AQ837" s="25"/>
      <c r="AR837" s="25"/>
      <c r="AS837" s="27"/>
      <c r="AT837" s="25"/>
      <c r="AU837" s="25"/>
      <c r="AV837" s="27"/>
      <c r="AW837" s="25"/>
      <c r="AX837" s="25"/>
      <c r="AY837" s="27"/>
      <c r="AZ837" s="26"/>
    </row>
    <row r="838" spans="1:52" x14ac:dyDescent="0.25">
      <c r="A838" s="22">
        <v>835</v>
      </c>
      <c r="B838" s="22">
        <v>84</v>
      </c>
      <c r="C838" s="22" t="s">
        <v>498</v>
      </c>
      <c r="D838" s="22" t="s">
        <v>6</v>
      </c>
      <c r="E838" s="23">
        <v>0.09</v>
      </c>
      <c r="F838" s="23" t="str">
        <f t="shared" si="235"/>
        <v>≤0.5</v>
      </c>
      <c r="G838" s="24">
        <v>7.8</v>
      </c>
      <c r="H838" s="23" t="str">
        <f t="shared" si="232"/>
        <v>&gt;7.0</v>
      </c>
      <c r="I838" s="23">
        <v>30</v>
      </c>
      <c r="J838" s="23" t="str">
        <f t="shared" si="236"/>
        <v>&gt;15</v>
      </c>
      <c r="K838" s="24">
        <v>15</v>
      </c>
      <c r="L838" s="23" t="str">
        <f t="shared" si="237"/>
        <v>10–20</v>
      </c>
      <c r="M838" s="25">
        <v>190</v>
      </c>
      <c r="N838" s="18" t="str">
        <f t="shared" si="240"/>
        <v>&gt;180</v>
      </c>
      <c r="O838" s="25">
        <v>69.5244</v>
      </c>
      <c r="P838" s="18" t="str">
        <f t="shared" si="238"/>
        <v>&gt;44</v>
      </c>
      <c r="Q838" s="25">
        <v>0</v>
      </c>
      <c r="R838" s="18" t="str">
        <f t="shared" si="239"/>
        <v>&lt;25</v>
      </c>
      <c r="S838" s="26" t="s">
        <v>8</v>
      </c>
      <c r="T838" s="18">
        <v>23</v>
      </c>
      <c r="U838" s="26" t="str">
        <f t="shared" si="229"/>
        <v>&gt;15</v>
      </c>
      <c r="V838" s="22">
        <v>6</v>
      </c>
      <c r="W838" s="22" t="str">
        <f t="shared" si="241"/>
        <v>4000–6000</v>
      </c>
      <c r="X838" s="25">
        <v>5000</v>
      </c>
      <c r="Y838" s="25">
        <v>5670</v>
      </c>
      <c r="Z838" s="27">
        <f t="shared" si="242"/>
        <v>0.12575120530556025</v>
      </c>
      <c r="AA838" s="25"/>
      <c r="AB838" s="25"/>
      <c r="AC838" s="27"/>
      <c r="AD838" s="25"/>
      <c r="AE838" s="25"/>
      <c r="AF838" s="27"/>
      <c r="AG838" s="22"/>
      <c r="AH838" s="28"/>
      <c r="AI838" s="28"/>
      <c r="AJ838" s="27"/>
      <c r="AK838" s="28"/>
      <c r="AL838" s="28"/>
      <c r="AM838" s="27"/>
      <c r="AN838" s="28"/>
      <c r="AO838" s="28"/>
      <c r="AP838" s="27"/>
      <c r="AQ838" s="25"/>
      <c r="AR838" s="25"/>
      <c r="AS838" s="27"/>
      <c r="AT838" s="25"/>
      <c r="AU838" s="25"/>
      <c r="AV838" s="27"/>
      <c r="AW838" s="25"/>
      <c r="AX838" s="25"/>
      <c r="AY838" s="27"/>
      <c r="AZ838" s="26"/>
    </row>
    <row r="839" spans="1:52" x14ac:dyDescent="0.25">
      <c r="A839" s="22">
        <v>836</v>
      </c>
      <c r="B839" s="22">
        <v>84</v>
      </c>
      <c r="C839" s="22" t="s">
        <v>498</v>
      </c>
      <c r="D839" s="22" t="s">
        <v>6</v>
      </c>
      <c r="E839" s="23">
        <v>0.09</v>
      </c>
      <c r="F839" s="23" t="str">
        <f t="shared" si="235"/>
        <v>≤0.5</v>
      </c>
      <c r="G839" s="24">
        <v>7.8</v>
      </c>
      <c r="H839" s="23" t="str">
        <f t="shared" si="232"/>
        <v>&gt;7.0</v>
      </c>
      <c r="I839" s="23">
        <v>30</v>
      </c>
      <c r="J839" s="23" t="str">
        <f t="shared" si="236"/>
        <v>&gt;15</v>
      </c>
      <c r="K839" s="24">
        <v>15</v>
      </c>
      <c r="L839" s="23" t="str">
        <f t="shared" si="237"/>
        <v>10–20</v>
      </c>
      <c r="M839" s="25">
        <v>190</v>
      </c>
      <c r="N839" s="18" t="str">
        <f t="shared" si="240"/>
        <v>&gt;180</v>
      </c>
      <c r="O839" s="25">
        <v>69.5244</v>
      </c>
      <c r="P839" s="18" t="str">
        <f t="shared" si="238"/>
        <v>&gt;44</v>
      </c>
      <c r="Q839" s="25">
        <v>0</v>
      </c>
      <c r="R839" s="18" t="str">
        <f t="shared" si="239"/>
        <v>&lt;25</v>
      </c>
      <c r="S839" s="26" t="s">
        <v>8</v>
      </c>
      <c r="T839" s="18">
        <v>23</v>
      </c>
      <c r="U839" s="26" t="str">
        <f t="shared" si="229"/>
        <v>&gt;15</v>
      </c>
      <c r="V839" s="22">
        <v>6</v>
      </c>
      <c r="W839" s="22" t="str">
        <f t="shared" si="241"/>
        <v>4000–6000</v>
      </c>
      <c r="X839" s="25">
        <v>5780</v>
      </c>
      <c r="Y839" s="25">
        <v>6100</v>
      </c>
      <c r="Z839" s="27">
        <f t="shared" si="242"/>
        <v>5.3885088494979423E-2</v>
      </c>
      <c r="AA839" s="25"/>
      <c r="AB839" s="25"/>
      <c r="AC839" s="27"/>
      <c r="AD839" s="25"/>
      <c r="AE839" s="25"/>
      <c r="AF839" s="27"/>
      <c r="AG839" s="22"/>
      <c r="AH839" s="28"/>
      <c r="AI839" s="28"/>
      <c r="AJ839" s="27"/>
      <c r="AK839" s="28"/>
      <c r="AL839" s="28"/>
      <c r="AM839" s="27"/>
      <c r="AN839" s="28"/>
      <c r="AO839" s="28"/>
      <c r="AP839" s="27"/>
      <c r="AQ839" s="25"/>
      <c r="AR839" s="25"/>
      <c r="AS839" s="27"/>
      <c r="AT839" s="25"/>
      <c r="AU839" s="25"/>
      <c r="AV839" s="27"/>
      <c r="AW839" s="25"/>
      <c r="AX839" s="25"/>
      <c r="AY839" s="27"/>
      <c r="AZ839" s="26"/>
    </row>
    <row r="840" spans="1:52" x14ac:dyDescent="0.25">
      <c r="A840" s="22">
        <v>837</v>
      </c>
      <c r="B840" s="22">
        <v>84</v>
      </c>
      <c r="C840" s="22" t="s">
        <v>498</v>
      </c>
      <c r="D840" s="22" t="s">
        <v>6</v>
      </c>
      <c r="E840" s="23">
        <v>0.09</v>
      </c>
      <c r="F840" s="23" t="str">
        <f t="shared" si="235"/>
        <v>≤0.5</v>
      </c>
      <c r="G840" s="24">
        <v>7.8</v>
      </c>
      <c r="H840" s="23" t="str">
        <f t="shared" si="232"/>
        <v>&gt;7.0</v>
      </c>
      <c r="I840" s="23">
        <v>30</v>
      </c>
      <c r="J840" s="23" t="str">
        <f t="shared" si="236"/>
        <v>&gt;15</v>
      </c>
      <c r="K840" s="24">
        <v>15</v>
      </c>
      <c r="L840" s="23" t="str">
        <f t="shared" si="237"/>
        <v>10–20</v>
      </c>
      <c r="M840" s="25">
        <v>190</v>
      </c>
      <c r="N840" s="18" t="str">
        <f t="shared" si="240"/>
        <v>&gt;180</v>
      </c>
      <c r="O840" s="25">
        <v>69.5244</v>
      </c>
      <c r="P840" s="18" t="str">
        <f t="shared" si="238"/>
        <v>&gt;44</v>
      </c>
      <c r="Q840" s="25">
        <v>0</v>
      </c>
      <c r="R840" s="18" t="str">
        <f t="shared" si="239"/>
        <v>&lt;25</v>
      </c>
      <c r="S840" s="26" t="s">
        <v>8</v>
      </c>
      <c r="T840" s="18">
        <v>23</v>
      </c>
      <c r="U840" s="26" t="str">
        <f t="shared" si="229"/>
        <v>&gt;15</v>
      </c>
      <c r="V840" s="22">
        <v>6</v>
      </c>
      <c r="W840" s="22" t="str">
        <f t="shared" si="241"/>
        <v>4000–6000</v>
      </c>
      <c r="X840" s="25">
        <v>5670</v>
      </c>
      <c r="Y840" s="25">
        <v>5820</v>
      </c>
      <c r="Z840" s="27">
        <f t="shared" si="242"/>
        <v>2.6111144003685804E-2</v>
      </c>
      <c r="AA840" s="25"/>
      <c r="AB840" s="25"/>
      <c r="AC840" s="27"/>
      <c r="AD840" s="25"/>
      <c r="AE840" s="25"/>
      <c r="AF840" s="27"/>
      <c r="AG840" s="22"/>
      <c r="AH840" s="28"/>
      <c r="AI840" s="28"/>
      <c r="AJ840" s="27"/>
      <c r="AK840" s="28"/>
      <c r="AL840" s="28"/>
      <c r="AM840" s="27"/>
      <c r="AN840" s="28"/>
      <c r="AO840" s="28"/>
      <c r="AP840" s="27"/>
      <c r="AQ840" s="25"/>
      <c r="AR840" s="25"/>
      <c r="AS840" s="27"/>
      <c r="AT840" s="25"/>
      <c r="AU840" s="25"/>
      <c r="AV840" s="27"/>
      <c r="AW840" s="25"/>
      <c r="AX840" s="25"/>
      <c r="AY840" s="27"/>
      <c r="AZ840" s="26"/>
    </row>
    <row r="841" spans="1:52" x14ac:dyDescent="0.25">
      <c r="A841" s="22">
        <v>838</v>
      </c>
      <c r="B841" s="22">
        <v>38</v>
      </c>
      <c r="C841" s="22" t="s">
        <v>499</v>
      </c>
      <c r="D841" s="22" t="s">
        <v>6</v>
      </c>
      <c r="E841" s="23">
        <v>0.12</v>
      </c>
      <c r="F841" s="23" t="str">
        <f t="shared" si="235"/>
        <v>≤0.5</v>
      </c>
      <c r="G841" s="24">
        <v>7.8</v>
      </c>
      <c r="H841" s="23" t="str">
        <f t="shared" si="232"/>
        <v>&gt;7.0</v>
      </c>
      <c r="I841" s="23">
        <v>38</v>
      </c>
      <c r="J841" s="23" t="str">
        <f t="shared" si="236"/>
        <v>&gt;15</v>
      </c>
      <c r="K841" s="24">
        <v>20</v>
      </c>
      <c r="L841" s="23" t="str">
        <f t="shared" si="237"/>
        <v>10–20</v>
      </c>
      <c r="M841" s="25">
        <v>70</v>
      </c>
      <c r="N841" s="18" t="str">
        <f t="shared" si="240"/>
        <v>&lt;110</v>
      </c>
      <c r="O841" s="25">
        <v>30.228000000000002</v>
      </c>
      <c r="P841" s="18" t="str">
        <f t="shared" si="238"/>
        <v>26–44</v>
      </c>
      <c r="Q841" s="25">
        <v>0</v>
      </c>
      <c r="R841" s="18" t="str">
        <f t="shared" si="239"/>
        <v>&lt;25</v>
      </c>
      <c r="S841" s="26" t="s">
        <v>8</v>
      </c>
      <c r="T841" s="18">
        <v>23</v>
      </c>
      <c r="U841" s="26" t="str">
        <f t="shared" si="229"/>
        <v>&gt;15</v>
      </c>
      <c r="V841" s="22">
        <v>4</v>
      </c>
      <c r="W841" s="22" t="str">
        <f t="shared" si="241"/>
        <v>&lt;2000</v>
      </c>
      <c r="X841" s="25">
        <v>738</v>
      </c>
      <c r="Y841" s="25">
        <v>2700</v>
      </c>
      <c r="Z841" s="27">
        <f t="shared" si="242"/>
        <v>1.297063227391948</v>
      </c>
      <c r="AA841" s="25"/>
      <c r="AB841" s="25"/>
      <c r="AC841" s="27"/>
      <c r="AD841" s="25">
        <v>3762</v>
      </c>
      <c r="AE841" s="25">
        <v>8037</v>
      </c>
      <c r="AF841" s="27">
        <f t="shared" ref="AF841:AF848" si="243">LN(AE841/AD841)</f>
        <v>0.7591051483517427</v>
      </c>
      <c r="AG841" s="22" t="str">
        <f t="shared" ref="AG841:AG858" si="244">IF(AH841&gt;40,"&gt;40",IF(AH841&gt;30,"30–40",IF(AH841&gt;20,"20–30","&lt;20")))</f>
        <v>&lt;20</v>
      </c>
      <c r="AH841" s="28">
        <v>9</v>
      </c>
      <c r="AI841" s="28">
        <v>17</v>
      </c>
      <c r="AJ841" s="27">
        <f t="shared" ref="AJ841:AJ848" si="245">LN(AI841/AH841)</f>
        <v>0.63598876671999671</v>
      </c>
      <c r="AK841" s="28"/>
      <c r="AL841" s="28"/>
      <c r="AM841" s="27"/>
      <c r="AN841" s="28"/>
      <c r="AO841" s="28"/>
      <c r="AP841" s="27"/>
      <c r="AQ841" s="25">
        <v>6.6420000000000003</v>
      </c>
      <c r="AR841" s="25">
        <v>45.9</v>
      </c>
      <c r="AS841" s="27">
        <f t="shared" ref="AS841:AS848" si="246">LN(AR841/AQ841)</f>
        <v>1.9330519941119446</v>
      </c>
      <c r="AT841" s="25"/>
      <c r="AU841" s="25"/>
      <c r="AV841" s="27"/>
      <c r="AW841" s="25"/>
      <c r="AX841" s="25"/>
      <c r="AY841" s="27"/>
      <c r="AZ841" s="26">
        <v>0.34782608695652173</v>
      </c>
    </row>
    <row r="842" spans="1:52" x14ac:dyDescent="0.25">
      <c r="A842" s="22">
        <v>839</v>
      </c>
      <c r="B842" s="22">
        <v>38</v>
      </c>
      <c r="C842" s="22" t="s">
        <v>499</v>
      </c>
      <c r="D842" s="22" t="s">
        <v>6</v>
      </c>
      <c r="E842" s="23">
        <v>0.12</v>
      </c>
      <c r="F842" s="23" t="str">
        <f t="shared" si="235"/>
        <v>≤0.5</v>
      </c>
      <c r="G842" s="24">
        <v>7.8</v>
      </c>
      <c r="H842" s="23" t="str">
        <f t="shared" si="232"/>
        <v>&gt;7.0</v>
      </c>
      <c r="I842" s="23">
        <v>38</v>
      </c>
      <c r="J842" s="23" t="str">
        <f t="shared" si="236"/>
        <v>&gt;15</v>
      </c>
      <c r="K842" s="24">
        <v>20</v>
      </c>
      <c r="L842" s="23" t="str">
        <f t="shared" si="237"/>
        <v>10–20</v>
      </c>
      <c r="M842" s="25">
        <v>70</v>
      </c>
      <c r="N842" s="18" t="str">
        <f t="shared" si="240"/>
        <v>&lt;110</v>
      </c>
      <c r="O842" s="25">
        <v>30.228000000000002</v>
      </c>
      <c r="P842" s="18" t="str">
        <f t="shared" si="238"/>
        <v>26–44</v>
      </c>
      <c r="Q842" s="25">
        <v>0</v>
      </c>
      <c r="R842" s="18" t="str">
        <f t="shared" si="239"/>
        <v>&lt;25</v>
      </c>
      <c r="S842" s="26" t="s">
        <v>8</v>
      </c>
      <c r="T842" s="18">
        <v>23</v>
      </c>
      <c r="U842" s="26" t="str">
        <f t="shared" si="229"/>
        <v>&gt;15</v>
      </c>
      <c r="V842" s="22">
        <v>4</v>
      </c>
      <c r="W842" s="22" t="str">
        <f t="shared" si="241"/>
        <v>&lt;2000</v>
      </c>
      <c r="X842" s="25">
        <v>633</v>
      </c>
      <c r="Y842" s="25">
        <v>2225</v>
      </c>
      <c r="Z842" s="27">
        <f t="shared" si="242"/>
        <v>1.2570417724561644</v>
      </c>
      <c r="AA842" s="25"/>
      <c r="AB842" s="25"/>
      <c r="AC842" s="27"/>
      <c r="AD842" s="25">
        <v>3175</v>
      </c>
      <c r="AE842" s="25">
        <v>7175</v>
      </c>
      <c r="AF842" s="27">
        <f t="shared" si="243"/>
        <v>0.81529512930102988</v>
      </c>
      <c r="AG842" s="22" t="str">
        <f t="shared" si="244"/>
        <v>&lt;20</v>
      </c>
      <c r="AH842" s="28">
        <v>10</v>
      </c>
      <c r="AI842" s="28">
        <v>17</v>
      </c>
      <c r="AJ842" s="27">
        <f t="shared" si="245"/>
        <v>0.53062825106217038</v>
      </c>
      <c r="AK842" s="28"/>
      <c r="AL842" s="28"/>
      <c r="AM842" s="27"/>
      <c r="AN842" s="28"/>
      <c r="AO842" s="28"/>
      <c r="AP842" s="27"/>
      <c r="AQ842" s="25">
        <v>6.33</v>
      </c>
      <c r="AR842" s="25">
        <v>37.825000000000003</v>
      </c>
      <c r="AS842" s="27">
        <f t="shared" si="246"/>
        <v>1.7876700235183347</v>
      </c>
      <c r="AT842" s="25"/>
      <c r="AU842" s="25"/>
      <c r="AV842" s="27"/>
      <c r="AW842" s="25"/>
      <c r="AX842" s="25"/>
      <c r="AY842" s="27"/>
      <c r="AZ842" s="26">
        <v>0.30434782608695654</v>
      </c>
    </row>
    <row r="843" spans="1:52" x14ac:dyDescent="0.25">
      <c r="A843" s="22">
        <v>840</v>
      </c>
      <c r="B843" s="22">
        <v>38</v>
      </c>
      <c r="C843" s="22" t="s">
        <v>499</v>
      </c>
      <c r="D843" s="22" t="s">
        <v>6</v>
      </c>
      <c r="E843" s="23">
        <v>0.12</v>
      </c>
      <c r="F843" s="23" t="str">
        <f t="shared" si="235"/>
        <v>≤0.5</v>
      </c>
      <c r="G843" s="24">
        <v>7.8</v>
      </c>
      <c r="H843" s="23" t="str">
        <f t="shared" si="232"/>
        <v>&gt;7.0</v>
      </c>
      <c r="I843" s="23">
        <v>38</v>
      </c>
      <c r="J843" s="23" t="str">
        <f t="shared" si="236"/>
        <v>&gt;15</v>
      </c>
      <c r="K843" s="24">
        <v>20</v>
      </c>
      <c r="L843" s="23" t="str">
        <f t="shared" si="237"/>
        <v>10–20</v>
      </c>
      <c r="M843" s="25">
        <v>70</v>
      </c>
      <c r="N843" s="18" t="str">
        <f t="shared" si="240"/>
        <v>&lt;110</v>
      </c>
      <c r="O843" s="25">
        <v>30.228000000000002</v>
      </c>
      <c r="P843" s="18" t="str">
        <f t="shared" si="238"/>
        <v>26–44</v>
      </c>
      <c r="Q843" s="25">
        <v>0</v>
      </c>
      <c r="R843" s="18" t="str">
        <f t="shared" si="239"/>
        <v>&lt;25</v>
      </c>
      <c r="S843" s="26" t="s">
        <v>8</v>
      </c>
      <c r="T843" s="18">
        <v>23</v>
      </c>
      <c r="U843" s="26" t="str">
        <f t="shared" si="229"/>
        <v>&gt;15</v>
      </c>
      <c r="V843" s="22">
        <v>4</v>
      </c>
      <c r="W843" s="22" t="str">
        <f t="shared" si="241"/>
        <v>&lt;2000</v>
      </c>
      <c r="X843" s="25">
        <v>805</v>
      </c>
      <c r="Y843" s="25">
        <v>2340</v>
      </c>
      <c r="Z843" s="27">
        <f t="shared" si="242"/>
        <v>1.0670639309331837</v>
      </c>
      <c r="AA843" s="25"/>
      <c r="AB843" s="25"/>
      <c r="AC843" s="27"/>
      <c r="AD843" s="25">
        <v>4287</v>
      </c>
      <c r="AE843" s="25">
        <v>7138</v>
      </c>
      <c r="AF843" s="27">
        <f t="shared" si="243"/>
        <v>0.50984543745212862</v>
      </c>
      <c r="AG843" s="22" t="str">
        <f t="shared" si="244"/>
        <v>&lt;20</v>
      </c>
      <c r="AH843" s="28">
        <v>10</v>
      </c>
      <c r="AI843" s="28">
        <v>17</v>
      </c>
      <c r="AJ843" s="27">
        <f t="shared" si="245"/>
        <v>0.53062825106217038</v>
      </c>
      <c r="AK843" s="28"/>
      <c r="AL843" s="28"/>
      <c r="AM843" s="27"/>
      <c r="AN843" s="28"/>
      <c r="AO843" s="28"/>
      <c r="AP843" s="27"/>
      <c r="AQ843" s="25">
        <v>8.0500000000000007</v>
      </c>
      <c r="AR843" s="25">
        <v>39.78</v>
      </c>
      <c r="AS843" s="27">
        <f t="shared" si="246"/>
        <v>1.597692181995354</v>
      </c>
      <c r="AT843" s="25"/>
      <c r="AU843" s="25"/>
      <c r="AV843" s="27"/>
      <c r="AW843" s="25"/>
      <c r="AX843" s="25"/>
      <c r="AY843" s="27"/>
      <c r="AZ843" s="26">
        <v>0.30434782608695654</v>
      </c>
    </row>
    <row r="844" spans="1:52" x14ac:dyDescent="0.25">
      <c r="A844" s="22">
        <v>841</v>
      </c>
      <c r="B844" s="22">
        <v>38</v>
      </c>
      <c r="C844" s="22" t="s">
        <v>499</v>
      </c>
      <c r="D844" s="22" t="s">
        <v>6</v>
      </c>
      <c r="E844" s="23">
        <v>0.12</v>
      </c>
      <c r="F844" s="23" t="str">
        <f t="shared" si="235"/>
        <v>≤0.5</v>
      </c>
      <c r="G844" s="24">
        <v>7.8</v>
      </c>
      <c r="H844" s="23" t="str">
        <f t="shared" si="232"/>
        <v>&gt;7.0</v>
      </c>
      <c r="I844" s="23">
        <v>38</v>
      </c>
      <c r="J844" s="23" t="str">
        <f t="shared" si="236"/>
        <v>&gt;15</v>
      </c>
      <c r="K844" s="24">
        <v>20</v>
      </c>
      <c r="L844" s="23" t="str">
        <f t="shared" si="237"/>
        <v>10–20</v>
      </c>
      <c r="M844" s="25">
        <v>70</v>
      </c>
      <c r="N844" s="18" t="str">
        <f t="shared" si="240"/>
        <v>&lt;110</v>
      </c>
      <c r="O844" s="25">
        <v>30.228000000000002</v>
      </c>
      <c r="P844" s="18" t="str">
        <f t="shared" si="238"/>
        <v>26–44</v>
      </c>
      <c r="Q844" s="25">
        <v>0</v>
      </c>
      <c r="R844" s="18" t="str">
        <f t="shared" si="239"/>
        <v>&lt;25</v>
      </c>
      <c r="S844" s="26" t="s">
        <v>8</v>
      </c>
      <c r="T844" s="18">
        <v>23</v>
      </c>
      <c r="U844" s="26" t="str">
        <f t="shared" si="229"/>
        <v>&gt;15</v>
      </c>
      <c r="V844" s="22">
        <v>4</v>
      </c>
      <c r="W844" s="22" t="str">
        <f t="shared" si="241"/>
        <v>&lt;2000</v>
      </c>
      <c r="X844" s="25">
        <v>56</v>
      </c>
      <c r="Y844" s="25">
        <v>903</v>
      </c>
      <c r="Z844" s="27">
        <f t="shared" si="242"/>
        <v>2.7803708626818362</v>
      </c>
      <c r="AA844" s="25"/>
      <c r="AB844" s="25"/>
      <c r="AC844" s="27"/>
      <c r="AD844" s="25">
        <v>1230</v>
      </c>
      <c r="AE844" s="25">
        <v>3750</v>
      </c>
      <c r="AF844" s="27">
        <f t="shared" si="243"/>
        <v>1.1147416705979933</v>
      </c>
      <c r="AG844" s="22" t="str">
        <f t="shared" si="244"/>
        <v>&lt;20</v>
      </c>
      <c r="AH844" s="28">
        <v>12</v>
      </c>
      <c r="AI844" s="28">
        <v>19</v>
      </c>
      <c r="AJ844" s="27">
        <f t="shared" si="245"/>
        <v>0.45953232937844013</v>
      </c>
      <c r="AK844" s="28"/>
      <c r="AL844" s="28"/>
      <c r="AM844" s="27"/>
      <c r="AN844" s="28"/>
      <c r="AO844" s="28"/>
      <c r="AP844" s="27"/>
      <c r="AQ844" s="25">
        <v>0.67200000000000004</v>
      </c>
      <c r="AR844" s="25">
        <v>17.157</v>
      </c>
      <c r="AS844" s="27">
        <f t="shared" si="246"/>
        <v>3.2399031920602765</v>
      </c>
      <c r="AT844" s="25"/>
      <c r="AU844" s="25"/>
      <c r="AV844" s="27"/>
      <c r="AW844" s="25"/>
      <c r="AX844" s="25"/>
      <c r="AY844" s="27"/>
      <c r="AZ844" s="26">
        <v>0.30434782608695654</v>
      </c>
    </row>
    <row r="845" spans="1:52" x14ac:dyDescent="0.25">
      <c r="A845" s="22">
        <v>842</v>
      </c>
      <c r="B845" s="22">
        <v>18</v>
      </c>
      <c r="C845" s="22" t="s">
        <v>500</v>
      </c>
      <c r="D845" s="22" t="s">
        <v>5</v>
      </c>
      <c r="E845" s="23">
        <v>0.67</v>
      </c>
      <c r="F845" s="23" t="str">
        <f t="shared" si="235"/>
        <v>&gt;0.5</v>
      </c>
      <c r="G845" s="24">
        <v>7.4</v>
      </c>
      <c r="H845" s="23" t="str">
        <f t="shared" si="232"/>
        <v>&gt;7.0</v>
      </c>
      <c r="I845" s="23"/>
      <c r="J845" s="23"/>
      <c r="K845" s="24">
        <v>6.6</v>
      </c>
      <c r="L845" s="23" t="str">
        <f t="shared" si="237"/>
        <v>&lt;10</v>
      </c>
      <c r="M845" s="25">
        <v>100</v>
      </c>
      <c r="N845" s="18" t="str">
        <f t="shared" si="240"/>
        <v>&lt;110</v>
      </c>
      <c r="O845" s="25">
        <v>85.646000000000001</v>
      </c>
      <c r="P845" s="18" t="str">
        <f t="shared" si="238"/>
        <v>&gt;44</v>
      </c>
      <c r="Q845" s="25">
        <v>64.739999999999995</v>
      </c>
      <c r="R845" s="18" t="str">
        <f t="shared" si="239"/>
        <v>&gt;58</v>
      </c>
      <c r="S845" s="26" t="s">
        <v>8</v>
      </c>
      <c r="T845" s="18">
        <v>10</v>
      </c>
      <c r="U845" s="26" t="str">
        <f t="shared" si="229"/>
        <v>8–15</v>
      </c>
      <c r="V845" s="22">
        <v>3</v>
      </c>
      <c r="W845" s="22" t="str">
        <f t="shared" si="241"/>
        <v>2000–4000</v>
      </c>
      <c r="X845" s="25">
        <v>3130</v>
      </c>
      <c r="Y845" s="25">
        <v>4130</v>
      </c>
      <c r="Z845" s="27">
        <f t="shared" si="242"/>
        <v>0.2772444024208795</v>
      </c>
      <c r="AA845" s="25">
        <v>4260</v>
      </c>
      <c r="AB845" s="25">
        <v>4730</v>
      </c>
      <c r="AC845" s="27">
        <f t="shared" ref="AC845:AC858" si="247">LN(AB845/AA845)</f>
        <v>0.10465604222256247</v>
      </c>
      <c r="AD845" s="25">
        <v>7390</v>
      </c>
      <c r="AE845" s="25">
        <v>8860</v>
      </c>
      <c r="AF845" s="27">
        <f t="shared" si="243"/>
        <v>0.1814190296568792</v>
      </c>
      <c r="AG845" s="22" t="str">
        <f t="shared" si="244"/>
        <v>30–40</v>
      </c>
      <c r="AH845" s="28">
        <v>33.198399999999999</v>
      </c>
      <c r="AI845" s="28">
        <v>42.1053</v>
      </c>
      <c r="AJ845" s="27">
        <f t="shared" si="245"/>
        <v>0.23767194151105439</v>
      </c>
      <c r="AK845" s="28">
        <v>12.874499999999999</v>
      </c>
      <c r="AL845" s="28">
        <v>18.218599999999999</v>
      </c>
      <c r="AM845" s="27">
        <v>0.3471944393964671</v>
      </c>
      <c r="AN845" s="28"/>
      <c r="AO845" s="28"/>
      <c r="AP845" s="27"/>
      <c r="AQ845" s="25">
        <v>103.91099199999999</v>
      </c>
      <c r="AR845" s="25">
        <v>173.89488900000001</v>
      </c>
      <c r="AS845" s="27">
        <f t="shared" si="246"/>
        <v>0.51491634393193408</v>
      </c>
      <c r="AT845" s="25">
        <v>54.845369999999996</v>
      </c>
      <c r="AU845" s="25">
        <v>86.173977999999991</v>
      </c>
      <c r="AV845" s="27">
        <f t="shared" ref="AV845:AV858" si="248">LN(AU845/AT845)</f>
        <v>0.45185048161902963</v>
      </c>
      <c r="AW845" s="25">
        <v>158.756362</v>
      </c>
      <c r="AX845" s="25">
        <v>260.06886700000001</v>
      </c>
      <c r="AY845" s="27">
        <f t="shared" ref="AY845:AY858" si="249">LN(AX845/AW845)</f>
        <v>0.49357575645942331</v>
      </c>
      <c r="AZ845" s="26">
        <v>0.89068999999999998</v>
      </c>
    </row>
    <row r="846" spans="1:52" x14ac:dyDescent="0.25">
      <c r="A846" s="22">
        <v>843</v>
      </c>
      <c r="B846" s="22">
        <v>18</v>
      </c>
      <c r="C846" s="22" t="s">
        <v>500</v>
      </c>
      <c r="D846" s="22" t="s">
        <v>5</v>
      </c>
      <c r="E846" s="23">
        <v>0.67</v>
      </c>
      <c r="F846" s="23" t="str">
        <f t="shared" si="235"/>
        <v>&gt;0.5</v>
      </c>
      <c r="G846" s="24">
        <v>7.4</v>
      </c>
      <c r="H846" s="23" t="str">
        <f t="shared" si="232"/>
        <v>&gt;7.0</v>
      </c>
      <c r="I846" s="23"/>
      <c r="J846" s="23"/>
      <c r="K846" s="24">
        <v>6.6</v>
      </c>
      <c r="L846" s="23" t="str">
        <f t="shared" si="237"/>
        <v>&lt;10</v>
      </c>
      <c r="M846" s="25">
        <v>100</v>
      </c>
      <c r="N846" s="18" t="str">
        <f t="shared" si="240"/>
        <v>&lt;110</v>
      </c>
      <c r="O846" s="25">
        <v>85.646000000000001</v>
      </c>
      <c r="P846" s="18" t="str">
        <f t="shared" si="238"/>
        <v>&gt;44</v>
      </c>
      <c r="Q846" s="25">
        <v>64.739999999999995</v>
      </c>
      <c r="R846" s="18" t="str">
        <f t="shared" si="239"/>
        <v>&gt;58</v>
      </c>
      <c r="S846" s="26" t="s">
        <v>8</v>
      </c>
      <c r="T846" s="18">
        <v>10</v>
      </c>
      <c r="U846" s="26" t="str">
        <f t="shared" si="229"/>
        <v>8–15</v>
      </c>
      <c r="V846" s="22">
        <v>3</v>
      </c>
      <c r="W846" s="22" t="str">
        <f t="shared" si="241"/>
        <v>2000–4000</v>
      </c>
      <c r="X846" s="25">
        <v>3260</v>
      </c>
      <c r="Y846" s="25">
        <v>4150</v>
      </c>
      <c r="Z846" s="27">
        <f t="shared" si="242"/>
        <v>0.24138113886399062</v>
      </c>
      <c r="AA846" s="25">
        <v>4310</v>
      </c>
      <c r="AB846" s="25">
        <v>4730</v>
      </c>
      <c r="AC846" s="27">
        <f t="shared" si="247"/>
        <v>9.2987298388185202E-2</v>
      </c>
      <c r="AD846" s="25">
        <v>7570</v>
      </c>
      <c r="AE846" s="25">
        <v>8880</v>
      </c>
      <c r="AF846" s="27">
        <f t="shared" si="243"/>
        <v>0.15960848955472123</v>
      </c>
      <c r="AG846" s="22" t="str">
        <f t="shared" si="244"/>
        <v>30–40</v>
      </c>
      <c r="AH846" s="28">
        <v>34.008099999999999</v>
      </c>
      <c r="AI846" s="28">
        <v>43.117400000000004</v>
      </c>
      <c r="AJ846" s="27">
        <f t="shared" si="245"/>
        <v>0.23732789640004509</v>
      </c>
      <c r="AK846" s="28">
        <v>13.279400000000001</v>
      </c>
      <c r="AL846" s="28">
        <v>17.813800000000001</v>
      </c>
      <c r="AM846" s="27">
        <v>0.29375947551720305</v>
      </c>
      <c r="AN846" s="28"/>
      <c r="AO846" s="28"/>
      <c r="AP846" s="27"/>
      <c r="AQ846" s="25">
        <v>110.866406</v>
      </c>
      <c r="AR846" s="25">
        <v>178.93721000000002</v>
      </c>
      <c r="AS846" s="27">
        <f t="shared" si="246"/>
        <v>0.47870903526403585</v>
      </c>
      <c r="AT846" s="25">
        <v>57.234214000000001</v>
      </c>
      <c r="AU846" s="25">
        <v>84.259274000000005</v>
      </c>
      <c r="AV846" s="27">
        <f t="shared" si="248"/>
        <v>0.38674677390538836</v>
      </c>
      <c r="AW846" s="25">
        <v>168.10061999999999</v>
      </c>
      <c r="AX846" s="25">
        <v>263.19648400000005</v>
      </c>
      <c r="AY846" s="27">
        <f t="shared" si="249"/>
        <v>0.44833811201076718</v>
      </c>
      <c r="AZ846" s="26">
        <v>0.91093000000000046</v>
      </c>
    </row>
    <row r="847" spans="1:52" x14ac:dyDescent="0.25">
      <c r="A847" s="22">
        <v>844</v>
      </c>
      <c r="B847" s="22">
        <v>18</v>
      </c>
      <c r="C847" s="22" t="s">
        <v>500</v>
      </c>
      <c r="D847" s="22" t="s">
        <v>5</v>
      </c>
      <c r="E847" s="23">
        <v>0.67</v>
      </c>
      <c r="F847" s="23" t="str">
        <f t="shared" si="235"/>
        <v>&gt;0.5</v>
      </c>
      <c r="G847" s="24">
        <v>7.4</v>
      </c>
      <c r="H847" s="23" t="str">
        <f t="shared" si="232"/>
        <v>&gt;7.0</v>
      </c>
      <c r="I847" s="23"/>
      <c r="J847" s="23"/>
      <c r="K847" s="24">
        <v>6.6</v>
      </c>
      <c r="L847" s="23" t="str">
        <f t="shared" si="237"/>
        <v>&lt;10</v>
      </c>
      <c r="M847" s="25">
        <v>100</v>
      </c>
      <c r="N847" s="18" t="str">
        <f t="shared" si="240"/>
        <v>&lt;110</v>
      </c>
      <c r="O847" s="25">
        <v>85.646000000000001</v>
      </c>
      <c r="P847" s="18" t="str">
        <f t="shared" si="238"/>
        <v>&gt;44</v>
      </c>
      <c r="Q847" s="25">
        <v>64.739999999999995</v>
      </c>
      <c r="R847" s="18" t="str">
        <f t="shared" si="239"/>
        <v>&gt;58</v>
      </c>
      <c r="S847" s="26" t="s">
        <v>8</v>
      </c>
      <c r="T847" s="18">
        <v>10</v>
      </c>
      <c r="U847" s="26" t="str">
        <f t="shared" si="229"/>
        <v>8–15</v>
      </c>
      <c r="V847" s="22">
        <v>3</v>
      </c>
      <c r="W847" s="22" t="str">
        <f t="shared" si="241"/>
        <v>2000–4000</v>
      </c>
      <c r="X847" s="25">
        <v>3230</v>
      </c>
      <c r="Y847" s="25">
        <v>3980</v>
      </c>
      <c r="Z847" s="27">
        <f t="shared" si="242"/>
        <v>0.20879968206178118</v>
      </c>
      <c r="AA847" s="25">
        <v>3700</v>
      </c>
      <c r="AB847" s="25">
        <v>4760</v>
      </c>
      <c r="AC847" s="27">
        <f t="shared" si="247"/>
        <v>0.25191484859314983</v>
      </c>
      <c r="AD847" s="25">
        <v>6930</v>
      </c>
      <c r="AE847" s="25">
        <v>8740</v>
      </c>
      <c r="AF847" s="27">
        <f t="shared" si="243"/>
        <v>0.23205037646563223</v>
      </c>
      <c r="AG847" s="22" t="str">
        <f t="shared" si="244"/>
        <v>30–40</v>
      </c>
      <c r="AH847" s="28">
        <v>36.072899999999997</v>
      </c>
      <c r="AI847" s="28">
        <v>44.089100000000002</v>
      </c>
      <c r="AJ847" s="27">
        <f t="shared" si="245"/>
        <v>0.20067069546215124</v>
      </c>
      <c r="AK847" s="28">
        <v>13.449400000000001</v>
      </c>
      <c r="AL847" s="28">
        <v>18.8826</v>
      </c>
      <c r="AM847" s="27">
        <v>0.33930636771297307</v>
      </c>
      <c r="AN847" s="28"/>
      <c r="AO847" s="28"/>
      <c r="AP847" s="27"/>
      <c r="AQ847" s="25">
        <v>116.51546699999999</v>
      </c>
      <c r="AR847" s="25">
        <v>175.47461800000002</v>
      </c>
      <c r="AS847" s="27">
        <f t="shared" si="246"/>
        <v>0.40947037752393256</v>
      </c>
      <c r="AT847" s="25">
        <v>49.762780000000006</v>
      </c>
      <c r="AU847" s="25">
        <v>89.881176000000011</v>
      </c>
      <c r="AV847" s="27">
        <f t="shared" si="248"/>
        <v>0.59122121630612312</v>
      </c>
      <c r="AW847" s="25">
        <v>166.27824699999999</v>
      </c>
      <c r="AX847" s="25">
        <v>265.35579400000006</v>
      </c>
      <c r="AY847" s="27">
        <f t="shared" si="249"/>
        <v>0.46740897247700874</v>
      </c>
      <c r="AZ847" s="26">
        <v>0.80162000000000044</v>
      </c>
    </row>
    <row r="848" spans="1:52" x14ac:dyDescent="0.25">
      <c r="A848" s="22">
        <v>845</v>
      </c>
      <c r="B848" s="22">
        <v>18</v>
      </c>
      <c r="C848" s="22" t="s">
        <v>500</v>
      </c>
      <c r="D848" s="22" t="s">
        <v>5</v>
      </c>
      <c r="E848" s="23">
        <v>0.67</v>
      </c>
      <c r="F848" s="23" t="str">
        <f t="shared" si="235"/>
        <v>&gt;0.5</v>
      </c>
      <c r="G848" s="24">
        <v>7.4</v>
      </c>
      <c r="H848" s="23" t="str">
        <f t="shared" si="232"/>
        <v>&gt;7.0</v>
      </c>
      <c r="I848" s="23"/>
      <c r="J848" s="23"/>
      <c r="K848" s="24">
        <v>6.6</v>
      </c>
      <c r="L848" s="23" t="str">
        <f t="shared" si="237"/>
        <v>&lt;10</v>
      </c>
      <c r="M848" s="25">
        <v>100</v>
      </c>
      <c r="N848" s="18" t="str">
        <f t="shared" si="240"/>
        <v>&lt;110</v>
      </c>
      <c r="O848" s="25">
        <v>85.646000000000001</v>
      </c>
      <c r="P848" s="18" t="str">
        <f t="shared" si="238"/>
        <v>&gt;44</v>
      </c>
      <c r="Q848" s="25">
        <v>64.739999999999995</v>
      </c>
      <c r="R848" s="18" t="str">
        <f t="shared" si="239"/>
        <v>&gt;58</v>
      </c>
      <c r="S848" s="26" t="s">
        <v>8</v>
      </c>
      <c r="T848" s="18">
        <v>10</v>
      </c>
      <c r="U848" s="26" t="str">
        <f t="shared" si="229"/>
        <v>8–15</v>
      </c>
      <c r="V848" s="22">
        <v>3</v>
      </c>
      <c r="W848" s="22" t="str">
        <f t="shared" si="241"/>
        <v>2000–4000</v>
      </c>
      <c r="X848" s="25">
        <v>3350</v>
      </c>
      <c r="Y848" s="25">
        <v>4100</v>
      </c>
      <c r="Z848" s="27">
        <f t="shared" si="242"/>
        <v>0.20202662787328704</v>
      </c>
      <c r="AA848" s="25">
        <v>3510</v>
      </c>
      <c r="AB848" s="25">
        <v>4210</v>
      </c>
      <c r="AC848" s="27">
        <f t="shared" si="247"/>
        <v>0.18184661021651563</v>
      </c>
      <c r="AD848" s="25">
        <v>6860</v>
      </c>
      <c r="AE848" s="25">
        <v>8310</v>
      </c>
      <c r="AF848" s="27">
        <f t="shared" si="243"/>
        <v>0.191752167129563</v>
      </c>
      <c r="AG848" s="22" t="str">
        <f t="shared" si="244"/>
        <v>30–40</v>
      </c>
      <c r="AH848" s="28">
        <v>37.408900000000003</v>
      </c>
      <c r="AI848" s="28">
        <v>47.206499999999998</v>
      </c>
      <c r="AJ848" s="27">
        <f t="shared" si="245"/>
        <v>0.23262295094945626</v>
      </c>
      <c r="AK848" s="28">
        <v>13.7166</v>
      </c>
      <c r="AL848" s="28">
        <v>18.170000000000002</v>
      </c>
      <c r="AM848" s="27">
        <v>0.28116510423223662</v>
      </c>
      <c r="AN848" s="28"/>
      <c r="AO848" s="28"/>
      <c r="AP848" s="27"/>
      <c r="AQ848" s="25">
        <v>125.31981500000001</v>
      </c>
      <c r="AR848" s="25">
        <v>193.54665</v>
      </c>
      <c r="AS848" s="27">
        <f t="shared" si="246"/>
        <v>0.43464957882274341</v>
      </c>
      <c r="AT848" s="25">
        <v>48.145265999999999</v>
      </c>
      <c r="AU848" s="25">
        <v>76.495700000000014</v>
      </c>
      <c r="AV848" s="27">
        <f t="shared" si="248"/>
        <v>0.46301171444875233</v>
      </c>
      <c r="AW848" s="25">
        <v>173.465081</v>
      </c>
      <c r="AX848" s="25">
        <v>270.04235</v>
      </c>
      <c r="AY848" s="27">
        <f t="shared" si="249"/>
        <v>0.44260248166714994</v>
      </c>
      <c r="AZ848" s="26">
        <v>0.97975999999999952</v>
      </c>
    </row>
    <row r="849" spans="1:52" x14ac:dyDescent="0.25">
      <c r="A849" s="22">
        <v>846</v>
      </c>
      <c r="B849" s="22">
        <v>85</v>
      </c>
      <c r="C849" s="22" t="s">
        <v>60</v>
      </c>
      <c r="D849" s="22" t="s">
        <v>1</v>
      </c>
      <c r="E849" s="23">
        <v>0.37</v>
      </c>
      <c r="F849" s="23" t="str">
        <f t="shared" ref="F849:F858" si="250">IF(E849&gt;0.5, "&gt;0.5", "≤0.5")</f>
        <v>≤0.5</v>
      </c>
      <c r="G849" s="24">
        <v>8.1</v>
      </c>
      <c r="H849" s="23" t="str">
        <f t="shared" ref="H849:H858" si="251">IF(G849&gt;7,"&gt;7.0","≤7.0")</f>
        <v>&gt;7.0</v>
      </c>
      <c r="I849" s="23"/>
      <c r="J849" s="23"/>
      <c r="K849" s="24">
        <v>11.5</v>
      </c>
      <c r="L849" s="23" t="str">
        <f t="shared" si="237"/>
        <v>10–20</v>
      </c>
      <c r="M849" s="25">
        <v>180</v>
      </c>
      <c r="N849" s="18" t="str">
        <f t="shared" si="240"/>
        <v>110–180</v>
      </c>
      <c r="O849" s="25">
        <v>33</v>
      </c>
      <c r="P849" s="18" t="str">
        <f t="shared" si="238"/>
        <v>26–44</v>
      </c>
      <c r="Q849" s="25">
        <v>62.25</v>
      </c>
      <c r="R849" s="18" t="str">
        <f t="shared" si="239"/>
        <v>&gt;58</v>
      </c>
      <c r="S849" s="26" t="s">
        <v>8</v>
      </c>
      <c r="T849" s="18">
        <v>2.27</v>
      </c>
      <c r="U849" s="26" t="str">
        <f t="shared" si="229"/>
        <v>&lt;8</v>
      </c>
      <c r="V849" s="22">
        <v>4</v>
      </c>
      <c r="W849" s="22" t="str">
        <f t="shared" si="241"/>
        <v>&gt;6000</v>
      </c>
      <c r="X849" s="25">
        <v>6643</v>
      </c>
      <c r="Y849" s="25">
        <v>6912</v>
      </c>
      <c r="Z849" s="27">
        <f t="shared" ref="Z849:Z858" si="252">LN(Y849/X849)</f>
        <v>3.9695362818650423E-2</v>
      </c>
      <c r="AA849" s="25">
        <v>7379</v>
      </c>
      <c r="AB849" s="25">
        <v>7890</v>
      </c>
      <c r="AC849" s="27">
        <f t="shared" si="247"/>
        <v>6.6958006781553295E-2</v>
      </c>
      <c r="AD849" s="25">
        <v>14022</v>
      </c>
      <c r="AE849" s="25">
        <v>14802</v>
      </c>
      <c r="AF849" s="27">
        <f t="shared" ref="AF849:AF858" si="253">LN(AE849/AD849)</f>
        <v>5.4134781990498752E-2</v>
      </c>
      <c r="AG849" s="22" t="str">
        <f t="shared" si="244"/>
        <v>&lt;20</v>
      </c>
      <c r="AH849" s="28">
        <v>15.067</v>
      </c>
      <c r="AI849" s="28">
        <v>15.736599999999999</v>
      </c>
      <c r="AJ849" s="27">
        <f t="shared" ref="AJ849:AJ858" si="254">LN(AI849/AH849)</f>
        <v>4.348228767136552E-2</v>
      </c>
      <c r="AK849" s="28">
        <v>3.4981975877490146</v>
      </c>
      <c r="AL849" s="28">
        <v>3.128136882129279</v>
      </c>
      <c r="AM849" s="27">
        <v>-0.11181027892426458</v>
      </c>
      <c r="AN849" s="28">
        <v>9.3923833975181861</v>
      </c>
      <c r="AO849" s="28">
        <v>8.7758411025537093</v>
      </c>
      <c r="AP849" s="27">
        <v>-6.7896467063180269E-2</v>
      </c>
      <c r="AQ849" s="25">
        <v>105.88680000000001</v>
      </c>
      <c r="AR849" s="25">
        <v>105.21899999999999</v>
      </c>
      <c r="AS849" s="27">
        <f t="shared" ref="AS849:AS858" si="255">LN(AR849/AQ849)</f>
        <v>-6.3267065851635501E-3</v>
      </c>
      <c r="AT849" s="25">
        <v>25.813199999999981</v>
      </c>
      <c r="AU849" s="25">
        <v>24.681000000000012</v>
      </c>
      <c r="AV849" s="27">
        <f t="shared" si="248"/>
        <v>-4.4852272142711362E-2</v>
      </c>
      <c r="AW849" s="25">
        <v>131.69999999999999</v>
      </c>
      <c r="AX849" s="25">
        <v>129.9</v>
      </c>
      <c r="AY849" s="27">
        <f t="shared" si="249"/>
        <v>-1.3761685072681377E-2</v>
      </c>
      <c r="AZ849" s="26">
        <v>0.29497797356828154</v>
      </c>
    </row>
    <row r="850" spans="1:52" x14ac:dyDescent="0.25">
      <c r="A850" s="22">
        <v>847</v>
      </c>
      <c r="B850" s="22">
        <v>85</v>
      </c>
      <c r="C850" s="22" t="s">
        <v>60</v>
      </c>
      <c r="D850" s="22" t="s">
        <v>1</v>
      </c>
      <c r="E850" s="23">
        <v>0.37</v>
      </c>
      <c r="F850" s="23" t="str">
        <f t="shared" si="250"/>
        <v>≤0.5</v>
      </c>
      <c r="G850" s="24">
        <v>8.1</v>
      </c>
      <c r="H850" s="23" t="str">
        <f t="shared" si="251"/>
        <v>&gt;7.0</v>
      </c>
      <c r="I850" s="23"/>
      <c r="J850" s="23"/>
      <c r="K850" s="24">
        <v>11.5</v>
      </c>
      <c r="L850" s="23" t="str">
        <f t="shared" si="237"/>
        <v>10–20</v>
      </c>
      <c r="M850" s="25">
        <v>180</v>
      </c>
      <c r="N850" s="18" t="str">
        <f t="shared" si="240"/>
        <v>110–180</v>
      </c>
      <c r="O850" s="25">
        <v>33</v>
      </c>
      <c r="P850" s="18" t="str">
        <f t="shared" si="238"/>
        <v>26–44</v>
      </c>
      <c r="Q850" s="25">
        <v>62.25</v>
      </c>
      <c r="R850" s="18" t="str">
        <f t="shared" si="239"/>
        <v>&gt;58</v>
      </c>
      <c r="S850" s="26" t="s">
        <v>8</v>
      </c>
      <c r="T850" s="18">
        <v>5.6749999999999998</v>
      </c>
      <c r="U850" s="26" t="str">
        <f t="shared" si="229"/>
        <v>&lt;8</v>
      </c>
      <c r="V850" s="22">
        <v>4</v>
      </c>
      <c r="W850" s="22" t="str">
        <f t="shared" si="241"/>
        <v>&gt;6000</v>
      </c>
      <c r="X850" s="25">
        <v>6643</v>
      </c>
      <c r="Y850" s="25">
        <v>6386</v>
      </c>
      <c r="Z850" s="27">
        <f t="shared" si="252"/>
        <v>-3.9455574390513865E-2</v>
      </c>
      <c r="AA850" s="25">
        <v>7379</v>
      </c>
      <c r="AB850" s="25">
        <v>6982</v>
      </c>
      <c r="AC850" s="27">
        <f t="shared" si="247"/>
        <v>-5.5302719393385304E-2</v>
      </c>
      <c r="AD850" s="25">
        <v>14022</v>
      </c>
      <c r="AE850" s="25">
        <v>13368</v>
      </c>
      <c r="AF850" s="27">
        <f t="shared" si="253"/>
        <v>-4.7763733491683343E-2</v>
      </c>
      <c r="AG850" s="22" t="str">
        <f t="shared" si="244"/>
        <v>&lt;20</v>
      </c>
      <c r="AH850" s="28">
        <v>15.067</v>
      </c>
      <c r="AI850" s="28">
        <v>16.852699999999999</v>
      </c>
      <c r="AJ850" s="27">
        <f t="shared" si="254"/>
        <v>0.11200395953130426</v>
      </c>
      <c r="AK850" s="28">
        <v>3.4981975877490146</v>
      </c>
      <c r="AL850" s="28">
        <v>3.9312517903179596</v>
      </c>
      <c r="AM850" s="27">
        <v>0.11671003595191906</v>
      </c>
      <c r="AN850" s="28">
        <v>9.3923833975181861</v>
      </c>
      <c r="AO850" s="28">
        <v>10.921603830041891</v>
      </c>
      <c r="AP850" s="27">
        <v>0.1508437464507843</v>
      </c>
      <c r="AQ850" s="25">
        <v>105.88680000000001</v>
      </c>
      <c r="AR850" s="25">
        <v>118.55200000000001</v>
      </c>
      <c r="AS850" s="27">
        <f t="shared" si="255"/>
        <v>0.11298108394181262</v>
      </c>
      <c r="AT850" s="25">
        <v>25.813199999999981</v>
      </c>
      <c r="AU850" s="25">
        <v>27.447999999999993</v>
      </c>
      <c r="AV850" s="27">
        <f t="shared" si="248"/>
        <v>6.1407316558533667E-2</v>
      </c>
      <c r="AW850" s="25">
        <v>131.69999999999999</v>
      </c>
      <c r="AX850" s="25">
        <v>146</v>
      </c>
      <c r="AY850" s="27">
        <f t="shared" si="249"/>
        <v>0.10308001295910114</v>
      </c>
      <c r="AZ850" s="26">
        <v>0.31466079295154159</v>
      </c>
    </row>
    <row r="851" spans="1:52" x14ac:dyDescent="0.25">
      <c r="A851" s="22">
        <v>848</v>
      </c>
      <c r="B851" s="22">
        <v>85</v>
      </c>
      <c r="C851" s="22" t="s">
        <v>60</v>
      </c>
      <c r="D851" s="22" t="s">
        <v>1</v>
      </c>
      <c r="E851" s="23">
        <v>0.37</v>
      </c>
      <c r="F851" s="23" t="str">
        <f t="shared" si="250"/>
        <v>≤0.5</v>
      </c>
      <c r="G851" s="24">
        <v>8.1</v>
      </c>
      <c r="H851" s="23" t="str">
        <f t="shared" si="251"/>
        <v>&gt;7.0</v>
      </c>
      <c r="I851" s="23"/>
      <c r="J851" s="23"/>
      <c r="K851" s="24">
        <v>11.5</v>
      </c>
      <c r="L851" s="23" t="str">
        <f t="shared" si="237"/>
        <v>10–20</v>
      </c>
      <c r="M851" s="25">
        <v>180</v>
      </c>
      <c r="N851" s="18" t="str">
        <f t="shared" si="240"/>
        <v>110–180</v>
      </c>
      <c r="O851" s="25">
        <v>33</v>
      </c>
      <c r="P851" s="18" t="str">
        <f t="shared" si="238"/>
        <v>26–44</v>
      </c>
      <c r="Q851" s="25">
        <v>62.25</v>
      </c>
      <c r="R851" s="18" t="str">
        <f t="shared" si="239"/>
        <v>&gt;58</v>
      </c>
      <c r="S851" s="26" t="s">
        <v>8</v>
      </c>
      <c r="T851" s="18">
        <v>11.35</v>
      </c>
      <c r="U851" s="26" t="str">
        <f t="shared" si="229"/>
        <v>8–15</v>
      </c>
      <c r="V851" s="22">
        <v>4</v>
      </c>
      <c r="W851" s="22" t="str">
        <f t="shared" si="241"/>
        <v>&gt;6000</v>
      </c>
      <c r="X851" s="25">
        <v>6643</v>
      </c>
      <c r="Y851" s="25">
        <v>7121</v>
      </c>
      <c r="Z851" s="27">
        <f t="shared" si="252"/>
        <v>6.9484496316883651E-2</v>
      </c>
      <c r="AA851" s="25">
        <v>7379</v>
      </c>
      <c r="AB851" s="25">
        <v>7994</v>
      </c>
      <c r="AC851" s="27">
        <f t="shared" si="247"/>
        <v>8.0053132212902153E-2</v>
      </c>
      <c r="AD851" s="25">
        <v>14022</v>
      </c>
      <c r="AE851" s="25">
        <v>15115</v>
      </c>
      <c r="AF851" s="27">
        <f t="shared" si="253"/>
        <v>7.5060103446645474E-2</v>
      </c>
      <c r="AG851" s="22" t="str">
        <f t="shared" si="244"/>
        <v>&lt;20</v>
      </c>
      <c r="AH851" s="28">
        <v>15.067</v>
      </c>
      <c r="AI851" s="28">
        <v>17.075900000000001</v>
      </c>
      <c r="AJ851" s="27">
        <f t="shared" si="254"/>
        <v>0.12516119088701114</v>
      </c>
      <c r="AK851" s="28">
        <v>3.4981975877490146</v>
      </c>
      <c r="AL851" s="28">
        <v>3.553865399049287</v>
      </c>
      <c r="AM851" s="27">
        <v>1.5787995007007578E-2</v>
      </c>
      <c r="AN851" s="28">
        <v>9.3923833975181861</v>
      </c>
      <c r="AO851" s="28">
        <v>9.7386701951703607</v>
      </c>
      <c r="AP851" s="27">
        <v>3.6205494098894925E-2</v>
      </c>
      <c r="AQ851" s="25">
        <v>105.88680000000001</v>
      </c>
      <c r="AR851" s="25">
        <v>118.79039999999999</v>
      </c>
      <c r="AS851" s="27">
        <f t="shared" si="255"/>
        <v>0.11498999663652282</v>
      </c>
      <c r="AT851" s="25">
        <v>25.813199999999981</v>
      </c>
      <c r="AU851" s="25">
        <v>28.409599999999998</v>
      </c>
      <c r="AV851" s="27">
        <f t="shared" si="248"/>
        <v>9.584112721990945E-2</v>
      </c>
      <c r="AW851" s="25">
        <v>131.69999999999999</v>
      </c>
      <c r="AX851" s="25">
        <v>147.19999999999999</v>
      </c>
      <c r="AY851" s="27">
        <f t="shared" si="249"/>
        <v>0.11126559754554056</v>
      </c>
      <c r="AZ851" s="26">
        <v>0.17699559471365645</v>
      </c>
    </row>
    <row r="852" spans="1:52" x14ac:dyDescent="0.25">
      <c r="A852" s="22">
        <v>849</v>
      </c>
      <c r="B852" s="22">
        <v>85</v>
      </c>
      <c r="C852" s="22" t="s">
        <v>60</v>
      </c>
      <c r="D852" s="22" t="s">
        <v>1</v>
      </c>
      <c r="E852" s="23">
        <v>0.37</v>
      </c>
      <c r="F852" s="23" t="str">
        <f t="shared" si="250"/>
        <v>≤0.5</v>
      </c>
      <c r="G852" s="24">
        <v>8.1</v>
      </c>
      <c r="H852" s="23" t="str">
        <f t="shared" si="251"/>
        <v>&gt;7.0</v>
      </c>
      <c r="I852" s="23"/>
      <c r="J852" s="23"/>
      <c r="K852" s="24">
        <v>11.5</v>
      </c>
      <c r="L852" s="23" t="str">
        <f t="shared" si="237"/>
        <v>10–20</v>
      </c>
      <c r="M852" s="25">
        <v>180</v>
      </c>
      <c r="N852" s="18" t="str">
        <f t="shared" si="240"/>
        <v>110–180</v>
      </c>
      <c r="O852" s="25">
        <v>33</v>
      </c>
      <c r="P852" s="18" t="str">
        <f t="shared" si="238"/>
        <v>26–44</v>
      </c>
      <c r="Q852" s="25">
        <v>62.25</v>
      </c>
      <c r="R852" s="18" t="str">
        <f t="shared" si="239"/>
        <v>&gt;58</v>
      </c>
      <c r="S852" s="26" t="s">
        <v>8</v>
      </c>
      <c r="T852" s="18">
        <v>22.7</v>
      </c>
      <c r="U852" s="26" t="str">
        <f t="shared" ref="U852:U858" si="256">IF(T852&gt;15,"&gt;15",IF(T852&gt;8,"8–15","&lt;8"))</f>
        <v>&gt;15</v>
      </c>
      <c r="V852" s="22">
        <v>4</v>
      </c>
      <c r="W852" s="22" t="str">
        <f t="shared" si="241"/>
        <v>&gt;6000</v>
      </c>
      <c r="X852" s="25">
        <v>6643</v>
      </c>
      <c r="Y852" s="25">
        <v>6607</v>
      </c>
      <c r="Z852" s="27">
        <f t="shared" si="252"/>
        <v>-5.4339756353554399E-3</v>
      </c>
      <c r="AA852" s="25">
        <v>7379</v>
      </c>
      <c r="AB852" s="25">
        <v>7368</v>
      </c>
      <c r="AC852" s="27">
        <f t="shared" si="247"/>
        <v>-1.4918291232238186E-3</v>
      </c>
      <c r="AD852" s="25">
        <v>14022</v>
      </c>
      <c r="AE852" s="25">
        <v>13975</v>
      </c>
      <c r="AF852" s="27">
        <f t="shared" si="253"/>
        <v>-3.357505743613045E-3</v>
      </c>
      <c r="AG852" s="22" t="str">
        <f t="shared" si="244"/>
        <v>&lt;20</v>
      </c>
      <c r="AH852" s="28">
        <v>15.067</v>
      </c>
      <c r="AI852" s="28">
        <v>17.857099999999999</v>
      </c>
      <c r="AJ852" s="27">
        <f t="shared" si="254"/>
        <v>0.16989426642495639</v>
      </c>
      <c r="AK852" s="28">
        <v>3.4981975877490146</v>
      </c>
      <c r="AL852" s="28">
        <v>4.0872692725298601</v>
      </c>
      <c r="AM852" s="27">
        <v>0.15562922662129389</v>
      </c>
      <c r="AN852" s="28">
        <v>9.3923833975181861</v>
      </c>
      <c r="AO852" s="28">
        <v>11.341681574239713</v>
      </c>
      <c r="AP852" s="27">
        <v>0.18858549031171284</v>
      </c>
      <c r="AQ852" s="25">
        <v>105.88680000000001</v>
      </c>
      <c r="AR852" s="25">
        <v>128.38499999999999</v>
      </c>
      <c r="AS852" s="27">
        <f t="shared" si="255"/>
        <v>0.19266296305561798</v>
      </c>
      <c r="AT852" s="25">
        <v>25.813199999999981</v>
      </c>
      <c r="AU852" s="25">
        <v>30.115000000000009</v>
      </c>
      <c r="AV852" s="27">
        <f t="shared" si="248"/>
        <v>0.15413739749806993</v>
      </c>
      <c r="AW852" s="25">
        <v>131.69999999999999</v>
      </c>
      <c r="AX852" s="25">
        <v>158.5</v>
      </c>
      <c r="AY852" s="27">
        <f t="shared" si="249"/>
        <v>0.18522798456810008</v>
      </c>
      <c r="AZ852" s="26">
        <v>0.12291189427312771</v>
      </c>
    </row>
    <row r="853" spans="1:52" x14ac:dyDescent="0.25">
      <c r="A853" s="22">
        <v>850</v>
      </c>
      <c r="B853" s="22">
        <v>85</v>
      </c>
      <c r="C853" s="22" t="s">
        <v>60</v>
      </c>
      <c r="D853" s="22" t="s">
        <v>1</v>
      </c>
      <c r="E853" s="23">
        <v>0.37</v>
      </c>
      <c r="F853" s="23" t="str">
        <f t="shared" si="250"/>
        <v>≤0.5</v>
      </c>
      <c r="G853" s="24">
        <v>8.1</v>
      </c>
      <c r="H853" s="23" t="str">
        <f t="shared" si="251"/>
        <v>&gt;7.0</v>
      </c>
      <c r="I853" s="23"/>
      <c r="J853" s="23"/>
      <c r="K853" s="24">
        <v>11.5</v>
      </c>
      <c r="L853" s="23" t="str">
        <f t="shared" si="237"/>
        <v>10–20</v>
      </c>
      <c r="M853" s="25">
        <v>180</v>
      </c>
      <c r="N853" s="18" t="str">
        <f t="shared" si="240"/>
        <v>110–180</v>
      </c>
      <c r="O853" s="25">
        <v>33</v>
      </c>
      <c r="P853" s="18" t="str">
        <f t="shared" si="238"/>
        <v>26–44</v>
      </c>
      <c r="Q853" s="25">
        <v>62.25</v>
      </c>
      <c r="R853" s="18" t="str">
        <f t="shared" si="239"/>
        <v>&gt;58</v>
      </c>
      <c r="S853" s="26" t="s">
        <v>8</v>
      </c>
      <c r="T853" s="18">
        <v>34.050000000000004</v>
      </c>
      <c r="U853" s="26" t="str">
        <f t="shared" si="256"/>
        <v>&gt;15</v>
      </c>
      <c r="V853" s="22">
        <v>4</v>
      </c>
      <c r="W853" s="22" t="str">
        <f t="shared" si="241"/>
        <v>&gt;6000</v>
      </c>
      <c r="X853" s="25">
        <v>6643</v>
      </c>
      <c r="Y853" s="25">
        <v>6939</v>
      </c>
      <c r="Z853" s="27">
        <f t="shared" si="252"/>
        <v>4.359400323430767E-2</v>
      </c>
      <c r="AA853" s="25">
        <v>7379</v>
      </c>
      <c r="AB853" s="25">
        <v>7644</v>
      </c>
      <c r="AC853" s="27">
        <f t="shared" si="247"/>
        <v>3.528289830179708E-2</v>
      </c>
      <c r="AD853" s="25">
        <v>14022</v>
      </c>
      <c r="AE853" s="25">
        <v>14583</v>
      </c>
      <c r="AF853" s="27">
        <f t="shared" si="253"/>
        <v>3.9228941946652239E-2</v>
      </c>
      <c r="AG853" s="22" t="str">
        <f t="shared" si="244"/>
        <v>&lt;20</v>
      </c>
      <c r="AH853" s="28">
        <v>15.067</v>
      </c>
      <c r="AI853" s="28">
        <v>19.977699999999999</v>
      </c>
      <c r="AJ853" s="27">
        <f t="shared" si="254"/>
        <v>0.28210972965988745</v>
      </c>
      <c r="AK853" s="28">
        <v>3.4981975877490146</v>
      </c>
      <c r="AL853" s="28">
        <v>4.4392987964416539</v>
      </c>
      <c r="AM853" s="27">
        <v>0.23824857432133614</v>
      </c>
      <c r="AN853" s="28">
        <v>9.3923833975181861</v>
      </c>
      <c r="AO853" s="28">
        <v>12.247137077418913</v>
      </c>
      <c r="AP853" s="27">
        <v>0.26539311774651109</v>
      </c>
      <c r="AQ853" s="25">
        <v>105.88680000000001</v>
      </c>
      <c r="AR853" s="25">
        <v>144.666</v>
      </c>
      <c r="AS853" s="27">
        <f t="shared" si="255"/>
        <v>0.31205703818068126</v>
      </c>
      <c r="AT853" s="25">
        <v>25.813199999999981</v>
      </c>
      <c r="AU853" s="25">
        <v>33.933999999999997</v>
      </c>
      <c r="AV853" s="27">
        <f t="shared" si="248"/>
        <v>0.27353147262313293</v>
      </c>
      <c r="AW853" s="25">
        <v>131.69999999999999</v>
      </c>
      <c r="AX853" s="25">
        <v>178.6</v>
      </c>
      <c r="AY853" s="27">
        <f t="shared" si="249"/>
        <v>0.30462205969316342</v>
      </c>
      <c r="AZ853" s="26">
        <v>0.14422026431718055</v>
      </c>
    </row>
    <row r="854" spans="1:52" x14ac:dyDescent="0.25">
      <c r="A854" s="22">
        <v>851</v>
      </c>
      <c r="B854" s="22">
        <v>85</v>
      </c>
      <c r="C854" s="22" t="s">
        <v>60</v>
      </c>
      <c r="D854" s="22" t="s">
        <v>1</v>
      </c>
      <c r="E854" s="23">
        <v>0.37</v>
      </c>
      <c r="F854" s="23" t="str">
        <f t="shared" si="250"/>
        <v>≤0.5</v>
      </c>
      <c r="G854" s="24">
        <v>8.1</v>
      </c>
      <c r="H854" s="23" t="str">
        <f t="shared" si="251"/>
        <v>&gt;7.0</v>
      </c>
      <c r="I854" s="23"/>
      <c r="J854" s="23"/>
      <c r="K854" s="24">
        <v>11.5</v>
      </c>
      <c r="L854" s="23" t="str">
        <f t="shared" si="237"/>
        <v>10–20</v>
      </c>
      <c r="M854" s="25">
        <v>180</v>
      </c>
      <c r="N854" s="18" t="str">
        <f t="shared" si="240"/>
        <v>110–180</v>
      </c>
      <c r="O854" s="25">
        <v>33</v>
      </c>
      <c r="P854" s="18" t="str">
        <f t="shared" si="238"/>
        <v>26–44</v>
      </c>
      <c r="Q854" s="25">
        <v>62.25</v>
      </c>
      <c r="R854" s="18" t="str">
        <f t="shared" si="239"/>
        <v>&gt;58</v>
      </c>
      <c r="S854" s="26" t="s">
        <v>8</v>
      </c>
      <c r="T854" s="18">
        <v>2.27</v>
      </c>
      <c r="U854" s="26" t="str">
        <f t="shared" si="256"/>
        <v>&lt;8</v>
      </c>
      <c r="V854" s="22">
        <v>4</v>
      </c>
      <c r="W854" s="22" t="str">
        <f t="shared" si="241"/>
        <v>&gt;6000</v>
      </c>
      <c r="X854" s="25">
        <v>7029</v>
      </c>
      <c r="Y854" s="25">
        <v>6721</v>
      </c>
      <c r="Z854" s="27">
        <f t="shared" si="252"/>
        <v>-4.4807495205939449E-2</v>
      </c>
      <c r="AA854" s="25">
        <v>7183</v>
      </c>
      <c r="AB854" s="25">
        <v>7358</v>
      </c>
      <c r="AC854" s="27">
        <f t="shared" si="247"/>
        <v>2.4071033589918016E-2</v>
      </c>
      <c r="AD854" s="25">
        <v>14212</v>
      </c>
      <c r="AE854" s="25">
        <v>14079</v>
      </c>
      <c r="AF854" s="27">
        <f t="shared" si="253"/>
        <v>-9.4023526783903934E-3</v>
      </c>
      <c r="AG854" s="22" t="str">
        <f t="shared" si="244"/>
        <v>20–30</v>
      </c>
      <c r="AH854" s="28">
        <v>22.545000000000002</v>
      </c>
      <c r="AI854" s="28">
        <v>28.220700000000001</v>
      </c>
      <c r="AJ854" s="27">
        <f t="shared" si="254"/>
        <v>0.22454243934674298</v>
      </c>
      <c r="AK854" s="28">
        <v>3.3980231101211213</v>
      </c>
      <c r="AL854" s="28">
        <v>3.9846697472139199</v>
      </c>
      <c r="AM854" s="27">
        <v>0.1592606105123141</v>
      </c>
      <c r="AN854" s="28">
        <v>12.721643681396003</v>
      </c>
      <c r="AO854" s="28">
        <v>15.540876482704737</v>
      </c>
      <c r="AP854" s="27">
        <v>0.20016897526814045</v>
      </c>
      <c r="AQ854" s="25">
        <v>156.392</v>
      </c>
      <c r="AR854" s="25">
        <v>189.48079999999999</v>
      </c>
      <c r="AS854" s="27">
        <f t="shared" si="255"/>
        <v>0.19192202422030574</v>
      </c>
      <c r="AT854" s="25">
        <v>24.408000000000015</v>
      </c>
      <c r="AU854" s="25">
        <v>29.319200000000023</v>
      </c>
      <c r="AV854" s="27">
        <f t="shared" si="248"/>
        <v>0.18333164410223213</v>
      </c>
      <c r="AW854" s="25">
        <v>180.8</v>
      </c>
      <c r="AX854" s="25">
        <v>218.8</v>
      </c>
      <c r="AY854" s="27">
        <f t="shared" si="249"/>
        <v>0.19076662258975005</v>
      </c>
      <c r="AZ854" s="26">
        <v>2.5003083700440523</v>
      </c>
    </row>
    <row r="855" spans="1:52" x14ac:dyDescent="0.25">
      <c r="A855" s="22">
        <v>852</v>
      </c>
      <c r="B855" s="22">
        <v>85</v>
      </c>
      <c r="C855" s="22" t="s">
        <v>60</v>
      </c>
      <c r="D855" s="22" t="s">
        <v>1</v>
      </c>
      <c r="E855" s="23">
        <v>0.37</v>
      </c>
      <c r="F855" s="23" t="str">
        <f t="shared" si="250"/>
        <v>≤0.5</v>
      </c>
      <c r="G855" s="24">
        <v>8.1</v>
      </c>
      <c r="H855" s="23" t="str">
        <f t="shared" si="251"/>
        <v>&gt;7.0</v>
      </c>
      <c r="I855" s="23"/>
      <c r="J855" s="23"/>
      <c r="K855" s="24">
        <v>11.5</v>
      </c>
      <c r="L855" s="23" t="str">
        <f t="shared" si="237"/>
        <v>10–20</v>
      </c>
      <c r="M855" s="25">
        <v>180</v>
      </c>
      <c r="N855" s="18" t="str">
        <f t="shared" si="240"/>
        <v>110–180</v>
      </c>
      <c r="O855" s="25">
        <v>33</v>
      </c>
      <c r="P855" s="18" t="str">
        <f t="shared" si="238"/>
        <v>26–44</v>
      </c>
      <c r="Q855" s="25">
        <v>62.25</v>
      </c>
      <c r="R855" s="18" t="str">
        <f t="shared" si="239"/>
        <v>&gt;58</v>
      </c>
      <c r="S855" s="26" t="s">
        <v>8</v>
      </c>
      <c r="T855" s="18">
        <v>5.6749999999999998</v>
      </c>
      <c r="U855" s="26" t="str">
        <f t="shared" si="256"/>
        <v>&lt;8</v>
      </c>
      <c r="V855" s="22">
        <v>4</v>
      </c>
      <c r="W855" s="22" t="str">
        <f t="shared" si="241"/>
        <v>&gt;6000</v>
      </c>
      <c r="X855" s="25">
        <v>7029</v>
      </c>
      <c r="Y855" s="25">
        <v>7038</v>
      </c>
      <c r="Z855" s="27">
        <f t="shared" si="252"/>
        <v>1.2795907056250327E-3</v>
      </c>
      <c r="AA855" s="25">
        <v>7183</v>
      </c>
      <c r="AB855" s="25">
        <v>7149</v>
      </c>
      <c r="AC855" s="27">
        <f t="shared" si="247"/>
        <v>-4.7446363079497646E-3</v>
      </c>
      <c r="AD855" s="25">
        <v>14212</v>
      </c>
      <c r="AE855" s="25">
        <v>14187</v>
      </c>
      <c r="AF855" s="27">
        <f t="shared" si="253"/>
        <v>-1.7606258289322625E-3</v>
      </c>
      <c r="AG855" s="22" t="str">
        <f t="shared" si="244"/>
        <v>20–30</v>
      </c>
      <c r="AH855" s="28">
        <v>22.545000000000002</v>
      </c>
      <c r="AI855" s="28">
        <v>28.851400000000002</v>
      </c>
      <c r="AJ855" s="27">
        <f t="shared" si="254"/>
        <v>0.24664520676675583</v>
      </c>
      <c r="AK855" s="28">
        <v>3.3980231101211213</v>
      </c>
      <c r="AL855" s="28">
        <v>4.2333193453629852</v>
      </c>
      <c r="AM855" s="27">
        <v>0.21979257622430812</v>
      </c>
      <c r="AN855" s="28">
        <v>12.721643681396003</v>
      </c>
      <c r="AO855" s="28">
        <v>16.409388877141044</v>
      </c>
      <c r="AP855" s="27">
        <v>0.25454889372813883</v>
      </c>
      <c r="AQ855" s="25">
        <v>156.392</v>
      </c>
      <c r="AR855" s="25">
        <v>202.53600000000003</v>
      </c>
      <c r="AS855" s="27">
        <f t="shared" si="255"/>
        <v>0.25855197261595692</v>
      </c>
      <c r="AT855" s="25">
        <v>24.408000000000015</v>
      </c>
      <c r="AU855" s="25">
        <v>30.263999999999982</v>
      </c>
      <c r="AV855" s="27">
        <f t="shared" si="248"/>
        <v>0.21504793991635829</v>
      </c>
      <c r="AW855" s="25">
        <v>180.8</v>
      </c>
      <c r="AX855" s="25">
        <v>232.8</v>
      </c>
      <c r="AY855" s="27">
        <f t="shared" si="249"/>
        <v>0.25278826789920655</v>
      </c>
      <c r="AZ855" s="26">
        <v>1.1112599118942732</v>
      </c>
    </row>
    <row r="856" spans="1:52" x14ac:dyDescent="0.25">
      <c r="A856" s="22">
        <v>853</v>
      </c>
      <c r="B856" s="22">
        <v>85</v>
      </c>
      <c r="C856" s="22" t="s">
        <v>60</v>
      </c>
      <c r="D856" s="22" t="s">
        <v>1</v>
      </c>
      <c r="E856" s="23">
        <v>0.37</v>
      </c>
      <c r="F856" s="23" t="str">
        <f t="shared" si="250"/>
        <v>≤0.5</v>
      </c>
      <c r="G856" s="24">
        <v>8.1</v>
      </c>
      <c r="H856" s="23" t="str">
        <f t="shared" si="251"/>
        <v>&gt;7.0</v>
      </c>
      <c r="I856" s="23"/>
      <c r="J856" s="23"/>
      <c r="K856" s="24">
        <v>11.5</v>
      </c>
      <c r="L856" s="23" t="str">
        <f t="shared" si="237"/>
        <v>10–20</v>
      </c>
      <c r="M856" s="25">
        <v>180</v>
      </c>
      <c r="N856" s="18" t="str">
        <f t="shared" si="240"/>
        <v>110–180</v>
      </c>
      <c r="O856" s="25">
        <v>33</v>
      </c>
      <c r="P856" s="18" t="str">
        <f t="shared" si="238"/>
        <v>26–44</v>
      </c>
      <c r="Q856" s="25">
        <v>62.25</v>
      </c>
      <c r="R856" s="18" t="str">
        <f t="shared" si="239"/>
        <v>&gt;58</v>
      </c>
      <c r="S856" s="26" t="s">
        <v>8</v>
      </c>
      <c r="T856" s="18">
        <v>11.35</v>
      </c>
      <c r="U856" s="26" t="str">
        <f t="shared" si="256"/>
        <v>8–15</v>
      </c>
      <c r="V856" s="22">
        <v>4</v>
      </c>
      <c r="W856" s="22" t="str">
        <f t="shared" si="241"/>
        <v>&gt;6000</v>
      </c>
      <c r="X856" s="25">
        <v>7029</v>
      </c>
      <c r="Y856" s="25">
        <v>6987</v>
      </c>
      <c r="Z856" s="27">
        <f t="shared" si="252"/>
        <v>-5.9931686234546465E-3</v>
      </c>
      <c r="AA856" s="25">
        <v>7183</v>
      </c>
      <c r="AB856" s="25">
        <v>7272</v>
      </c>
      <c r="AC856" s="27">
        <f t="shared" si="247"/>
        <v>1.2314233782513168E-2</v>
      </c>
      <c r="AD856" s="25">
        <v>14212</v>
      </c>
      <c r="AE856" s="25">
        <v>14259</v>
      </c>
      <c r="AF856" s="27">
        <f t="shared" si="253"/>
        <v>3.301608141201358E-3</v>
      </c>
      <c r="AG856" s="22" t="str">
        <f t="shared" si="244"/>
        <v>20–30</v>
      </c>
      <c r="AH856" s="28">
        <v>22.545000000000002</v>
      </c>
      <c r="AI856" s="28">
        <v>31.216200000000001</v>
      </c>
      <c r="AJ856" s="27">
        <f t="shared" si="254"/>
        <v>0.32542387895796743</v>
      </c>
      <c r="AK856" s="28">
        <v>3.3980231101211213</v>
      </c>
      <c r="AL856" s="28">
        <v>4.3039603960395985</v>
      </c>
      <c r="AM856" s="27">
        <v>0.23634179683178111</v>
      </c>
      <c r="AN856" s="28">
        <v>12.721643681396003</v>
      </c>
      <c r="AO856" s="28">
        <v>17.420576478013885</v>
      </c>
      <c r="AP856" s="27">
        <v>0.31434729396004618</v>
      </c>
      <c r="AQ856" s="25">
        <v>156.392</v>
      </c>
      <c r="AR856" s="25">
        <v>217.10160000000005</v>
      </c>
      <c r="AS856" s="27">
        <f t="shared" si="255"/>
        <v>0.32799977082490389</v>
      </c>
      <c r="AT856" s="25">
        <v>24.408000000000015</v>
      </c>
      <c r="AU856" s="25">
        <v>31.298399999999958</v>
      </c>
      <c r="AV856" s="27">
        <f t="shared" si="248"/>
        <v>0.24865603061429423</v>
      </c>
      <c r="AW856" s="25">
        <v>180.8</v>
      </c>
      <c r="AX856" s="25">
        <v>248.4</v>
      </c>
      <c r="AY856" s="27">
        <f t="shared" si="249"/>
        <v>0.31764890210124758</v>
      </c>
      <c r="AZ856" s="26">
        <v>0.7639823788546255</v>
      </c>
    </row>
    <row r="857" spans="1:52" x14ac:dyDescent="0.25">
      <c r="A857" s="22">
        <v>854</v>
      </c>
      <c r="B857" s="22">
        <v>85</v>
      </c>
      <c r="C857" s="22" t="s">
        <v>60</v>
      </c>
      <c r="D857" s="22" t="s">
        <v>1</v>
      </c>
      <c r="E857" s="23">
        <v>0.37</v>
      </c>
      <c r="F857" s="23" t="str">
        <f t="shared" si="250"/>
        <v>≤0.5</v>
      </c>
      <c r="G857" s="24">
        <v>8.1</v>
      </c>
      <c r="H857" s="23" t="str">
        <f t="shared" si="251"/>
        <v>&gt;7.0</v>
      </c>
      <c r="I857" s="23"/>
      <c r="J857" s="23"/>
      <c r="K857" s="24">
        <v>11.5</v>
      </c>
      <c r="L857" s="23" t="str">
        <f t="shared" si="237"/>
        <v>10–20</v>
      </c>
      <c r="M857" s="25">
        <v>180</v>
      </c>
      <c r="N857" s="18" t="str">
        <f t="shared" si="240"/>
        <v>110–180</v>
      </c>
      <c r="O857" s="25">
        <v>33</v>
      </c>
      <c r="P857" s="18" t="str">
        <f t="shared" si="238"/>
        <v>26–44</v>
      </c>
      <c r="Q857" s="25">
        <v>62.25</v>
      </c>
      <c r="R857" s="18" t="str">
        <f t="shared" si="239"/>
        <v>&gt;58</v>
      </c>
      <c r="S857" s="26" t="s">
        <v>8</v>
      </c>
      <c r="T857" s="18">
        <v>22.7</v>
      </c>
      <c r="U857" s="26" t="str">
        <f t="shared" si="256"/>
        <v>&gt;15</v>
      </c>
      <c r="V857" s="22">
        <v>4</v>
      </c>
      <c r="W857" s="22" t="str">
        <f t="shared" si="241"/>
        <v>&gt;6000</v>
      </c>
      <c r="X857" s="25">
        <v>7029</v>
      </c>
      <c r="Y857" s="25">
        <v>7190</v>
      </c>
      <c r="Z857" s="27">
        <f t="shared" si="252"/>
        <v>2.2646723539186932E-2</v>
      </c>
      <c r="AA857" s="25">
        <v>7183</v>
      </c>
      <c r="AB857" s="25">
        <v>7791</v>
      </c>
      <c r="AC857" s="27">
        <f t="shared" si="247"/>
        <v>8.1252098256056476E-2</v>
      </c>
      <c r="AD857" s="25">
        <v>14212</v>
      </c>
      <c r="AE857" s="25">
        <v>14981</v>
      </c>
      <c r="AF857" s="27">
        <f t="shared" si="253"/>
        <v>5.2696053376464137E-2</v>
      </c>
      <c r="AG857" s="22" t="str">
        <f t="shared" si="244"/>
        <v>20–30</v>
      </c>
      <c r="AH857" s="28">
        <v>22.545000000000002</v>
      </c>
      <c r="AI857" s="28">
        <v>32.162199999999999</v>
      </c>
      <c r="AJ857" s="27">
        <f t="shared" si="254"/>
        <v>0.35527853805819926</v>
      </c>
      <c r="AK857" s="28">
        <v>3.3980231101211213</v>
      </c>
      <c r="AL857" s="28">
        <v>5.3105378000256716</v>
      </c>
      <c r="AM857" s="27">
        <v>0.44649928641107961</v>
      </c>
      <c r="AN857" s="28">
        <v>12.721643681396003</v>
      </c>
      <c r="AO857" s="28">
        <v>18.169681596689138</v>
      </c>
      <c r="AP857" s="27">
        <v>0.35644958888282535</v>
      </c>
      <c r="AQ857" s="25">
        <v>156.392</v>
      </c>
      <c r="AR857" s="25">
        <v>230.82559999999998</v>
      </c>
      <c r="AS857" s="27">
        <f t="shared" si="255"/>
        <v>0.38929677111931327</v>
      </c>
      <c r="AT857" s="25">
        <v>24.408000000000015</v>
      </c>
      <c r="AU857" s="25">
        <v>41.374400000000009</v>
      </c>
      <c r="AV857" s="27">
        <f t="shared" si="248"/>
        <v>0.52775138466713611</v>
      </c>
      <c r="AW857" s="25">
        <v>180.8</v>
      </c>
      <c r="AX857" s="25">
        <v>272.2</v>
      </c>
      <c r="AY857" s="27">
        <f t="shared" si="249"/>
        <v>0.40914564225928951</v>
      </c>
      <c r="AZ857" s="26">
        <v>0.42366519823788534</v>
      </c>
    </row>
    <row r="858" spans="1:52" x14ac:dyDescent="0.25">
      <c r="A858" s="22">
        <v>855</v>
      </c>
      <c r="B858" s="22">
        <v>85</v>
      </c>
      <c r="C858" s="22" t="s">
        <v>60</v>
      </c>
      <c r="D858" s="22" t="s">
        <v>1</v>
      </c>
      <c r="E858" s="23">
        <v>0.37</v>
      </c>
      <c r="F858" s="23" t="str">
        <f t="shared" si="250"/>
        <v>≤0.5</v>
      </c>
      <c r="G858" s="24">
        <v>8.1</v>
      </c>
      <c r="H858" s="23" t="str">
        <f t="shared" si="251"/>
        <v>&gt;7.0</v>
      </c>
      <c r="I858" s="23"/>
      <c r="J858" s="23"/>
      <c r="K858" s="24">
        <v>11.5</v>
      </c>
      <c r="L858" s="23" t="str">
        <f t="shared" si="237"/>
        <v>10–20</v>
      </c>
      <c r="M858" s="25">
        <v>180</v>
      </c>
      <c r="N858" s="18" t="str">
        <f t="shared" si="240"/>
        <v>110–180</v>
      </c>
      <c r="O858" s="25">
        <v>33</v>
      </c>
      <c r="P858" s="18" t="str">
        <f t="shared" si="238"/>
        <v>26–44</v>
      </c>
      <c r="Q858" s="25">
        <v>62.25</v>
      </c>
      <c r="R858" s="18" t="str">
        <f t="shared" si="239"/>
        <v>&gt;58</v>
      </c>
      <c r="S858" s="26" t="s">
        <v>8</v>
      </c>
      <c r="T858" s="18">
        <v>34.050000000000004</v>
      </c>
      <c r="U858" s="26" t="str">
        <f t="shared" si="256"/>
        <v>&gt;15</v>
      </c>
      <c r="V858" s="22">
        <v>4</v>
      </c>
      <c r="W858" s="22" t="str">
        <f t="shared" si="241"/>
        <v>&gt;6000</v>
      </c>
      <c r="X858" s="25">
        <v>7029</v>
      </c>
      <c r="Y858" s="25">
        <v>7292</v>
      </c>
      <c r="Z858" s="27">
        <f t="shared" si="252"/>
        <v>3.6733408622648248E-2</v>
      </c>
      <c r="AA858" s="25">
        <v>7183</v>
      </c>
      <c r="AB858" s="25">
        <v>7823</v>
      </c>
      <c r="AC858" s="27">
        <f t="shared" si="247"/>
        <v>8.5350989610278927E-2</v>
      </c>
      <c r="AD858" s="25">
        <v>14212</v>
      </c>
      <c r="AE858" s="25">
        <v>15115</v>
      </c>
      <c r="AF858" s="27">
        <f t="shared" si="253"/>
        <v>6.1600950072640825E-2</v>
      </c>
      <c r="AG858" s="22" t="str">
        <f t="shared" si="244"/>
        <v>20–30</v>
      </c>
      <c r="AH858" s="28">
        <v>22.545000000000002</v>
      </c>
      <c r="AI858" s="28">
        <v>31.216200000000001</v>
      </c>
      <c r="AJ858" s="27">
        <f t="shared" si="254"/>
        <v>0.32542387895796743</v>
      </c>
      <c r="AK858" s="28">
        <v>3.3980231101211213</v>
      </c>
      <c r="AL858" s="28">
        <v>4.904384507222292</v>
      </c>
      <c r="AM858" s="27">
        <v>0.36693577809464423</v>
      </c>
      <c r="AN858" s="28">
        <v>12.721643681396003</v>
      </c>
      <c r="AO858" s="28">
        <v>17.505788951372807</v>
      </c>
      <c r="AP858" s="27">
        <v>0.31922685365013848</v>
      </c>
      <c r="AQ858" s="25">
        <v>156.392</v>
      </c>
      <c r="AR858" s="25">
        <v>226.23300000000003</v>
      </c>
      <c r="AS858" s="27">
        <f t="shared" si="255"/>
        <v>0.36919976572766028</v>
      </c>
      <c r="AT858" s="25">
        <v>24.408000000000015</v>
      </c>
      <c r="AU858" s="25">
        <v>38.36699999999999</v>
      </c>
      <c r="AV858" s="27">
        <f t="shared" si="248"/>
        <v>0.45228676770492326</v>
      </c>
      <c r="AW858" s="25">
        <v>180.8</v>
      </c>
      <c r="AX858" s="25">
        <v>264.60000000000002</v>
      </c>
      <c r="AY858" s="27">
        <f t="shared" si="249"/>
        <v>0.3808278037227793</v>
      </c>
      <c r="AZ858" s="26">
        <v>0.25466079295154176</v>
      </c>
    </row>
  </sheetData>
  <mergeCells count="33">
    <mergeCell ref="X2:Z2"/>
    <mergeCell ref="AD2:AF2"/>
    <mergeCell ref="W2:W3"/>
    <mergeCell ref="AZ2:AZ3"/>
    <mergeCell ref="AA2:AC2"/>
    <mergeCell ref="AH2:AJ2"/>
    <mergeCell ref="AQ2:AS2"/>
    <mergeCell ref="AG2:AG3"/>
    <mergeCell ref="AW2:AY2"/>
    <mergeCell ref="AT2:AV2"/>
    <mergeCell ref="AK2:AM2"/>
    <mergeCell ref="AN2:AP2"/>
    <mergeCell ref="U2:U3"/>
    <mergeCell ref="H2:H3"/>
    <mergeCell ref="I2:I3"/>
    <mergeCell ref="J2:J3"/>
    <mergeCell ref="K2:K3"/>
    <mergeCell ref="L2:L3"/>
    <mergeCell ref="M2:M3"/>
    <mergeCell ref="N2:N3"/>
    <mergeCell ref="O2:O3"/>
    <mergeCell ref="P2:P3"/>
    <mergeCell ref="Q2:Q3"/>
    <mergeCell ref="A2:A3"/>
    <mergeCell ref="B2:B3"/>
    <mergeCell ref="R2:R3"/>
    <mergeCell ref="S2:S3"/>
    <mergeCell ref="T2:T3"/>
    <mergeCell ref="D2:D3"/>
    <mergeCell ref="E2:E3"/>
    <mergeCell ref="F2:F3"/>
    <mergeCell ref="G2:G3"/>
    <mergeCell ref="C2:C3"/>
  </mergeCells>
  <phoneticPr fontId="2"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K830"/>
  <sheetViews>
    <sheetView zoomScaleNormal="100" workbookViewId="0">
      <pane xSplit="4" ySplit="3" topLeftCell="AM811" activePane="bottomRight" state="frozen"/>
      <selection pane="topRight" activeCell="I1" sqref="I1"/>
      <selection pane="bottomLeft" activeCell="A4" sqref="A4"/>
      <selection pane="bottomRight" activeCell="AS4" sqref="AS4:AS829"/>
    </sheetView>
  </sheetViews>
  <sheetFormatPr defaultColWidth="9" defaultRowHeight="13.2" x14ac:dyDescent="0.25"/>
  <cols>
    <col min="1" max="1" width="10.88671875" style="22" customWidth="1"/>
    <col min="2" max="2" width="9.109375" style="22" bestFit="1" customWidth="1"/>
    <col min="3" max="3" width="55.109375" style="22" customWidth="1"/>
    <col min="4" max="4" width="11" style="22" customWidth="1"/>
    <col min="5" max="5" width="10.77734375" style="23" customWidth="1"/>
    <col min="6" max="6" width="9.21875" style="23" bestFit="1" customWidth="1"/>
    <col min="7" max="7" width="10.77734375" style="24" bestFit="1" customWidth="1"/>
    <col min="8" max="8" width="10.77734375" style="23" bestFit="1" customWidth="1"/>
    <col min="9" max="10" width="13" style="23" bestFit="1" customWidth="1"/>
    <col min="11" max="11" width="11.88671875" style="24" bestFit="1" customWidth="1"/>
    <col min="12" max="12" width="11.88671875" style="23" bestFit="1" customWidth="1"/>
    <col min="13" max="13" width="9.109375" style="18" bestFit="1" customWidth="1"/>
    <col min="14" max="14" width="9.109375" style="25" bestFit="1" customWidth="1"/>
    <col min="15" max="15" width="8.109375" style="18" customWidth="1"/>
    <col min="16" max="16" width="9.109375" style="25" bestFit="1" customWidth="1"/>
    <col min="17" max="17" width="9.109375" style="18" bestFit="1" customWidth="1"/>
    <col min="18" max="18" width="9.109375" style="25" bestFit="1" customWidth="1"/>
    <col min="19" max="19" width="22" style="22" customWidth="1"/>
    <col min="20" max="20" width="14.44140625" style="40" customWidth="1"/>
    <col min="21" max="21" width="9.109375" style="25" bestFit="1" customWidth="1"/>
    <col min="22" max="22" width="10.77734375" style="48" customWidth="1"/>
    <col min="23" max="23" width="10.77734375" style="25" customWidth="1"/>
    <col min="24" max="24" width="9.109375" style="22" customWidth="1"/>
    <col min="25" max="25" width="13.44140625" style="22" customWidth="1"/>
    <col min="26" max="28" width="8.88671875" style="22" customWidth="1"/>
    <col min="29" max="30" width="10" style="22" customWidth="1"/>
    <col min="31" max="31" width="27.21875" style="22" customWidth="1"/>
    <col min="32" max="32" width="11.21875" style="23" customWidth="1"/>
    <col min="33" max="34" width="9" style="18" customWidth="1"/>
    <col min="35" max="35" width="9" style="27" customWidth="1"/>
    <col min="36" max="37" width="9" style="18" customWidth="1"/>
    <col min="38" max="38" width="9" style="27" customWidth="1"/>
    <col min="39" max="40" width="9" style="18" customWidth="1"/>
    <col min="41" max="41" width="9" style="27" customWidth="1"/>
    <col min="42" max="42" width="11.44140625" style="23" customWidth="1"/>
    <col min="43" max="43" width="9.6640625" style="24" bestFit="1" customWidth="1"/>
    <col min="44" max="44" width="9.109375" style="24" bestFit="1" customWidth="1"/>
    <col min="45" max="45" width="9.109375" style="27" customWidth="1"/>
    <col min="46" max="47" width="9.109375" style="28" customWidth="1"/>
    <col min="48" max="48" width="9.109375" style="27" customWidth="1"/>
    <col min="49" max="50" width="9.109375" style="28" customWidth="1"/>
    <col min="51" max="51" width="9.109375" style="27" customWidth="1"/>
    <col min="52" max="53" width="9" style="18" customWidth="1"/>
    <col min="54" max="54" width="9" style="27" customWidth="1"/>
    <col min="55" max="56" width="9" style="18" customWidth="1"/>
    <col min="57" max="57" width="9" style="27" customWidth="1"/>
    <col min="58" max="59" width="9" style="18" customWidth="1"/>
    <col min="60" max="60" width="9" style="27" customWidth="1"/>
    <col min="61" max="61" width="15.6640625" style="28" customWidth="1"/>
    <col min="62" max="16384" width="9" style="22"/>
  </cols>
  <sheetData>
    <row r="1" spans="1:63" ht="17.399999999999999" x14ac:dyDescent="0.25">
      <c r="A1" s="96" t="s">
        <v>618</v>
      </c>
    </row>
    <row r="2" spans="1:63" ht="26.55" customHeight="1" x14ac:dyDescent="0.25">
      <c r="A2" s="114" t="s">
        <v>91</v>
      </c>
      <c r="B2" s="114" t="s">
        <v>208</v>
      </c>
      <c r="C2" s="114" t="s">
        <v>611</v>
      </c>
      <c r="D2" s="114" t="s">
        <v>613</v>
      </c>
      <c r="E2" s="115" t="s">
        <v>194</v>
      </c>
      <c r="F2" s="115" t="s">
        <v>39</v>
      </c>
      <c r="G2" s="117" t="s">
        <v>18</v>
      </c>
      <c r="H2" s="115" t="s">
        <v>40</v>
      </c>
      <c r="I2" s="115" t="s">
        <v>195</v>
      </c>
      <c r="J2" s="115" t="s">
        <v>196</v>
      </c>
      <c r="K2" s="117" t="s">
        <v>197</v>
      </c>
      <c r="L2" s="115" t="s">
        <v>41</v>
      </c>
      <c r="M2" s="113" t="s">
        <v>198</v>
      </c>
      <c r="N2" s="113" t="s">
        <v>42</v>
      </c>
      <c r="O2" s="113" t="s">
        <v>209</v>
      </c>
      <c r="P2" s="113" t="s">
        <v>43</v>
      </c>
      <c r="Q2" s="113" t="s">
        <v>214</v>
      </c>
      <c r="R2" s="113" t="s">
        <v>44</v>
      </c>
      <c r="S2" s="117" t="s">
        <v>189</v>
      </c>
      <c r="T2" s="117" t="s">
        <v>199</v>
      </c>
      <c r="U2" s="113" t="s">
        <v>45</v>
      </c>
      <c r="V2" s="116" t="s">
        <v>218</v>
      </c>
      <c r="W2" s="113" t="s">
        <v>170</v>
      </c>
      <c r="X2" s="114" t="s">
        <v>217</v>
      </c>
      <c r="Y2" s="114"/>
      <c r="Z2" s="114"/>
      <c r="AA2" s="114"/>
      <c r="AB2" s="114"/>
      <c r="AC2" s="114"/>
      <c r="AD2" s="113" t="s">
        <v>566</v>
      </c>
      <c r="AE2" s="88" t="s">
        <v>215</v>
      </c>
      <c r="AF2" s="115" t="s">
        <v>210</v>
      </c>
      <c r="AG2" s="114" t="s">
        <v>200</v>
      </c>
      <c r="AH2" s="114"/>
      <c r="AI2" s="114"/>
      <c r="AJ2" s="114" t="s">
        <v>202</v>
      </c>
      <c r="AK2" s="114"/>
      <c r="AL2" s="114"/>
      <c r="AM2" s="114" t="s">
        <v>201</v>
      </c>
      <c r="AN2" s="114"/>
      <c r="AO2" s="114"/>
      <c r="AP2" s="115" t="s">
        <v>213</v>
      </c>
      <c r="AQ2" s="114" t="s">
        <v>206</v>
      </c>
      <c r="AR2" s="114"/>
      <c r="AS2" s="114"/>
      <c r="AT2" s="114" t="s">
        <v>597</v>
      </c>
      <c r="AU2" s="114"/>
      <c r="AV2" s="114"/>
      <c r="AW2" s="114" t="s">
        <v>598</v>
      </c>
      <c r="AX2" s="114"/>
      <c r="AY2" s="114"/>
      <c r="AZ2" s="110" t="s">
        <v>203</v>
      </c>
      <c r="BA2" s="111"/>
      <c r="BB2" s="112"/>
      <c r="BC2" s="110" t="s">
        <v>205</v>
      </c>
      <c r="BD2" s="111"/>
      <c r="BE2" s="112"/>
      <c r="BF2" s="110" t="s">
        <v>204</v>
      </c>
      <c r="BG2" s="111"/>
      <c r="BH2" s="112"/>
      <c r="BI2" s="118" t="s">
        <v>46</v>
      </c>
    </row>
    <row r="3" spans="1:63" s="32" customFormat="1" ht="39" customHeight="1" x14ac:dyDescent="0.25">
      <c r="A3" s="114"/>
      <c r="B3" s="114"/>
      <c r="C3" s="114"/>
      <c r="D3" s="114"/>
      <c r="E3" s="115"/>
      <c r="F3" s="115"/>
      <c r="G3" s="117"/>
      <c r="H3" s="115"/>
      <c r="I3" s="115"/>
      <c r="J3" s="115"/>
      <c r="K3" s="117"/>
      <c r="L3" s="115"/>
      <c r="M3" s="113"/>
      <c r="N3" s="113"/>
      <c r="O3" s="113"/>
      <c r="P3" s="113"/>
      <c r="Q3" s="113"/>
      <c r="R3" s="113"/>
      <c r="S3" s="117"/>
      <c r="T3" s="117"/>
      <c r="U3" s="113"/>
      <c r="V3" s="116"/>
      <c r="W3" s="113"/>
      <c r="X3" s="11" t="s">
        <v>169</v>
      </c>
      <c r="Y3" s="47" t="s">
        <v>168</v>
      </c>
      <c r="Z3" s="47" t="s">
        <v>92</v>
      </c>
      <c r="AA3" s="47" t="s">
        <v>93</v>
      </c>
      <c r="AB3" s="47" t="s">
        <v>94</v>
      </c>
      <c r="AC3" s="47" t="s">
        <v>95</v>
      </c>
      <c r="AD3" s="113"/>
      <c r="AE3" s="11" t="s">
        <v>610</v>
      </c>
      <c r="AF3" s="115"/>
      <c r="AG3" s="94" t="s">
        <v>608</v>
      </c>
      <c r="AH3" s="94" t="s">
        <v>609</v>
      </c>
      <c r="AI3" s="12" t="s">
        <v>212</v>
      </c>
      <c r="AJ3" s="94" t="s">
        <v>608</v>
      </c>
      <c r="AK3" s="94" t="s">
        <v>609</v>
      </c>
      <c r="AL3" s="12" t="s">
        <v>212</v>
      </c>
      <c r="AM3" s="94" t="s">
        <v>608</v>
      </c>
      <c r="AN3" s="94" t="s">
        <v>609</v>
      </c>
      <c r="AO3" s="12" t="s">
        <v>212</v>
      </c>
      <c r="AP3" s="115"/>
      <c r="AQ3" s="94" t="s">
        <v>608</v>
      </c>
      <c r="AR3" s="94" t="s">
        <v>609</v>
      </c>
      <c r="AS3" s="12" t="s">
        <v>212</v>
      </c>
      <c r="AT3" s="94" t="s">
        <v>608</v>
      </c>
      <c r="AU3" s="94" t="s">
        <v>609</v>
      </c>
      <c r="AV3" s="12" t="s">
        <v>212</v>
      </c>
      <c r="AW3" s="94" t="s">
        <v>608</v>
      </c>
      <c r="AX3" s="94" t="s">
        <v>609</v>
      </c>
      <c r="AY3" s="12" t="s">
        <v>212</v>
      </c>
      <c r="AZ3" s="94" t="s">
        <v>608</v>
      </c>
      <c r="BA3" s="94" t="s">
        <v>609</v>
      </c>
      <c r="BB3" s="12" t="s">
        <v>212</v>
      </c>
      <c r="BC3" s="94" t="s">
        <v>608</v>
      </c>
      <c r="BD3" s="94" t="s">
        <v>609</v>
      </c>
      <c r="BE3" s="12" t="s">
        <v>212</v>
      </c>
      <c r="BF3" s="94" t="s">
        <v>608</v>
      </c>
      <c r="BG3" s="94" t="s">
        <v>609</v>
      </c>
      <c r="BH3" s="12" t="s">
        <v>212</v>
      </c>
      <c r="BI3" s="118"/>
    </row>
    <row r="4" spans="1:63" ht="13.95" customHeight="1" x14ac:dyDescent="0.25">
      <c r="A4" s="22">
        <v>1</v>
      </c>
      <c r="B4" s="22">
        <v>1</v>
      </c>
      <c r="C4" s="22" t="s">
        <v>442</v>
      </c>
      <c r="D4" s="22" t="s">
        <v>1</v>
      </c>
      <c r="E4" s="23">
        <v>0.45</v>
      </c>
      <c r="F4" s="23" t="str">
        <f>IF(E4&gt;0.5, "&gt;0.5", "≤0.5")</f>
        <v>≤0.5</v>
      </c>
      <c r="G4" s="24">
        <v>7.2</v>
      </c>
      <c r="H4" s="23" t="str">
        <f>IF(G4&gt;7,"&gt;7.0","≤7.0")</f>
        <v>&gt;7.0</v>
      </c>
      <c r="I4" s="35"/>
      <c r="J4" s="22"/>
      <c r="K4" s="24">
        <v>10.3</v>
      </c>
      <c r="L4" s="23" t="str">
        <f>IF(K4&gt;20,"&gt;20",IF(K4&gt;10,"10–20","&lt;10"))</f>
        <v>10–20</v>
      </c>
      <c r="M4" s="18">
        <v>180</v>
      </c>
      <c r="N4" s="25" t="str">
        <f>IF(M4&gt;180,"&gt;180", IF(M4&gt;110,"110–180","&lt;110" ))</f>
        <v>110–180</v>
      </c>
      <c r="O4" s="18">
        <v>33</v>
      </c>
      <c r="P4" s="25" t="str">
        <f>IF(O4&gt;44,"&gt;44", IF(O4&gt;26.4,"26–44","&lt;26" ))</f>
        <v>26–44</v>
      </c>
      <c r="Q4" s="18">
        <v>62.25</v>
      </c>
      <c r="R4" s="25" t="str">
        <f>IF(Q4&gt;58,"&gt;58", IF(Q4&gt;25,"25–58","&lt;25" ))</f>
        <v>&gt;58</v>
      </c>
      <c r="S4" s="22" t="s">
        <v>8</v>
      </c>
      <c r="T4" s="40">
        <v>2.1792000000000002</v>
      </c>
      <c r="U4" s="25" t="str">
        <f>IF(T4&gt;3,"&gt;3", IF(T4&gt;1.5,"1.5–3","&lt;1.5" ))</f>
        <v>1.5–3</v>
      </c>
      <c r="V4" s="48">
        <v>9.0800000000000006E-2</v>
      </c>
      <c r="W4" s="25" t="str">
        <f>IF(V4&gt;0.114,"&gt;0.11", IF(V4&gt;0.068,"0.07–0.11","&lt;0.07" ))</f>
        <v>0.07–0.11</v>
      </c>
      <c r="X4" s="22">
        <v>3</v>
      </c>
      <c r="Y4" s="22">
        <v>1</v>
      </c>
      <c r="Z4" s="22">
        <v>0</v>
      </c>
      <c r="AA4" s="22">
        <v>1</v>
      </c>
      <c r="AB4" s="22">
        <v>0</v>
      </c>
      <c r="AC4" s="22">
        <v>1</v>
      </c>
      <c r="AD4" s="22">
        <f t="shared" ref="AD4:AD35" si="0">IF(Y4&gt;0,"1","0")+IF(Z4&gt;0,"2","0")+IF(AA4&gt;0,"3","0")+IF(AB4&gt;0,"4","0")+IF(AC4&gt;0,"5","0")</f>
        <v>9</v>
      </c>
      <c r="AE4" s="22">
        <v>4</v>
      </c>
      <c r="AF4" s="23" t="str">
        <f>IF(AG4&gt;6000,"&gt;6000",IF(AG4&gt;4000,"4000–6000",IF(AG4&gt;2000,"2000–4000","&lt;2000")))</f>
        <v>&gt;6000</v>
      </c>
      <c r="AG4" s="18">
        <v>6914</v>
      </c>
      <c r="AH4" s="18">
        <v>7315</v>
      </c>
      <c r="AI4" s="27">
        <f>LN(AH4/AG4)</f>
        <v>5.6378692972654867E-2</v>
      </c>
      <c r="AP4" s="23" t="str">
        <f>IF(AQ4&gt;40,"&gt;40",IF(AQ4&gt;30,"30–40",IF(AQ4&gt;20,"20–30","&lt;20")))</f>
        <v>30–40</v>
      </c>
      <c r="AQ4" s="24">
        <v>32</v>
      </c>
      <c r="AR4" s="24">
        <v>53.2</v>
      </c>
      <c r="AS4" s="27">
        <f>LN(AR4/AQ4)</f>
        <v>0.50832249354787218</v>
      </c>
      <c r="AT4" s="45"/>
      <c r="AU4" s="45"/>
      <c r="AV4" s="46"/>
      <c r="AW4" s="45"/>
      <c r="AX4" s="45"/>
      <c r="AY4" s="46"/>
      <c r="AZ4" s="18">
        <v>221.24799999999999</v>
      </c>
      <c r="BA4" s="18">
        <v>389.15800000000002</v>
      </c>
      <c r="BB4" s="27">
        <f>LN(BA4/AZ4)</f>
        <v>0.56470118652052703</v>
      </c>
      <c r="BI4" s="28">
        <v>9.7283406754772397</v>
      </c>
      <c r="BK4" s="49"/>
    </row>
    <row r="5" spans="1:63" ht="13.95" customHeight="1" x14ac:dyDescent="0.25">
      <c r="A5" s="22">
        <v>2</v>
      </c>
      <c r="B5" s="22">
        <v>1</v>
      </c>
      <c r="C5" s="22" t="s">
        <v>442</v>
      </c>
      <c r="D5" s="22" t="s">
        <v>1</v>
      </c>
      <c r="E5" s="23">
        <v>0.33</v>
      </c>
      <c r="F5" s="23" t="str">
        <f t="shared" ref="F5:F68" si="1">IF(E5&gt;0.5, "&gt;0.5", "≤0.5")</f>
        <v>≤0.5</v>
      </c>
      <c r="G5" s="24">
        <v>8.1999999999999993</v>
      </c>
      <c r="H5" s="23" t="str">
        <f t="shared" ref="H5:H22" si="2">IF(G5&gt;7,"&gt;7.0","≤7.0")</f>
        <v>&gt;7.0</v>
      </c>
      <c r="M5" s="18">
        <v>180</v>
      </c>
      <c r="N5" s="25" t="str">
        <f t="shared" ref="N5:N68" si="3">IF(M5&gt;180,"&gt;180", IF(M5&gt;110,"110–180","&lt;110" ))</f>
        <v>110–180</v>
      </c>
      <c r="O5" s="18">
        <v>33</v>
      </c>
      <c r="P5" s="25" t="str">
        <f t="shared" ref="P5:P68" si="4">IF(O5&gt;44,"&gt;44", IF(O5&gt;26.4,"26–44","&lt;26" ))</f>
        <v>26–44</v>
      </c>
      <c r="Q5" s="18">
        <v>62.25</v>
      </c>
      <c r="R5" s="25" t="str">
        <f t="shared" ref="R5:R68" si="5">IF(Q5&gt;58,"&gt;58", IF(Q5&gt;25,"25–58","&lt;25" ))</f>
        <v>&gt;58</v>
      </c>
      <c r="S5" s="22" t="s">
        <v>8</v>
      </c>
      <c r="T5" s="40">
        <v>2.1792000000000002</v>
      </c>
      <c r="U5" s="25" t="str">
        <f t="shared" ref="U5:U68" si="6">IF(T5&gt;3,"&gt;3", IF(T5&gt;1.5,"1.5–3","&lt;1.5" ))</f>
        <v>1.5–3</v>
      </c>
      <c r="V5" s="48">
        <v>9.0800000000000006E-2</v>
      </c>
      <c r="W5" s="25" t="str">
        <f t="shared" ref="W5:W68" si="7">IF(V5&gt;0.114,"&gt;0.11", IF(V5&gt;0.068,"0.07–0.11","&lt;0.07" ))</f>
        <v>0.07–0.11</v>
      </c>
      <c r="X5" s="22">
        <v>3</v>
      </c>
      <c r="Y5" s="22">
        <v>1</v>
      </c>
      <c r="Z5" s="22">
        <v>0</v>
      </c>
      <c r="AA5" s="22">
        <v>1</v>
      </c>
      <c r="AB5" s="22">
        <v>0</v>
      </c>
      <c r="AC5" s="22">
        <v>1</v>
      </c>
      <c r="AD5" s="22">
        <f t="shared" si="0"/>
        <v>9</v>
      </c>
      <c r="AE5" s="22">
        <v>4</v>
      </c>
      <c r="AF5" s="23" t="str">
        <f t="shared" ref="AF5:AF12" si="8">IF(AG5&gt;6000,"&gt;6000",IF(AG5&gt;4000,"4000–6000",IF(AG5&gt;2000,"2000–4000","&lt;2000")))</f>
        <v>&gt;6000</v>
      </c>
      <c r="AG5" s="18">
        <v>8050</v>
      </c>
      <c r="AH5" s="18">
        <v>7937</v>
      </c>
      <c r="AI5" s="27">
        <f t="shared" ref="AI5:AI12" si="9">LN(AH5/AG5)</f>
        <v>-1.4136721321733542E-2</v>
      </c>
      <c r="AP5" s="23" t="str">
        <f t="shared" ref="AP5:AP12" si="10">IF(AQ5&gt;40,"&gt;40",IF(AQ5&gt;30,"30–40",IF(AQ5&gt;20,"20–30","&lt;20")))</f>
        <v>20–30</v>
      </c>
      <c r="AQ5" s="24">
        <v>28.1</v>
      </c>
      <c r="AR5" s="24">
        <v>42.1</v>
      </c>
      <c r="AS5" s="27">
        <f t="shared" ref="AS5:AS12" si="11">LN(AR5/AQ5)</f>
        <v>0.40427816434863562</v>
      </c>
      <c r="AT5" s="45"/>
      <c r="AU5" s="45"/>
      <c r="AV5" s="46"/>
      <c r="AW5" s="45"/>
      <c r="AX5" s="45"/>
      <c r="AY5" s="46"/>
      <c r="AZ5" s="18">
        <v>226.20500000000001</v>
      </c>
      <c r="BA5" s="18">
        <v>334.14769999999999</v>
      </c>
      <c r="BB5" s="27">
        <f t="shared" ref="BB5:BB12" si="12">LN(BA5/AZ5)</f>
        <v>0.39014144302690207</v>
      </c>
      <c r="BI5" s="28">
        <v>6.4243759177679873</v>
      </c>
      <c r="BK5" s="49"/>
    </row>
    <row r="6" spans="1:63" ht="13.95" customHeight="1" x14ac:dyDescent="0.25">
      <c r="A6" s="22">
        <v>3</v>
      </c>
      <c r="B6" s="22">
        <v>2</v>
      </c>
      <c r="C6" s="22" t="s">
        <v>443</v>
      </c>
      <c r="D6" s="22" t="s">
        <v>64</v>
      </c>
      <c r="E6" s="23">
        <v>0.4</v>
      </c>
      <c r="F6" s="23" t="str">
        <f t="shared" si="1"/>
        <v>≤0.5</v>
      </c>
      <c r="G6" s="24">
        <v>7.3</v>
      </c>
      <c r="H6" s="23" t="str">
        <f t="shared" si="2"/>
        <v>&gt;7.0</v>
      </c>
      <c r="M6" s="18">
        <v>200</v>
      </c>
      <c r="N6" s="25" t="str">
        <f t="shared" si="3"/>
        <v>&gt;180</v>
      </c>
      <c r="O6" s="18">
        <v>35.266000000000005</v>
      </c>
      <c r="P6" s="25" t="str">
        <f t="shared" si="4"/>
        <v>26–44</v>
      </c>
      <c r="Q6" s="18">
        <v>61.751999999999988</v>
      </c>
      <c r="R6" s="25" t="str">
        <f t="shared" si="5"/>
        <v>&gt;58</v>
      </c>
      <c r="S6" s="22" t="s">
        <v>8</v>
      </c>
      <c r="T6" s="40">
        <v>0.54480000000000006</v>
      </c>
      <c r="U6" s="25" t="str">
        <f t="shared" si="6"/>
        <v>&lt;1.5</v>
      </c>
      <c r="V6" s="48">
        <v>4.5400000000000003E-2</v>
      </c>
      <c r="W6" s="25" t="str">
        <f t="shared" si="7"/>
        <v>&lt;0.07</v>
      </c>
      <c r="X6" s="22">
        <v>2</v>
      </c>
      <c r="Y6" s="22">
        <v>0</v>
      </c>
      <c r="Z6" s="22">
        <v>1</v>
      </c>
      <c r="AA6" s="22">
        <v>0</v>
      </c>
      <c r="AB6" s="22">
        <v>0</v>
      </c>
      <c r="AC6" s="22">
        <v>1</v>
      </c>
      <c r="AD6" s="22">
        <f t="shared" si="0"/>
        <v>7</v>
      </c>
      <c r="AE6" s="22">
        <v>4</v>
      </c>
      <c r="AF6" s="23" t="str">
        <f t="shared" si="8"/>
        <v>4000–6000</v>
      </c>
      <c r="AG6" s="18">
        <v>5400</v>
      </c>
      <c r="AH6" s="18">
        <v>5600</v>
      </c>
      <c r="AI6" s="27">
        <f t="shared" si="9"/>
        <v>3.6367644170874791E-2</v>
      </c>
      <c r="AJ6" s="18">
        <v>6520.5298013245047</v>
      </c>
      <c r="AK6" s="18">
        <v>6762.030905077263</v>
      </c>
      <c r="AL6" s="27">
        <f>LN(AK6/AJ6)</f>
        <v>3.6367644170874791E-2</v>
      </c>
      <c r="AM6" s="18">
        <v>11920.529801324505</v>
      </c>
      <c r="AN6" s="18">
        <v>12362.030905077263</v>
      </c>
      <c r="AO6" s="27">
        <f>LN(AN6/AM6)</f>
        <v>3.6367644170874791E-2</v>
      </c>
      <c r="AP6" s="23" t="str">
        <f t="shared" si="10"/>
        <v>20–30</v>
      </c>
      <c r="AQ6" s="24">
        <v>26.6</v>
      </c>
      <c r="AR6" s="24">
        <v>37.1</v>
      </c>
      <c r="AS6" s="27">
        <f t="shared" si="11"/>
        <v>0.33270575382573597</v>
      </c>
      <c r="AT6" s="45"/>
      <c r="AU6" s="45"/>
      <c r="AV6" s="46"/>
      <c r="AW6" s="45"/>
      <c r="AX6" s="45"/>
      <c r="AY6" s="46"/>
      <c r="AZ6" s="18">
        <v>143.63999999999999</v>
      </c>
      <c r="BA6" s="18">
        <v>207.76</v>
      </c>
      <c r="BB6" s="27">
        <f t="shared" si="12"/>
        <v>0.36907339799661093</v>
      </c>
      <c r="BI6" s="28">
        <v>19.273127753303964</v>
      </c>
      <c r="BK6" s="49"/>
    </row>
    <row r="7" spans="1:63" ht="13.95" customHeight="1" x14ac:dyDescent="0.25">
      <c r="A7" s="22">
        <v>4</v>
      </c>
      <c r="B7" s="22">
        <v>2</v>
      </c>
      <c r="C7" s="22" t="s">
        <v>443</v>
      </c>
      <c r="D7" s="22" t="s">
        <v>64</v>
      </c>
      <c r="E7" s="23">
        <v>0.4</v>
      </c>
      <c r="F7" s="23" t="str">
        <f t="shared" si="1"/>
        <v>≤0.5</v>
      </c>
      <c r="G7" s="24">
        <v>7.3</v>
      </c>
      <c r="H7" s="23" t="str">
        <f t="shared" si="2"/>
        <v>&gt;7.0</v>
      </c>
      <c r="M7" s="18">
        <v>200</v>
      </c>
      <c r="N7" s="25" t="str">
        <f t="shared" si="3"/>
        <v>&gt;180</v>
      </c>
      <c r="O7" s="18">
        <v>35.266000000000005</v>
      </c>
      <c r="P7" s="25" t="str">
        <f t="shared" si="4"/>
        <v>26–44</v>
      </c>
      <c r="Q7" s="18">
        <v>61.751999999999988</v>
      </c>
      <c r="R7" s="25" t="str">
        <f t="shared" si="5"/>
        <v>&gt;58</v>
      </c>
      <c r="S7" s="22" t="s">
        <v>8</v>
      </c>
      <c r="T7" s="40">
        <v>1.0896000000000001</v>
      </c>
      <c r="U7" s="25" t="str">
        <f t="shared" si="6"/>
        <v>&lt;1.5</v>
      </c>
      <c r="V7" s="48">
        <v>9.0800000000000006E-2</v>
      </c>
      <c r="W7" s="25" t="str">
        <f t="shared" si="7"/>
        <v>0.07–0.11</v>
      </c>
      <c r="X7" s="22">
        <v>2</v>
      </c>
      <c r="Y7" s="22">
        <v>0</v>
      </c>
      <c r="Z7" s="22">
        <v>1</v>
      </c>
      <c r="AA7" s="22">
        <v>0</v>
      </c>
      <c r="AB7" s="22">
        <v>0</v>
      </c>
      <c r="AC7" s="22">
        <v>1</v>
      </c>
      <c r="AD7" s="22">
        <f t="shared" si="0"/>
        <v>7</v>
      </c>
      <c r="AE7" s="22">
        <v>4</v>
      </c>
      <c r="AF7" s="23" t="str">
        <f t="shared" si="8"/>
        <v>4000–6000</v>
      </c>
      <c r="AG7" s="18">
        <v>5400</v>
      </c>
      <c r="AH7" s="18">
        <v>5500</v>
      </c>
      <c r="AI7" s="27">
        <f t="shared" si="9"/>
        <v>1.8349138668196617E-2</v>
      </c>
      <c r="AJ7" s="18">
        <v>6520.5298013245047</v>
      </c>
      <c r="AK7" s="18">
        <v>6535.0109409190372</v>
      </c>
      <c r="AL7" s="27">
        <f>LN(AK7/AJ7)</f>
        <v>2.2183907689798422E-3</v>
      </c>
      <c r="AM7" s="18">
        <v>11920.529801324505</v>
      </c>
      <c r="AN7" s="18">
        <v>12035.010940919037</v>
      </c>
      <c r="AO7" s="27">
        <f>LN(AN7/AM7)</f>
        <v>9.5578732570256886E-3</v>
      </c>
      <c r="AP7" s="23" t="str">
        <f t="shared" si="10"/>
        <v>20–30</v>
      </c>
      <c r="AQ7" s="24">
        <v>26.6</v>
      </c>
      <c r="AR7" s="24">
        <v>42</v>
      </c>
      <c r="AS7" s="27">
        <f t="shared" si="11"/>
        <v>0.45675840249571492</v>
      </c>
      <c r="AT7" s="45"/>
      <c r="AU7" s="45"/>
      <c r="AV7" s="46"/>
      <c r="AW7" s="45"/>
      <c r="AX7" s="45"/>
      <c r="AY7" s="46"/>
      <c r="AZ7" s="18">
        <v>143.63999999999999</v>
      </c>
      <c r="BA7" s="18">
        <v>231</v>
      </c>
      <c r="BB7" s="27">
        <f t="shared" si="12"/>
        <v>0.47510754116391157</v>
      </c>
      <c r="BI7" s="28">
        <v>14.133627019089571</v>
      </c>
      <c r="BK7" s="49"/>
    </row>
    <row r="8" spans="1:63" ht="13.95" customHeight="1" x14ac:dyDescent="0.25">
      <c r="A8" s="22">
        <v>5</v>
      </c>
      <c r="B8" s="22">
        <v>2</v>
      </c>
      <c r="C8" s="22" t="s">
        <v>443</v>
      </c>
      <c r="D8" s="22" t="s">
        <v>64</v>
      </c>
      <c r="E8" s="23">
        <v>0.4</v>
      </c>
      <c r="F8" s="23" t="str">
        <f t="shared" si="1"/>
        <v>≤0.5</v>
      </c>
      <c r="G8" s="24">
        <v>7.3</v>
      </c>
      <c r="H8" s="23" t="str">
        <f t="shared" si="2"/>
        <v>&gt;7.0</v>
      </c>
      <c r="M8" s="18">
        <v>200</v>
      </c>
      <c r="N8" s="25" t="str">
        <f t="shared" si="3"/>
        <v>&gt;180</v>
      </c>
      <c r="O8" s="18">
        <v>35.266000000000005</v>
      </c>
      <c r="P8" s="25" t="str">
        <f t="shared" si="4"/>
        <v>26–44</v>
      </c>
      <c r="Q8" s="18">
        <v>61.752000000000002</v>
      </c>
      <c r="R8" s="25" t="str">
        <f t="shared" si="5"/>
        <v>&gt;58</v>
      </c>
      <c r="S8" s="22" t="s">
        <v>8</v>
      </c>
      <c r="T8" s="40">
        <v>1.3620000000000001</v>
      </c>
      <c r="U8" s="25" t="str">
        <f t="shared" si="6"/>
        <v>&lt;1.5</v>
      </c>
      <c r="V8" s="48">
        <v>0.1135</v>
      </c>
      <c r="W8" s="25" t="str">
        <f t="shared" si="7"/>
        <v>0.07–0.11</v>
      </c>
      <c r="X8" s="22">
        <v>2</v>
      </c>
      <c r="Y8" s="22">
        <v>0</v>
      </c>
      <c r="Z8" s="22">
        <v>1</v>
      </c>
      <c r="AA8" s="22">
        <v>0</v>
      </c>
      <c r="AB8" s="22">
        <v>0</v>
      </c>
      <c r="AC8" s="22">
        <v>1</v>
      </c>
      <c r="AD8" s="22">
        <f t="shared" si="0"/>
        <v>7</v>
      </c>
      <c r="AE8" s="22">
        <v>4</v>
      </c>
      <c r="AF8" s="23" t="str">
        <f t="shared" si="8"/>
        <v>4000–6000</v>
      </c>
      <c r="AG8" s="18">
        <v>5400</v>
      </c>
      <c r="AH8" s="18">
        <v>5400</v>
      </c>
      <c r="AI8" s="27">
        <f t="shared" si="9"/>
        <v>0</v>
      </c>
      <c r="AJ8" s="18">
        <v>6520.5298013245047</v>
      </c>
      <c r="AK8" s="18">
        <v>6600</v>
      </c>
      <c r="AL8" s="27">
        <f>LN(AK8/AJ8)</f>
        <v>1.2114018523203736E-2</v>
      </c>
      <c r="AM8" s="18">
        <v>11920.529801324505</v>
      </c>
      <c r="AN8" s="18">
        <v>12000</v>
      </c>
      <c r="AO8" s="27">
        <f>LN(AN8/AM8)</f>
        <v>6.6445427186685108E-3</v>
      </c>
      <c r="AP8" s="23" t="str">
        <f t="shared" si="10"/>
        <v>20–30</v>
      </c>
      <c r="AQ8" s="24">
        <v>26.6</v>
      </c>
      <c r="AR8" s="24">
        <v>46</v>
      </c>
      <c r="AS8" s="27">
        <f t="shared" si="11"/>
        <v>0.54773018070144164</v>
      </c>
      <c r="AT8" s="45"/>
      <c r="AU8" s="45"/>
      <c r="AV8" s="46"/>
      <c r="AW8" s="45"/>
      <c r="AX8" s="45"/>
      <c r="AY8" s="46"/>
      <c r="AZ8" s="18">
        <v>143.63999999999999</v>
      </c>
      <c r="BA8" s="18">
        <v>248.4</v>
      </c>
      <c r="BB8" s="27">
        <f t="shared" si="12"/>
        <v>0.54773018070144175</v>
      </c>
      <c r="BI8" s="28">
        <v>14.24375917767988</v>
      </c>
      <c r="BK8" s="49"/>
    </row>
    <row r="9" spans="1:63" ht="13.95" customHeight="1" x14ac:dyDescent="0.25">
      <c r="A9" s="22">
        <v>6</v>
      </c>
      <c r="B9" s="22">
        <v>2</v>
      </c>
      <c r="C9" s="22" t="s">
        <v>443</v>
      </c>
      <c r="D9" s="22" t="s">
        <v>65</v>
      </c>
      <c r="E9" s="23">
        <v>0.38</v>
      </c>
      <c r="F9" s="23" t="str">
        <f t="shared" si="1"/>
        <v>≤0.5</v>
      </c>
      <c r="G9" s="24">
        <v>7.3</v>
      </c>
      <c r="H9" s="23" t="str">
        <f t="shared" si="2"/>
        <v>&gt;7.0</v>
      </c>
      <c r="M9" s="18">
        <v>263</v>
      </c>
      <c r="N9" s="25" t="str">
        <f t="shared" si="3"/>
        <v>&gt;180</v>
      </c>
      <c r="O9" s="18">
        <v>52.395200000000003</v>
      </c>
      <c r="P9" s="25" t="str">
        <f t="shared" si="4"/>
        <v>&gt;44</v>
      </c>
      <c r="Q9" s="18">
        <v>82.667999999999992</v>
      </c>
      <c r="R9" s="25" t="str">
        <f t="shared" si="5"/>
        <v>&gt;58</v>
      </c>
      <c r="S9" s="22" t="s">
        <v>8</v>
      </c>
      <c r="T9" s="40">
        <v>1.0896000000000001</v>
      </c>
      <c r="U9" s="25" t="str">
        <f t="shared" si="6"/>
        <v>&lt;1.5</v>
      </c>
      <c r="V9" s="48">
        <v>9.0800000000000006E-2</v>
      </c>
      <c r="W9" s="25" t="str">
        <f t="shared" si="7"/>
        <v>0.07–0.11</v>
      </c>
      <c r="X9" s="22">
        <v>2</v>
      </c>
      <c r="Y9" s="22">
        <v>0</v>
      </c>
      <c r="Z9" s="22">
        <v>1</v>
      </c>
      <c r="AA9" s="22">
        <v>0</v>
      </c>
      <c r="AB9" s="22">
        <v>0</v>
      </c>
      <c r="AC9" s="22">
        <v>1</v>
      </c>
      <c r="AD9" s="22">
        <f t="shared" si="0"/>
        <v>7</v>
      </c>
      <c r="AE9" s="22">
        <v>4</v>
      </c>
      <c r="AF9" s="23" t="str">
        <f t="shared" si="8"/>
        <v>&gt;6000</v>
      </c>
      <c r="AG9" s="18">
        <v>6200</v>
      </c>
      <c r="AH9" s="18">
        <v>6000</v>
      </c>
      <c r="AI9" s="27">
        <f t="shared" si="9"/>
        <v>-3.2789822822990838E-2</v>
      </c>
      <c r="AP9" s="23" t="str">
        <f t="shared" si="10"/>
        <v>20–30</v>
      </c>
      <c r="AQ9" s="24">
        <v>25.3</v>
      </c>
      <c r="AR9" s="24">
        <v>34.9</v>
      </c>
      <c r="AS9" s="27">
        <f t="shared" si="11"/>
        <v>0.32168243347490677</v>
      </c>
      <c r="AT9" s="45"/>
      <c r="AU9" s="45"/>
      <c r="AV9" s="46"/>
      <c r="AW9" s="45"/>
      <c r="AX9" s="45"/>
      <c r="AY9" s="46"/>
      <c r="AZ9" s="18">
        <v>156.86000000000001</v>
      </c>
      <c r="BA9" s="18">
        <v>209.4</v>
      </c>
      <c r="BB9" s="27">
        <f t="shared" si="12"/>
        <v>0.28889261065191596</v>
      </c>
      <c r="BI9" s="28">
        <v>8.810572687224667</v>
      </c>
      <c r="BK9" s="49"/>
    </row>
    <row r="10" spans="1:63" ht="13.95" customHeight="1" x14ac:dyDescent="0.25">
      <c r="A10" s="22">
        <v>7</v>
      </c>
      <c r="B10" s="22">
        <v>2</v>
      </c>
      <c r="C10" s="22" t="s">
        <v>443</v>
      </c>
      <c r="D10" s="22" t="s">
        <v>65</v>
      </c>
      <c r="E10" s="23">
        <v>0.72</v>
      </c>
      <c r="F10" s="23" t="str">
        <f t="shared" si="1"/>
        <v>&gt;0.5</v>
      </c>
      <c r="G10" s="24">
        <v>8</v>
      </c>
      <c r="H10" s="23" t="str">
        <f t="shared" si="2"/>
        <v>&gt;7.0</v>
      </c>
      <c r="M10" s="18">
        <v>240</v>
      </c>
      <c r="N10" s="25" t="str">
        <f t="shared" si="3"/>
        <v>&gt;180</v>
      </c>
      <c r="O10" s="18">
        <v>39.296399999999998</v>
      </c>
      <c r="P10" s="25" t="str">
        <f t="shared" si="4"/>
        <v>26–44</v>
      </c>
      <c r="Q10" s="18">
        <v>74.7</v>
      </c>
      <c r="R10" s="25" t="str">
        <f t="shared" si="5"/>
        <v>&gt;58</v>
      </c>
      <c r="S10" s="22" t="s">
        <v>8</v>
      </c>
      <c r="T10" s="40">
        <v>1.0896000000000001</v>
      </c>
      <c r="U10" s="25" t="str">
        <f t="shared" si="6"/>
        <v>&lt;1.5</v>
      </c>
      <c r="V10" s="48">
        <v>9.0800000000000006E-2</v>
      </c>
      <c r="W10" s="25" t="str">
        <f t="shared" si="7"/>
        <v>0.07–0.11</v>
      </c>
      <c r="X10" s="22">
        <v>2</v>
      </c>
      <c r="Y10" s="22">
        <v>0</v>
      </c>
      <c r="Z10" s="22">
        <v>1</v>
      </c>
      <c r="AA10" s="22">
        <v>0</v>
      </c>
      <c r="AB10" s="22">
        <v>0</v>
      </c>
      <c r="AC10" s="22">
        <v>1</v>
      </c>
      <c r="AD10" s="22">
        <f t="shared" si="0"/>
        <v>7</v>
      </c>
      <c r="AE10" s="22">
        <v>4</v>
      </c>
      <c r="AF10" s="23" t="str">
        <f t="shared" si="8"/>
        <v>&gt;6000</v>
      </c>
      <c r="AG10" s="18">
        <v>6200</v>
      </c>
      <c r="AH10" s="18">
        <v>6100</v>
      </c>
      <c r="AI10" s="27">
        <f t="shared" si="9"/>
        <v>-1.6260520871780291E-2</v>
      </c>
      <c r="AP10" s="23" t="str">
        <f t="shared" si="10"/>
        <v>30–40</v>
      </c>
      <c r="AQ10" s="24">
        <v>35</v>
      </c>
      <c r="AR10" s="24">
        <v>44.1</v>
      </c>
      <c r="AS10" s="27">
        <f t="shared" si="11"/>
        <v>0.23111172096338664</v>
      </c>
      <c r="AT10" s="45"/>
      <c r="AU10" s="45"/>
      <c r="AV10" s="46"/>
      <c r="AW10" s="45"/>
      <c r="AX10" s="45"/>
      <c r="AY10" s="46"/>
      <c r="AZ10" s="18">
        <v>217</v>
      </c>
      <c r="BA10" s="18">
        <v>269.01</v>
      </c>
      <c r="BB10" s="27">
        <f t="shared" si="12"/>
        <v>0.21485120009160638</v>
      </c>
      <c r="BI10" s="28">
        <v>8.3516886930983851</v>
      </c>
      <c r="BK10" s="49"/>
    </row>
    <row r="11" spans="1:63" ht="13.95" customHeight="1" x14ac:dyDescent="0.25">
      <c r="A11" s="22">
        <v>8</v>
      </c>
      <c r="B11" s="22">
        <v>2</v>
      </c>
      <c r="C11" s="22" t="s">
        <v>443</v>
      </c>
      <c r="D11" s="22" t="s">
        <v>61</v>
      </c>
      <c r="E11" s="23">
        <v>0.74</v>
      </c>
      <c r="F11" s="23" t="str">
        <f t="shared" si="1"/>
        <v>&gt;0.5</v>
      </c>
      <c r="G11" s="24">
        <v>6.2</v>
      </c>
      <c r="H11" s="23" t="str">
        <f t="shared" si="2"/>
        <v>≤7.0</v>
      </c>
      <c r="M11" s="18">
        <v>210</v>
      </c>
      <c r="N11" s="25" t="str">
        <f t="shared" si="3"/>
        <v>&gt;180</v>
      </c>
      <c r="O11" s="18">
        <v>39.296399999999998</v>
      </c>
      <c r="P11" s="25" t="str">
        <f t="shared" si="4"/>
        <v>26–44</v>
      </c>
      <c r="Q11" s="18">
        <v>74.7</v>
      </c>
      <c r="R11" s="25" t="str">
        <f t="shared" si="5"/>
        <v>&gt;58</v>
      </c>
      <c r="S11" s="22" t="s">
        <v>8</v>
      </c>
      <c r="T11" s="40">
        <v>1.0896000000000001</v>
      </c>
      <c r="U11" s="25" t="str">
        <f t="shared" si="6"/>
        <v>&lt;1.5</v>
      </c>
      <c r="V11" s="48">
        <v>9.0800000000000006E-2</v>
      </c>
      <c r="W11" s="25" t="str">
        <f t="shared" si="7"/>
        <v>0.07–0.11</v>
      </c>
      <c r="X11" s="22">
        <v>2</v>
      </c>
      <c r="Y11" s="22">
        <v>0</v>
      </c>
      <c r="Z11" s="22">
        <v>1</v>
      </c>
      <c r="AA11" s="22">
        <v>0</v>
      </c>
      <c r="AB11" s="22">
        <v>0</v>
      </c>
      <c r="AC11" s="22">
        <v>1</v>
      </c>
      <c r="AD11" s="22">
        <f t="shared" si="0"/>
        <v>7</v>
      </c>
      <c r="AE11" s="22">
        <v>4</v>
      </c>
      <c r="AF11" s="23" t="str">
        <f t="shared" si="8"/>
        <v>&gt;6000</v>
      </c>
      <c r="AG11" s="18">
        <v>6700</v>
      </c>
      <c r="AH11" s="18">
        <v>6000</v>
      </c>
      <c r="AI11" s="27">
        <f t="shared" si="9"/>
        <v>-0.11034805716886534</v>
      </c>
      <c r="AP11" s="23" t="str">
        <f t="shared" si="10"/>
        <v>20–30</v>
      </c>
      <c r="AQ11" s="24">
        <v>20.8</v>
      </c>
      <c r="AR11" s="24">
        <v>29.8</v>
      </c>
      <c r="AS11" s="27">
        <f t="shared" si="11"/>
        <v>0.35955540680408649</v>
      </c>
      <c r="AT11" s="45"/>
      <c r="AU11" s="45"/>
      <c r="AV11" s="46"/>
      <c r="AW11" s="45"/>
      <c r="AX11" s="45"/>
      <c r="AY11" s="46"/>
      <c r="AZ11" s="18">
        <v>139.36000000000001</v>
      </c>
      <c r="BA11" s="18">
        <v>178.8</v>
      </c>
      <c r="BB11" s="27">
        <f t="shared" si="12"/>
        <v>0.24920734963522101</v>
      </c>
      <c r="BI11" s="28">
        <v>8.2599118942731273</v>
      </c>
      <c r="BK11" s="49"/>
    </row>
    <row r="12" spans="1:63" ht="13.95" customHeight="1" x14ac:dyDescent="0.25">
      <c r="A12" s="22">
        <v>9</v>
      </c>
      <c r="B12" s="22">
        <v>2</v>
      </c>
      <c r="C12" s="22" t="s">
        <v>443</v>
      </c>
      <c r="D12" s="22" t="s">
        <v>65</v>
      </c>
      <c r="E12" s="23">
        <v>1.59</v>
      </c>
      <c r="F12" s="23" t="str">
        <f t="shared" si="1"/>
        <v>&gt;0.5</v>
      </c>
      <c r="G12" s="24">
        <v>5.7</v>
      </c>
      <c r="H12" s="23" t="str">
        <f t="shared" si="2"/>
        <v>≤7.0</v>
      </c>
      <c r="M12" s="18">
        <v>210</v>
      </c>
      <c r="N12" s="25" t="str">
        <f t="shared" si="3"/>
        <v>&gt;180</v>
      </c>
      <c r="O12" s="18">
        <v>39.296399999999998</v>
      </c>
      <c r="P12" s="25" t="str">
        <f t="shared" si="4"/>
        <v>26–44</v>
      </c>
      <c r="Q12" s="18">
        <v>74.7</v>
      </c>
      <c r="R12" s="25" t="str">
        <f t="shared" si="5"/>
        <v>&gt;58</v>
      </c>
      <c r="S12" s="22" t="s">
        <v>8</v>
      </c>
      <c r="T12" s="40">
        <v>1.0896000000000001</v>
      </c>
      <c r="U12" s="25" t="str">
        <f t="shared" si="6"/>
        <v>&lt;1.5</v>
      </c>
      <c r="V12" s="48">
        <v>9.0800000000000006E-2</v>
      </c>
      <c r="W12" s="25" t="str">
        <f t="shared" si="7"/>
        <v>0.07–0.11</v>
      </c>
      <c r="X12" s="22">
        <v>2</v>
      </c>
      <c r="Y12" s="22">
        <v>0</v>
      </c>
      <c r="Z12" s="22">
        <v>1</v>
      </c>
      <c r="AA12" s="22">
        <v>0</v>
      </c>
      <c r="AB12" s="22">
        <v>0</v>
      </c>
      <c r="AC12" s="22">
        <v>1</v>
      </c>
      <c r="AD12" s="22">
        <f t="shared" si="0"/>
        <v>7</v>
      </c>
      <c r="AE12" s="22">
        <v>4</v>
      </c>
      <c r="AF12" s="23" t="str">
        <f t="shared" si="8"/>
        <v>&gt;6000</v>
      </c>
      <c r="AG12" s="18">
        <v>6300</v>
      </c>
      <c r="AH12" s="18">
        <v>6400</v>
      </c>
      <c r="AI12" s="27">
        <f t="shared" si="9"/>
        <v>1.5748356968139112E-2</v>
      </c>
      <c r="AP12" s="23" t="str">
        <f t="shared" si="10"/>
        <v>20–30</v>
      </c>
      <c r="AQ12" s="24">
        <v>24.8</v>
      </c>
      <c r="AR12" s="24">
        <v>42</v>
      </c>
      <c r="AS12" s="27">
        <f t="shared" si="11"/>
        <v>0.52682596511243185</v>
      </c>
      <c r="AT12" s="45"/>
      <c r="AU12" s="45"/>
      <c r="AV12" s="46"/>
      <c r="AW12" s="45"/>
      <c r="AX12" s="45"/>
      <c r="AY12" s="46"/>
      <c r="AZ12" s="18">
        <v>156.24</v>
      </c>
      <c r="BA12" s="18">
        <v>268.8</v>
      </c>
      <c r="BB12" s="27">
        <f t="shared" si="12"/>
        <v>0.54257432208057099</v>
      </c>
      <c r="BI12" s="28">
        <v>15.785609397944198</v>
      </c>
      <c r="BK12" s="49"/>
    </row>
    <row r="13" spans="1:63" ht="13.95" customHeight="1" x14ac:dyDescent="0.25">
      <c r="A13" s="22">
        <v>10</v>
      </c>
      <c r="B13" s="22">
        <v>3</v>
      </c>
      <c r="C13" s="22" t="s">
        <v>507</v>
      </c>
      <c r="D13" s="22" t="s">
        <v>1</v>
      </c>
      <c r="E13" s="23">
        <v>0.3</v>
      </c>
      <c r="F13" s="23" t="str">
        <f t="shared" si="1"/>
        <v>≤0.5</v>
      </c>
      <c r="G13" s="24">
        <v>7.3</v>
      </c>
      <c r="H13" s="23" t="str">
        <f t="shared" si="2"/>
        <v>&gt;7.0</v>
      </c>
      <c r="I13" s="23">
        <v>6.46</v>
      </c>
      <c r="J13" s="23" t="str">
        <f t="shared" ref="J13:J18" si="13">IF(I13&gt;15,"&gt;15","≤15")</f>
        <v>≤15</v>
      </c>
      <c r="K13" s="24">
        <v>10.3</v>
      </c>
      <c r="L13" s="23" t="str">
        <f t="shared" ref="L13:L18" si="14">IF(K13&gt;20,"&gt;20",IF(K13&gt;10,"10–20","&lt;10"))</f>
        <v>10–20</v>
      </c>
      <c r="M13" s="18">
        <v>225</v>
      </c>
      <c r="N13" s="25" t="str">
        <f t="shared" si="3"/>
        <v>&gt;180</v>
      </c>
      <c r="O13" s="18">
        <v>0</v>
      </c>
      <c r="P13" s="25" t="str">
        <f t="shared" si="4"/>
        <v>&lt;26</v>
      </c>
      <c r="Q13" s="18">
        <v>49.8</v>
      </c>
      <c r="R13" s="25" t="str">
        <f t="shared" si="5"/>
        <v>25–58</v>
      </c>
      <c r="S13" s="22" t="s">
        <v>8</v>
      </c>
      <c r="T13" s="40">
        <v>1.0896000000000001</v>
      </c>
      <c r="U13" s="25" t="str">
        <f t="shared" si="6"/>
        <v>&lt;1.5</v>
      </c>
      <c r="V13" s="48">
        <v>9.0800000000000006E-2</v>
      </c>
      <c r="W13" s="25" t="str">
        <f t="shared" si="7"/>
        <v>0.07–0.11</v>
      </c>
      <c r="X13" s="22">
        <v>2</v>
      </c>
      <c r="Y13" s="22">
        <v>0</v>
      </c>
      <c r="Z13" s="22">
        <v>0</v>
      </c>
      <c r="AA13" s="22">
        <v>0</v>
      </c>
      <c r="AB13" s="22">
        <v>0</v>
      </c>
      <c r="AC13" s="22">
        <v>2</v>
      </c>
      <c r="AD13" s="22">
        <f t="shared" si="0"/>
        <v>5</v>
      </c>
      <c r="AE13" s="22">
        <v>4</v>
      </c>
      <c r="AT13" s="45"/>
      <c r="AU13" s="45"/>
      <c r="AV13" s="46"/>
      <c r="AW13" s="45"/>
      <c r="AX13" s="45"/>
      <c r="AY13" s="46"/>
      <c r="BI13" s="28">
        <v>7.4339207048458142</v>
      </c>
      <c r="BK13" s="49"/>
    </row>
    <row r="14" spans="1:63" ht="13.95" customHeight="1" x14ac:dyDescent="0.25">
      <c r="A14" s="22">
        <v>11</v>
      </c>
      <c r="B14" s="22">
        <v>3</v>
      </c>
      <c r="C14" s="22" t="s">
        <v>507</v>
      </c>
      <c r="D14" s="22" t="s">
        <v>1</v>
      </c>
      <c r="E14" s="23">
        <v>0.3</v>
      </c>
      <c r="F14" s="23" t="str">
        <f t="shared" si="1"/>
        <v>≤0.5</v>
      </c>
      <c r="G14" s="24">
        <v>7.3</v>
      </c>
      <c r="H14" s="23" t="str">
        <f t="shared" si="2"/>
        <v>&gt;7.0</v>
      </c>
      <c r="I14" s="23">
        <v>6.46</v>
      </c>
      <c r="J14" s="23" t="str">
        <f t="shared" si="13"/>
        <v>≤15</v>
      </c>
      <c r="K14" s="24">
        <v>10.3</v>
      </c>
      <c r="L14" s="23" t="str">
        <f t="shared" si="14"/>
        <v>10–20</v>
      </c>
      <c r="M14" s="18">
        <v>225</v>
      </c>
      <c r="N14" s="25" t="str">
        <f t="shared" si="3"/>
        <v>&gt;180</v>
      </c>
      <c r="O14" s="18">
        <v>25.19</v>
      </c>
      <c r="P14" s="25" t="str">
        <f t="shared" si="4"/>
        <v>&lt;26</v>
      </c>
      <c r="Q14" s="18">
        <v>49.8</v>
      </c>
      <c r="R14" s="25" t="str">
        <f t="shared" si="5"/>
        <v>25–58</v>
      </c>
      <c r="S14" s="22" t="s">
        <v>8</v>
      </c>
      <c r="T14" s="40">
        <v>1.0896000000000001</v>
      </c>
      <c r="U14" s="25" t="str">
        <f t="shared" si="6"/>
        <v>&lt;1.5</v>
      </c>
      <c r="V14" s="48">
        <v>9.0800000000000006E-2</v>
      </c>
      <c r="W14" s="25" t="str">
        <f t="shared" si="7"/>
        <v>0.07–0.11</v>
      </c>
      <c r="X14" s="22">
        <v>2</v>
      </c>
      <c r="Y14" s="22">
        <v>0</v>
      </c>
      <c r="Z14" s="22">
        <v>0</v>
      </c>
      <c r="AA14" s="22">
        <v>0</v>
      </c>
      <c r="AB14" s="22">
        <v>0</v>
      </c>
      <c r="AC14" s="22">
        <v>2</v>
      </c>
      <c r="AD14" s="22">
        <f t="shared" si="0"/>
        <v>5</v>
      </c>
      <c r="AE14" s="22">
        <v>4</v>
      </c>
      <c r="AT14" s="45"/>
      <c r="AU14" s="45"/>
      <c r="AV14" s="46"/>
      <c r="AW14" s="45"/>
      <c r="AX14" s="45"/>
      <c r="AY14" s="46"/>
      <c r="BI14" s="28">
        <v>8.4434654919236394</v>
      </c>
      <c r="BK14" s="49"/>
    </row>
    <row r="15" spans="1:63" ht="13.95" customHeight="1" x14ac:dyDescent="0.25">
      <c r="A15" s="22">
        <v>12</v>
      </c>
      <c r="B15" s="22">
        <v>3</v>
      </c>
      <c r="C15" s="22" t="s">
        <v>507</v>
      </c>
      <c r="D15" s="22" t="s">
        <v>1</v>
      </c>
      <c r="E15" s="23">
        <v>0.3</v>
      </c>
      <c r="F15" s="23" t="str">
        <f t="shared" si="1"/>
        <v>≤0.5</v>
      </c>
      <c r="G15" s="24">
        <v>7.3</v>
      </c>
      <c r="H15" s="23" t="str">
        <f t="shared" si="2"/>
        <v>&gt;7.0</v>
      </c>
      <c r="I15" s="23">
        <v>6.46</v>
      </c>
      <c r="J15" s="23" t="str">
        <f t="shared" si="13"/>
        <v>≤15</v>
      </c>
      <c r="K15" s="24">
        <v>10.3</v>
      </c>
      <c r="L15" s="23" t="str">
        <f t="shared" si="14"/>
        <v>10–20</v>
      </c>
      <c r="M15" s="18">
        <v>225</v>
      </c>
      <c r="N15" s="25" t="str">
        <f t="shared" si="3"/>
        <v>&gt;180</v>
      </c>
      <c r="O15" s="18">
        <v>50.38</v>
      </c>
      <c r="P15" s="25" t="str">
        <f t="shared" si="4"/>
        <v>&gt;44</v>
      </c>
      <c r="Q15" s="18">
        <v>49.8</v>
      </c>
      <c r="R15" s="25" t="str">
        <f t="shared" si="5"/>
        <v>25–58</v>
      </c>
      <c r="S15" s="22" t="s">
        <v>8</v>
      </c>
      <c r="T15" s="40">
        <v>1.0896000000000001</v>
      </c>
      <c r="U15" s="25" t="str">
        <f t="shared" si="6"/>
        <v>&lt;1.5</v>
      </c>
      <c r="V15" s="48">
        <v>9.0800000000000006E-2</v>
      </c>
      <c r="W15" s="25" t="str">
        <f t="shared" si="7"/>
        <v>0.07–0.11</v>
      </c>
      <c r="X15" s="22">
        <v>2</v>
      </c>
      <c r="Y15" s="22">
        <v>0</v>
      </c>
      <c r="Z15" s="22">
        <v>0</v>
      </c>
      <c r="AA15" s="22">
        <v>0</v>
      </c>
      <c r="AB15" s="22">
        <v>0</v>
      </c>
      <c r="AC15" s="22">
        <v>2</v>
      </c>
      <c r="AD15" s="22">
        <f t="shared" si="0"/>
        <v>5</v>
      </c>
      <c r="AE15" s="22">
        <v>4</v>
      </c>
      <c r="AT15" s="45"/>
      <c r="AU15" s="45"/>
      <c r="AV15" s="46"/>
      <c r="AW15" s="45"/>
      <c r="AX15" s="45"/>
      <c r="AY15" s="46"/>
      <c r="BI15" s="28">
        <v>8.535242290748899</v>
      </c>
      <c r="BK15" s="49"/>
    </row>
    <row r="16" spans="1:63" ht="13.95" customHeight="1" x14ac:dyDescent="0.25">
      <c r="A16" s="22">
        <v>13</v>
      </c>
      <c r="B16" s="22">
        <v>3</v>
      </c>
      <c r="C16" s="22" t="s">
        <v>507</v>
      </c>
      <c r="D16" s="22" t="s">
        <v>1</v>
      </c>
      <c r="E16" s="23">
        <v>0.3</v>
      </c>
      <c r="F16" s="23" t="str">
        <f t="shared" si="1"/>
        <v>≤0.5</v>
      </c>
      <c r="G16" s="24">
        <v>7.3</v>
      </c>
      <c r="H16" s="23" t="str">
        <f t="shared" si="2"/>
        <v>&gt;7.0</v>
      </c>
      <c r="I16" s="23">
        <v>6.46</v>
      </c>
      <c r="J16" s="23" t="str">
        <f t="shared" si="13"/>
        <v>≤15</v>
      </c>
      <c r="K16" s="24">
        <v>10.3</v>
      </c>
      <c r="L16" s="23" t="str">
        <f t="shared" si="14"/>
        <v>10–20</v>
      </c>
      <c r="M16" s="18">
        <v>225</v>
      </c>
      <c r="N16" s="25" t="str">
        <f t="shared" si="3"/>
        <v>&gt;180</v>
      </c>
      <c r="O16" s="18">
        <v>100.76</v>
      </c>
      <c r="P16" s="25" t="str">
        <f t="shared" si="4"/>
        <v>&gt;44</v>
      </c>
      <c r="Q16" s="18">
        <v>49.8</v>
      </c>
      <c r="R16" s="25" t="str">
        <f t="shared" si="5"/>
        <v>25–58</v>
      </c>
      <c r="S16" s="22" t="s">
        <v>8</v>
      </c>
      <c r="T16" s="40">
        <v>1.0896000000000001</v>
      </c>
      <c r="U16" s="25" t="str">
        <f t="shared" si="6"/>
        <v>&lt;1.5</v>
      </c>
      <c r="V16" s="48">
        <v>9.0800000000000006E-2</v>
      </c>
      <c r="W16" s="25" t="str">
        <f t="shared" si="7"/>
        <v>0.07–0.11</v>
      </c>
      <c r="X16" s="22">
        <v>2</v>
      </c>
      <c r="Y16" s="22">
        <v>0</v>
      </c>
      <c r="Z16" s="22">
        <v>0</v>
      </c>
      <c r="AA16" s="22">
        <v>0</v>
      </c>
      <c r="AB16" s="22">
        <v>0</v>
      </c>
      <c r="AC16" s="22">
        <v>2</v>
      </c>
      <c r="AD16" s="22">
        <f t="shared" si="0"/>
        <v>5</v>
      </c>
      <c r="AE16" s="22">
        <v>4</v>
      </c>
      <c r="AT16" s="45"/>
      <c r="AU16" s="45"/>
      <c r="AV16" s="46"/>
      <c r="AW16" s="45"/>
      <c r="AX16" s="45"/>
      <c r="AY16" s="46"/>
      <c r="BI16" s="28">
        <v>8.3516886930983834</v>
      </c>
      <c r="BK16" s="49"/>
    </row>
    <row r="17" spans="1:63" ht="13.95" customHeight="1" x14ac:dyDescent="0.25">
      <c r="A17" s="22">
        <v>14</v>
      </c>
      <c r="B17" s="22">
        <v>3</v>
      </c>
      <c r="C17" s="22" t="s">
        <v>507</v>
      </c>
      <c r="D17" s="22" t="s">
        <v>1</v>
      </c>
      <c r="E17" s="23">
        <v>0.3</v>
      </c>
      <c r="F17" s="23" t="str">
        <f t="shared" si="1"/>
        <v>≤0.5</v>
      </c>
      <c r="G17" s="24">
        <v>7.3</v>
      </c>
      <c r="H17" s="23" t="str">
        <f t="shared" si="2"/>
        <v>&gt;7.0</v>
      </c>
      <c r="I17" s="23">
        <v>6.46</v>
      </c>
      <c r="J17" s="23" t="str">
        <f t="shared" si="13"/>
        <v>≤15</v>
      </c>
      <c r="K17" s="24">
        <v>10.3</v>
      </c>
      <c r="L17" s="23" t="str">
        <f t="shared" si="14"/>
        <v>10–20</v>
      </c>
      <c r="M17" s="18">
        <v>225</v>
      </c>
      <c r="N17" s="25" t="str">
        <f t="shared" si="3"/>
        <v>&gt;180</v>
      </c>
      <c r="O17" s="18">
        <v>201.52</v>
      </c>
      <c r="P17" s="25" t="str">
        <f t="shared" si="4"/>
        <v>&gt;44</v>
      </c>
      <c r="Q17" s="18">
        <v>49.8</v>
      </c>
      <c r="R17" s="25" t="str">
        <f t="shared" si="5"/>
        <v>25–58</v>
      </c>
      <c r="S17" s="22" t="s">
        <v>8</v>
      </c>
      <c r="T17" s="40">
        <v>1.0896000000000001</v>
      </c>
      <c r="U17" s="25" t="str">
        <f t="shared" si="6"/>
        <v>&lt;1.5</v>
      </c>
      <c r="V17" s="48">
        <v>9.0800000000000006E-2</v>
      </c>
      <c r="W17" s="25" t="str">
        <f t="shared" si="7"/>
        <v>0.07–0.11</v>
      </c>
      <c r="X17" s="22">
        <v>2</v>
      </c>
      <c r="Y17" s="22">
        <v>0</v>
      </c>
      <c r="Z17" s="22">
        <v>0</v>
      </c>
      <c r="AA17" s="22">
        <v>0</v>
      </c>
      <c r="AB17" s="22">
        <v>0</v>
      </c>
      <c r="AC17" s="22">
        <v>2</v>
      </c>
      <c r="AD17" s="22">
        <f t="shared" si="0"/>
        <v>5</v>
      </c>
      <c r="AE17" s="22">
        <v>4</v>
      </c>
      <c r="AT17" s="45"/>
      <c r="AU17" s="45"/>
      <c r="AV17" s="46"/>
      <c r="AW17" s="45"/>
      <c r="AX17" s="45"/>
      <c r="AY17" s="46"/>
      <c r="BI17" s="28">
        <v>10.921439060205579</v>
      </c>
      <c r="BK17" s="49"/>
    </row>
    <row r="18" spans="1:63" ht="13.95" customHeight="1" x14ac:dyDescent="0.25">
      <c r="A18" s="22">
        <v>15</v>
      </c>
      <c r="B18" s="22">
        <v>3</v>
      </c>
      <c r="C18" s="22" t="s">
        <v>507</v>
      </c>
      <c r="D18" s="22" t="s">
        <v>1</v>
      </c>
      <c r="E18" s="23">
        <v>0.3</v>
      </c>
      <c r="F18" s="23" t="str">
        <f t="shared" si="1"/>
        <v>≤0.5</v>
      </c>
      <c r="G18" s="24">
        <v>7.3</v>
      </c>
      <c r="H18" s="23" t="str">
        <f t="shared" si="2"/>
        <v>&gt;7.0</v>
      </c>
      <c r="I18" s="23">
        <v>6.46</v>
      </c>
      <c r="J18" s="23" t="str">
        <f t="shared" si="13"/>
        <v>≤15</v>
      </c>
      <c r="K18" s="24">
        <v>10.3</v>
      </c>
      <c r="L18" s="23" t="str">
        <f t="shared" si="14"/>
        <v>10–20</v>
      </c>
      <c r="M18" s="18">
        <v>225</v>
      </c>
      <c r="N18" s="25" t="str">
        <f t="shared" si="3"/>
        <v>&gt;180</v>
      </c>
      <c r="O18" s="18">
        <v>403.04</v>
      </c>
      <c r="P18" s="25" t="str">
        <f t="shared" si="4"/>
        <v>&gt;44</v>
      </c>
      <c r="Q18" s="18">
        <v>49.8</v>
      </c>
      <c r="R18" s="25" t="str">
        <f t="shared" si="5"/>
        <v>25–58</v>
      </c>
      <c r="S18" s="22" t="s">
        <v>8</v>
      </c>
      <c r="T18" s="40">
        <v>1.0896000000000001</v>
      </c>
      <c r="U18" s="25" t="str">
        <f t="shared" si="6"/>
        <v>&lt;1.5</v>
      </c>
      <c r="V18" s="48">
        <v>9.0800000000000006E-2</v>
      </c>
      <c r="W18" s="25" t="str">
        <f t="shared" si="7"/>
        <v>0.07–0.11</v>
      </c>
      <c r="X18" s="22">
        <v>2</v>
      </c>
      <c r="Y18" s="22">
        <v>0</v>
      </c>
      <c r="Z18" s="22">
        <v>0</v>
      </c>
      <c r="AA18" s="22">
        <v>0</v>
      </c>
      <c r="AB18" s="22">
        <v>0</v>
      </c>
      <c r="AC18" s="22">
        <v>2</v>
      </c>
      <c r="AD18" s="22">
        <f t="shared" si="0"/>
        <v>5</v>
      </c>
      <c r="AE18" s="22">
        <v>4</v>
      </c>
      <c r="AT18" s="45"/>
      <c r="AU18" s="45"/>
      <c r="AV18" s="46"/>
      <c r="AW18" s="45"/>
      <c r="AX18" s="45"/>
      <c r="AY18" s="46"/>
      <c r="BI18" s="28">
        <v>11.288546255506608</v>
      </c>
      <c r="BK18" s="49"/>
    </row>
    <row r="19" spans="1:63" ht="13.95" customHeight="1" x14ac:dyDescent="0.25">
      <c r="A19" s="22">
        <v>16</v>
      </c>
      <c r="B19" s="22">
        <v>4</v>
      </c>
      <c r="C19" s="22" t="s">
        <v>451</v>
      </c>
      <c r="D19" s="22" t="s">
        <v>2</v>
      </c>
      <c r="E19" s="23">
        <v>2.2000000000000002</v>
      </c>
      <c r="F19" s="23" t="str">
        <f t="shared" si="1"/>
        <v>&gt;0.5</v>
      </c>
      <c r="G19" s="24">
        <v>7.6</v>
      </c>
      <c r="H19" s="23" t="str">
        <f t="shared" si="2"/>
        <v>&gt;7.0</v>
      </c>
      <c r="M19" s="18">
        <v>120</v>
      </c>
      <c r="N19" s="25" t="str">
        <f t="shared" si="3"/>
        <v>110–180</v>
      </c>
      <c r="O19" s="18">
        <v>26.197600000000001</v>
      </c>
      <c r="P19" s="25" t="str">
        <f t="shared" si="4"/>
        <v>&lt;26</v>
      </c>
      <c r="Q19" s="18">
        <v>32.868000000000002</v>
      </c>
      <c r="R19" s="25" t="str">
        <f t="shared" si="5"/>
        <v>25–58</v>
      </c>
      <c r="S19" s="22" t="s">
        <v>8</v>
      </c>
      <c r="T19" s="40">
        <v>1.589</v>
      </c>
      <c r="U19" s="25" t="str">
        <f t="shared" si="6"/>
        <v>1.5–3</v>
      </c>
      <c r="V19" s="48">
        <v>0.1135</v>
      </c>
      <c r="W19" s="25" t="str">
        <f t="shared" si="7"/>
        <v>0.07–0.11</v>
      </c>
      <c r="X19" s="22">
        <v>2</v>
      </c>
      <c r="Y19" s="22">
        <v>0</v>
      </c>
      <c r="Z19" s="22">
        <v>0</v>
      </c>
      <c r="AA19" s="22">
        <v>1</v>
      </c>
      <c r="AB19" s="22">
        <v>0</v>
      </c>
      <c r="AC19" s="22">
        <v>1</v>
      </c>
      <c r="AD19" s="22">
        <f t="shared" si="0"/>
        <v>8</v>
      </c>
      <c r="AE19" s="22">
        <v>5</v>
      </c>
      <c r="AF19" s="23" t="str">
        <f t="shared" ref="AF19:AF73" si="15">IF(AG19&gt;6000,"&gt;6000",IF(AG19&gt;4000,"4000–6000",IF(AG19&gt;2000,"2000–4000","&lt;2000")))</f>
        <v>4000–6000</v>
      </c>
      <c r="AG19" s="18">
        <v>4200</v>
      </c>
      <c r="AH19" s="18">
        <v>4200</v>
      </c>
      <c r="AI19" s="27">
        <f t="shared" ref="AI19:AI40" si="16">LN(AH19/AG19)</f>
        <v>0</v>
      </c>
      <c r="AP19" s="23" t="str">
        <f t="shared" ref="AP19:AP40" si="17">IF(AQ19&gt;40,"&gt;40",IF(AQ19&gt;30,"30–40",IF(AQ19&gt;20,"20–30","&lt;20")))</f>
        <v>&gt;40</v>
      </c>
      <c r="AQ19" s="24">
        <v>49</v>
      </c>
      <c r="AR19" s="24">
        <v>64.8</v>
      </c>
      <c r="AS19" s="27">
        <f t="shared" ref="AS19:AS40" si="18">LN(AR19/AQ19)</f>
        <v>0.27948530524760229</v>
      </c>
      <c r="AT19" s="45"/>
      <c r="AU19" s="45"/>
      <c r="AV19" s="46"/>
      <c r="AW19" s="45"/>
      <c r="AX19" s="45"/>
      <c r="AY19" s="46"/>
      <c r="AZ19" s="18">
        <v>205.8</v>
      </c>
      <c r="BA19" s="18">
        <v>272.16000000000003</v>
      </c>
      <c r="BB19" s="27">
        <f t="shared" ref="BB19:BB40" si="19">LN(BA19/AZ19)</f>
        <v>0.27948530524760246</v>
      </c>
      <c r="BI19" s="28">
        <v>9.943360604153554</v>
      </c>
      <c r="BK19" s="49"/>
    </row>
    <row r="20" spans="1:63" ht="13.95" customHeight="1" x14ac:dyDescent="0.25">
      <c r="A20" s="22">
        <v>17</v>
      </c>
      <c r="B20" s="22">
        <v>4</v>
      </c>
      <c r="C20" s="22" t="s">
        <v>451</v>
      </c>
      <c r="D20" s="22" t="s">
        <v>2</v>
      </c>
      <c r="E20" s="23">
        <v>2.2000000000000002</v>
      </c>
      <c r="F20" s="23" t="str">
        <f t="shared" si="1"/>
        <v>&gt;0.5</v>
      </c>
      <c r="G20" s="24">
        <v>7.6</v>
      </c>
      <c r="H20" s="23" t="str">
        <f t="shared" si="2"/>
        <v>&gt;7.0</v>
      </c>
      <c r="M20" s="18">
        <v>120</v>
      </c>
      <c r="N20" s="25" t="str">
        <f t="shared" si="3"/>
        <v>110–180</v>
      </c>
      <c r="O20" s="18">
        <v>26.197600000000001</v>
      </c>
      <c r="P20" s="25" t="str">
        <f t="shared" si="4"/>
        <v>&lt;26</v>
      </c>
      <c r="Q20" s="18">
        <v>32.868000000000002</v>
      </c>
      <c r="R20" s="25" t="str">
        <f t="shared" si="5"/>
        <v>25–58</v>
      </c>
      <c r="S20" s="22" t="s">
        <v>8</v>
      </c>
      <c r="T20" s="40">
        <v>1.589</v>
      </c>
      <c r="U20" s="25" t="str">
        <f t="shared" si="6"/>
        <v>1.5–3</v>
      </c>
      <c r="V20" s="48">
        <v>0.1135</v>
      </c>
      <c r="W20" s="25" t="str">
        <f t="shared" si="7"/>
        <v>0.07–0.11</v>
      </c>
      <c r="X20" s="22">
        <v>2</v>
      </c>
      <c r="Y20" s="22">
        <v>0</v>
      </c>
      <c r="Z20" s="22">
        <v>0</v>
      </c>
      <c r="AA20" s="22">
        <v>1</v>
      </c>
      <c r="AB20" s="22">
        <v>0</v>
      </c>
      <c r="AC20" s="22">
        <v>1</v>
      </c>
      <c r="AD20" s="22">
        <f t="shared" si="0"/>
        <v>8</v>
      </c>
      <c r="AE20" s="22">
        <v>5</v>
      </c>
      <c r="AF20" s="23" t="str">
        <f t="shared" si="15"/>
        <v>4000–6000</v>
      </c>
      <c r="AG20" s="18">
        <v>4400</v>
      </c>
      <c r="AH20" s="18">
        <v>4500</v>
      </c>
      <c r="AI20" s="27">
        <f t="shared" si="16"/>
        <v>2.2472855852058576E-2</v>
      </c>
      <c r="AP20" s="23" t="str">
        <f t="shared" si="17"/>
        <v>30–40</v>
      </c>
      <c r="AQ20" s="24">
        <v>31.4</v>
      </c>
      <c r="AR20" s="24">
        <v>51.1</v>
      </c>
      <c r="AS20" s="27">
        <f t="shared" si="18"/>
        <v>0.4869766042954512</v>
      </c>
      <c r="AT20" s="45"/>
      <c r="AU20" s="45"/>
      <c r="AV20" s="46"/>
      <c r="AW20" s="45"/>
      <c r="AX20" s="45"/>
      <c r="AY20" s="46"/>
      <c r="AZ20" s="18">
        <v>138.16</v>
      </c>
      <c r="BA20" s="18">
        <v>229.95</v>
      </c>
      <c r="BB20" s="27">
        <f t="shared" si="19"/>
        <v>0.50944946014750958</v>
      </c>
      <c r="BI20" s="28">
        <v>12.397734424166144</v>
      </c>
      <c r="BK20" s="49"/>
    </row>
    <row r="21" spans="1:63" ht="13.95" customHeight="1" x14ac:dyDescent="0.25">
      <c r="A21" s="22">
        <v>18</v>
      </c>
      <c r="B21" s="22">
        <v>4</v>
      </c>
      <c r="C21" s="22" t="s">
        <v>451</v>
      </c>
      <c r="D21" s="22" t="s">
        <v>2</v>
      </c>
      <c r="E21" s="23">
        <v>6.5</v>
      </c>
      <c r="F21" s="23" t="str">
        <f t="shared" si="1"/>
        <v>&gt;0.5</v>
      </c>
      <c r="G21" s="24">
        <v>7.6</v>
      </c>
      <c r="H21" s="23" t="str">
        <f t="shared" si="2"/>
        <v>&gt;7.0</v>
      </c>
      <c r="M21" s="18">
        <v>120</v>
      </c>
      <c r="N21" s="25" t="str">
        <f t="shared" si="3"/>
        <v>110–180</v>
      </c>
      <c r="O21" s="18">
        <v>26.197600000000001</v>
      </c>
      <c r="P21" s="25" t="str">
        <f t="shared" si="4"/>
        <v>&lt;26</v>
      </c>
      <c r="Q21" s="18">
        <v>32.868000000000002</v>
      </c>
      <c r="R21" s="25" t="str">
        <f t="shared" si="5"/>
        <v>25–58</v>
      </c>
      <c r="S21" s="22" t="s">
        <v>8</v>
      </c>
      <c r="T21" s="40">
        <v>1.589</v>
      </c>
      <c r="U21" s="25" t="str">
        <f t="shared" si="6"/>
        <v>1.5–3</v>
      </c>
      <c r="V21" s="48">
        <v>0.1135</v>
      </c>
      <c r="W21" s="25" t="str">
        <f t="shared" si="7"/>
        <v>0.07–0.11</v>
      </c>
      <c r="X21" s="22">
        <v>2</v>
      </c>
      <c r="Y21" s="22">
        <v>0</v>
      </c>
      <c r="Z21" s="22">
        <v>0</v>
      </c>
      <c r="AA21" s="22">
        <v>1</v>
      </c>
      <c r="AB21" s="22">
        <v>0</v>
      </c>
      <c r="AC21" s="22">
        <v>1</v>
      </c>
      <c r="AD21" s="22">
        <f t="shared" si="0"/>
        <v>8</v>
      </c>
      <c r="AE21" s="22">
        <v>5</v>
      </c>
      <c r="AF21" s="23" t="str">
        <f t="shared" si="15"/>
        <v>&gt;6000</v>
      </c>
      <c r="AG21" s="18">
        <v>6800</v>
      </c>
      <c r="AH21" s="18">
        <v>6400</v>
      </c>
      <c r="AI21" s="27">
        <f t="shared" si="16"/>
        <v>-6.0624621816434854E-2</v>
      </c>
      <c r="AP21" s="23" t="str">
        <f t="shared" si="17"/>
        <v>20–30</v>
      </c>
      <c r="AQ21" s="24">
        <v>25.5</v>
      </c>
      <c r="AR21" s="24">
        <v>61</v>
      </c>
      <c r="AS21" s="27">
        <f t="shared" si="18"/>
        <v>0.8721954120089308</v>
      </c>
      <c r="AT21" s="45"/>
      <c r="AU21" s="45"/>
      <c r="AV21" s="46"/>
      <c r="AW21" s="45"/>
      <c r="AX21" s="45"/>
      <c r="AY21" s="46"/>
      <c r="AZ21" s="18">
        <v>173.4</v>
      </c>
      <c r="BA21" s="18">
        <v>390.4</v>
      </c>
      <c r="BB21" s="27">
        <f t="shared" si="19"/>
        <v>0.81157079019249578</v>
      </c>
      <c r="BI21" s="28">
        <v>22.3410950283197</v>
      </c>
      <c r="BK21" s="49"/>
    </row>
    <row r="22" spans="1:63" ht="13.95" customHeight="1" x14ac:dyDescent="0.25">
      <c r="A22" s="22">
        <v>19</v>
      </c>
      <c r="B22" s="22">
        <v>4</v>
      </c>
      <c r="C22" s="22" t="s">
        <v>451</v>
      </c>
      <c r="D22" s="22" t="s">
        <v>2</v>
      </c>
      <c r="E22" s="23">
        <v>6.5</v>
      </c>
      <c r="F22" s="23" t="str">
        <f t="shared" si="1"/>
        <v>&gt;0.5</v>
      </c>
      <c r="G22" s="24">
        <v>7.6</v>
      </c>
      <c r="H22" s="23" t="str">
        <f t="shared" si="2"/>
        <v>&gt;7.0</v>
      </c>
      <c r="M22" s="18">
        <v>120</v>
      </c>
      <c r="N22" s="25" t="str">
        <f t="shared" si="3"/>
        <v>110–180</v>
      </c>
      <c r="O22" s="18">
        <v>26.197600000000001</v>
      </c>
      <c r="P22" s="25" t="str">
        <f t="shared" si="4"/>
        <v>&lt;26</v>
      </c>
      <c r="Q22" s="18">
        <v>32.868000000000002</v>
      </c>
      <c r="R22" s="25" t="str">
        <f t="shared" si="5"/>
        <v>25–58</v>
      </c>
      <c r="S22" s="22" t="s">
        <v>8</v>
      </c>
      <c r="T22" s="40">
        <v>1.589</v>
      </c>
      <c r="U22" s="25" t="str">
        <f t="shared" si="6"/>
        <v>1.5–3</v>
      </c>
      <c r="V22" s="48">
        <v>0.1135</v>
      </c>
      <c r="W22" s="25" t="str">
        <f t="shared" si="7"/>
        <v>0.07–0.11</v>
      </c>
      <c r="X22" s="22">
        <v>2</v>
      </c>
      <c r="Y22" s="22">
        <v>0</v>
      </c>
      <c r="Z22" s="22">
        <v>0</v>
      </c>
      <c r="AA22" s="22">
        <v>1</v>
      </c>
      <c r="AB22" s="22">
        <v>0</v>
      </c>
      <c r="AC22" s="22">
        <v>1</v>
      </c>
      <c r="AD22" s="22">
        <f t="shared" si="0"/>
        <v>8</v>
      </c>
      <c r="AE22" s="22">
        <v>5</v>
      </c>
      <c r="AF22" s="23" t="str">
        <f t="shared" si="15"/>
        <v>&gt;6000</v>
      </c>
      <c r="AG22" s="18">
        <v>6200</v>
      </c>
      <c r="AH22" s="18">
        <v>6200</v>
      </c>
      <c r="AI22" s="27">
        <f t="shared" si="16"/>
        <v>0</v>
      </c>
      <c r="AP22" s="23" t="str">
        <f t="shared" si="17"/>
        <v>20–30</v>
      </c>
      <c r="AQ22" s="24">
        <v>27.3</v>
      </c>
      <c r="AR22" s="24">
        <v>58.3</v>
      </c>
      <c r="AS22" s="27">
        <f t="shared" si="18"/>
        <v>0.75871539116553266</v>
      </c>
      <c r="AT22" s="45"/>
      <c r="AU22" s="45"/>
      <c r="AV22" s="46"/>
      <c r="AW22" s="45"/>
      <c r="AX22" s="45"/>
      <c r="AY22" s="46"/>
      <c r="AZ22" s="18">
        <v>169.26</v>
      </c>
      <c r="BA22" s="18">
        <v>361.46</v>
      </c>
      <c r="BB22" s="27">
        <f t="shared" si="19"/>
        <v>0.75871539116553266</v>
      </c>
      <c r="BI22" s="28">
        <v>19.50912523599748</v>
      </c>
      <c r="BK22" s="49"/>
    </row>
    <row r="23" spans="1:63" ht="13.95" customHeight="1" x14ac:dyDescent="0.25">
      <c r="A23" s="22">
        <v>20</v>
      </c>
      <c r="B23" s="22">
        <v>4</v>
      </c>
      <c r="C23" s="22" t="s">
        <v>451</v>
      </c>
      <c r="D23" s="22" t="s">
        <v>5</v>
      </c>
      <c r="E23" s="23">
        <v>1.33</v>
      </c>
      <c r="F23" s="23" t="str">
        <f t="shared" si="1"/>
        <v>&gt;0.5</v>
      </c>
      <c r="M23" s="18">
        <v>120</v>
      </c>
      <c r="N23" s="25" t="str">
        <f t="shared" si="3"/>
        <v>110–180</v>
      </c>
      <c r="O23" s="18">
        <v>35.266000000000005</v>
      </c>
      <c r="P23" s="25" t="str">
        <f t="shared" si="4"/>
        <v>26–44</v>
      </c>
      <c r="Q23" s="18">
        <v>0</v>
      </c>
      <c r="R23" s="25" t="str">
        <f t="shared" si="5"/>
        <v>&lt;25</v>
      </c>
      <c r="S23" s="22" t="s">
        <v>8</v>
      </c>
      <c r="T23" s="40">
        <v>1.589</v>
      </c>
      <c r="U23" s="25" t="str">
        <f t="shared" si="6"/>
        <v>1.5–3</v>
      </c>
      <c r="V23" s="48">
        <v>0.1135</v>
      </c>
      <c r="W23" s="25" t="str">
        <f t="shared" si="7"/>
        <v>0.07–0.11</v>
      </c>
      <c r="X23" s="22">
        <v>2</v>
      </c>
      <c r="Y23" s="22">
        <v>0</v>
      </c>
      <c r="Z23" s="22">
        <v>0</v>
      </c>
      <c r="AA23" s="22">
        <v>1</v>
      </c>
      <c r="AB23" s="22">
        <v>0</v>
      </c>
      <c r="AC23" s="22">
        <v>1</v>
      </c>
      <c r="AD23" s="22">
        <f t="shared" si="0"/>
        <v>8</v>
      </c>
      <c r="AE23" s="22">
        <v>5</v>
      </c>
      <c r="AF23" s="23" t="str">
        <f t="shared" si="15"/>
        <v>2000–4000</v>
      </c>
      <c r="AG23" s="18">
        <v>2200</v>
      </c>
      <c r="AH23" s="18">
        <v>1700</v>
      </c>
      <c r="AI23" s="27">
        <f t="shared" si="16"/>
        <v>-0.25782910930209979</v>
      </c>
      <c r="AP23" s="23" t="str">
        <f t="shared" si="17"/>
        <v>20–30</v>
      </c>
      <c r="AQ23" s="24">
        <v>29</v>
      </c>
      <c r="AR23" s="24">
        <v>60</v>
      </c>
      <c r="AS23" s="27">
        <f t="shared" si="18"/>
        <v>0.72704873223562672</v>
      </c>
      <c r="AT23" s="45"/>
      <c r="AU23" s="45"/>
      <c r="AV23" s="46"/>
      <c r="AW23" s="45"/>
      <c r="AX23" s="45"/>
      <c r="AY23" s="46"/>
      <c r="AZ23" s="18">
        <v>63.8</v>
      </c>
      <c r="BA23" s="18">
        <v>102</v>
      </c>
      <c r="BB23" s="27">
        <f t="shared" si="19"/>
        <v>0.46921962293352698</v>
      </c>
      <c r="BI23" s="28">
        <v>19.509125235997484</v>
      </c>
      <c r="BK23" s="49"/>
    </row>
    <row r="24" spans="1:63" ht="13.95" customHeight="1" x14ac:dyDescent="0.25">
      <c r="A24" s="22">
        <v>21</v>
      </c>
      <c r="B24" s="22">
        <v>4</v>
      </c>
      <c r="C24" s="22" t="s">
        <v>451</v>
      </c>
      <c r="D24" s="22" t="s">
        <v>1</v>
      </c>
      <c r="E24" s="23">
        <v>0.32</v>
      </c>
      <c r="F24" s="23" t="str">
        <f t="shared" si="1"/>
        <v>≤0.5</v>
      </c>
      <c r="G24" s="24">
        <v>7.8</v>
      </c>
      <c r="H24" s="23" t="str">
        <f t="shared" ref="H24:H71" si="20">IF(G24&gt;7,"&gt;7.0","≤7.0")</f>
        <v>&gt;7.0</v>
      </c>
      <c r="M24" s="18">
        <v>200</v>
      </c>
      <c r="N24" s="25" t="str">
        <f t="shared" si="3"/>
        <v>&gt;180</v>
      </c>
      <c r="O24" s="18">
        <v>35.266000000000005</v>
      </c>
      <c r="P24" s="25" t="str">
        <f t="shared" si="4"/>
        <v>26–44</v>
      </c>
      <c r="Q24" s="18">
        <v>123.50399999999998</v>
      </c>
      <c r="R24" s="25" t="str">
        <f t="shared" si="5"/>
        <v>&gt;58</v>
      </c>
      <c r="S24" s="22" t="s">
        <v>8</v>
      </c>
      <c r="T24" s="40">
        <v>1.589</v>
      </c>
      <c r="U24" s="25" t="str">
        <f t="shared" si="6"/>
        <v>1.5–3</v>
      </c>
      <c r="V24" s="48">
        <v>0.1135</v>
      </c>
      <c r="W24" s="25" t="str">
        <f t="shared" si="7"/>
        <v>0.07–0.11</v>
      </c>
      <c r="X24" s="22">
        <v>2</v>
      </c>
      <c r="Y24" s="22">
        <v>0</v>
      </c>
      <c r="Z24" s="22">
        <v>0</v>
      </c>
      <c r="AA24" s="22">
        <v>1</v>
      </c>
      <c r="AB24" s="22">
        <v>0</v>
      </c>
      <c r="AC24" s="22">
        <v>1</v>
      </c>
      <c r="AD24" s="22">
        <f t="shared" si="0"/>
        <v>8</v>
      </c>
      <c r="AE24" s="22">
        <v>5</v>
      </c>
      <c r="AF24" s="23" t="str">
        <f t="shared" si="15"/>
        <v>4000–6000</v>
      </c>
      <c r="AG24" s="18">
        <v>5400</v>
      </c>
      <c r="AH24" s="18">
        <v>5400</v>
      </c>
      <c r="AI24" s="27">
        <f t="shared" si="16"/>
        <v>0</v>
      </c>
      <c r="AP24" s="23" t="str">
        <f t="shared" si="17"/>
        <v>20–30</v>
      </c>
      <c r="AQ24" s="24">
        <v>27.7</v>
      </c>
      <c r="AR24" s="24">
        <v>47.2</v>
      </c>
      <c r="AS24" s="27">
        <f t="shared" si="18"/>
        <v>0.53296147939821703</v>
      </c>
      <c r="AT24" s="45"/>
      <c r="AU24" s="45"/>
      <c r="AV24" s="46"/>
      <c r="AW24" s="45"/>
      <c r="AX24" s="45"/>
      <c r="AY24" s="46"/>
      <c r="AZ24" s="18">
        <v>149.58000000000001</v>
      </c>
      <c r="BA24" s="18">
        <v>254.88000000000002</v>
      </c>
      <c r="BB24" s="27">
        <f t="shared" si="19"/>
        <v>0.53296147939821692</v>
      </c>
      <c r="BI24" s="28">
        <v>12.271869100062935</v>
      </c>
      <c r="BK24" s="49"/>
    </row>
    <row r="25" spans="1:63" ht="13.95" customHeight="1" x14ac:dyDescent="0.25">
      <c r="A25" s="22">
        <v>22</v>
      </c>
      <c r="B25" s="22">
        <v>4</v>
      </c>
      <c r="C25" s="22" t="s">
        <v>451</v>
      </c>
      <c r="D25" s="22" t="s">
        <v>1</v>
      </c>
      <c r="E25" s="23">
        <v>0.32</v>
      </c>
      <c r="F25" s="23" t="str">
        <f t="shared" si="1"/>
        <v>≤0.5</v>
      </c>
      <c r="G25" s="24">
        <v>7.8</v>
      </c>
      <c r="H25" s="23" t="str">
        <f t="shared" si="20"/>
        <v>&gt;7.0</v>
      </c>
      <c r="M25" s="18">
        <v>200</v>
      </c>
      <c r="N25" s="25" t="str">
        <f t="shared" si="3"/>
        <v>&gt;180</v>
      </c>
      <c r="O25" s="18">
        <v>35.266000000000005</v>
      </c>
      <c r="P25" s="25" t="str">
        <f t="shared" si="4"/>
        <v>26–44</v>
      </c>
      <c r="Q25" s="18">
        <v>123.50399999999998</v>
      </c>
      <c r="R25" s="25" t="str">
        <f t="shared" si="5"/>
        <v>&gt;58</v>
      </c>
      <c r="S25" s="22" t="s">
        <v>8</v>
      </c>
      <c r="T25" s="40">
        <v>1.589</v>
      </c>
      <c r="U25" s="25" t="str">
        <f t="shared" si="6"/>
        <v>1.5–3</v>
      </c>
      <c r="V25" s="48">
        <v>0.1135</v>
      </c>
      <c r="W25" s="25" t="str">
        <f t="shared" si="7"/>
        <v>0.07–0.11</v>
      </c>
      <c r="X25" s="22">
        <v>2</v>
      </c>
      <c r="Y25" s="22">
        <v>0</v>
      </c>
      <c r="Z25" s="22">
        <v>0</v>
      </c>
      <c r="AA25" s="22">
        <v>1</v>
      </c>
      <c r="AB25" s="22">
        <v>0</v>
      </c>
      <c r="AC25" s="22">
        <v>1</v>
      </c>
      <c r="AD25" s="22">
        <f t="shared" si="0"/>
        <v>8</v>
      </c>
      <c r="AE25" s="22">
        <v>5</v>
      </c>
      <c r="AF25" s="23" t="str">
        <f t="shared" si="15"/>
        <v>&gt;6000</v>
      </c>
      <c r="AG25" s="18">
        <v>6100</v>
      </c>
      <c r="AH25" s="18">
        <v>6000</v>
      </c>
      <c r="AI25" s="27">
        <f t="shared" si="16"/>
        <v>-1.6529301951210582E-2</v>
      </c>
      <c r="AP25" s="23" t="str">
        <f t="shared" si="17"/>
        <v>20–30</v>
      </c>
      <c r="AQ25" s="24">
        <v>29.5</v>
      </c>
      <c r="AR25" s="24">
        <v>44.3</v>
      </c>
      <c r="AS25" s="27">
        <f t="shared" si="18"/>
        <v>0.40659441370531574</v>
      </c>
      <c r="AT25" s="45"/>
      <c r="AU25" s="45"/>
      <c r="AV25" s="46"/>
      <c r="AW25" s="45"/>
      <c r="AX25" s="45"/>
      <c r="AY25" s="46"/>
      <c r="AZ25" s="18">
        <v>179.95</v>
      </c>
      <c r="BA25" s="18">
        <v>265.8</v>
      </c>
      <c r="BB25" s="27">
        <f t="shared" si="19"/>
        <v>0.39006511175410535</v>
      </c>
      <c r="BI25" s="28">
        <v>9.3140339836375059</v>
      </c>
      <c r="BK25" s="49"/>
    </row>
    <row r="26" spans="1:63" ht="13.95" customHeight="1" x14ac:dyDescent="0.25">
      <c r="A26" s="22">
        <v>23</v>
      </c>
      <c r="B26" s="22">
        <v>4</v>
      </c>
      <c r="C26" s="22" t="s">
        <v>451</v>
      </c>
      <c r="D26" s="22" t="s">
        <v>1</v>
      </c>
      <c r="E26" s="23">
        <v>0.31</v>
      </c>
      <c r="F26" s="23" t="str">
        <f t="shared" si="1"/>
        <v>≤0.5</v>
      </c>
      <c r="G26" s="24">
        <v>8</v>
      </c>
      <c r="H26" s="23" t="str">
        <f t="shared" si="20"/>
        <v>&gt;7.0</v>
      </c>
      <c r="M26" s="18">
        <v>200</v>
      </c>
      <c r="N26" s="25" t="str">
        <f t="shared" si="3"/>
        <v>&gt;180</v>
      </c>
      <c r="O26" s="18">
        <v>35.266000000000005</v>
      </c>
      <c r="P26" s="25" t="str">
        <f t="shared" si="4"/>
        <v>26–44</v>
      </c>
      <c r="Q26" s="18">
        <v>123.50399999999998</v>
      </c>
      <c r="R26" s="25" t="str">
        <f t="shared" si="5"/>
        <v>&gt;58</v>
      </c>
      <c r="S26" s="22" t="s">
        <v>8</v>
      </c>
      <c r="T26" s="40">
        <v>1.589</v>
      </c>
      <c r="U26" s="25" t="str">
        <f t="shared" si="6"/>
        <v>1.5–3</v>
      </c>
      <c r="V26" s="48">
        <v>0.1135</v>
      </c>
      <c r="W26" s="25" t="str">
        <f t="shared" si="7"/>
        <v>0.07–0.11</v>
      </c>
      <c r="X26" s="22">
        <v>2</v>
      </c>
      <c r="Y26" s="22">
        <v>0</v>
      </c>
      <c r="Z26" s="22">
        <v>0</v>
      </c>
      <c r="AA26" s="22">
        <v>1</v>
      </c>
      <c r="AB26" s="22">
        <v>0</v>
      </c>
      <c r="AC26" s="22">
        <v>1</v>
      </c>
      <c r="AD26" s="22">
        <f t="shared" si="0"/>
        <v>8</v>
      </c>
      <c r="AE26" s="22">
        <v>5</v>
      </c>
      <c r="AF26" s="23" t="str">
        <f t="shared" si="15"/>
        <v>4000–6000</v>
      </c>
      <c r="AG26" s="18">
        <v>5000</v>
      </c>
      <c r="AH26" s="18">
        <v>5000</v>
      </c>
      <c r="AI26" s="27">
        <f t="shared" si="16"/>
        <v>0</v>
      </c>
      <c r="AP26" s="23" t="str">
        <f t="shared" si="17"/>
        <v>&lt;20</v>
      </c>
      <c r="AQ26" s="24">
        <v>18.8</v>
      </c>
      <c r="AR26" s="24">
        <v>26.5</v>
      </c>
      <c r="AS26" s="27">
        <f t="shared" si="18"/>
        <v>0.34328786315627297</v>
      </c>
      <c r="AT26" s="45"/>
      <c r="AU26" s="45"/>
      <c r="AV26" s="46"/>
      <c r="AW26" s="45"/>
      <c r="AX26" s="45"/>
      <c r="AY26" s="46"/>
      <c r="AZ26" s="18">
        <v>94</v>
      </c>
      <c r="BA26" s="18">
        <v>132.5</v>
      </c>
      <c r="BB26" s="27">
        <f t="shared" si="19"/>
        <v>0.34328786315627297</v>
      </c>
      <c r="BI26" s="28">
        <v>4.8458149779735677</v>
      </c>
      <c r="BK26" s="49"/>
    </row>
    <row r="27" spans="1:63" ht="13.95" customHeight="1" x14ac:dyDescent="0.25">
      <c r="A27" s="22">
        <v>24</v>
      </c>
      <c r="B27" s="22">
        <v>4</v>
      </c>
      <c r="C27" s="22" t="s">
        <v>451</v>
      </c>
      <c r="D27" s="22" t="s">
        <v>1</v>
      </c>
      <c r="E27" s="23">
        <v>0.31</v>
      </c>
      <c r="F27" s="23" t="str">
        <f t="shared" si="1"/>
        <v>≤0.5</v>
      </c>
      <c r="G27" s="24">
        <v>8</v>
      </c>
      <c r="H27" s="23" t="str">
        <f t="shared" si="20"/>
        <v>&gt;7.0</v>
      </c>
      <c r="M27" s="18">
        <v>200</v>
      </c>
      <c r="N27" s="25" t="str">
        <f t="shared" si="3"/>
        <v>&gt;180</v>
      </c>
      <c r="O27" s="18">
        <v>35.266000000000005</v>
      </c>
      <c r="P27" s="25" t="str">
        <f t="shared" si="4"/>
        <v>26–44</v>
      </c>
      <c r="Q27" s="18">
        <v>123.50399999999998</v>
      </c>
      <c r="R27" s="25" t="str">
        <f t="shared" si="5"/>
        <v>&gt;58</v>
      </c>
      <c r="S27" s="22" t="s">
        <v>8</v>
      </c>
      <c r="T27" s="40">
        <v>1.589</v>
      </c>
      <c r="U27" s="25" t="str">
        <f t="shared" si="6"/>
        <v>1.5–3</v>
      </c>
      <c r="V27" s="48">
        <v>0.1135</v>
      </c>
      <c r="W27" s="25" t="str">
        <f t="shared" si="7"/>
        <v>0.07–0.11</v>
      </c>
      <c r="X27" s="22">
        <v>2</v>
      </c>
      <c r="Y27" s="22">
        <v>0</v>
      </c>
      <c r="Z27" s="22">
        <v>0</v>
      </c>
      <c r="AA27" s="22">
        <v>1</v>
      </c>
      <c r="AB27" s="22">
        <v>0</v>
      </c>
      <c r="AC27" s="22">
        <v>1</v>
      </c>
      <c r="AD27" s="22">
        <f t="shared" si="0"/>
        <v>8</v>
      </c>
      <c r="AE27" s="22">
        <v>5</v>
      </c>
      <c r="AF27" s="23" t="str">
        <f t="shared" si="15"/>
        <v>4000–6000</v>
      </c>
      <c r="AG27" s="18">
        <v>5100</v>
      </c>
      <c r="AH27" s="18">
        <v>5100</v>
      </c>
      <c r="AI27" s="27">
        <f t="shared" si="16"/>
        <v>0</v>
      </c>
      <c r="AP27" s="23" t="str">
        <f t="shared" si="17"/>
        <v>&lt;20</v>
      </c>
      <c r="AQ27" s="24">
        <v>19.5</v>
      </c>
      <c r="AR27" s="24">
        <v>31.4</v>
      </c>
      <c r="AS27" s="27">
        <f t="shared" si="18"/>
        <v>0.47639342734450646</v>
      </c>
      <c r="AT27" s="45"/>
      <c r="AU27" s="45"/>
      <c r="AV27" s="46"/>
      <c r="AW27" s="45"/>
      <c r="AX27" s="45"/>
      <c r="AY27" s="46"/>
      <c r="AZ27" s="18">
        <v>99.45</v>
      </c>
      <c r="BA27" s="18">
        <v>160.13999999999999</v>
      </c>
      <c r="BB27" s="27">
        <f t="shared" si="19"/>
        <v>0.47639342734450646</v>
      </c>
      <c r="BI27" s="28">
        <v>7.4889867841409687</v>
      </c>
      <c r="BK27" s="49"/>
    </row>
    <row r="28" spans="1:63" ht="13.95" customHeight="1" x14ac:dyDescent="0.25">
      <c r="A28" s="22">
        <v>25</v>
      </c>
      <c r="B28" s="22">
        <v>4</v>
      </c>
      <c r="C28" s="22" t="s">
        <v>451</v>
      </c>
      <c r="D28" s="22" t="s">
        <v>2</v>
      </c>
      <c r="E28" s="23">
        <v>0.86</v>
      </c>
      <c r="F28" s="23" t="str">
        <f t="shared" si="1"/>
        <v>&gt;0.5</v>
      </c>
      <c r="G28" s="24">
        <v>7.7</v>
      </c>
      <c r="H28" s="23" t="str">
        <f t="shared" si="20"/>
        <v>&gt;7.0</v>
      </c>
      <c r="M28" s="18">
        <v>120</v>
      </c>
      <c r="N28" s="25" t="str">
        <f t="shared" si="3"/>
        <v>110–180</v>
      </c>
      <c r="O28" s="18">
        <v>26.197600000000001</v>
      </c>
      <c r="P28" s="25" t="str">
        <f t="shared" si="4"/>
        <v>&lt;26</v>
      </c>
      <c r="Q28" s="18">
        <v>32.868000000000002</v>
      </c>
      <c r="R28" s="25" t="str">
        <f t="shared" si="5"/>
        <v>25–58</v>
      </c>
      <c r="S28" s="22" t="s">
        <v>8</v>
      </c>
      <c r="T28" s="40">
        <v>1.589</v>
      </c>
      <c r="U28" s="25" t="str">
        <f t="shared" si="6"/>
        <v>1.5–3</v>
      </c>
      <c r="V28" s="48">
        <v>0.1135</v>
      </c>
      <c r="W28" s="25" t="str">
        <f t="shared" si="7"/>
        <v>0.07–0.11</v>
      </c>
      <c r="X28" s="22">
        <v>2</v>
      </c>
      <c r="Y28" s="22">
        <v>0</v>
      </c>
      <c r="Z28" s="22">
        <v>0</v>
      </c>
      <c r="AA28" s="22">
        <v>1</v>
      </c>
      <c r="AB28" s="22">
        <v>0</v>
      </c>
      <c r="AC28" s="22">
        <v>1</v>
      </c>
      <c r="AD28" s="22">
        <f t="shared" si="0"/>
        <v>8</v>
      </c>
      <c r="AE28" s="22">
        <v>5</v>
      </c>
      <c r="AF28" s="23" t="str">
        <f t="shared" si="15"/>
        <v>2000–4000</v>
      </c>
      <c r="AG28" s="18">
        <v>2800</v>
      </c>
      <c r="AH28" s="18">
        <v>2900</v>
      </c>
      <c r="AI28" s="27">
        <f t="shared" si="16"/>
        <v>3.5091319811270193E-2</v>
      </c>
      <c r="AP28" s="23" t="str">
        <f t="shared" si="17"/>
        <v>20–30</v>
      </c>
      <c r="AQ28" s="24">
        <v>29</v>
      </c>
      <c r="AR28" s="24">
        <v>44</v>
      </c>
      <c r="AS28" s="27">
        <f t="shared" si="18"/>
        <v>0.4168938039317871</v>
      </c>
      <c r="AT28" s="45"/>
      <c r="AU28" s="45"/>
      <c r="AV28" s="46"/>
      <c r="AW28" s="45"/>
      <c r="AX28" s="45"/>
      <c r="AY28" s="46"/>
      <c r="AZ28" s="18">
        <v>81.2</v>
      </c>
      <c r="BA28" s="18">
        <v>127.6</v>
      </c>
      <c r="BB28" s="27">
        <f t="shared" si="19"/>
        <v>0.45198512374305722</v>
      </c>
      <c r="BI28" s="28">
        <v>9.4398993077407169</v>
      </c>
      <c r="BK28" s="49"/>
    </row>
    <row r="29" spans="1:63" ht="13.95" customHeight="1" x14ac:dyDescent="0.25">
      <c r="A29" s="22">
        <v>26</v>
      </c>
      <c r="B29" s="22">
        <v>4</v>
      </c>
      <c r="C29" s="22" t="s">
        <v>451</v>
      </c>
      <c r="D29" s="22" t="s">
        <v>3</v>
      </c>
      <c r="E29" s="23">
        <v>0.44</v>
      </c>
      <c r="F29" s="23" t="str">
        <f t="shared" si="1"/>
        <v>≤0.5</v>
      </c>
      <c r="G29" s="24">
        <v>7.9</v>
      </c>
      <c r="H29" s="23" t="str">
        <f t="shared" si="20"/>
        <v>&gt;7.0</v>
      </c>
      <c r="M29" s="18">
        <v>25</v>
      </c>
      <c r="N29" s="25" t="str">
        <f t="shared" si="3"/>
        <v>&lt;110</v>
      </c>
      <c r="O29" s="18">
        <v>9.0684000000000005</v>
      </c>
      <c r="P29" s="25" t="str">
        <f t="shared" si="4"/>
        <v>&lt;26</v>
      </c>
      <c r="Q29" s="18">
        <v>0</v>
      </c>
      <c r="R29" s="25" t="str">
        <f t="shared" si="5"/>
        <v>&lt;25</v>
      </c>
      <c r="S29" s="22" t="s">
        <v>8</v>
      </c>
      <c r="T29" s="40">
        <v>1.589</v>
      </c>
      <c r="U29" s="25" t="str">
        <f t="shared" si="6"/>
        <v>1.5–3</v>
      </c>
      <c r="V29" s="48">
        <v>0.1135</v>
      </c>
      <c r="W29" s="25" t="str">
        <f t="shared" si="7"/>
        <v>0.07–0.11</v>
      </c>
      <c r="X29" s="22">
        <v>2</v>
      </c>
      <c r="Y29" s="22">
        <v>0</v>
      </c>
      <c r="Z29" s="22">
        <v>0</v>
      </c>
      <c r="AA29" s="22">
        <v>1</v>
      </c>
      <c r="AB29" s="22">
        <v>0</v>
      </c>
      <c r="AC29" s="22">
        <v>1</v>
      </c>
      <c r="AD29" s="22">
        <f t="shared" si="0"/>
        <v>8</v>
      </c>
      <c r="AE29" s="22">
        <v>5</v>
      </c>
      <c r="AF29" s="23" t="str">
        <f t="shared" si="15"/>
        <v>2000–4000</v>
      </c>
      <c r="AG29" s="18">
        <v>3800</v>
      </c>
      <c r="AH29" s="18">
        <v>3800</v>
      </c>
      <c r="AI29" s="27">
        <f t="shared" si="16"/>
        <v>0</v>
      </c>
      <c r="AP29" s="23" t="str">
        <f t="shared" si="17"/>
        <v>20–30</v>
      </c>
      <c r="AQ29" s="24">
        <v>23</v>
      </c>
      <c r="AR29" s="24">
        <v>63</v>
      </c>
      <c r="AS29" s="27">
        <f t="shared" si="18"/>
        <v>1.0076405104623831</v>
      </c>
      <c r="AT29" s="45"/>
      <c r="AU29" s="45"/>
      <c r="AV29" s="46"/>
      <c r="AW29" s="45"/>
      <c r="AX29" s="45"/>
      <c r="AY29" s="46"/>
      <c r="AZ29" s="18">
        <v>87.4</v>
      </c>
      <c r="BA29" s="18">
        <v>239.4</v>
      </c>
      <c r="BB29" s="27">
        <f t="shared" si="19"/>
        <v>1.0076405104623829</v>
      </c>
      <c r="BI29" s="28">
        <v>25.173064820641915</v>
      </c>
      <c r="BK29" s="49"/>
    </row>
    <row r="30" spans="1:63" ht="13.95" customHeight="1" x14ac:dyDescent="0.25">
      <c r="A30" s="22">
        <v>27</v>
      </c>
      <c r="B30" s="22">
        <v>4</v>
      </c>
      <c r="C30" s="22" t="s">
        <v>451</v>
      </c>
      <c r="D30" s="22" t="s">
        <v>3</v>
      </c>
      <c r="E30" s="23">
        <v>0.44</v>
      </c>
      <c r="F30" s="23" t="str">
        <f t="shared" si="1"/>
        <v>≤0.5</v>
      </c>
      <c r="G30" s="24">
        <v>7.9</v>
      </c>
      <c r="H30" s="23" t="str">
        <f t="shared" si="20"/>
        <v>&gt;7.0</v>
      </c>
      <c r="M30" s="18">
        <v>25</v>
      </c>
      <c r="N30" s="25" t="str">
        <f t="shared" si="3"/>
        <v>&lt;110</v>
      </c>
      <c r="O30" s="18">
        <v>9.0684000000000005</v>
      </c>
      <c r="P30" s="25" t="str">
        <f t="shared" si="4"/>
        <v>&lt;26</v>
      </c>
      <c r="Q30" s="18">
        <v>0</v>
      </c>
      <c r="R30" s="25" t="str">
        <f t="shared" si="5"/>
        <v>&lt;25</v>
      </c>
      <c r="S30" s="22" t="s">
        <v>8</v>
      </c>
      <c r="T30" s="40">
        <v>1.589</v>
      </c>
      <c r="U30" s="25" t="str">
        <f t="shared" si="6"/>
        <v>1.5–3</v>
      </c>
      <c r="V30" s="48">
        <v>0.1135</v>
      </c>
      <c r="W30" s="25" t="str">
        <f t="shared" si="7"/>
        <v>0.07–0.11</v>
      </c>
      <c r="X30" s="22">
        <v>2</v>
      </c>
      <c r="Y30" s="22">
        <v>0</v>
      </c>
      <c r="Z30" s="22">
        <v>0</v>
      </c>
      <c r="AA30" s="22">
        <v>1</v>
      </c>
      <c r="AB30" s="22">
        <v>0</v>
      </c>
      <c r="AC30" s="22">
        <v>1</v>
      </c>
      <c r="AD30" s="22">
        <f t="shared" si="0"/>
        <v>8</v>
      </c>
      <c r="AE30" s="22">
        <v>5</v>
      </c>
      <c r="AF30" s="23" t="str">
        <f t="shared" si="15"/>
        <v>&lt;2000</v>
      </c>
      <c r="AG30" s="18">
        <v>1700</v>
      </c>
      <c r="AH30" s="18">
        <v>1800</v>
      </c>
      <c r="AI30" s="27">
        <f t="shared" si="16"/>
        <v>5.7158413839948623E-2</v>
      </c>
      <c r="AP30" s="23" t="str">
        <f t="shared" si="17"/>
        <v>&lt;20</v>
      </c>
      <c r="AQ30" s="24">
        <v>20</v>
      </c>
      <c r="AR30" s="24">
        <v>73</v>
      </c>
      <c r="AS30" s="27">
        <f t="shared" si="18"/>
        <v>1.2947271675944001</v>
      </c>
      <c r="AT30" s="45"/>
      <c r="AU30" s="45"/>
      <c r="AV30" s="46"/>
      <c r="AW30" s="45"/>
      <c r="AX30" s="45"/>
      <c r="AY30" s="46"/>
      <c r="AZ30" s="18">
        <v>34</v>
      </c>
      <c r="BA30" s="18">
        <v>131.4</v>
      </c>
      <c r="BB30" s="27">
        <f t="shared" si="19"/>
        <v>1.3518855814343487</v>
      </c>
      <c r="BI30" s="28">
        <v>33.354310887350536</v>
      </c>
      <c r="BK30" s="49"/>
    </row>
    <row r="31" spans="1:63" ht="13.95" customHeight="1" x14ac:dyDescent="0.25">
      <c r="A31" s="22">
        <v>28</v>
      </c>
      <c r="B31" s="22">
        <v>4</v>
      </c>
      <c r="C31" s="22" t="s">
        <v>451</v>
      </c>
      <c r="D31" s="22" t="s">
        <v>4</v>
      </c>
      <c r="E31" s="23">
        <v>0.54</v>
      </c>
      <c r="F31" s="23" t="str">
        <f t="shared" si="1"/>
        <v>&gt;0.5</v>
      </c>
      <c r="G31" s="24">
        <v>7.5</v>
      </c>
      <c r="H31" s="23" t="str">
        <f t="shared" si="20"/>
        <v>&gt;7.0</v>
      </c>
      <c r="M31" s="18">
        <v>225</v>
      </c>
      <c r="N31" s="25" t="str">
        <f t="shared" si="3"/>
        <v>&gt;180</v>
      </c>
      <c r="O31" s="18">
        <v>20.151999999999997</v>
      </c>
      <c r="P31" s="25" t="str">
        <f t="shared" si="4"/>
        <v>&lt;26</v>
      </c>
      <c r="Q31" s="18">
        <v>0</v>
      </c>
      <c r="R31" s="25" t="str">
        <f t="shared" si="5"/>
        <v>&lt;25</v>
      </c>
      <c r="S31" s="22" t="s">
        <v>8</v>
      </c>
      <c r="T31" s="40">
        <v>1.589</v>
      </c>
      <c r="U31" s="25" t="str">
        <f t="shared" si="6"/>
        <v>1.5–3</v>
      </c>
      <c r="V31" s="48">
        <v>0.1135</v>
      </c>
      <c r="W31" s="25" t="str">
        <f t="shared" si="7"/>
        <v>0.07–0.11</v>
      </c>
      <c r="X31" s="22">
        <v>2</v>
      </c>
      <c r="Y31" s="22">
        <v>0</v>
      </c>
      <c r="Z31" s="22">
        <v>0</v>
      </c>
      <c r="AA31" s="22">
        <v>1</v>
      </c>
      <c r="AB31" s="22">
        <v>0</v>
      </c>
      <c r="AC31" s="22">
        <v>1</v>
      </c>
      <c r="AD31" s="22">
        <f t="shared" si="0"/>
        <v>8</v>
      </c>
      <c r="AE31" s="22">
        <v>5</v>
      </c>
      <c r="AF31" s="23" t="str">
        <f t="shared" si="15"/>
        <v>&gt;6000</v>
      </c>
      <c r="AG31" s="18">
        <v>7900</v>
      </c>
      <c r="AH31" s="18">
        <v>8200</v>
      </c>
      <c r="AI31" s="27">
        <f t="shared" si="16"/>
        <v>3.72713947972316E-2</v>
      </c>
      <c r="AP31" s="23" t="str">
        <f t="shared" si="17"/>
        <v>20–30</v>
      </c>
      <c r="AQ31" s="24">
        <v>21</v>
      </c>
      <c r="AR31" s="24">
        <v>43</v>
      </c>
      <c r="AS31" s="27">
        <f t="shared" si="18"/>
        <v>0.71667767797013937</v>
      </c>
      <c r="AT31" s="45"/>
      <c r="AU31" s="45"/>
      <c r="AV31" s="46"/>
      <c r="AW31" s="45"/>
      <c r="AX31" s="45"/>
      <c r="AY31" s="46"/>
      <c r="AZ31" s="18">
        <v>165.9</v>
      </c>
      <c r="BA31" s="18">
        <v>352.6</v>
      </c>
      <c r="BB31" s="27">
        <f t="shared" si="19"/>
        <v>0.75394907276737111</v>
      </c>
      <c r="BI31" s="28">
        <v>13.845185651353052</v>
      </c>
      <c r="BK31" s="49"/>
    </row>
    <row r="32" spans="1:63" ht="13.95" customHeight="1" x14ac:dyDescent="0.25">
      <c r="A32" s="22">
        <v>29</v>
      </c>
      <c r="B32" s="22">
        <v>4</v>
      </c>
      <c r="C32" s="22" t="s">
        <v>451</v>
      </c>
      <c r="D32" s="22" t="s">
        <v>5</v>
      </c>
      <c r="E32" s="23">
        <v>0.71</v>
      </c>
      <c r="F32" s="23" t="str">
        <f t="shared" si="1"/>
        <v>&gt;0.5</v>
      </c>
      <c r="G32" s="24">
        <v>7.8</v>
      </c>
      <c r="H32" s="23" t="str">
        <f t="shared" si="20"/>
        <v>&gt;7.0</v>
      </c>
      <c r="M32" s="18">
        <v>120</v>
      </c>
      <c r="N32" s="25" t="str">
        <f t="shared" si="3"/>
        <v>110–180</v>
      </c>
      <c r="O32" s="18">
        <v>35.266000000000005</v>
      </c>
      <c r="P32" s="25" t="str">
        <f t="shared" si="4"/>
        <v>26–44</v>
      </c>
      <c r="Q32" s="18">
        <v>0</v>
      </c>
      <c r="R32" s="25" t="str">
        <f t="shared" si="5"/>
        <v>&lt;25</v>
      </c>
      <c r="S32" s="22" t="s">
        <v>8</v>
      </c>
      <c r="T32" s="40">
        <v>1.589</v>
      </c>
      <c r="U32" s="25" t="str">
        <f t="shared" si="6"/>
        <v>1.5–3</v>
      </c>
      <c r="V32" s="48">
        <v>0.1135</v>
      </c>
      <c r="W32" s="25" t="str">
        <f t="shared" si="7"/>
        <v>0.07–0.11</v>
      </c>
      <c r="X32" s="22">
        <v>2</v>
      </c>
      <c r="Y32" s="22">
        <v>0</v>
      </c>
      <c r="Z32" s="22">
        <v>0</v>
      </c>
      <c r="AA32" s="22">
        <v>1</v>
      </c>
      <c r="AB32" s="22">
        <v>0</v>
      </c>
      <c r="AC32" s="22">
        <v>1</v>
      </c>
      <c r="AD32" s="22">
        <f t="shared" si="0"/>
        <v>8</v>
      </c>
      <c r="AE32" s="22">
        <v>5</v>
      </c>
      <c r="AF32" s="23" t="str">
        <f t="shared" si="15"/>
        <v>4000–6000</v>
      </c>
      <c r="AG32" s="18">
        <v>4500</v>
      </c>
      <c r="AH32" s="18">
        <v>5400</v>
      </c>
      <c r="AI32" s="27">
        <f t="shared" si="16"/>
        <v>0.18232155679395459</v>
      </c>
      <c r="AP32" s="23" t="str">
        <f t="shared" si="17"/>
        <v>20–30</v>
      </c>
      <c r="AQ32" s="24">
        <v>27</v>
      </c>
      <c r="AR32" s="24">
        <v>48.2</v>
      </c>
      <c r="AS32" s="27">
        <f t="shared" si="18"/>
        <v>0.5795221550522256</v>
      </c>
      <c r="AT32" s="45"/>
      <c r="AU32" s="45"/>
      <c r="AV32" s="46"/>
      <c r="AW32" s="45"/>
      <c r="AX32" s="45"/>
      <c r="AY32" s="46"/>
      <c r="AZ32" s="18">
        <v>121.5</v>
      </c>
      <c r="BA32" s="18">
        <v>260.28000000000003</v>
      </c>
      <c r="BB32" s="27">
        <f t="shared" si="19"/>
        <v>0.76184371184618016</v>
      </c>
      <c r="BI32" s="28">
        <v>13.341724354940217</v>
      </c>
      <c r="BK32" s="49"/>
    </row>
    <row r="33" spans="1:63" ht="13.95" customHeight="1" x14ac:dyDescent="0.25">
      <c r="A33" s="22">
        <v>30</v>
      </c>
      <c r="B33" s="22">
        <v>4</v>
      </c>
      <c r="C33" s="22" t="s">
        <v>451</v>
      </c>
      <c r="D33" s="22" t="s">
        <v>5</v>
      </c>
      <c r="E33" s="23">
        <v>0.3</v>
      </c>
      <c r="F33" s="23" t="str">
        <f t="shared" si="1"/>
        <v>≤0.5</v>
      </c>
      <c r="G33" s="24">
        <v>7.9</v>
      </c>
      <c r="H33" s="23" t="str">
        <f t="shared" si="20"/>
        <v>&gt;7.0</v>
      </c>
      <c r="M33" s="18">
        <v>120</v>
      </c>
      <c r="N33" s="25" t="str">
        <f t="shared" si="3"/>
        <v>110–180</v>
      </c>
      <c r="O33" s="18">
        <v>35.266000000000005</v>
      </c>
      <c r="P33" s="25" t="str">
        <f t="shared" si="4"/>
        <v>26–44</v>
      </c>
      <c r="Q33" s="18">
        <v>0</v>
      </c>
      <c r="R33" s="25" t="str">
        <f t="shared" si="5"/>
        <v>&lt;25</v>
      </c>
      <c r="S33" s="22" t="s">
        <v>8</v>
      </c>
      <c r="T33" s="40">
        <v>1.589</v>
      </c>
      <c r="U33" s="25" t="str">
        <f t="shared" si="6"/>
        <v>1.5–3</v>
      </c>
      <c r="V33" s="48">
        <v>0.1135</v>
      </c>
      <c r="W33" s="25" t="str">
        <f t="shared" si="7"/>
        <v>0.07–0.11</v>
      </c>
      <c r="X33" s="22">
        <v>2</v>
      </c>
      <c r="Y33" s="22">
        <v>0</v>
      </c>
      <c r="Z33" s="22">
        <v>0</v>
      </c>
      <c r="AA33" s="22">
        <v>1</v>
      </c>
      <c r="AB33" s="22">
        <v>0</v>
      </c>
      <c r="AC33" s="22">
        <v>1</v>
      </c>
      <c r="AD33" s="22">
        <f t="shared" si="0"/>
        <v>8</v>
      </c>
      <c r="AE33" s="22">
        <v>5</v>
      </c>
      <c r="AF33" s="23" t="str">
        <f t="shared" si="15"/>
        <v>4000–6000</v>
      </c>
      <c r="AG33" s="18">
        <v>5000</v>
      </c>
      <c r="AH33" s="18">
        <v>5300</v>
      </c>
      <c r="AI33" s="27">
        <f t="shared" si="16"/>
        <v>5.8268908123975824E-2</v>
      </c>
      <c r="AP33" s="23" t="str">
        <f t="shared" si="17"/>
        <v>&gt;40</v>
      </c>
      <c r="AQ33" s="24">
        <v>45.3</v>
      </c>
      <c r="AR33" s="24">
        <v>52.6</v>
      </c>
      <c r="AS33" s="27">
        <f t="shared" si="18"/>
        <v>0.14940908725467597</v>
      </c>
      <c r="AT33" s="45"/>
      <c r="AU33" s="45"/>
      <c r="AV33" s="46"/>
      <c r="AW33" s="45"/>
      <c r="AX33" s="45"/>
      <c r="AY33" s="46"/>
      <c r="AZ33" s="18">
        <v>226.5</v>
      </c>
      <c r="BA33" s="18">
        <v>278.77999999999997</v>
      </c>
      <c r="BB33" s="27">
        <f t="shared" si="19"/>
        <v>0.2076779953786515</v>
      </c>
      <c r="BI33" s="28">
        <v>4.5940843297671519</v>
      </c>
      <c r="BK33" s="49"/>
    </row>
    <row r="34" spans="1:63" ht="13.95" customHeight="1" x14ac:dyDescent="0.25">
      <c r="A34" s="22">
        <v>31</v>
      </c>
      <c r="B34" s="22">
        <v>4</v>
      </c>
      <c r="C34" s="22" t="s">
        <v>451</v>
      </c>
      <c r="D34" s="22" t="s">
        <v>5</v>
      </c>
      <c r="E34" s="23">
        <v>0.3</v>
      </c>
      <c r="F34" s="23" t="str">
        <f t="shared" si="1"/>
        <v>≤0.5</v>
      </c>
      <c r="G34" s="24">
        <v>7.9</v>
      </c>
      <c r="H34" s="23" t="str">
        <f t="shared" si="20"/>
        <v>&gt;7.0</v>
      </c>
      <c r="M34" s="18">
        <v>120</v>
      </c>
      <c r="N34" s="25" t="str">
        <f t="shared" si="3"/>
        <v>110–180</v>
      </c>
      <c r="O34" s="18">
        <v>35.266000000000005</v>
      </c>
      <c r="P34" s="25" t="str">
        <f t="shared" si="4"/>
        <v>26–44</v>
      </c>
      <c r="Q34" s="18">
        <v>0</v>
      </c>
      <c r="R34" s="25" t="str">
        <f t="shared" si="5"/>
        <v>&lt;25</v>
      </c>
      <c r="S34" s="22" t="s">
        <v>8</v>
      </c>
      <c r="T34" s="40">
        <v>1.589</v>
      </c>
      <c r="U34" s="25" t="str">
        <f t="shared" si="6"/>
        <v>1.5–3</v>
      </c>
      <c r="V34" s="48">
        <v>0.1135</v>
      </c>
      <c r="W34" s="25" t="str">
        <f t="shared" si="7"/>
        <v>0.07–0.11</v>
      </c>
      <c r="X34" s="22">
        <v>2</v>
      </c>
      <c r="Y34" s="22">
        <v>0</v>
      </c>
      <c r="Z34" s="22">
        <v>0</v>
      </c>
      <c r="AA34" s="22">
        <v>1</v>
      </c>
      <c r="AB34" s="22">
        <v>0</v>
      </c>
      <c r="AC34" s="22">
        <v>1</v>
      </c>
      <c r="AD34" s="22">
        <f t="shared" si="0"/>
        <v>8</v>
      </c>
      <c r="AE34" s="22">
        <v>5</v>
      </c>
      <c r="AF34" s="23" t="str">
        <f t="shared" si="15"/>
        <v>4000–6000</v>
      </c>
      <c r="AG34" s="18">
        <v>4100</v>
      </c>
      <c r="AH34" s="18">
        <v>5000</v>
      </c>
      <c r="AI34" s="27">
        <f t="shared" si="16"/>
        <v>0.19845093872383823</v>
      </c>
      <c r="AP34" s="23" t="str">
        <f t="shared" si="17"/>
        <v>20–30</v>
      </c>
      <c r="AQ34" s="24">
        <v>28</v>
      </c>
      <c r="AR34" s="24">
        <v>44.1</v>
      </c>
      <c r="AS34" s="27">
        <f t="shared" si="18"/>
        <v>0.45425527227759638</v>
      </c>
      <c r="AT34" s="45"/>
      <c r="AU34" s="45"/>
      <c r="AV34" s="46"/>
      <c r="AW34" s="45"/>
      <c r="AX34" s="45"/>
      <c r="AY34" s="46"/>
      <c r="AZ34" s="18">
        <v>114.8</v>
      </c>
      <c r="BA34" s="18">
        <v>220.5</v>
      </c>
      <c r="BB34" s="27">
        <f t="shared" si="19"/>
        <v>0.65270621100143467</v>
      </c>
      <c r="BI34" s="28">
        <v>10.132158590308372</v>
      </c>
      <c r="BK34" s="49"/>
    </row>
    <row r="35" spans="1:63" ht="13.95" customHeight="1" x14ac:dyDescent="0.25">
      <c r="A35" s="22">
        <v>32</v>
      </c>
      <c r="B35" s="22">
        <v>4</v>
      </c>
      <c r="C35" s="22" t="s">
        <v>451</v>
      </c>
      <c r="D35" s="22" t="s">
        <v>5</v>
      </c>
      <c r="E35" s="23">
        <v>0.45</v>
      </c>
      <c r="F35" s="23" t="str">
        <f t="shared" si="1"/>
        <v>≤0.5</v>
      </c>
      <c r="G35" s="24">
        <v>8.1999999999999993</v>
      </c>
      <c r="H35" s="23" t="str">
        <f t="shared" si="20"/>
        <v>&gt;7.0</v>
      </c>
      <c r="M35" s="18">
        <v>120</v>
      </c>
      <c r="N35" s="25" t="str">
        <f t="shared" si="3"/>
        <v>110–180</v>
      </c>
      <c r="O35" s="18">
        <v>35.266000000000005</v>
      </c>
      <c r="P35" s="25" t="str">
        <f t="shared" si="4"/>
        <v>26–44</v>
      </c>
      <c r="Q35" s="18">
        <v>0</v>
      </c>
      <c r="R35" s="25" t="str">
        <f t="shared" si="5"/>
        <v>&lt;25</v>
      </c>
      <c r="S35" s="22" t="s">
        <v>8</v>
      </c>
      <c r="T35" s="40">
        <v>1.589</v>
      </c>
      <c r="U35" s="25" t="str">
        <f t="shared" si="6"/>
        <v>1.5–3</v>
      </c>
      <c r="V35" s="48">
        <v>0.1135</v>
      </c>
      <c r="W35" s="25" t="str">
        <f t="shared" si="7"/>
        <v>0.07–0.11</v>
      </c>
      <c r="X35" s="22">
        <v>2</v>
      </c>
      <c r="Y35" s="22">
        <v>0</v>
      </c>
      <c r="Z35" s="22">
        <v>0</v>
      </c>
      <c r="AA35" s="22">
        <v>1</v>
      </c>
      <c r="AB35" s="22">
        <v>0</v>
      </c>
      <c r="AC35" s="22">
        <v>1</v>
      </c>
      <c r="AD35" s="22">
        <f t="shared" si="0"/>
        <v>8</v>
      </c>
      <c r="AE35" s="22">
        <v>5</v>
      </c>
      <c r="AF35" s="23" t="str">
        <f t="shared" si="15"/>
        <v>2000–4000</v>
      </c>
      <c r="AG35" s="18">
        <v>3700</v>
      </c>
      <c r="AH35" s="18">
        <v>4100</v>
      </c>
      <c r="AI35" s="27">
        <f t="shared" si="16"/>
        <v>0.10265415406008337</v>
      </c>
      <c r="AP35" s="23" t="str">
        <f t="shared" si="17"/>
        <v>&gt;40</v>
      </c>
      <c r="AQ35" s="24">
        <v>40.5</v>
      </c>
      <c r="AR35" s="24">
        <v>50.9</v>
      </c>
      <c r="AS35" s="27">
        <f t="shared" si="18"/>
        <v>0.22856094944398367</v>
      </c>
      <c r="AT35" s="45"/>
      <c r="AU35" s="45"/>
      <c r="AV35" s="46"/>
      <c r="AW35" s="45"/>
      <c r="AX35" s="45"/>
      <c r="AY35" s="46"/>
      <c r="AZ35" s="18">
        <v>149.85</v>
      </c>
      <c r="BA35" s="18">
        <v>208.69</v>
      </c>
      <c r="BB35" s="27">
        <f t="shared" si="19"/>
        <v>0.33121510350406702</v>
      </c>
      <c r="BI35" s="28">
        <v>6.5449968533668965</v>
      </c>
      <c r="BK35" s="49"/>
    </row>
    <row r="36" spans="1:63" ht="13.95" customHeight="1" x14ac:dyDescent="0.25">
      <c r="A36" s="22">
        <v>33</v>
      </c>
      <c r="B36" s="22">
        <v>4</v>
      </c>
      <c r="C36" s="22" t="s">
        <v>451</v>
      </c>
      <c r="D36" s="22" t="s">
        <v>5</v>
      </c>
      <c r="E36" s="23">
        <v>0.45</v>
      </c>
      <c r="F36" s="23" t="str">
        <f t="shared" si="1"/>
        <v>≤0.5</v>
      </c>
      <c r="G36" s="24">
        <v>8.1999999999999993</v>
      </c>
      <c r="H36" s="23" t="str">
        <f t="shared" si="20"/>
        <v>&gt;7.0</v>
      </c>
      <c r="M36" s="18">
        <v>120</v>
      </c>
      <c r="N36" s="25" t="str">
        <f t="shared" si="3"/>
        <v>110–180</v>
      </c>
      <c r="O36" s="18">
        <v>35.266000000000005</v>
      </c>
      <c r="P36" s="25" t="str">
        <f t="shared" si="4"/>
        <v>26–44</v>
      </c>
      <c r="Q36" s="18">
        <v>0</v>
      </c>
      <c r="R36" s="25" t="str">
        <f t="shared" si="5"/>
        <v>&lt;25</v>
      </c>
      <c r="S36" s="22" t="s">
        <v>8</v>
      </c>
      <c r="T36" s="40">
        <v>1.589</v>
      </c>
      <c r="U36" s="25" t="str">
        <f t="shared" si="6"/>
        <v>1.5–3</v>
      </c>
      <c r="V36" s="48">
        <v>0.1135</v>
      </c>
      <c r="W36" s="25" t="str">
        <f t="shared" si="7"/>
        <v>0.07–0.11</v>
      </c>
      <c r="X36" s="22">
        <v>2</v>
      </c>
      <c r="Y36" s="22">
        <v>0</v>
      </c>
      <c r="Z36" s="22">
        <v>0</v>
      </c>
      <c r="AA36" s="22">
        <v>1</v>
      </c>
      <c r="AB36" s="22">
        <v>0</v>
      </c>
      <c r="AC36" s="22">
        <v>1</v>
      </c>
      <c r="AD36" s="22">
        <f t="shared" ref="AD36:AD67" si="21">IF(Y36&gt;0,"1","0")+IF(Z36&gt;0,"2","0")+IF(AA36&gt;0,"3","0")+IF(AB36&gt;0,"4","0")+IF(AC36&gt;0,"5","0")</f>
        <v>8</v>
      </c>
      <c r="AE36" s="22">
        <v>5</v>
      </c>
      <c r="AF36" s="23" t="str">
        <f t="shared" si="15"/>
        <v>2000–4000</v>
      </c>
      <c r="AG36" s="18">
        <v>3500</v>
      </c>
      <c r="AH36" s="18">
        <v>4000</v>
      </c>
      <c r="AI36" s="27">
        <f t="shared" si="16"/>
        <v>0.13353139262452257</v>
      </c>
      <c r="AP36" s="23" t="str">
        <f t="shared" si="17"/>
        <v>30–40</v>
      </c>
      <c r="AQ36" s="24">
        <v>37.299999999999997</v>
      </c>
      <c r="AR36" s="24">
        <v>53.5</v>
      </c>
      <c r="AS36" s="27">
        <f t="shared" si="18"/>
        <v>0.36068832725219108</v>
      </c>
      <c r="AT36" s="45"/>
      <c r="AU36" s="45"/>
      <c r="AV36" s="46"/>
      <c r="AW36" s="45"/>
      <c r="AX36" s="45"/>
      <c r="AY36" s="46"/>
      <c r="AZ36" s="18">
        <v>130.54999999999998</v>
      </c>
      <c r="BA36" s="18">
        <v>214</v>
      </c>
      <c r="BB36" s="27">
        <f t="shared" si="19"/>
        <v>0.49421971987671381</v>
      </c>
      <c r="BI36" s="28">
        <v>10.195091252359976</v>
      </c>
      <c r="BK36" s="49"/>
    </row>
    <row r="37" spans="1:63" ht="13.95" customHeight="1" x14ac:dyDescent="0.25">
      <c r="A37" s="22">
        <v>34</v>
      </c>
      <c r="B37" s="22">
        <v>4</v>
      </c>
      <c r="C37" s="22" t="s">
        <v>451</v>
      </c>
      <c r="D37" s="22" t="s">
        <v>6</v>
      </c>
      <c r="E37" s="23">
        <v>0.45</v>
      </c>
      <c r="F37" s="23" t="str">
        <f t="shared" si="1"/>
        <v>≤0.5</v>
      </c>
      <c r="G37" s="24">
        <v>8.1999999999999993</v>
      </c>
      <c r="H37" s="23" t="str">
        <f t="shared" si="20"/>
        <v>&gt;7.0</v>
      </c>
      <c r="M37" s="18">
        <v>140</v>
      </c>
      <c r="N37" s="25" t="str">
        <f t="shared" si="3"/>
        <v>110–180</v>
      </c>
      <c r="O37" s="18">
        <v>35.266000000000005</v>
      </c>
      <c r="P37" s="25" t="str">
        <f t="shared" si="4"/>
        <v>26–44</v>
      </c>
      <c r="Q37" s="18">
        <v>0</v>
      </c>
      <c r="R37" s="25" t="str">
        <f t="shared" si="5"/>
        <v>&lt;25</v>
      </c>
      <c r="S37" s="22" t="s">
        <v>8</v>
      </c>
      <c r="T37" s="40">
        <v>1.589</v>
      </c>
      <c r="U37" s="25" t="str">
        <f t="shared" si="6"/>
        <v>1.5–3</v>
      </c>
      <c r="V37" s="48">
        <v>0.1135</v>
      </c>
      <c r="W37" s="25" t="str">
        <f t="shared" si="7"/>
        <v>0.07–0.11</v>
      </c>
      <c r="X37" s="22">
        <v>2</v>
      </c>
      <c r="Y37" s="22">
        <v>0</v>
      </c>
      <c r="Z37" s="22">
        <v>0</v>
      </c>
      <c r="AA37" s="22">
        <v>1</v>
      </c>
      <c r="AB37" s="22">
        <v>0</v>
      </c>
      <c r="AC37" s="22">
        <v>1</v>
      </c>
      <c r="AD37" s="22">
        <f t="shared" si="21"/>
        <v>8</v>
      </c>
      <c r="AE37" s="22">
        <v>5</v>
      </c>
      <c r="AF37" s="23" t="str">
        <f t="shared" si="15"/>
        <v>&gt;6000</v>
      </c>
      <c r="AG37" s="18">
        <v>6600</v>
      </c>
      <c r="AH37" s="18">
        <v>6500</v>
      </c>
      <c r="AI37" s="27">
        <f t="shared" si="16"/>
        <v>-1.5267472130788421E-2</v>
      </c>
      <c r="AP37" s="23" t="str">
        <f t="shared" si="17"/>
        <v>20–30</v>
      </c>
      <c r="AQ37" s="24">
        <v>21.5</v>
      </c>
      <c r="AR37" s="24">
        <v>43.9</v>
      </c>
      <c r="AS37" s="27">
        <f t="shared" si="18"/>
        <v>0.7138613849475085</v>
      </c>
      <c r="AT37" s="45"/>
      <c r="AU37" s="45"/>
      <c r="AV37" s="46"/>
      <c r="AW37" s="45"/>
      <c r="AX37" s="45"/>
      <c r="AY37" s="46"/>
      <c r="AZ37" s="18">
        <v>141.9</v>
      </c>
      <c r="BA37" s="18">
        <v>285.35000000000002</v>
      </c>
      <c r="BB37" s="27">
        <f t="shared" si="19"/>
        <v>0.69859391281672012</v>
      </c>
      <c r="BI37" s="28">
        <v>14.096916299559471</v>
      </c>
      <c r="BK37" s="49"/>
    </row>
    <row r="38" spans="1:63" ht="13.95" customHeight="1" x14ac:dyDescent="0.25">
      <c r="A38" s="22">
        <v>35</v>
      </c>
      <c r="B38" s="22">
        <v>4</v>
      </c>
      <c r="C38" s="22" t="s">
        <v>451</v>
      </c>
      <c r="D38" s="22" t="s">
        <v>6</v>
      </c>
      <c r="E38" s="23">
        <v>0.45</v>
      </c>
      <c r="F38" s="23" t="str">
        <f t="shared" si="1"/>
        <v>≤0.5</v>
      </c>
      <c r="G38" s="24">
        <v>8.1999999999999993</v>
      </c>
      <c r="H38" s="23" t="str">
        <f t="shared" si="20"/>
        <v>&gt;7.0</v>
      </c>
      <c r="M38" s="18">
        <v>140</v>
      </c>
      <c r="N38" s="25" t="str">
        <f t="shared" si="3"/>
        <v>110–180</v>
      </c>
      <c r="O38" s="18">
        <v>35.266000000000005</v>
      </c>
      <c r="P38" s="25" t="str">
        <f t="shared" si="4"/>
        <v>26–44</v>
      </c>
      <c r="Q38" s="18">
        <v>0</v>
      </c>
      <c r="R38" s="25" t="str">
        <f t="shared" si="5"/>
        <v>&lt;25</v>
      </c>
      <c r="S38" s="22" t="s">
        <v>8</v>
      </c>
      <c r="T38" s="40">
        <v>1.589</v>
      </c>
      <c r="U38" s="25" t="str">
        <f t="shared" si="6"/>
        <v>1.5–3</v>
      </c>
      <c r="V38" s="48">
        <v>0.1135</v>
      </c>
      <c r="W38" s="25" t="str">
        <f t="shared" si="7"/>
        <v>0.07–0.11</v>
      </c>
      <c r="X38" s="22">
        <v>2</v>
      </c>
      <c r="Y38" s="22">
        <v>0</v>
      </c>
      <c r="Z38" s="22">
        <v>0</v>
      </c>
      <c r="AA38" s="22">
        <v>1</v>
      </c>
      <c r="AB38" s="22">
        <v>0</v>
      </c>
      <c r="AC38" s="22">
        <v>1</v>
      </c>
      <c r="AD38" s="22">
        <f t="shared" si="21"/>
        <v>8</v>
      </c>
      <c r="AE38" s="22">
        <v>5</v>
      </c>
      <c r="AF38" s="23" t="str">
        <f t="shared" si="15"/>
        <v>4000–6000</v>
      </c>
      <c r="AG38" s="18">
        <v>4400</v>
      </c>
      <c r="AH38" s="18">
        <v>4400</v>
      </c>
      <c r="AI38" s="27">
        <f t="shared" si="16"/>
        <v>0</v>
      </c>
      <c r="AP38" s="23" t="str">
        <f t="shared" si="17"/>
        <v>30–40</v>
      </c>
      <c r="AQ38" s="24">
        <v>30.1</v>
      </c>
      <c r="AR38" s="24">
        <v>43</v>
      </c>
      <c r="AS38" s="27">
        <f t="shared" si="18"/>
        <v>0.35667494393873239</v>
      </c>
      <c r="AT38" s="45"/>
      <c r="AU38" s="45"/>
      <c r="AV38" s="46"/>
      <c r="AW38" s="45"/>
      <c r="AX38" s="45"/>
      <c r="AY38" s="46"/>
      <c r="AZ38" s="18">
        <v>132.44</v>
      </c>
      <c r="BA38" s="18">
        <v>189.2</v>
      </c>
      <c r="BB38" s="27">
        <f t="shared" si="19"/>
        <v>0.35667494393873239</v>
      </c>
      <c r="BI38" s="28">
        <v>8.118313404657016</v>
      </c>
      <c r="BK38" s="49"/>
    </row>
    <row r="39" spans="1:63" ht="13.95" customHeight="1" x14ac:dyDescent="0.25">
      <c r="A39" s="22">
        <v>36</v>
      </c>
      <c r="B39" s="22">
        <v>4</v>
      </c>
      <c r="C39" s="22" t="s">
        <v>451</v>
      </c>
      <c r="D39" s="22" t="s">
        <v>6</v>
      </c>
      <c r="E39" s="23">
        <v>0.32</v>
      </c>
      <c r="F39" s="23" t="str">
        <f t="shared" si="1"/>
        <v>≤0.5</v>
      </c>
      <c r="G39" s="24">
        <v>7.5</v>
      </c>
      <c r="H39" s="23" t="str">
        <f t="shared" si="20"/>
        <v>&gt;7.0</v>
      </c>
      <c r="M39" s="18">
        <v>140</v>
      </c>
      <c r="N39" s="25" t="str">
        <f t="shared" si="3"/>
        <v>110–180</v>
      </c>
      <c r="O39" s="18">
        <v>35.266000000000005</v>
      </c>
      <c r="P39" s="25" t="str">
        <f t="shared" si="4"/>
        <v>26–44</v>
      </c>
      <c r="Q39" s="18">
        <v>0</v>
      </c>
      <c r="R39" s="25" t="str">
        <f t="shared" si="5"/>
        <v>&lt;25</v>
      </c>
      <c r="S39" s="22" t="s">
        <v>8</v>
      </c>
      <c r="T39" s="40">
        <v>1.589</v>
      </c>
      <c r="U39" s="25" t="str">
        <f t="shared" si="6"/>
        <v>1.5–3</v>
      </c>
      <c r="V39" s="48">
        <v>0.1135</v>
      </c>
      <c r="W39" s="25" t="str">
        <f t="shared" si="7"/>
        <v>0.07–0.11</v>
      </c>
      <c r="X39" s="22">
        <v>2</v>
      </c>
      <c r="Y39" s="22">
        <v>0</v>
      </c>
      <c r="Z39" s="22">
        <v>0</v>
      </c>
      <c r="AA39" s="22">
        <v>1</v>
      </c>
      <c r="AB39" s="22">
        <v>0</v>
      </c>
      <c r="AC39" s="22">
        <v>1</v>
      </c>
      <c r="AD39" s="22">
        <f t="shared" si="21"/>
        <v>8</v>
      </c>
      <c r="AE39" s="22">
        <v>5</v>
      </c>
      <c r="AF39" s="23" t="str">
        <f t="shared" si="15"/>
        <v>4000–6000</v>
      </c>
      <c r="AG39" s="18">
        <v>5000</v>
      </c>
      <c r="AH39" s="18">
        <v>5100</v>
      </c>
      <c r="AI39" s="27">
        <f t="shared" si="16"/>
        <v>1.980262729617973E-2</v>
      </c>
      <c r="AP39" s="23" t="str">
        <f t="shared" si="17"/>
        <v>&lt;20</v>
      </c>
      <c r="AQ39" s="24">
        <v>11.6</v>
      </c>
      <c r="AR39" s="24">
        <v>19.600000000000001</v>
      </c>
      <c r="AS39" s="27">
        <f t="shared" si="18"/>
        <v>0.52452446812415277</v>
      </c>
      <c r="AT39" s="45"/>
      <c r="AU39" s="45"/>
      <c r="AV39" s="46"/>
      <c r="AW39" s="45"/>
      <c r="AX39" s="45"/>
      <c r="AY39" s="46"/>
      <c r="AZ39" s="18">
        <v>58</v>
      </c>
      <c r="BA39" s="18">
        <v>99.96</v>
      </c>
      <c r="BB39" s="27">
        <f t="shared" si="19"/>
        <v>0.5443270954203322</v>
      </c>
      <c r="BI39" s="28">
        <v>5.0346129641283834</v>
      </c>
      <c r="BK39" s="49"/>
    </row>
    <row r="40" spans="1:63" ht="13.95" customHeight="1" x14ac:dyDescent="0.25">
      <c r="A40" s="22">
        <v>37</v>
      </c>
      <c r="B40" s="22">
        <v>4</v>
      </c>
      <c r="C40" s="22" t="s">
        <v>451</v>
      </c>
      <c r="D40" s="22" t="s">
        <v>6</v>
      </c>
      <c r="E40" s="23">
        <v>0.32</v>
      </c>
      <c r="F40" s="23" t="str">
        <f t="shared" si="1"/>
        <v>≤0.5</v>
      </c>
      <c r="G40" s="24">
        <v>7.5</v>
      </c>
      <c r="H40" s="23" t="str">
        <f t="shared" si="20"/>
        <v>&gt;7.0</v>
      </c>
      <c r="M40" s="18">
        <v>140</v>
      </c>
      <c r="N40" s="25" t="str">
        <f t="shared" si="3"/>
        <v>110–180</v>
      </c>
      <c r="O40" s="18">
        <v>35.266000000000005</v>
      </c>
      <c r="P40" s="25" t="str">
        <f t="shared" si="4"/>
        <v>26–44</v>
      </c>
      <c r="Q40" s="18">
        <v>0</v>
      </c>
      <c r="R40" s="25" t="str">
        <f t="shared" si="5"/>
        <v>&lt;25</v>
      </c>
      <c r="S40" s="22" t="s">
        <v>8</v>
      </c>
      <c r="T40" s="40">
        <v>1.589</v>
      </c>
      <c r="U40" s="25" t="str">
        <f t="shared" si="6"/>
        <v>1.5–3</v>
      </c>
      <c r="V40" s="48">
        <v>0.1135</v>
      </c>
      <c r="W40" s="25" t="str">
        <f t="shared" si="7"/>
        <v>0.07–0.11</v>
      </c>
      <c r="X40" s="22">
        <v>2</v>
      </c>
      <c r="Y40" s="22">
        <v>0</v>
      </c>
      <c r="Z40" s="22">
        <v>0</v>
      </c>
      <c r="AA40" s="22">
        <v>1</v>
      </c>
      <c r="AB40" s="22">
        <v>0</v>
      </c>
      <c r="AC40" s="22">
        <v>1</v>
      </c>
      <c r="AD40" s="22">
        <f t="shared" si="21"/>
        <v>8</v>
      </c>
      <c r="AE40" s="22">
        <v>5</v>
      </c>
      <c r="AF40" s="23" t="str">
        <f t="shared" si="15"/>
        <v>4000–6000</v>
      </c>
      <c r="AG40" s="18">
        <v>5500</v>
      </c>
      <c r="AH40" s="18">
        <v>6100</v>
      </c>
      <c r="AI40" s="27">
        <f t="shared" si="16"/>
        <v>0.10354067894084036</v>
      </c>
      <c r="AP40" s="23" t="str">
        <f t="shared" si="17"/>
        <v>&lt;20</v>
      </c>
      <c r="AQ40" s="24">
        <v>14.1</v>
      </c>
      <c r="AR40" s="24">
        <v>31.9</v>
      </c>
      <c r="AS40" s="27">
        <f t="shared" si="18"/>
        <v>0.81643121240667627</v>
      </c>
      <c r="AT40" s="45"/>
      <c r="AU40" s="45"/>
      <c r="AV40" s="46"/>
      <c r="AW40" s="45"/>
      <c r="AX40" s="45"/>
      <c r="AY40" s="46"/>
      <c r="AZ40" s="18">
        <v>77.55</v>
      </c>
      <c r="BA40" s="18">
        <v>194.59</v>
      </c>
      <c r="BB40" s="27">
        <f t="shared" si="19"/>
        <v>0.91997189134751656</v>
      </c>
      <c r="BI40" s="28">
        <v>11.20201384518565</v>
      </c>
      <c r="BK40" s="49"/>
    </row>
    <row r="41" spans="1:63" ht="13.95" customHeight="1" x14ac:dyDescent="0.25">
      <c r="A41" s="22">
        <v>38</v>
      </c>
      <c r="B41" s="22">
        <v>4</v>
      </c>
      <c r="C41" s="22" t="s">
        <v>451</v>
      </c>
      <c r="D41" s="22" t="s">
        <v>7</v>
      </c>
      <c r="E41" s="23">
        <v>0.45</v>
      </c>
      <c r="F41" s="23" t="str">
        <f t="shared" si="1"/>
        <v>≤0.5</v>
      </c>
      <c r="G41" s="24">
        <v>5.7</v>
      </c>
      <c r="H41" s="23" t="str">
        <f t="shared" si="20"/>
        <v>≤7.0</v>
      </c>
      <c r="M41" s="18">
        <v>122</v>
      </c>
      <c r="N41" s="25" t="str">
        <f t="shared" si="3"/>
        <v>110–180</v>
      </c>
      <c r="O41" s="18">
        <v>26.197600000000001</v>
      </c>
      <c r="P41" s="25" t="str">
        <f t="shared" si="4"/>
        <v>&lt;26</v>
      </c>
      <c r="Q41" s="18">
        <v>24.9</v>
      </c>
      <c r="R41" s="25" t="str">
        <f t="shared" si="5"/>
        <v>&lt;25</v>
      </c>
      <c r="S41" s="22" t="s">
        <v>8</v>
      </c>
      <c r="T41" s="40">
        <v>1.589</v>
      </c>
      <c r="U41" s="25" t="str">
        <f t="shared" si="6"/>
        <v>1.5–3</v>
      </c>
      <c r="V41" s="48">
        <v>0.1135</v>
      </c>
      <c r="W41" s="25" t="str">
        <f t="shared" si="7"/>
        <v>0.07–0.11</v>
      </c>
      <c r="X41" s="22">
        <v>2</v>
      </c>
      <c r="Y41" s="22">
        <v>0</v>
      </c>
      <c r="Z41" s="22">
        <v>0</v>
      </c>
      <c r="AA41" s="22">
        <v>1</v>
      </c>
      <c r="AB41" s="22">
        <v>0</v>
      </c>
      <c r="AC41" s="22">
        <v>1</v>
      </c>
      <c r="AD41" s="22">
        <f t="shared" si="21"/>
        <v>8</v>
      </c>
      <c r="AE41" s="22">
        <v>5</v>
      </c>
      <c r="AF41" s="23" t="str">
        <f t="shared" si="15"/>
        <v>4000–6000</v>
      </c>
      <c r="AG41" s="18">
        <v>4500</v>
      </c>
      <c r="AT41" s="45"/>
      <c r="AU41" s="45"/>
      <c r="AV41" s="46"/>
      <c r="AW41" s="45"/>
      <c r="AX41" s="45"/>
      <c r="AY41" s="46"/>
      <c r="AZ41" s="18">
        <v>103.5</v>
      </c>
      <c r="BK41" s="49"/>
    </row>
    <row r="42" spans="1:63" ht="13.95" customHeight="1" x14ac:dyDescent="0.25">
      <c r="A42" s="22">
        <v>39</v>
      </c>
      <c r="B42" s="22">
        <v>5</v>
      </c>
      <c r="C42" s="22" t="s">
        <v>508</v>
      </c>
      <c r="D42" s="22" t="s">
        <v>96</v>
      </c>
      <c r="E42" s="23">
        <v>1.66</v>
      </c>
      <c r="F42" s="23" t="str">
        <f t="shared" si="1"/>
        <v>&gt;0.5</v>
      </c>
      <c r="G42" s="24">
        <v>6.2</v>
      </c>
      <c r="H42" s="23" t="str">
        <f t="shared" si="20"/>
        <v>≤7.0</v>
      </c>
      <c r="M42" s="18">
        <v>100</v>
      </c>
      <c r="N42" s="25" t="str">
        <f t="shared" si="3"/>
        <v>&lt;110</v>
      </c>
      <c r="O42" s="18">
        <v>20.151999999999997</v>
      </c>
      <c r="P42" s="25" t="str">
        <f t="shared" si="4"/>
        <v>&lt;26</v>
      </c>
      <c r="Q42" s="18">
        <v>0</v>
      </c>
      <c r="R42" s="25" t="str">
        <f t="shared" si="5"/>
        <v>&lt;25</v>
      </c>
      <c r="S42" s="22" t="s">
        <v>8</v>
      </c>
      <c r="T42" s="40">
        <v>1.5918000000000001</v>
      </c>
      <c r="U42" s="25" t="str">
        <f t="shared" si="6"/>
        <v>1.5–3</v>
      </c>
      <c r="V42" s="48">
        <v>0.1137</v>
      </c>
      <c r="W42" s="25" t="str">
        <f t="shared" si="7"/>
        <v>0.07–0.11</v>
      </c>
      <c r="X42" s="22">
        <v>2</v>
      </c>
      <c r="Y42" s="22">
        <v>0</v>
      </c>
      <c r="Z42" s="22">
        <v>1</v>
      </c>
      <c r="AA42" s="22">
        <v>0</v>
      </c>
      <c r="AB42" s="22">
        <v>0</v>
      </c>
      <c r="AC42" s="22">
        <v>1</v>
      </c>
      <c r="AD42" s="22">
        <f t="shared" si="21"/>
        <v>7</v>
      </c>
      <c r="AE42" s="22">
        <v>4</v>
      </c>
      <c r="AF42" s="23" t="str">
        <f t="shared" si="15"/>
        <v>2000–4000</v>
      </c>
      <c r="AG42" s="18">
        <v>2900</v>
      </c>
      <c r="AH42" s="18">
        <v>3100</v>
      </c>
      <c r="AI42" s="27">
        <f t="shared" ref="AI42:AI73" si="22">LN(AH42/AG42)</f>
        <v>6.6691374498672143E-2</v>
      </c>
      <c r="AP42" s="23" t="str">
        <f t="shared" ref="AP42:AP73" si="23">IF(AQ42&gt;40,"&gt;40",IF(AQ42&gt;30,"30–40",IF(AQ42&gt;20,"20–30","&lt;20")))</f>
        <v>&lt;20</v>
      </c>
      <c r="AQ42" s="24">
        <v>17.399999999999999</v>
      </c>
      <c r="AR42" s="24">
        <v>38.299999999999997</v>
      </c>
      <c r="AS42" s="27">
        <f t="shared" ref="AS42:AS73" si="24">LN(AR42/AQ42)</f>
        <v>0.788979689966117</v>
      </c>
      <c r="AT42" s="50"/>
      <c r="AU42" s="50"/>
      <c r="AV42" s="51"/>
      <c r="AW42" s="50"/>
      <c r="AX42" s="50"/>
      <c r="AY42" s="51"/>
      <c r="AZ42" s="18">
        <v>50.459999999999994</v>
      </c>
      <c r="BA42" s="18">
        <v>118.72999999999999</v>
      </c>
      <c r="BB42" s="27">
        <f t="shared" ref="BB42:BB73" si="25">LN(BA42/AZ42)</f>
        <v>0.85567106446478924</v>
      </c>
      <c r="BI42" s="28">
        <v>13.129790174645054</v>
      </c>
      <c r="BK42" s="49"/>
    </row>
    <row r="43" spans="1:63" ht="13.95" customHeight="1" x14ac:dyDescent="0.25">
      <c r="A43" s="22">
        <v>40</v>
      </c>
      <c r="B43" s="22">
        <v>5</v>
      </c>
      <c r="C43" s="22" t="s">
        <v>508</v>
      </c>
      <c r="D43" s="22" t="s">
        <v>62</v>
      </c>
      <c r="E43" s="23">
        <v>1.66</v>
      </c>
      <c r="F43" s="23" t="str">
        <f t="shared" si="1"/>
        <v>&gt;0.5</v>
      </c>
      <c r="G43" s="24">
        <v>6.2</v>
      </c>
      <c r="H43" s="23" t="str">
        <f t="shared" si="20"/>
        <v>≤7.0</v>
      </c>
      <c r="M43" s="18">
        <v>100</v>
      </c>
      <c r="N43" s="25" t="str">
        <f t="shared" si="3"/>
        <v>&lt;110</v>
      </c>
      <c r="O43" s="18">
        <v>20.151999999999997</v>
      </c>
      <c r="P43" s="25" t="str">
        <f t="shared" si="4"/>
        <v>&lt;26</v>
      </c>
      <c r="Q43" s="18">
        <v>0</v>
      </c>
      <c r="R43" s="25" t="str">
        <f t="shared" si="5"/>
        <v>&lt;25</v>
      </c>
      <c r="S43" s="22" t="s">
        <v>8</v>
      </c>
      <c r="T43" s="40">
        <v>1.5918000000000001</v>
      </c>
      <c r="U43" s="25" t="str">
        <f t="shared" si="6"/>
        <v>1.5–3</v>
      </c>
      <c r="V43" s="48">
        <v>0.1137</v>
      </c>
      <c r="W43" s="25" t="str">
        <f t="shared" si="7"/>
        <v>0.07–0.11</v>
      </c>
      <c r="X43" s="22">
        <v>2</v>
      </c>
      <c r="Y43" s="22">
        <v>0</v>
      </c>
      <c r="Z43" s="22">
        <v>1</v>
      </c>
      <c r="AA43" s="22">
        <v>0</v>
      </c>
      <c r="AB43" s="22">
        <v>0</v>
      </c>
      <c r="AC43" s="22">
        <v>1</v>
      </c>
      <c r="AD43" s="22">
        <f t="shared" si="21"/>
        <v>7</v>
      </c>
      <c r="AE43" s="22">
        <v>4</v>
      </c>
      <c r="AF43" s="23" t="str">
        <f t="shared" si="15"/>
        <v>&lt;2000</v>
      </c>
      <c r="AG43" s="18">
        <v>1400</v>
      </c>
      <c r="AH43" s="18">
        <v>1400</v>
      </c>
      <c r="AI43" s="27">
        <f t="shared" si="22"/>
        <v>0</v>
      </c>
      <c r="AP43" s="23" t="str">
        <f t="shared" si="23"/>
        <v>30–40</v>
      </c>
      <c r="AQ43" s="24">
        <v>32.5</v>
      </c>
      <c r="AR43" s="24">
        <v>52.8</v>
      </c>
      <c r="AS43" s="27">
        <f t="shared" si="24"/>
        <v>0.48527110137652396</v>
      </c>
      <c r="AT43" s="50"/>
      <c r="AU43" s="50"/>
      <c r="AV43" s="51"/>
      <c r="AW43" s="50"/>
      <c r="AX43" s="50"/>
      <c r="AY43" s="51"/>
      <c r="AZ43" s="18">
        <v>45.5</v>
      </c>
      <c r="BA43" s="18">
        <v>73.92</v>
      </c>
      <c r="BB43" s="27">
        <f t="shared" si="25"/>
        <v>0.48527110137652396</v>
      </c>
      <c r="BI43" s="28">
        <v>12.752858399296391</v>
      </c>
      <c r="BK43" s="49"/>
    </row>
    <row r="44" spans="1:63" ht="13.95" customHeight="1" x14ac:dyDescent="0.25">
      <c r="A44" s="22">
        <v>41</v>
      </c>
      <c r="B44" s="22">
        <v>5</v>
      </c>
      <c r="C44" s="22" t="s">
        <v>508</v>
      </c>
      <c r="D44" s="22" t="s">
        <v>62</v>
      </c>
      <c r="E44" s="23">
        <v>2.14</v>
      </c>
      <c r="F44" s="23" t="str">
        <f t="shared" si="1"/>
        <v>&gt;0.5</v>
      </c>
      <c r="G44" s="24">
        <v>5.6</v>
      </c>
      <c r="H44" s="23" t="str">
        <f t="shared" si="20"/>
        <v>≤7.0</v>
      </c>
      <c r="M44" s="18">
        <v>100</v>
      </c>
      <c r="N44" s="25" t="str">
        <f t="shared" si="3"/>
        <v>&lt;110</v>
      </c>
      <c r="O44" s="18">
        <v>20.151999999999997</v>
      </c>
      <c r="P44" s="25" t="str">
        <f t="shared" si="4"/>
        <v>&lt;26</v>
      </c>
      <c r="Q44" s="18">
        <v>0</v>
      </c>
      <c r="R44" s="25" t="str">
        <f t="shared" si="5"/>
        <v>&lt;25</v>
      </c>
      <c r="S44" s="22" t="s">
        <v>8</v>
      </c>
      <c r="T44" s="40">
        <v>1.5918000000000001</v>
      </c>
      <c r="U44" s="25" t="str">
        <f t="shared" si="6"/>
        <v>1.5–3</v>
      </c>
      <c r="V44" s="48">
        <v>0.1137</v>
      </c>
      <c r="W44" s="25" t="str">
        <f t="shared" si="7"/>
        <v>0.07–0.11</v>
      </c>
      <c r="X44" s="22">
        <v>2</v>
      </c>
      <c r="Y44" s="22">
        <v>0</v>
      </c>
      <c r="Z44" s="22">
        <v>1</v>
      </c>
      <c r="AA44" s="22">
        <v>0</v>
      </c>
      <c r="AB44" s="22">
        <v>0</v>
      </c>
      <c r="AC44" s="22">
        <v>1</v>
      </c>
      <c r="AD44" s="22">
        <f t="shared" si="21"/>
        <v>7</v>
      </c>
      <c r="AE44" s="22">
        <v>4</v>
      </c>
      <c r="AF44" s="23" t="str">
        <f t="shared" si="15"/>
        <v>2000–4000</v>
      </c>
      <c r="AG44" s="18">
        <v>3800</v>
      </c>
      <c r="AH44" s="18">
        <v>4400</v>
      </c>
      <c r="AI44" s="27">
        <f t="shared" si="22"/>
        <v>0.14660347419187544</v>
      </c>
      <c r="AP44" s="23" t="str">
        <f t="shared" si="23"/>
        <v>&lt;20</v>
      </c>
      <c r="AQ44" s="24">
        <v>16.600000000000001</v>
      </c>
      <c r="AR44" s="24">
        <v>39.299999999999997</v>
      </c>
      <c r="AS44" s="27">
        <f t="shared" si="24"/>
        <v>0.86182182351271786</v>
      </c>
      <c r="AT44" s="50"/>
      <c r="AU44" s="50"/>
      <c r="AV44" s="51"/>
      <c r="AW44" s="50"/>
      <c r="AX44" s="50"/>
      <c r="AY44" s="51"/>
      <c r="AZ44" s="18">
        <v>63.080000000000005</v>
      </c>
      <c r="BA44" s="18">
        <v>172.92</v>
      </c>
      <c r="BB44" s="27">
        <f t="shared" si="25"/>
        <v>1.0084252977045933</v>
      </c>
      <c r="BI44" s="28">
        <v>14.260585500691038</v>
      </c>
      <c r="BK44" s="49"/>
    </row>
    <row r="45" spans="1:63" ht="13.95" customHeight="1" x14ac:dyDescent="0.25">
      <c r="A45" s="22">
        <v>42</v>
      </c>
      <c r="B45" s="22">
        <v>5</v>
      </c>
      <c r="C45" s="22" t="s">
        <v>508</v>
      </c>
      <c r="D45" s="22" t="s">
        <v>62</v>
      </c>
      <c r="E45" s="23">
        <v>2.14</v>
      </c>
      <c r="F45" s="23" t="str">
        <f t="shared" si="1"/>
        <v>&gt;0.5</v>
      </c>
      <c r="G45" s="24">
        <v>5.6</v>
      </c>
      <c r="H45" s="23" t="str">
        <f t="shared" si="20"/>
        <v>≤7.0</v>
      </c>
      <c r="M45" s="18">
        <v>100</v>
      </c>
      <c r="N45" s="25" t="str">
        <f t="shared" si="3"/>
        <v>&lt;110</v>
      </c>
      <c r="O45" s="18">
        <v>20.151999999999997</v>
      </c>
      <c r="P45" s="25" t="str">
        <f t="shared" si="4"/>
        <v>&lt;26</v>
      </c>
      <c r="Q45" s="18">
        <v>0</v>
      </c>
      <c r="R45" s="25" t="str">
        <f t="shared" si="5"/>
        <v>&lt;25</v>
      </c>
      <c r="S45" s="22" t="s">
        <v>8</v>
      </c>
      <c r="T45" s="40">
        <v>1.5918000000000001</v>
      </c>
      <c r="U45" s="25" t="str">
        <f t="shared" si="6"/>
        <v>1.5–3</v>
      </c>
      <c r="V45" s="48">
        <v>0.1137</v>
      </c>
      <c r="W45" s="25" t="str">
        <f t="shared" si="7"/>
        <v>0.07–0.11</v>
      </c>
      <c r="X45" s="22">
        <v>2</v>
      </c>
      <c r="Y45" s="22">
        <v>0</v>
      </c>
      <c r="Z45" s="22">
        <v>1</v>
      </c>
      <c r="AA45" s="22">
        <v>0</v>
      </c>
      <c r="AB45" s="22">
        <v>0</v>
      </c>
      <c r="AC45" s="22">
        <v>1</v>
      </c>
      <c r="AD45" s="22">
        <f t="shared" si="21"/>
        <v>7</v>
      </c>
      <c r="AE45" s="22">
        <v>4</v>
      </c>
      <c r="AF45" s="23" t="str">
        <f t="shared" si="15"/>
        <v>4000–6000</v>
      </c>
      <c r="AG45" s="18">
        <v>4600</v>
      </c>
      <c r="AH45" s="18">
        <v>4800</v>
      </c>
      <c r="AI45" s="27">
        <f t="shared" si="22"/>
        <v>4.2559614418795903E-2</v>
      </c>
      <c r="AP45" s="23" t="str">
        <f t="shared" si="23"/>
        <v>30–40</v>
      </c>
      <c r="AQ45" s="24">
        <v>32.799999999999997</v>
      </c>
      <c r="AR45" s="24">
        <v>51.1</v>
      </c>
      <c r="AS45" s="27">
        <f t="shared" si="24"/>
        <v>0.44335598181956082</v>
      </c>
      <c r="AT45" s="50"/>
      <c r="AU45" s="50"/>
      <c r="AV45" s="51"/>
      <c r="AW45" s="50"/>
      <c r="AX45" s="50"/>
      <c r="AY45" s="51"/>
      <c r="AZ45" s="18">
        <v>150.88</v>
      </c>
      <c r="BA45" s="18">
        <v>245.28</v>
      </c>
      <c r="BB45" s="27">
        <f t="shared" si="25"/>
        <v>0.48591559623835667</v>
      </c>
      <c r="BI45" s="28">
        <v>11.496419148134189</v>
      </c>
      <c r="BK45" s="49"/>
    </row>
    <row r="46" spans="1:63" ht="13.95" customHeight="1" x14ac:dyDescent="0.25">
      <c r="A46" s="22">
        <v>43</v>
      </c>
      <c r="B46" s="22">
        <v>5</v>
      </c>
      <c r="C46" s="22" t="s">
        <v>508</v>
      </c>
      <c r="D46" s="22" t="s">
        <v>97</v>
      </c>
      <c r="E46" s="23">
        <v>1.26</v>
      </c>
      <c r="F46" s="23" t="str">
        <f t="shared" si="1"/>
        <v>&gt;0.5</v>
      </c>
      <c r="G46" s="24">
        <v>8</v>
      </c>
      <c r="H46" s="23" t="str">
        <f t="shared" si="20"/>
        <v>&gt;7.0</v>
      </c>
      <c r="M46" s="18">
        <v>150</v>
      </c>
      <c r="N46" s="25" t="str">
        <f t="shared" si="3"/>
        <v>110–180</v>
      </c>
      <c r="O46" s="18">
        <v>36.273600000000002</v>
      </c>
      <c r="P46" s="25" t="str">
        <f t="shared" si="4"/>
        <v>26–44</v>
      </c>
      <c r="Q46" s="18">
        <v>0</v>
      </c>
      <c r="R46" s="25" t="str">
        <f t="shared" si="5"/>
        <v>&lt;25</v>
      </c>
      <c r="S46" s="22" t="s">
        <v>8</v>
      </c>
      <c r="T46" s="40">
        <v>1.5918000000000001</v>
      </c>
      <c r="U46" s="25" t="str">
        <f t="shared" si="6"/>
        <v>1.5–3</v>
      </c>
      <c r="V46" s="48">
        <v>0.1137</v>
      </c>
      <c r="W46" s="25" t="str">
        <f t="shared" si="7"/>
        <v>0.07–0.11</v>
      </c>
      <c r="X46" s="22">
        <v>2</v>
      </c>
      <c r="Y46" s="22">
        <v>0</v>
      </c>
      <c r="Z46" s="22">
        <v>1</v>
      </c>
      <c r="AA46" s="22">
        <v>0</v>
      </c>
      <c r="AB46" s="22">
        <v>0</v>
      </c>
      <c r="AC46" s="22">
        <v>1</v>
      </c>
      <c r="AD46" s="22">
        <f t="shared" si="21"/>
        <v>7</v>
      </c>
      <c r="AE46" s="22">
        <v>4</v>
      </c>
      <c r="AF46" s="23" t="str">
        <f t="shared" si="15"/>
        <v>4000–6000</v>
      </c>
      <c r="AG46" s="18">
        <v>5700</v>
      </c>
      <c r="AH46" s="18">
        <v>5800</v>
      </c>
      <c r="AI46" s="27">
        <f t="shared" si="22"/>
        <v>1.7391742711869239E-2</v>
      </c>
      <c r="AP46" s="23" t="str">
        <f t="shared" si="23"/>
        <v>20–30</v>
      </c>
      <c r="AQ46" s="24">
        <v>26.9</v>
      </c>
      <c r="AR46" s="24">
        <v>42.5</v>
      </c>
      <c r="AS46" s="27">
        <f t="shared" si="24"/>
        <v>0.45737778932257778</v>
      </c>
      <c r="AT46" s="50"/>
      <c r="AU46" s="50"/>
      <c r="AV46" s="51"/>
      <c r="AW46" s="50"/>
      <c r="AX46" s="50"/>
      <c r="AY46" s="51"/>
      <c r="AZ46" s="18">
        <v>153.33000000000001</v>
      </c>
      <c r="BA46" s="18">
        <v>246.5</v>
      </c>
      <c r="BB46" s="27">
        <f t="shared" si="25"/>
        <v>0.47476953203444677</v>
      </c>
      <c r="BI46" s="28">
        <v>9.8002261590652093</v>
      </c>
      <c r="BK46" s="49"/>
    </row>
    <row r="47" spans="1:63" ht="13.95" customHeight="1" x14ac:dyDescent="0.25">
      <c r="A47" s="22">
        <v>44</v>
      </c>
      <c r="B47" s="22">
        <v>5</v>
      </c>
      <c r="C47" s="22" t="s">
        <v>508</v>
      </c>
      <c r="D47" s="22" t="s">
        <v>98</v>
      </c>
      <c r="E47" s="23">
        <v>1.26</v>
      </c>
      <c r="F47" s="23" t="str">
        <f t="shared" si="1"/>
        <v>&gt;0.5</v>
      </c>
      <c r="G47" s="24">
        <v>8</v>
      </c>
      <c r="H47" s="23" t="str">
        <f t="shared" si="20"/>
        <v>&gt;7.0</v>
      </c>
      <c r="M47" s="18">
        <v>150</v>
      </c>
      <c r="N47" s="25" t="str">
        <f t="shared" si="3"/>
        <v>110–180</v>
      </c>
      <c r="O47" s="18">
        <v>36.273600000000002</v>
      </c>
      <c r="P47" s="25" t="str">
        <f t="shared" si="4"/>
        <v>26–44</v>
      </c>
      <c r="Q47" s="18">
        <v>0</v>
      </c>
      <c r="R47" s="25" t="str">
        <f t="shared" si="5"/>
        <v>&lt;25</v>
      </c>
      <c r="S47" s="22" t="s">
        <v>8</v>
      </c>
      <c r="T47" s="40">
        <v>1.5918000000000001</v>
      </c>
      <c r="U47" s="25" t="str">
        <f t="shared" si="6"/>
        <v>1.5–3</v>
      </c>
      <c r="V47" s="48">
        <v>0.1137</v>
      </c>
      <c r="W47" s="25" t="str">
        <f t="shared" si="7"/>
        <v>0.07–0.11</v>
      </c>
      <c r="X47" s="22">
        <v>2</v>
      </c>
      <c r="Y47" s="22">
        <v>0</v>
      </c>
      <c r="Z47" s="22">
        <v>1</v>
      </c>
      <c r="AA47" s="22">
        <v>0</v>
      </c>
      <c r="AB47" s="22">
        <v>0</v>
      </c>
      <c r="AC47" s="22">
        <v>1</v>
      </c>
      <c r="AD47" s="22">
        <f t="shared" si="21"/>
        <v>7</v>
      </c>
      <c r="AE47" s="22">
        <v>4</v>
      </c>
      <c r="AF47" s="23" t="str">
        <f t="shared" si="15"/>
        <v>4000–6000</v>
      </c>
      <c r="AG47" s="18">
        <v>5200</v>
      </c>
      <c r="AH47" s="18">
        <v>5100</v>
      </c>
      <c r="AI47" s="27">
        <f t="shared" si="22"/>
        <v>-1.9418085857101627E-2</v>
      </c>
      <c r="AP47" s="23" t="str">
        <f t="shared" si="23"/>
        <v>30–40</v>
      </c>
      <c r="AQ47" s="24">
        <v>32.799999999999997</v>
      </c>
      <c r="AR47" s="24">
        <v>49.8</v>
      </c>
      <c r="AS47" s="27">
        <f t="shared" si="24"/>
        <v>0.41758646864050919</v>
      </c>
      <c r="AT47" s="50"/>
      <c r="AU47" s="50"/>
      <c r="AV47" s="51"/>
      <c r="AW47" s="50"/>
      <c r="AX47" s="50"/>
      <c r="AY47" s="51"/>
      <c r="AZ47" s="18">
        <v>170.55999999999997</v>
      </c>
      <c r="BA47" s="18">
        <v>253.98</v>
      </c>
      <c r="BB47" s="27">
        <f t="shared" si="25"/>
        <v>0.39816838278340777</v>
      </c>
      <c r="BI47" s="28">
        <v>10.679733634878753</v>
      </c>
      <c r="BK47" s="49"/>
    </row>
    <row r="48" spans="1:63" ht="13.95" customHeight="1" x14ac:dyDescent="0.25">
      <c r="A48" s="22">
        <v>45</v>
      </c>
      <c r="B48" s="22">
        <v>5</v>
      </c>
      <c r="C48" s="22" t="s">
        <v>508</v>
      </c>
      <c r="D48" s="22" t="s">
        <v>99</v>
      </c>
      <c r="E48" s="23">
        <v>0.45</v>
      </c>
      <c r="F48" s="23" t="str">
        <f t="shared" si="1"/>
        <v>≤0.5</v>
      </c>
      <c r="G48" s="24">
        <v>7.7</v>
      </c>
      <c r="H48" s="23" t="str">
        <f t="shared" si="20"/>
        <v>&gt;7.0</v>
      </c>
      <c r="M48" s="18">
        <v>225</v>
      </c>
      <c r="N48" s="25" t="str">
        <f t="shared" si="3"/>
        <v>&gt;180</v>
      </c>
      <c r="O48" s="18">
        <v>33.250800000000005</v>
      </c>
      <c r="P48" s="25" t="str">
        <f t="shared" si="4"/>
        <v>26–44</v>
      </c>
      <c r="Q48" s="18">
        <v>61.751999999999988</v>
      </c>
      <c r="R48" s="25" t="str">
        <f t="shared" si="5"/>
        <v>&gt;58</v>
      </c>
      <c r="S48" s="22" t="s">
        <v>8</v>
      </c>
      <c r="T48" s="40">
        <v>1.5918000000000001</v>
      </c>
      <c r="U48" s="25" t="str">
        <f t="shared" si="6"/>
        <v>1.5–3</v>
      </c>
      <c r="V48" s="48">
        <v>0.1137</v>
      </c>
      <c r="W48" s="25" t="str">
        <f t="shared" si="7"/>
        <v>0.07–0.11</v>
      </c>
      <c r="X48" s="22">
        <v>2</v>
      </c>
      <c r="Y48" s="22">
        <v>0</v>
      </c>
      <c r="Z48" s="22">
        <v>1</v>
      </c>
      <c r="AA48" s="22">
        <v>0</v>
      </c>
      <c r="AB48" s="22">
        <v>0</v>
      </c>
      <c r="AC48" s="22">
        <v>1</v>
      </c>
      <c r="AD48" s="22">
        <f t="shared" si="21"/>
        <v>7</v>
      </c>
      <c r="AE48" s="22">
        <v>4</v>
      </c>
      <c r="AF48" s="23" t="str">
        <f t="shared" si="15"/>
        <v>&gt;6000</v>
      </c>
      <c r="AG48" s="18">
        <v>8400</v>
      </c>
      <c r="AH48" s="18">
        <v>8000</v>
      </c>
      <c r="AI48" s="27">
        <f t="shared" si="22"/>
        <v>-4.8790164169432056E-2</v>
      </c>
      <c r="AP48" s="23" t="str">
        <f t="shared" si="23"/>
        <v>30–40</v>
      </c>
      <c r="AQ48" s="24">
        <v>37.299999999999997</v>
      </c>
      <c r="AR48" s="24">
        <v>51.4</v>
      </c>
      <c r="AS48" s="27">
        <f t="shared" si="24"/>
        <v>0.32064484581134961</v>
      </c>
      <c r="AT48" s="50"/>
      <c r="AU48" s="50"/>
      <c r="AV48" s="51"/>
      <c r="AW48" s="50"/>
      <c r="AX48" s="50"/>
      <c r="AY48" s="51"/>
      <c r="AZ48" s="18">
        <v>313.32</v>
      </c>
      <c r="BA48" s="18">
        <v>411.2</v>
      </c>
      <c r="BB48" s="27">
        <f t="shared" si="25"/>
        <v>0.27185468164191756</v>
      </c>
      <c r="BI48" s="28">
        <v>8.8578967206935548</v>
      </c>
      <c r="BK48" s="49"/>
    </row>
    <row r="49" spans="1:63" ht="13.95" customHeight="1" x14ac:dyDescent="0.25">
      <c r="A49" s="22">
        <v>46</v>
      </c>
      <c r="B49" s="22">
        <v>5</v>
      </c>
      <c r="C49" s="22" t="s">
        <v>508</v>
      </c>
      <c r="D49" s="22" t="s">
        <v>100</v>
      </c>
      <c r="E49" s="23">
        <v>0.45</v>
      </c>
      <c r="F49" s="23" t="str">
        <f t="shared" si="1"/>
        <v>≤0.5</v>
      </c>
      <c r="G49" s="24">
        <v>7.7</v>
      </c>
      <c r="H49" s="23" t="str">
        <f t="shared" si="20"/>
        <v>&gt;7.0</v>
      </c>
      <c r="M49" s="18">
        <v>225</v>
      </c>
      <c r="N49" s="25" t="str">
        <f t="shared" si="3"/>
        <v>&gt;180</v>
      </c>
      <c r="O49" s="18">
        <v>33.250800000000005</v>
      </c>
      <c r="P49" s="25" t="str">
        <f t="shared" si="4"/>
        <v>26–44</v>
      </c>
      <c r="Q49" s="18">
        <v>61.751999999999988</v>
      </c>
      <c r="R49" s="25" t="str">
        <f t="shared" si="5"/>
        <v>&gt;58</v>
      </c>
      <c r="S49" s="22" t="s">
        <v>8</v>
      </c>
      <c r="T49" s="40">
        <v>1.5918000000000001</v>
      </c>
      <c r="U49" s="25" t="str">
        <f t="shared" si="6"/>
        <v>1.5–3</v>
      </c>
      <c r="V49" s="48">
        <v>0.1137</v>
      </c>
      <c r="W49" s="25" t="str">
        <f t="shared" si="7"/>
        <v>0.07–0.11</v>
      </c>
      <c r="X49" s="22">
        <v>2</v>
      </c>
      <c r="Y49" s="22">
        <v>0</v>
      </c>
      <c r="Z49" s="22">
        <v>1</v>
      </c>
      <c r="AA49" s="22">
        <v>0</v>
      </c>
      <c r="AB49" s="22">
        <v>0</v>
      </c>
      <c r="AC49" s="22">
        <v>1</v>
      </c>
      <c r="AD49" s="22">
        <f t="shared" si="21"/>
        <v>7</v>
      </c>
      <c r="AE49" s="22">
        <v>4</v>
      </c>
      <c r="AF49" s="23" t="str">
        <f t="shared" si="15"/>
        <v>&gt;6000</v>
      </c>
      <c r="AG49" s="18">
        <v>9200</v>
      </c>
      <c r="AH49" s="18">
        <v>8700</v>
      </c>
      <c r="AI49" s="27">
        <f t="shared" si="22"/>
        <v>-5.5880458394456614E-2</v>
      </c>
      <c r="AP49" s="23" t="str">
        <f t="shared" si="23"/>
        <v>30–40</v>
      </c>
      <c r="AQ49" s="24">
        <v>31.6</v>
      </c>
      <c r="AR49" s="24">
        <v>42.5</v>
      </c>
      <c r="AS49" s="27">
        <f t="shared" si="24"/>
        <v>0.2963469553375046</v>
      </c>
      <c r="AT49" s="50"/>
      <c r="AU49" s="50"/>
      <c r="AV49" s="51"/>
      <c r="AW49" s="50"/>
      <c r="AX49" s="50"/>
      <c r="AY49" s="51"/>
      <c r="AZ49" s="18">
        <v>290.72000000000003</v>
      </c>
      <c r="BA49" s="18">
        <v>369.75</v>
      </c>
      <c r="BB49" s="27">
        <f t="shared" si="25"/>
        <v>0.24046649694304803</v>
      </c>
      <c r="BI49" s="28">
        <v>6.8475939188340229</v>
      </c>
      <c r="BK49" s="49"/>
    </row>
    <row r="50" spans="1:63" ht="13.95" customHeight="1" x14ac:dyDescent="0.25">
      <c r="A50" s="22">
        <v>47</v>
      </c>
      <c r="B50" s="22">
        <v>5</v>
      </c>
      <c r="C50" s="22" t="s">
        <v>508</v>
      </c>
      <c r="D50" s="22" t="s">
        <v>100</v>
      </c>
      <c r="E50" s="23">
        <v>0.45</v>
      </c>
      <c r="F50" s="23" t="str">
        <f t="shared" si="1"/>
        <v>≤0.5</v>
      </c>
      <c r="G50" s="24">
        <v>7.7</v>
      </c>
      <c r="H50" s="23" t="str">
        <f t="shared" si="20"/>
        <v>&gt;7.0</v>
      </c>
      <c r="M50" s="18">
        <v>170</v>
      </c>
      <c r="N50" s="25" t="str">
        <f t="shared" si="3"/>
        <v>110–180</v>
      </c>
      <c r="O50" s="18">
        <v>39.296399999999998</v>
      </c>
      <c r="P50" s="25" t="str">
        <f t="shared" si="4"/>
        <v>26–44</v>
      </c>
      <c r="Q50" s="18">
        <v>74.7</v>
      </c>
      <c r="R50" s="25" t="str">
        <f t="shared" si="5"/>
        <v>&gt;58</v>
      </c>
      <c r="S50" s="22" t="s">
        <v>8</v>
      </c>
      <c r="T50" s="40">
        <v>1.5918000000000001</v>
      </c>
      <c r="U50" s="25" t="str">
        <f t="shared" si="6"/>
        <v>1.5–3</v>
      </c>
      <c r="V50" s="48">
        <v>0.1137</v>
      </c>
      <c r="W50" s="25" t="str">
        <f t="shared" si="7"/>
        <v>0.07–0.11</v>
      </c>
      <c r="X50" s="22">
        <v>2</v>
      </c>
      <c r="Y50" s="22">
        <v>0</v>
      </c>
      <c r="Z50" s="22">
        <v>1</v>
      </c>
      <c r="AA50" s="22">
        <v>0</v>
      </c>
      <c r="AB50" s="22">
        <v>0</v>
      </c>
      <c r="AC50" s="22">
        <v>1</v>
      </c>
      <c r="AD50" s="22">
        <f t="shared" si="21"/>
        <v>7</v>
      </c>
      <c r="AE50" s="22">
        <v>4</v>
      </c>
      <c r="AF50" s="23" t="str">
        <f t="shared" si="15"/>
        <v>&gt;6000</v>
      </c>
      <c r="AG50" s="18">
        <v>8500</v>
      </c>
      <c r="AH50" s="18">
        <v>8400</v>
      </c>
      <c r="AI50" s="27">
        <f t="shared" si="22"/>
        <v>-1.1834457647002796E-2</v>
      </c>
      <c r="AP50" s="23" t="str">
        <f t="shared" si="23"/>
        <v>30–40</v>
      </c>
      <c r="AQ50" s="24">
        <v>31.7</v>
      </c>
      <c r="AR50" s="24">
        <v>42</v>
      </c>
      <c r="AS50" s="27">
        <f t="shared" si="24"/>
        <v>0.28135293740013334</v>
      </c>
      <c r="AT50" s="50"/>
      <c r="AU50" s="50"/>
      <c r="AV50" s="51"/>
      <c r="AW50" s="50"/>
      <c r="AX50" s="50"/>
      <c r="AY50" s="51"/>
      <c r="AZ50" s="18">
        <v>269.45</v>
      </c>
      <c r="BA50" s="18">
        <v>352.8</v>
      </c>
      <c r="BB50" s="27">
        <f t="shared" si="25"/>
        <v>0.26951847975313059</v>
      </c>
      <c r="BI50" s="28">
        <v>6.4706621434853622</v>
      </c>
      <c r="BK50" s="49"/>
    </row>
    <row r="51" spans="1:63" ht="13.95" customHeight="1" x14ac:dyDescent="0.25">
      <c r="A51" s="22">
        <v>48</v>
      </c>
      <c r="B51" s="22">
        <v>5</v>
      </c>
      <c r="C51" s="22" t="s">
        <v>508</v>
      </c>
      <c r="D51" s="22" t="s">
        <v>101</v>
      </c>
      <c r="E51" s="23">
        <v>0.52</v>
      </c>
      <c r="F51" s="23" t="str">
        <f t="shared" si="1"/>
        <v>&gt;0.5</v>
      </c>
      <c r="G51" s="24">
        <v>7.9</v>
      </c>
      <c r="H51" s="23" t="str">
        <f t="shared" si="20"/>
        <v>&gt;7.0</v>
      </c>
      <c r="M51" s="18">
        <v>274</v>
      </c>
      <c r="N51" s="25" t="str">
        <f t="shared" si="3"/>
        <v>&gt;180</v>
      </c>
      <c r="O51" s="18">
        <v>31.235599999999998</v>
      </c>
      <c r="P51" s="25" t="str">
        <f t="shared" si="4"/>
        <v>26–44</v>
      </c>
      <c r="Q51" s="18">
        <v>6.9719999999999995</v>
      </c>
      <c r="R51" s="25" t="str">
        <f t="shared" si="5"/>
        <v>&lt;25</v>
      </c>
      <c r="S51" s="22" t="s">
        <v>8</v>
      </c>
      <c r="T51" s="40">
        <v>1.5918000000000001</v>
      </c>
      <c r="U51" s="25" t="str">
        <f t="shared" si="6"/>
        <v>1.5–3</v>
      </c>
      <c r="V51" s="48">
        <v>0.1137</v>
      </c>
      <c r="W51" s="25" t="str">
        <f t="shared" si="7"/>
        <v>0.07–0.11</v>
      </c>
      <c r="X51" s="22">
        <v>2</v>
      </c>
      <c r="Y51" s="22">
        <v>0</v>
      </c>
      <c r="Z51" s="22">
        <v>1</v>
      </c>
      <c r="AA51" s="22">
        <v>0</v>
      </c>
      <c r="AB51" s="22">
        <v>0</v>
      </c>
      <c r="AC51" s="22">
        <v>1</v>
      </c>
      <c r="AD51" s="22">
        <f t="shared" si="21"/>
        <v>7</v>
      </c>
      <c r="AE51" s="22">
        <v>4</v>
      </c>
      <c r="AF51" s="23" t="str">
        <f t="shared" si="15"/>
        <v>&gt;6000</v>
      </c>
      <c r="AG51" s="18">
        <v>6200</v>
      </c>
      <c r="AH51" s="18">
        <v>6400</v>
      </c>
      <c r="AI51" s="27">
        <f t="shared" si="22"/>
        <v>3.174869831458027E-2</v>
      </c>
      <c r="AP51" s="23" t="str">
        <f t="shared" si="23"/>
        <v>20–30</v>
      </c>
      <c r="AQ51" s="24">
        <v>24</v>
      </c>
      <c r="AR51" s="24">
        <v>40.1</v>
      </c>
      <c r="AS51" s="27">
        <f t="shared" si="24"/>
        <v>0.5133225039645779</v>
      </c>
      <c r="AT51" s="50"/>
      <c r="AU51" s="50"/>
      <c r="AV51" s="51"/>
      <c r="AW51" s="50"/>
      <c r="AX51" s="50"/>
      <c r="AY51" s="51"/>
      <c r="AZ51" s="18">
        <v>148.80000000000001</v>
      </c>
      <c r="BA51" s="18">
        <v>256.64</v>
      </c>
      <c r="BB51" s="27">
        <f t="shared" si="25"/>
        <v>0.54507120227915795</v>
      </c>
      <c r="BI51" s="28">
        <v>10.114335971855761</v>
      </c>
      <c r="BK51" s="49"/>
    </row>
    <row r="52" spans="1:63" ht="13.95" customHeight="1" x14ac:dyDescent="0.25">
      <c r="A52" s="22">
        <v>49</v>
      </c>
      <c r="B52" s="22">
        <v>5</v>
      </c>
      <c r="C52" s="22" t="s">
        <v>508</v>
      </c>
      <c r="D52" s="22" t="s">
        <v>102</v>
      </c>
      <c r="E52" s="23">
        <v>0.51</v>
      </c>
      <c r="F52" s="23" t="str">
        <f t="shared" si="1"/>
        <v>&gt;0.5</v>
      </c>
      <c r="G52" s="24">
        <v>7.7</v>
      </c>
      <c r="H52" s="23" t="str">
        <f t="shared" si="20"/>
        <v>&gt;7.0</v>
      </c>
      <c r="M52" s="18">
        <v>150</v>
      </c>
      <c r="N52" s="25" t="str">
        <f t="shared" si="3"/>
        <v>110–180</v>
      </c>
      <c r="O52" s="18">
        <v>26.197600000000001</v>
      </c>
      <c r="P52" s="25" t="str">
        <f t="shared" si="4"/>
        <v>&lt;26</v>
      </c>
      <c r="Q52" s="18">
        <v>29.88</v>
      </c>
      <c r="R52" s="25" t="str">
        <f t="shared" si="5"/>
        <v>25–58</v>
      </c>
      <c r="S52" s="22" t="s">
        <v>8</v>
      </c>
      <c r="T52" s="40">
        <v>1.5918000000000001</v>
      </c>
      <c r="U52" s="25" t="str">
        <f t="shared" si="6"/>
        <v>1.5–3</v>
      </c>
      <c r="V52" s="48">
        <v>0.1137</v>
      </c>
      <c r="W52" s="25" t="str">
        <f t="shared" si="7"/>
        <v>0.07–0.11</v>
      </c>
      <c r="X52" s="22">
        <v>2</v>
      </c>
      <c r="Y52" s="22">
        <v>0</v>
      </c>
      <c r="Z52" s="22">
        <v>1</v>
      </c>
      <c r="AA52" s="22">
        <v>0</v>
      </c>
      <c r="AB52" s="22">
        <v>0</v>
      </c>
      <c r="AC52" s="22">
        <v>1</v>
      </c>
      <c r="AD52" s="22">
        <f t="shared" si="21"/>
        <v>7</v>
      </c>
      <c r="AE52" s="22">
        <v>4</v>
      </c>
      <c r="AF52" s="23" t="str">
        <f t="shared" si="15"/>
        <v>4000–6000</v>
      </c>
      <c r="AG52" s="18">
        <v>5100</v>
      </c>
      <c r="AH52" s="18">
        <v>5100</v>
      </c>
      <c r="AI52" s="27">
        <f t="shared" si="22"/>
        <v>0</v>
      </c>
      <c r="AP52" s="23" t="str">
        <f t="shared" si="23"/>
        <v>20–30</v>
      </c>
      <c r="AQ52" s="24">
        <v>29.8</v>
      </c>
      <c r="AR52" s="24">
        <v>43.8</v>
      </c>
      <c r="AS52" s="27">
        <f t="shared" si="24"/>
        <v>0.38512542387104154</v>
      </c>
      <c r="AT52" s="50"/>
      <c r="AU52" s="50"/>
      <c r="AV52" s="51"/>
      <c r="AW52" s="50"/>
      <c r="AX52" s="50"/>
      <c r="AY52" s="51"/>
      <c r="AZ52" s="18">
        <v>151.97999999999999</v>
      </c>
      <c r="BA52" s="18">
        <v>223.38</v>
      </c>
      <c r="BB52" s="27">
        <f t="shared" si="25"/>
        <v>0.38512542387104165</v>
      </c>
      <c r="BI52" s="28">
        <v>8.795074758135442</v>
      </c>
      <c r="BK52" s="49"/>
    </row>
    <row r="53" spans="1:63" ht="13.95" customHeight="1" x14ac:dyDescent="0.25">
      <c r="A53" s="22">
        <v>50</v>
      </c>
      <c r="B53" s="22">
        <v>5</v>
      </c>
      <c r="C53" s="22" t="s">
        <v>508</v>
      </c>
      <c r="D53" s="22" t="s">
        <v>103</v>
      </c>
      <c r="E53" s="23">
        <v>0.51</v>
      </c>
      <c r="F53" s="23" t="str">
        <f t="shared" si="1"/>
        <v>&gt;0.5</v>
      </c>
      <c r="G53" s="24">
        <v>7.7</v>
      </c>
      <c r="H53" s="23" t="str">
        <f t="shared" si="20"/>
        <v>&gt;7.0</v>
      </c>
      <c r="M53" s="18">
        <v>150</v>
      </c>
      <c r="N53" s="25" t="str">
        <f t="shared" si="3"/>
        <v>110–180</v>
      </c>
      <c r="O53" s="18">
        <v>26.197600000000001</v>
      </c>
      <c r="P53" s="25" t="str">
        <f t="shared" si="4"/>
        <v>&lt;26</v>
      </c>
      <c r="Q53" s="18">
        <v>29.88</v>
      </c>
      <c r="R53" s="25" t="str">
        <f t="shared" si="5"/>
        <v>25–58</v>
      </c>
      <c r="S53" s="22" t="s">
        <v>8</v>
      </c>
      <c r="T53" s="40">
        <v>1.5918000000000001</v>
      </c>
      <c r="U53" s="25" t="str">
        <f t="shared" si="6"/>
        <v>1.5–3</v>
      </c>
      <c r="V53" s="48">
        <v>0.1137</v>
      </c>
      <c r="W53" s="25" t="str">
        <f t="shared" si="7"/>
        <v>0.07–0.11</v>
      </c>
      <c r="X53" s="22">
        <v>2</v>
      </c>
      <c r="Y53" s="22">
        <v>0</v>
      </c>
      <c r="Z53" s="22">
        <v>1</v>
      </c>
      <c r="AA53" s="22">
        <v>0</v>
      </c>
      <c r="AB53" s="22">
        <v>0</v>
      </c>
      <c r="AC53" s="22">
        <v>1</v>
      </c>
      <c r="AD53" s="22">
        <f t="shared" si="21"/>
        <v>7</v>
      </c>
      <c r="AE53" s="22">
        <v>4</v>
      </c>
      <c r="AF53" s="23" t="str">
        <f t="shared" si="15"/>
        <v>4000–6000</v>
      </c>
      <c r="AG53" s="18">
        <v>5800</v>
      </c>
      <c r="AH53" s="18">
        <v>5900</v>
      </c>
      <c r="AI53" s="27">
        <f t="shared" si="22"/>
        <v>1.709443335930004E-2</v>
      </c>
      <c r="AP53" s="23" t="str">
        <f t="shared" si="23"/>
        <v>20–30</v>
      </c>
      <c r="AQ53" s="24">
        <v>27.5</v>
      </c>
      <c r="AR53" s="24">
        <v>49.5</v>
      </c>
      <c r="AS53" s="27">
        <f t="shared" si="24"/>
        <v>0.58778666490211906</v>
      </c>
      <c r="AT53" s="50"/>
      <c r="AU53" s="50"/>
      <c r="AV53" s="51"/>
      <c r="AW53" s="50"/>
      <c r="AX53" s="50"/>
      <c r="AY53" s="51"/>
      <c r="AZ53" s="18">
        <v>159.5</v>
      </c>
      <c r="BA53" s="18">
        <v>292.05</v>
      </c>
      <c r="BB53" s="27">
        <f t="shared" si="25"/>
        <v>0.60488109826141911</v>
      </c>
      <c r="BI53" s="28">
        <v>13.820831762784268</v>
      </c>
      <c r="BK53" s="49"/>
    </row>
    <row r="54" spans="1:63" ht="13.95" customHeight="1" x14ac:dyDescent="0.25">
      <c r="A54" s="22">
        <v>51</v>
      </c>
      <c r="B54" s="22">
        <v>5</v>
      </c>
      <c r="C54" s="22" t="s">
        <v>508</v>
      </c>
      <c r="D54" s="22" t="s">
        <v>104</v>
      </c>
      <c r="E54" s="23">
        <v>0.59</v>
      </c>
      <c r="F54" s="23" t="str">
        <f t="shared" si="1"/>
        <v>&gt;0.5</v>
      </c>
      <c r="G54" s="24">
        <v>7.8</v>
      </c>
      <c r="H54" s="23" t="str">
        <f t="shared" si="20"/>
        <v>&gt;7.0</v>
      </c>
      <c r="M54" s="18">
        <v>150</v>
      </c>
      <c r="N54" s="25" t="str">
        <f t="shared" si="3"/>
        <v>110–180</v>
      </c>
      <c r="O54" s="18">
        <v>26.197600000000001</v>
      </c>
      <c r="P54" s="25" t="str">
        <f t="shared" si="4"/>
        <v>&lt;26</v>
      </c>
      <c r="Q54" s="18">
        <v>29.88</v>
      </c>
      <c r="R54" s="25" t="str">
        <f t="shared" si="5"/>
        <v>25–58</v>
      </c>
      <c r="S54" s="22" t="s">
        <v>8</v>
      </c>
      <c r="T54" s="40">
        <v>1.5918000000000001</v>
      </c>
      <c r="U54" s="25" t="str">
        <f t="shared" si="6"/>
        <v>1.5–3</v>
      </c>
      <c r="V54" s="48">
        <v>0.1137</v>
      </c>
      <c r="W54" s="25" t="str">
        <f t="shared" si="7"/>
        <v>0.07–0.11</v>
      </c>
      <c r="X54" s="22">
        <v>2</v>
      </c>
      <c r="Y54" s="22">
        <v>0</v>
      </c>
      <c r="Z54" s="22">
        <v>1</v>
      </c>
      <c r="AA54" s="22">
        <v>0</v>
      </c>
      <c r="AB54" s="22">
        <v>0</v>
      </c>
      <c r="AC54" s="22">
        <v>1</v>
      </c>
      <c r="AD54" s="22">
        <f t="shared" si="21"/>
        <v>7</v>
      </c>
      <c r="AE54" s="22">
        <v>4</v>
      </c>
      <c r="AF54" s="23" t="str">
        <f t="shared" si="15"/>
        <v>4000–6000</v>
      </c>
      <c r="AG54" s="18">
        <v>5000</v>
      </c>
      <c r="AH54" s="18">
        <v>4900</v>
      </c>
      <c r="AI54" s="27">
        <f t="shared" si="22"/>
        <v>-2.0202707317519466E-2</v>
      </c>
      <c r="AP54" s="23" t="str">
        <f t="shared" si="23"/>
        <v>20–30</v>
      </c>
      <c r="AQ54" s="24">
        <v>27.9</v>
      </c>
      <c r="AR54" s="24">
        <v>45.4</v>
      </c>
      <c r="AS54" s="27">
        <f t="shared" si="24"/>
        <v>0.48688541621998238</v>
      </c>
      <c r="AT54" s="50"/>
      <c r="AU54" s="50"/>
      <c r="AV54" s="51"/>
      <c r="AW54" s="50"/>
      <c r="AX54" s="50"/>
      <c r="AY54" s="51"/>
      <c r="AZ54" s="18">
        <v>139.5</v>
      </c>
      <c r="BA54" s="18">
        <v>222.46</v>
      </c>
      <c r="BB54" s="27">
        <f t="shared" si="25"/>
        <v>0.46668270890246288</v>
      </c>
      <c r="BI54" s="28">
        <v>10.993843447669304</v>
      </c>
      <c r="BK54" s="49"/>
    </row>
    <row r="55" spans="1:63" ht="13.95" customHeight="1" x14ac:dyDescent="0.25">
      <c r="A55" s="22">
        <v>52</v>
      </c>
      <c r="B55" s="22">
        <v>5</v>
      </c>
      <c r="C55" s="22" t="s">
        <v>508</v>
      </c>
      <c r="D55" s="22" t="s">
        <v>105</v>
      </c>
      <c r="E55" s="23">
        <v>0.59</v>
      </c>
      <c r="F55" s="23" t="str">
        <f t="shared" si="1"/>
        <v>&gt;0.5</v>
      </c>
      <c r="G55" s="24">
        <v>7.8</v>
      </c>
      <c r="H55" s="23" t="str">
        <f t="shared" si="20"/>
        <v>&gt;7.0</v>
      </c>
      <c r="M55" s="18">
        <v>150</v>
      </c>
      <c r="N55" s="25" t="str">
        <f t="shared" si="3"/>
        <v>110–180</v>
      </c>
      <c r="O55" s="18">
        <v>26.197600000000001</v>
      </c>
      <c r="P55" s="25" t="str">
        <f t="shared" si="4"/>
        <v>&lt;26</v>
      </c>
      <c r="Q55" s="18">
        <v>29.88</v>
      </c>
      <c r="R55" s="25" t="str">
        <f t="shared" si="5"/>
        <v>25–58</v>
      </c>
      <c r="S55" s="22" t="s">
        <v>8</v>
      </c>
      <c r="T55" s="40">
        <v>1.5918000000000001</v>
      </c>
      <c r="U55" s="25" t="str">
        <f t="shared" si="6"/>
        <v>1.5–3</v>
      </c>
      <c r="V55" s="48">
        <v>0.1137</v>
      </c>
      <c r="W55" s="25" t="str">
        <f t="shared" si="7"/>
        <v>0.07–0.11</v>
      </c>
      <c r="X55" s="22">
        <v>2</v>
      </c>
      <c r="Y55" s="22">
        <v>0</v>
      </c>
      <c r="Z55" s="22">
        <v>1</v>
      </c>
      <c r="AA55" s="22">
        <v>0</v>
      </c>
      <c r="AB55" s="22">
        <v>0</v>
      </c>
      <c r="AC55" s="22">
        <v>1</v>
      </c>
      <c r="AD55" s="22">
        <f t="shared" si="21"/>
        <v>7</v>
      </c>
      <c r="AE55" s="22">
        <v>4</v>
      </c>
      <c r="AF55" s="23" t="str">
        <f t="shared" si="15"/>
        <v>&gt;6000</v>
      </c>
      <c r="AG55" s="18">
        <v>6900</v>
      </c>
      <c r="AH55" s="18">
        <v>7000</v>
      </c>
      <c r="AI55" s="27">
        <f t="shared" si="22"/>
        <v>1.4388737452099671E-2</v>
      </c>
      <c r="AP55" s="23" t="str">
        <f t="shared" si="23"/>
        <v>20–30</v>
      </c>
      <c r="AQ55" s="24">
        <v>27.8</v>
      </c>
      <c r="AR55" s="24">
        <v>37.200000000000003</v>
      </c>
      <c r="AS55" s="27">
        <f t="shared" si="24"/>
        <v>0.29127274058250957</v>
      </c>
      <c r="AT55" s="50"/>
      <c r="AU55" s="50"/>
      <c r="AV55" s="51"/>
      <c r="AW55" s="50"/>
      <c r="AX55" s="50"/>
      <c r="AY55" s="51"/>
      <c r="AZ55" s="18">
        <v>191.82</v>
      </c>
      <c r="BA55" s="18">
        <v>260.40000000000003</v>
      </c>
      <c r="BB55" s="27">
        <f t="shared" si="25"/>
        <v>0.3056614780346093</v>
      </c>
      <c r="BI55" s="28">
        <v>5.9052644804623702</v>
      </c>
      <c r="BK55" s="49"/>
    </row>
    <row r="56" spans="1:63" ht="13.95" customHeight="1" x14ac:dyDescent="0.25">
      <c r="A56" s="22">
        <v>53</v>
      </c>
      <c r="B56" s="22">
        <v>5</v>
      </c>
      <c r="C56" s="22" t="s">
        <v>508</v>
      </c>
      <c r="D56" s="22" t="s">
        <v>25</v>
      </c>
      <c r="E56" s="23">
        <v>0.42</v>
      </c>
      <c r="F56" s="23" t="str">
        <f t="shared" si="1"/>
        <v>≤0.5</v>
      </c>
      <c r="G56" s="24">
        <v>8.1</v>
      </c>
      <c r="H56" s="23" t="str">
        <f t="shared" si="20"/>
        <v>&gt;7.0</v>
      </c>
      <c r="M56" s="18">
        <v>150</v>
      </c>
      <c r="N56" s="25" t="str">
        <f t="shared" si="3"/>
        <v>110–180</v>
      </c>
      <c r="O56" s="18">
        <v>26.197600000000001</v>
      </c>
      <c r="P56" s="25" t="str">
        <f t="shared" si="4"/>
        <v>&lt;26</v>
      </c>
      <c r="Q56" s="18">
        <v>29.88</v>
      </c>
      <c r="R56" s="25" t="str">
        <f t="shared" si="5"/>
        <v>25–58</v>
      </c>
      <c r="S56" s="22" t="s">
        <v>8</v>
      </c>
      <c r="T56" s="40">
        <v>1.5918000000000001</v>
      </c>
      <c r="U56" s="25" t="str">
        <f t="shared" si="6"/>
        <v>1.5–3</v>
      </c>
      <c r="V56" s="48">
        <v>0.1137</v>
      </c>
      <c r="W56" s="25" t="str">
        <f t="shared" si="7"/>
        <v>0.07–0.11</v>
      </c>
      <c r="X56" s="22">
        <v>2</v>
      </c>
      <c r="Y56" s="22">
        <v>0</v>
      </c>
      <c r="Z56" s="22">
        <v>1</v>
      </c>
      <c r="AA56" s="22">
        <v>0</v>
      </c>
      <c r="AB56" s="22">
        <v>0</v>
      </c>
      <c r="AC56" s="22">
        <v>1</v>
      </c>
      <c r="AD56" s="22">
        <f t="shared" si="21"/>
        <v>7</v>
      </c>
      <c r="AE56" s="22">
        <v>4</v>
      </c>
      <c r="AF56" s="23" t="str">
        <f t="shared" si="15"/>
        <v>4000–6000</v>
      </c>
      <c r="AG56" s="18">
        <v>5200</v>
      </c>
      <c r="AH56" s="18">
        <v>5200</v>
      </c>
      <c r="AI56" s="27">
        <f t="shared" si="22"/>
        <v>0</v>
      </c>
      <c r="AP56" s="23" t="str">
        <f t="shared" si="23"/>
        <v>30–40</v>
      </c>
      <c r="AQ56" s="24">
        <v>30.5</v>
      </c>
      <c r="AR56" s="24">
        <v>49.2</v>
      </c>
      <c r="AS56" s="27">
        <f t="shared" si="24"/>
        <v>0.47816693988489656</v>
      </c>
      <c r="AT56" s="50"/>
      <c r="AU56" s="50"/>
      <c r="AV56" s="51"/>
      <c r="AW56" s="50"/>
      <c r="AX56" s="50"/>
      <c r="AY56" s="51"/>
      <c r="AZ56" s="18">
        <v>158.6</v>
      </c>
      <c r="BA56" s="18">
        <v>255.84000000000003</v>
      </c>
      <c r="BB56" s="27">
        <f t="shared" si="25"/>
        <v>0.47816693988489656</v>
      </c>
      <c r="BI56" s="28">
        <v>11.747706998366629</v>
      </c>
      <c r="BK56" s="49"/>
    </row>
    <row r="57" spans="1:63" ht="13.95" customHeight="1" x14ac:dyDescent="0.25">
      <c r="A57" s="22">
        <v>54</v>
      </c>
      <c r="B57" s="22">
        <v>5</v>
      </c>
      <c r="C57" s="22" t="s">
        <v>508</v>
      </c>
      <c r="D57" s="22" t="s">
        <v>106</v>
      </c>
      <c r="E57" s="23">
        <v>0.42</v>
      </c>
      <c r="F57" s="23" t="str">
        <f t="shared" si="1"/>
        <v>≤0.5</v>
      </c>
      <c r="G57" s="24">
        <v>8.1</v>
      </c>
      <c r="H57" s="23" t="str">
        <f t="shared" si="20"/>
        <v>&gt;7.0</v>
      </c>
      <c r="M57" s="18">
        <v>150</v>
      </c>
      <c r="N57" s="25" t="str">
        <f t="shared" si="3"/>
        <v>110–180</v>
      </c>
      <c r="O57" s="18">
        <v>26.197600000000001</v>
      </c>
      <c r="P57" s="25" t="str">
        <f t="shared" si="4"/>
        <v>&lt;26</v>
      </c>
      <c r="Q57" s="18">
        <v>29.88</v>
      </c>
      <c r="R57" s="25" t="str">
        <f t="shared" si="5"/>
        <v>25–58</v>
      </c>
      <c r="S57" s="22" t="s">
        <v>8</v>
      </c>
      <c r="T57" s="40">
        <v>1.5918000000000001</v>
      </c>
      <c r="U57" s="25" t="str">
        <f t="shared" si="6"/>
        <v>1.5–3</v>
      </c>
      <c r="V57" s="48">
        <v>0.1137</v>
      </c>
      <c r="W57" s="25" t="str">
        <f t="shared" si="7"/>
        <v>0.07–0.11</v>
      </c>
      <c r="X57" s="22">
        <v>2</v>
      </c>
      <c r="Y57" s="22">
        <v>0</v>
      </c>
      <c r="Z57" s="22">
        <v>1</v>
      </c>
      <c r="AA57" s="22">
        <v>0</v>
      </c>
      <c r="AB57" s="22">
        <v>0</v>
      </c>
      <c r="AC57" s="22">
        <v>1</v>
      </c>
      <c r="AD57" s="22">
        <f t="shared" si="21"/>
        <v>7</v>
      </c>
      <c r="AE57" s="22">
        <v>4</v>
      </c>
      <c r="AF57" s="23" t="str">
        <f t="shared" si="15"/>
        <v>4000–6000</v>
      </c>
      <c r="AG57" s="18">
        <v>5700</v>
      </c>
      <c r="AH57" s="18">
        <v>6300</v>
      </c>
      <c r="AI57" s="27">
        <f t="shared" si="22"/>
        <v>0.10008345855698263</v>
      </c>
      <c r="AP57" s="23" t="str">
        <f t="shared" si="23"/>
        <v>20–30</v>
      </c>
      <c r="AQ57" s="24">
        <v>28.1</v>
      </c>
      <c r="AR57" s="24">
        <v>38.4</v>
      </c>
      <c r="AS57" s="27">
        <f t="shared" si="24"/>
        <v>0.31228788325398094</v>
      </c>
      <c r="AT57" s="50"/>
      <c r="AU57" s="50"/>
      <c r="AV57" s="51"/>
      <c r="AW57" s="50"/>
      <c r="AX57" s="50"/>
      <c r="AY57" s="51"/>
      <c r="AZ57" s="18">
        <v>160.16999999999999</v>
      </c>
      <c r="BA57" s="18">
        <v>241.92</v>
      </c>
      <c r="BB57" s="27">
        <f t="shared" si="25"/>
        <v>0.41237134181096363</v>
      </c>
      <c r="BI57" s="28">
        <v>6.4706621434853604</v>
      </c>
      <c r="BK57" s="49"/>
    </row>
    <row r="58" spans="1:63" ht="13.95" customHeight="1" x14ac:dyDescent="0.25">
      <c r="A58" s="22">
        <v>55</v>
      </c>
      <c r="B58" s="22">
        <v>5</v>
      </c>
      <c r="C58" s="22" t="s">
        <v>508</v>
      </c>
      <c r="D58" s="22" t="s">
        <v>4</v>
      </c>
      <c r="E58" s="23">
        <v>0.21</v>
      </c>
      <c r="F58" s="23" t="str">
        <f t="shared" si="1"/>
        <v>≤0.5</v>
      </c>
      <c r="G58" s="24">
        <v>8.9</v>
      </c>
      <c r="H58" s="23" t="str">
        <f t="shared" si="20"/>
        <v>&gt;7.0</v>
      </c>
      <c r="M58" s="18">
        <v>250</v>
      </c>
      <c r="N58" s="25" t="str">
        <f t="shared" si="3"/>
        <v>&gt;180</v>
      </c>
      <c r="O58" s="18">
        <v>46.349600000000002</v>
      </c>
      <c r="P58" s="25" t="str">
        <f t="shared" si="4"/>
        <v>&gt;44</v>
      </c>
      <c r="Q58" s="18">
        <v>0</v>
      </c>
      <c r="R58" s="25" t="str">
        <f t="shared" si="5"/>
        <v>&lt;25</v>
      </c>
      <c r="S58" s="22" t="s">
        <v>8</v>
      </c>
      <c r="T58" s="40">
        <v>1.5918000000000001</v>
      </c>
      <c r="U58" s="25" t="str">
        <f t="shared" si="6"/>
        <v>1.5–3</v>
      </c>
      <c r="V58" s="48">
        <v>0.1137</v>
      </c>
      <c r="W58" s="25" t="str">
        <f t="shared" si="7"/>
        <v>0.07–0.11</v>
      </c>
      <c r="X58" s="22">
        <v>2</v>
      </c>
      <c r="Y58" s="22">
        <v>0</v>
      </c>
      <c r="Z58" s="22">
        <v>1</v>
      </c>
      <c r="AA58" s="22">
        <v>0</v>
      </c>
      <c r="AB58" s="22">
        <v>0</v>
      </c>
      <c r="AC58" s="22">
        <v>1</v>
      </c>
      <c r="AD58" s="22">
        <f t="shared" si="21"/>
        <v>7</v>
      </c>
      <c r="AE58" s="22">
        <v>4</v>
      </c>
      <c r="AF58" s="23" t="str">
        <f t="shared" si="15"/>
        <v>&gt;6000</v>
      </c>
      <c r="AG58" s="18">
        <v>6900</v>
      </c>
      <c r="AH58" s="18">
        <v>6800</v>
      </c>
      <c r="AI58" s="27">
        <f t="shared" si="22"/>
        <v>-1.4598799421152636E-2</v>
      </c>
      <c r="AP58" s="23" t="str">
        <f t="shared" si="23"/>
        <v>30–40</v>
      </c>
      <c r="AQ58" s="24">
        <v>33.4</v>
      </c>
      <c r="AR58" s="24">
        <v>54</v>
      </c>
      <c r="AS58" s="27">
        <f t="shared" si="24"/>
        <v>0.4804281465816197</v>
      </c>
      <c r="AT58" s="50"/>
      <c r="AU58" s="50"/>
      <c r="AV58" s="51"/>
      <c r="AW58" s="50"/>
      <c r="AX58" s="50"/>
      <c r="AY58" s="51"/>
      <c r="AZ58" s="18">
        <v>230.46</v>
      </c>
      <c r="BA58" s="18">
        <v>367.2</v>
      </c>
      <c r="BB58" s="27">
        <f t="shared" si="25"/>
        <v>0.46582934716046687</v>
      </c>
      <c r="BI58" s="28">
        <v>12.941324286970724</v>
      </c>
      <c r="BK58" s="49"/>
    </row>
    <row r="59" spans="1:63" ht="13.95" customHeight="1" x14ac:dyDescent="0.25">
      <c r="A59" s="22">
        <v>56</v>
      </c>
      <c r="B59" s="22">
        <v>5</v>
      </c>
      <c r="C59" s="22" t="s">
        <v>508</v>
      </c>
      <c r="D59" s="22" t="s">
        <v>4</v>
      </c>
      <c r="E59" s="23">
        <v>0.22</v>
      </c>
      <c r="F59" s="23" t="str">
        <f t="shared" si="1"/>
        <v>≤0.5</v>
      </c>
      <c r="G59" s="24">
        <v>8.9</v>
      </c>
      <c r="H59" s="23" t="str">
        <f t="shared" si="20"/>
        <v>&gt;7.0</v>
      </c>
      <c r="M59" s="18">
        <v>250</v>
      </c>
      <c r="N59" s="25" t="str">
        <f t="shared" si="3"/>
        <v>&gt;180</v>
      </c>
      <c r="O59" s="18">
        <v>46.349600000000002</v>
      </c>
      <c r="P59" s="25" t="str">
        <f t="shared" si="4"/>
        <v>&gt;44</v>
      </c>
      <c r="Q59" s="18">
        <v>0</v>
      </c>
      <c r="R59" s="25" t="str">
        <f t="shared" si="5"/>
        <v>&lt;25</v>
      </c>
      <c r="S59" s="22" t="s">
        <v>8</v>
      </c>
      <c r="T59" s="40">
        <v>1.5918000000000001</v>
      </c>
      <c r="U59" s="25" t="str">
        <f t="shared" si="6"/>
        <v>1.5–3</v>
      </c>
      <c r="V59" s="48">
        <v>0.1137</v>
      </c>
      <c r="W59" s="25" t="str">
        <f t="shared" si="7"/>
        <v>0.07–0.11</v>
      </c>
      <c r="X59" s="22">
        <v>2</v>
      </c>
      <c r="Y59" s="22">
        <v>0</v>
      </c>
      <c r="Z59" s="22">
        <v>1</v>
      </c>
      <c r="AA59" s="22">
        <v>0</v>
      </c>
      <c r="AB59" s="22">
        <v>0</v>
      </c>
      <c r="AC59" s="22">
        <v>1</v>
      </c>
      <c r="AD59" s="22">
        <f t="shared" si="21"/>
        <v>7</v>
      </c>
      <c r="AE59" s="22">
        <v>3</v>
      </c>
      <c r="AF59" s="23" t="str">
        <f t="shared" si="15"/>
        <v>4000–6000</v>
      </c>
      <c r="AG59" s="18">
        <v>5300</v>
      </c>
      <c r="AH59" s="18">
        <v>5200</v>
      </c>
      <c r="AI59" s="27">
        <f t="shared" si="22"/>
        <v>-1.9048194970694474E-2</v>
      </c>
      <c r="AP59" s="23" t="str">
        <f t="shared" si="23"/>
        <v>30–40</v>
      </c>
      <c r="AQ59" s="24">
        <v>33.1</v>
      </c>
      <c r="AR59" s="24">
        <v>51.1</v>
      </c>
      <c r="AS59" s="27">
        <f t="shared" si="24"/>
        <v>0.43425121482664147</v>
      </c>
      <c r="AT59" s="50"/>
      <c r="AU59" s="50"/>
      <c r="AV59" s="51"/>
      <c r="AW59" s="50"/>
      <c r="AX59" s="50"/>
      <c r="AY59" s="51"/>
      <c r="AZ59" s="18">
        <v>175.43</v>
      </c>
      <c r="BA59" s="18">
        <v>265.72000000000003</v>
      </c>
      <c r="BB59" s="27">
        <f t="shared" si="25"/>
        <v>0.41520301985594715</v>
      </c>
      <c r="BI59" s="28">
        <v>11.307953260459856</v>
      </c>
      <c r="BK59" s="49"/>
    </row>
    <row r="60" spans="1:63" ht="13.95" customHeight="1" x14ac:dyDescent="0.25">
      <c r="A60" s="22">
        <v>57</v>
      </c>
      <c r="B60" s="22">
        <v>5</v>
      </c>
      <c r="C60" s="22" t="s">
        <v>508</v>
      </c>
      <c r="D60" s="22" t="s">
        <v>5</v>
      </c>
      <c r="E60" s="23">
        <v>0.46</v>
      </c>
      <c r="F60" s="23" t="str">
        <f t="shared" si="1"/>
        <v>≤0.5</v>
      </c>
      <c r="G60" s="24">
        <v>7.8</v>
      </c>
      <c r="H60" s="23" t="str">
        <f t="shared" si="20"/>
        <v>&gt;7.0</v>
      </c>
      <c r="M60" s="18">
        <v>120</v>
      </c>
      <c r="N60" s="25" t="str">
        <f t="shared" si="3"/>
        <v>110–180</v>
      </c>
      <c r="O60" s="18">
        <v>35.266000000000005</v>
      </c>
      <c r="P60" s="25" t="str">
        <f t="shared" si="4"/>
        <v>26–44</v>
      </c>
      <c r="Q60" s="18">
        <v>0</v>
      </c>
      <c r="R60" s="25" t="str">
        <f t="shared" si="5"/>
        <v>&lt;25</v>
      </c>
      <c r="S60" s="22" t="s">
        <v>8</v>
      </c>
      <c r="T60" s="40">
        <v>1.5918000000000001</v>
      </c>
      <c r="U60" s="25" t="str">
        <f t="shared" si="6"/>
        <v>1.5–3</v>
      </c>
      <c r="V60" s="48">
        <v>0.1137</v>
      </c>
      <c r="W60" s="25" t="str">
        <f t="shared" si="7"/>
        <v>0.07–0.11</v>
      </c>
      <c r="X60" s="22">
        <v>2</v>
      </c>
      <c r="Y60" s="22">
        <v>0</v>
      </c>
      <c r="Z60" s="22">
        <v>1</v>
      </c>
      <c r="AA60" s="22">
        <v>0</v>
      </c>
      <c r="AB60" s="22">
        <v>0</v>
      </c>
      <c r="AC60" s="22">
        <v>1</v>
      </c>
      <c r="AD60" s="22">
        <f t="shared" si="21"/>
        <v>7</v>
      </c>
      <c r="AE60" s="22">
        <v>3</v>
      </c>
      <c r="AF60" s="23" t="str">
        <f t="shared" si="15"/>
        <v>2000–4000</v>
      </c>
      <c r="AG60" s="18">
        <v>2500</v>
      </c>
      <c r="AH60" s="18">
        <v>2700</v>
      </c>
      <c r="AI60" s="27">
        <f t="shared" si="22"/>
        <v>7.6961041136128394E-2</v>
      </c>
      <c r="AP60" s="23" t="str">
        <f t="shared" si="23"/>
        <v>30–40</v>
      </c>
      <c r="AQ60" s="24">
        <v>30.8</v>
      </c>
      <c r="AR60" s="24">
        <v>47.6</v>
      </c>
      <c r="AS60" s="27">
        <f t="shared" si="24"/>
        <v>0.4353180712578455</v>
      </c>
      <c r="AT60" s="50"/>
      <c r="AU60" s="50"/>
      <c r="AV60" s="51"/>
      <c r="AW60" s="50"/>
      <c r="AX60" s="50"/>
      <c r="AY60" s="51"/>
      <c r="AZ60" s="18">
        <v>77</v>
      </c>
      <c r="BA60" s="18">
        <v>128.52000000000001</v>
      </c>
      <c r="BB60" s="27">
        <f t="shared" si="25"/>
        <v>0.51227911239397395</v>
      </c>
      <c r="BI60" s="28">
        <v>10.554089709762533</v>
      </c>
      <c r="BK60" s="49"/>
    </row>
    <row r="61" spans="1:63" ht="13.95" customHeight="1" x14ac:dyDescent="0.25">
      <c r="A61" s="22">
        <v>58</v>
      </c>
      <c r="B61" s="22">
        <v>5</v>
      </c>
      <c r="C61" s="22" t="s">
        <v>508</v>
      </c>
      <c r="D61" s="22" t="s">
        <v>5</v>
      </c>
      <c r="E61" s="23">
        <v>0.46</v>
      </c>
      <c r="F61" s="23" t="str">
        <f t="shared" si="1"/>
        <v>≤0.5</v>
      </c>
      <c r="G61" s="24">
        <v>7.8</v>
      </c>
      <c r="H61" s="23" t="str">
        <f t="shared" si="20"/>
        <v>&gt;7.0</v>
      </c>
      <c r="M61" s="18">
        <v>120</v>
      </c>
      <c r="N61" s="25" t="str">
        <f t="shared" si="3"/>
        <v>110–180</v>
      </c>
      <c r="O61" s="18">
        <v>35.266000000000005</v>
      </c>
      <c r="P61" s="25" t="str">
        <f t="shared" si="4"/>
        <v>26–44</v>
      </c>
      <c r="Q61" s="18">
        <v>0</v>
      </c>
      <c r="R61" s="25" t="str">
        <f t="shared" si="5"/>
        <v>&lt;25</v>
      </c>
      <c r="S61" s="22" t="s">
        <v>8</v>
      </c>
      <c r="T61" s="40">
        <v>1.5918000000000001</v>
      </c>
      <c r="U61" s="25" t="str">
        <f t="shared" si="6"/>
        <v>1.5–3</v>
      </c>
      <c r="V61" s="48">
        <v>0.1137</v>
      </c>
      <c r="W61" s="25" t="str">
        <f t="shared" si="7"/>
        <v>0.07–0.11</v>
      </c>
      <c r="X61" s="22">
        <v>2</v>
      </c>
      <c r="Y61" s="22">
        <v>0</v>
      </c>
      <c r="Z61" s="22">
        <v>1</v>
      </c>
      <c r="AA61" s="22">
        <v>0</v>
      </c>
      <c r="AB61" s="22">
        <v>0</v>
      </c>
      <c r="AC61" s="22">
        <v>1</v>
      </c>
      <c r="AD61" s="22">
        <f t="shared" si="21"/>
        <v>7</v>
      </c>
      <c r="AE61" s="22">
        <v>4</v>
      </c>
      <c r="AF61" s="23" t="str">
        <f t="shared" si="15"/>
        <v>4000–6000</v>
      </c>
      <c r="AG61" s="18">
        <v>5300</v>
      </c>
      <c r="AH61" s="18">
        <v>5300</v>
      </c>
      <c r="AI61" s="27">
        <f t="shared" si="22"/>
        <v>0</v>
      </c>
      <c r="AP61" s="23" t="str">
        <f t="shared" si="23"/>
        <v>30–40</v>
      </c>
      <c r="AQ61" s="24">
        <v>32.5</v>
      </c>
      <c r="AR61" s="24">
        <v>53.3</v>
      </c>
      <c r="AS61" s="27">
        <f t="shared" si="24"/>
        <v>0.494696241836107</v>
      </c>
      <c r="AT61" s="50"/>
      <c r="AU61" s="50"/>
      <c r="AV61" s="51"/>
      <c r="AW61" s="50"/>
      <c r="AX61" s="50"/>
      <c r="AY61" s="51"/>
      <c r="AZ61" s="18">
        <v>172.25</v>
      </c>
      <c r="BA61" s="18">
        <v>282.49</v>
      </c>
      <c r="BB61" s="27">
        <f t="shared" si="25"/>
        <v>0.49469624183610711</v>
      </c>
      <c r="BI61" s="28">
        <v>13.066968212086943</v>
      </c>
      <c r="BK61" s="49"/>
    </row>
    <row r="62" spans="1:63" ht="13.95" customHeight="1" x14ac:dyDescent="0.25">
      <c r="A62" s="22">
        <v>59</v>
      </c>
      <c r="B62" s="22">
        <v>5</v>
      </c>
      <c r="C62" s="22" t="s">
        <v>508</v>
      </c>
      <c r="D62" s="22" t="s">
        <v>5</v>
      </c>
      <c r="E62" s="23">
        <v>0.41</v>
      </c>
      <c r="F62" s="23" t="str">
        <f t="shared" si="1"/>
        <v>≤0.5</v>
      </c>
      <c r="G62" s="24">
        <v>7.9</v>
      </c>
      <c r="H62" s="23" t="str">
        <f t="shared" si="20"/>
        <v>&gt;7.0</v>
      </c>
      <c r="M62" s="18">
        <v>120</v>
      </c>
      <c r="N62" s="25" t="str">
        <f t="shared" si="3"/>
        <v>110–180</v>
      </c>
      <c r="O62" s="18">
        <v>35.266000000000005</v>
      </c>
      <c r="P62" s="25" t="str">
        <f t="shared" si="4"/>
        <v>26–44</v>
      </c>
      <c r="Q62" s="18">
        <v>0</v>
      </c>
      <c r="R62" s="25" t="str">
        <f t="shared" si="5"/>
        <v>&lt;25</v>
      </c>
      <c r="S62" s="22" t="s">
        <v>8</v>
      </c>
      <c r="T62" s="40">
        <v>1.5918000000000001</v>
      </c>
      <c r="U62" s="25" t="str">
        <f t="shared" si="6"/>
        <v>1.5–3</v>
      </c>
      <c r="V62" s="48">
        <v>0.1137</v>
      </c>
      <c r="W62" s="25" t="str">
        <f t="shared" si="7"/>
        <v>0.07–0.11</v>
      </c>
      <c r="X62" s="22">
        <v>2</v>
      </c>
      <c r="Y62" s="22">
        <v>0</v>
      </c>
      <c r="Z62" s="22">
        <v>1</v>
      </c>
      <c r="AA62" s="22">
        <v>0</v>
      </c>
      <c r="AB62" s="22">
        <v>0</v>
      </c>
      <c r="AC62" s="22">
        <v>1</v>
      </c>
      <c r="AD62" s="22">
        <f t="shared" si="21"/>
        <v>7</v>
      </c>
      <c r="AE62" s="22">
        <v>4</v>
      </c>
      <c r="AF62" s="23" t="str">
        <f t="shared" si="15"/>
        <v>4000–6000</v>
      </c>
      <c r="AG62" s="18">
        <v>4800</v>
      </c>
      <c r="AH62" s="18">
        <v>5200</v>
      </c>
      <c r="AI62" s="27">
        <f t="shared" si="22"/>
        <v>8.0042707673536356E-2</v>
      </c>
      <c r="AP62" s="23" t="str">
        <f t="shared" si="23"/>
        <v>20–30</v>
      </c>
      <c r="AQ62" s="24">
        <v>22.4</v>
      </c>
      <c r="AR62" s="24">
        <v>45.6</v>
      </c>
      <c r="AS62" s="27">
        <f t="shared" si="24"/>
        <v>0.71084675765934635</v>
      </c>
      <c r="AT62" s="50"/>
      <c r="AU62" s="50"/>
      <c r="AV62" s="51"/>
      <c r="AW62" s="50"/>
      <c r="AX62" s="50"/>
      <c r="AY62" s="51"/>
      <c r="AZ62" s="18">
        <v>107.52</v>
      </c>
      <c r="BA62" s="18">
        <v>237.12</v>
      </c>
      <c r="BB62" s="27">
        <f t="shared" si="25"/>
        <v>0.79088946533288262</v>
      </c>
      <c r="BI62" s="28">
        <v>14.574695313481595</v>
      </c>
      <c r="BK62" s="49"/>
    </row>
    <row r="63" spans="1:63" ht="13.95" customHeight="1" x14ac:dyDescent="0.25">
      <c r="A63" s="22">
        <v>60</v>
      </c>
      <c r="B63" s="22">
        <v>5</v>
      </c>
      <c r="C63" s="22" t="s">
        <v>508</v>
      </c>
      <c r="D63" s="22" t="s">
        <v>5</v>
      </c>
      <c r="E63" s="23">
        <v>0.41</v>
      </c>
      <c r="F63" s="23" t="str">
        <f t="shared" si="1"/>
        <v>≤0.5</v>
      </c>
      <c r="G63" s="24">
        <v>7.9</v>
      </c>
      <c r="H63" s="23" t="str">
        <f t="shared" si="20"/>
        <v>&gt;7.0</v>
      </c>
      <c r="M63" s="18">
        <v>120</v>
      </c>
      <c r="N63" s="25" t="str">
        <f t="shared" si="3"/>
        <v>110–180</v>
      </c>
      <c r="O63" s="18">
        <v>35.266000000000005</v>
      </c>
      <c r="P63" s="25" t="str">
        <f t="shared" si="4"/>
        <v>26–44</v>
      </c>
      <c r="Q63" s="18">
        <v>0</v>
      </c>
      <c r="R63" s="25" t="str">
        <f t="shared" si="5"/>
        <v>&lt;25</v>
      </c>
      <c r="S63" s="22" t="s">
        <v>8</v>
      </c>
      <c r="T63" s="40">
        <v>1.5918000000000001</v>
      </c>
      <c r="U63" s="25" t="str">
        <f t="shared" si="6"/>
        <v>1.5–3</v>
      </c>
      <c r="V63" s="48">
        <v>0.1137</v>
      </c>
      <c r="W63" s="25" t="str">
        <f t="shared" si="7"/>
        <v>0.07–0.11</v>
      </c>
      <c r="X63" s="22">
        <v>2</v>
      </c>
      <c r="Y63" s="22">
        <v>0</v>
      </c>
      <c r="Z63" s="22">
        <v>1</v>
      </c>
      <c r="AA63" s="22">
        <v>0</v>
      </c>
      <c r="AB63" s="22">
        <v>0</v>
      </c>
      <c r="AC63" s="22">
        <v>1</v>
      </c>
      <c r="AD63" s="22">
        <f t="shared" si="21"/>
        <v>7</v>
      </c>
      <c r="AE63" s="22">
        <v>4</v>
      </c>
      <c r="AF63" s="23" t="str">
        <f t="shared" si="15"/>
        <v>4000–6000</v>
      </c>
      <c r="AG63" s="18">
        <v>5300</v>
      </c>
      <c r="AH63" s="18">
        <v>5400</v>
      </c>
      <c r="AI63" s="27">
        <f t="shared" si="22"/>
        <v>1.8692133012152546E-2</v>
      </c>
      <c r="AP63" s="23" t="str">
        <f t="shared" si="23"/>
        <v>20–30</v>
      </c>
      <c r="AQ63" s="24">
        <v>26.2</v>
      </c>
      <c r="AR63" s="24">
        <v>44.4</v>
      </c>
      <c r="AS63" s="27">
        <f t="shared" si="24"/>
        <v>0.5274800586711279</v>
      </c>
      <c r="AT63" s="50"/>
      <c r="AU63" s="50"/>
      <c r="AV63" s="51"/>
      <c r="AW63" s="50"/>
      <c r="AX63" s="50"/>
      <c r="AY63" s="51"/>
      <c r="AZ63" s="18">
        <v>138.86000000000001</v>
      </c>
      <c r="BA63" s="18">
        <v>239.76</v>
      </c>
      <c r="BB63" s="27">
        <f t="shared" si="25"/>
        <v>0.54617219168328024</v>
      </c>
      <c r="BI63" s="28">
        <v>11.433597185576076</v>
      </c>
      <c r="BK63" s="49"/>
    </row>
    <row r="64" spans="1:63" ht="13.95" customHeight="1" x14ac:dyDescent="0.25">
      <c r="A64" s="22">
        <v>61</v>
      </c>
      <c r="B64" s="22">
        <v>5</v>
      </c>
      <c r="C64" s="22" t="s">
        <v>508</v>
      </c>
      <c r="D64" s="22" t="s">
        <v>5</v>
      </c>
      <c r="E64" s="23">
        <v>0.55000000000000004</v>
      </c>
      <c r="F64" s="23" t="str">
        <f t="shared" si="1"/>
        <v>&gt;0.5</v>
      </c>
      <c r="G64" s="24">
        <v>8.1999999999999993</v>
      </c>
      <c r="H64" s="23" t="str">
        <f t="shared" si="20"/>
        <v>&gt;7.0</v>
      </c>
      <c r="M64" s="18">
        <v>120</v>
      </c>
      <c r="N64" s="25" t="str">
        <f t="shared" si="3"/>
        <v>110–180</v>
      </c>
      <c r="O64" s="18">
        <v>35.266000000000005</v>
      </c>
      <c r="P64" s="25" t="str">
        <f t="shared" si="4"/>
        <v>26–44</v>
      </c>
      <c r="Q64" s="18">
        <v>0</v>
      </c>
      <c r="R64" s="25" t="str">
        <f t="shared" si="5"/>
        <v>&lt;25</v>
      </c>
      <c r="S64" s="22" t="s">
        <v>8</v>
      </c>
      <c r="T64" s="40">
        <v>1.5918000000000001</v>
      </c>
      <c r="U64" s="25" t="str">
        <f t="shared" si="6"/>
        <v>1.5–3</v>
      </c>
      <c r="V64" s="48">
        <v>0.1137</v>
      </c>
      <c r="W64" s="25" t="str">
        <f t="shared" si="7"/>
        <v>0.07–0.11</v>
      </c>
      <c r="X64" s="22">
        <v>2</v>
      </c>
      <c r="Y64" s="22">
        <v>0</v>
      </c>
      <c r="Z64" s="22">
        <v>1</v>
      </c>
      <c r="AA64" s="22">
        <v>0</v>
      </c>
      <c r="AB64" s="22">
        <v>0</v>
      </c>
      <c r="AC64" s="22">
        <v>1</v>
      </c>
      <c r="AD64" s="22">
        <f t="shared" si="21"/>
        <v>7</v>
      </c>
      <c r="AE64" s="22">
        <v>4</v>
      </c>
      <c r="AF64" s="23" t="str">
        <f t="shared" si="15"/>
        <v>2000–4000</v>
      </c>
      <c r="AG64" s="18">
        <v>3700</v>
      </c>
      <c r="AH64" s="18">
        <v>3700</v>
      </c>
      <c r="AI64" s="27">
        <f t="shared" si="22"/>
        <v>0</v>
      </c>
      <c r="AP64" s="23" t="str">
        <f t="shared" si="23"/>
        <v>20–30</v>
      </c>
      <c r="AQ64" s="24">
        <v>28</v>
      </c>
      <c r="AR64" s="24">
        <v>51.8</v>
      </c>
      <c r="AS64" s="27">
        <f t="shared" si="24"/>
        <v>0.61518563909023338</v>
      </c>
      <c r="AT64" s="50"/>
      <c r="AU64" s="50"/>
      <c r="AV64" s="51"/>
      <c r="AW64" s="50"/>
      <c r="AX64" s="50"/>
      <c r="AY64" s="51"/>
      <c r="AZ64" s="18">
        <v>103.6</v>
      </c>
      <c r="BA64" s="18">
        <v>191.66</v>
      </c>
      <c r="BB64" s="27">
        <f t="shared" si="25"/>
        <v>0.61518563909023349</v>
      </c>
      <c r="BI64" s="28">
        <v>14.951627088830252</v>
      </c>
      <c r="BK64" s="49"/>
    </row>
    <row r="65" spans="1:63" ht="13.95" customHeight="1" x14ac:dyDescent="0.25">
      <c r="A65" s="22">
        <v>62</v>
      </c>
      <c r="B65" s="22">
        <v>5</v>
      </c>
      <c r="C65" s="22" t="s">
        <v>508</v>
      </c>
      <c r="D65" s="22" t="s">
        <v>107</v>
      </c>
      <c r="E65" s="23">
        <v>0.94</v>
      </c>
      <c r="F65" s="23" t="str">
        <f t="shared" si="1"/>
        <v>&gt;0.5</v>
      </c>
      <c r="G65" s="24">
        <v>7.8</v>
      </c>
      <c r="H65" s="23" t="str">
        <f t="shared" si="20"/>
        <v>&gt;7.0</v>
      </c>
      <c r="M65" s="18">
        <v>150</v>
      </c>
      <c r="N65" s="25" t="str">
        <f t="shared" si="3"/>
        <v>110–180</v>
      </c>
      <c r="O65" s="18">
        <v>36.273600000000002</v>
      </c>
      <c r="P65" s="25" t="str">
        <f t="shared" si="4"/>
        <v>26–44</v>
      </c>
      <c r="Q65" s="18">
        <v>0</v>
      </c>
      <c r="R65" s="25" t="str">
        <f t="shared" si="5"/>
        <v>&lt;25</v>
      </c>
      <c r="S65" s="22" t="s">
        <v>8</v>
      </c>
      <c r="T65" s="40">
        <v>1.5918000000000001</v>
      </c>
      <c r="U65" s="25" t="str">
        <f t="shared" si="6"/>
        <v>1.5–3</v>
      </c>
      <c r="V65" s="48">
        <v>0.1137</v>
      </c>
      <c r="W65" s="25" t="str">
        <f t="shared" si="7"/>
        <v>0.07–0.11</v>
      </c>
      <c r="X65" s="22">
        <v>2</v>
      </c>
      <c r="Y65" s="22">
        <v>0</v>
      </c>
      <c r="Z65" s="22">
        <v>1</v>
      </c>
      <c r="AA65" s="22">
        <v>0</v>
      </c>
      <c r="AB65" s="22">
        <v>0</v>
      </c>
      <c r="AC65" s="22">
        <v>1</v>
      </c>
      <c r="AD65" s="22">
        <f t="shared" si="21"/>
        <v>7</v>
      </c>
      <c r="AE65" s="22">
        <v>4</v>
      </c>
      <c r="AF65" s="23" t="str">
        <f t="shared" si="15"/>
        <v>4000–6000</v>
      </c>
      <c r="AG65" s="18">
        <v>4900</v>
      </c>
      <c r="AH65" s="18">
        <v>4900</v>
      </c>
      <c r="AI65" s="27">
        <f t="shared" si="22"/>
        <v>0</v>
      </c>
      <c r="AP65" s="23" t="str">
        <f t="shared" si="23"/>
        <v>30–40</v>
      </c>
      <c r="AQ65" s="24">
        <v>31.8</v>
      </c>
      <c r="AR65" s="24">
        <v>45.2</v>
      </c>
      <c r="AS65" s="27">
        <f t="shared" si="24"/>
        <v>0.35163079705205447</v>
      </c>
      <c r="AT65" s="50"/>
      <c r="AU65" s="50"/>
      <c r="AV65" s="51"/>
      <c r="AW65" s="50"/>
      <c r="AX65" s="50"/>
      <c r="AY65" s="51"/>
      <c r="AZ65" s="18">
        <v>155.82</v>
      </c>
      <c r="BA65" s="18">
        <v>221.48</v>
      </c>
      <c r="BB65" s="27">
        <f t="shared" si="25"/>
        <v>0.3516307970520543</v>
      </c>
      <c r="BI65" s="28">
        <v>8.4181429827867831</v>
      </c>
      <c r="BK65" s="49"/>
    </row>
    <row r="66" spans="1:63" ht="13.95" customHeight="1" x14ac:dyDescent="0.25">
      <c r="A66" s="22">
        <v>63</v>
      </c>
      <c r="B66" s="22">
        <v>5</v>
      </c>
      <c r="C66" s="22" t="s">
        <v>508</v>
      </c>
      <c r="D66" s="22" t="s">
        <v>108</v>
      </c>
      <c r="E66" s="23">
        <v>0.94</v>
      </c>
      <c r="F66" s="23" t="str">
        <f t="shared" si="1"/>
        <v>&gt;0.5</v>
      </c>
      <c r="G66" s="24">
        <v>7.8</v>
      </c>
      <c r="H66" s="23" t="str">
        <f t="shared" si="20"/>
        <v>&gt;7.0</v>
      </c>
      <c r="M66" s="18">
        <v>150</v>
      </c>
      <c r="N66" s="25" t="str">
        <f t="shared" si="3"/>
        <v>110–180</v>
      </c>
      <c r="O66" s="18">
        <v>36.273600000000002</v>
      </c>
      <c r="P66" s="25" t="str">
        <f t="shared" si="4"/>
        <v>26–44</v>
      </c>
      <c r="Q66" s="18">
        <v>0</v>
      </c>
      <c r="R66" s="25" t="str">
        <f t="shared" si="5"/>
        <v>&lt;25</v>
      </c>
      <c r="S66" s="22" t="s">
        <v>8</v>
      </c>
      <c r="T66" s="40">
        <v>1.5918000000000001</v>
      </c>
      <c r="U66" s="25" t="str">
        <f t="shared" si="6"/>
        <v>1.5–3</v>
      </c>
      <c r="V66" s="48">
        <v>0.1137</v>
      </c>
      <c r="W66" s="25" t="str">
        <f t="shared" si="7"/>
        <v>0.07–0.11</v>
      </c>
      <c r="X66" s="22">
        <v>2</v>
      </c>
      <c r="Y66" s="22">
        <v>0</v>
      </c>
      <c r="Z66" s="22">
        <v>1</v>
      </c>
      <c r="AA66" s="22">
        <v>0</v>
      </c>
      <c r="AB66" s="22">
        <v>0</v>
      </c>
      <c r="AC66" s="22">
        <v>1</v>
      </c>
      <c r="AD66" s="22">
        <f t="shared" si="21"/>
        <v>7</v>
      </c>
      <c r="AE66" s="22">
        <v>4</v>
      </c>
      <c r="AF66" s="23" t="str">
        <f t="shared" si="15"/>
        <v>4000–6000</v>
      </c>
      <c r="AG66" s="18">
        <v>5700</v>
      </c>
      <c r="AH66" s="18">
        <v>5700</v>
      </c>
      <c r="AI66" s="27">
        <f t="shared" si="22"/>
        <v>0</v>
      </c>
      <c r="AP66" s="23" t="str">
        <f t="shared" si="23"/>
        <v>30–40</v>
      </c>
      <c r="AQ66" s="24">
        <v>31.9</v>
      </c>
      <c r="AR66" s="24">
        <v>53.3</v>
      </c>
      <c r="AS66" s="27">
        <f t="shared" si="24"/>
        <v>0.51333032138099999</v>
      </c>
      <c r="AT66" s="50"/>
      <c r="AU66" s="50"/>
      <c r="AV66" s="51"/>
      <c r="AW66" s="50"/>
      <c r="AX66" s="50"/>
      <c r="AY66" s="51"/>
      <c r="AZ66" s="18">
        <v>181.83</v>
      </c>
      <c r="BA66" s="18">
        <v>303.81</v>
      </c>
      <c r="BB66" s="27">
        <f t="shared" si="25"/>
        <v>0.51333032138099999</v>
      </c>
      <c r="BI66" s="28">
        <v>13.443899987435605</v>
      </c>
      <c r="BK66" s="49"/>
    </row>
    <row r="67" spans="1:63" ht="13.95" customHeight="1" x14ac:dyDescent="0.25">
      <c r="A67" s="22">
        <v>64</v>
      </c>
      <c r="B67" s="22">
        <v>5</v>
      </c>
      <c r="C67" s="22" t="s">
        <v>508</v>
      </c>
      <c r="D67" s="22" t="s">
        <v>29</v>
      </c>
      <c r="E67" s="23">
        <v>0.56999999999999995</v>
      </c>
      <c r="F67" s="23" t="str">
        <f t="shared" si="1"/>
        <v>&gt;0.5</v>
      </c>
      <c r="G67" s="24">
        <v>7.8</v>
      </c>
      <c r="H67" s="23" t="str">
        <f t="shared" si="20"/>
        <v>&gt;7.0</v>
      </c>
      <c r="M67" s="18">
        <v>150</v>
      </c>
      <c r="N67" s="25" t="str">
        <f t="shared" si="3"/>
        <v>110–180</v>
      </c>
      <c r="O67" s="18">
        <v>36.273600000000002</v>
      </c>
      <c r="P67" s="25" t="str">
        <f t="shared" si="4"/>
        <v>26–44</v>
      </c>
      <c r="Q67" s="18">
        <v>0</v>
      </c>
      <c r="R67" s="25" t="str">
        <f t="shared" si="5"/>
        <v>&lt;25</v>
      </c>
      <c r="S67" s="22" t="s">
        <v>8</v>
      </c>
      <c r="T67" s="40">
        <v>1.5918000000000001</v>
      </c>
      <c r="U67" s="25" t="str">
        <f t="shared" si="6"/>
        <v>1.5–3</v>
      </c>
      <c r="V67" s="48">
        <v>0.1137</v>
      </c>
      <c r="W67" s="25" t="str">
        <f t="shared" si="7"/>
        <v>0.07–0.11</v>
      </c>
      <c r="X67" s="22">
        <v>2</v>
      </c>
      <c r="Y67" s="22">
        <v>0</v>
      </c>
      <c r="Z67" s="22">
        <v>1</v>
      </c>
      <c r="AA67" s="22">
        <v>0</v>
      </c>
      <c r="AB67" s="22">
        <v>0</v>
      </c>
      <c r="AC67" s="22">
        <v>1</v>
      </c>
      <c r="AD67" s="22">
        <f t="shared" si="21"/>
        <v>7</v>
      </c>
      <c r="AE67" s="22">
        <v>4</v>
      </c>
      <c r="AF67" s="23" t="str">
        <f t="shared" si="15"/>
        <v>2000–4000</v>
      </c>
      <c r="AG67" s="18">
        <v>3100</v>
      </c>
      <c r="AH67" s="18">
        <v>3300</v>
      </c>
      <c r="AI67" s="27">
        <f t="shared" si="22"/>
        <v>6.252035698133393E-2</v>
      </c>
      <c r="AP67" s="23" t="str">
        <f t="shared" si="23"/>
        <v>20–30</v>
      </c>
      <c r="AQ67" s="24">
        <v>21.2</v>
      </c>
      <c r="AR67" s="24">
        <v>35.4</v>
      </c>
      <c r="AS67" s="27">
        <f t="shared" si="24"/>
        <v>0.51271063846176201</v>
      </c>
      <c r="AT67" s="50"/>
      <c r="AU67" s="50"/>
      <c r="AV67" s="51"/>
      <c r="AW67" s="50"/>
      <c r="AX67" s="50"/>
      <c r="AY67" s="51"/>
      <c r="AZ67" s="18">
        <v>65.72</v>
      </c>
      <c r="BA67" s="18">
        <v>116.82</v>
      </c>
      <c r="BB67" s="27">
        <f t="shared" si="25"/>
        <v>0.57523099544309597</v>
      </c>
      <c r="BI67" s="28">
        <v>8.9207186832516641</v>
      </c>
      <c r="BK67" s="49"/>
    </row>
    <row r="68" spans="1:63" ht="13.95" customHeight="1" x14ac:dyDescent="0.25">
      <c r="A68" s="22">
        <v>65</v>
      </c>
      <c r="B68" s="22">
        <v>5</v>
      </c>
      <c r="C68" s="22" t="s">
        <v>508</v>
      </c>
      <c r="D68" s="22" t="s">
        <v>109</v>
      </c>
      <c r="E68" s="23">
        <v>0.56999999999999995</v>
      </c>
      <c r="F68" s="23" t="str">
        <f t="shared" si="1"/>
        <v>&gt;0.5</v>
      </c>
      <c r="G68" s="24">
        <v>7.8</v>
      </c>
      <c r="H68" s="23" t="str">
        <f t="shared" si="20"/>
        <v>&gt;7.0</v>
      </c>
      <c r="M68" s="18">
        <v>150</v>
      </c>
      <c r="N68" s="25" t="str">
        <f t="shared" si="3"/>
        <v>110–180</v>
      </c>
      <c r="O68" s="18">
        <v>36.273600000000002</v>
      </c>
      <c r="P68" s="25" t="str">
        <f t="shared" si="4"/>
        <v>26–44</v>
      </c>
      <c r="Q68" s="18">
        <v>0</v>
      </c>
      <c r="R68" s="25" t="str">
        <f t="shared" si="5"/>
        <v>&lt;25</v>
      </c>
      <c r="S68" s="22" t="s">
        <v>8</v>
      </c>
      <c r="T68" s="40">
        <v>1.5918000000000001</v>
      </c>
      <c r="U68" s="25" t="str">
        <f t="shared" si="6"/>
        <v>1.5–3</v>
      </c>
      <c r="V68" s="48">
        <v>0.1137</v>
      </c>
      <c r="W68" s="25" t="str">
        <f t="shared" si="7"/>
        <v>0.07–0.11</v>
      </c>
      <c r="X68" s="22">
        <v>2</v>
      </c>
      <c r="Y68" s="22">
        <v>0</v>
      </c>
      <c r="Z68" s="22">
        <v>1</v>
      </c>
      <c r="AA68" s="22">
        <v>0</v>
      </c>
      <c r="AB68" s="22">
        <v>0</v>
      </c>
      <c r="AC68" s="22">
        <v>1</v>
      </c>
      <c r="AD68" s="22">
        <f t="shared" ref="AD68:AD99" si="26">IF(Y68&gt;0,"1","0")+IF(Z68&gt;0,"2","0")+IF(AA68&gt;0,"3","0")+IF(AB68&gt;0,"4","0")+IF(AC68&gt;0,"5","0")</f>
        <v>7</v>
      </c>
      <c r="AE68" s="22">
        <v>4</v>
      </c>
      <c r="AF68" s="23" t="str">
        <f t="shared" si="15"/>
        <v>2000–4000</v>
      </c>
      <c r="AG68" s="18">
        <v>2200</v>
      </c>
      <c r="AH68" s="18">
        <v>2000</v>
      </c>
      <c r="AI68" s="27">
        <f t="shared" si="22"/>
        <v>-9.5310179804324893E-2</v>
      </c>
      <c r="AP68" s="23" t="str">
        <f t="shared" si="23"/>
        <v>20–30</v>
      </c>
      <c r="AQ68" s="24">
        <v>26.6</v>
      </c>
      <c r="AR68" s="24">
        <v>48.2</v>
      </c>
      <c r="AS68" s="27">
        <f t="shared" si="24"/>
        <v>0.59444780526890117</v>
      </c>
      <c r="AT68" s="50"/>
      <c r="AU68" s="50"/>
      <c r="AV68" s="51"/>
      <c r="AW68" s="50"/>
      <c r="AX68" s="50"/>
      <c r="AY68" s="51"/>
      <c r="AZ68" s="18">
        <v>58.52</v>
      </c>
      <c r="BA68" s="18">
        <v>96.4</v>
      </c>
      <c r="BB68" s="27">
        <f t="shared" si="25"/>
        <v>0.49913762546457635</v>
      </c>
      <c r="BI68" s="28">
        <v>13.569543912551827</v>
      </c>
      <c r="BK68" s="49"/>
    </row>
    <row r="69" spans="1:63" ht="13.95" customHeight="1" x14ac:dyDescent="0.25">
      <c r="A69" s="22">
        <v>66</v>
      </c>
      <c r="B69" s="22">
        <v>6</v>
      </c>
      <c r="C69" s="22" t="s">
        <v>509</v>
      </c>
      <c r="D69" s="22" t="s">
        <v>61</v>
      </c>
      <c r="E69" s="23">
        <v>0.75562499999999999</v>
      </c>
      <c r="F69" s="23" t="str">
        <f t="shared" ref="F69:F92" si="27">IF(E69&gt;0.5, "&gt;0.5", "≤0.5")</f>
        <v>&gt;0.5</v>
      </c>
      <c r="G69" s="24">
        <v>7.9187500000000002</v>
      </c>
      <c r="H69" s="23" t="str">
        <f t="shared" si="20"/>
        <v>&gt;7.0</v>
      </c>
      <c r="M69" s="18">
        <v>257</v>
      </c>
      <c r="N69" s="25" t="str">
        <f t="shared" ref="N69:N73" si="28">IF(M69&gt;180,"&gt;180", IF(M69&gt;110,"110–180","&lt;110" ))</f>
        <v>&gt;180</v>
      </c>
      <c r="O69" s="18">
        <v>75.255125000000007</v>
      </c>
      <c r="P69" s="25" t="str">
        <f t="shared" ref="P69:P73" si="29">IF(O69&gt;44,"&gt;44", IF(O69&gt;26.4,"26–44","&lt;26" ))</f>
        <v>&gt;44</v>
      </c>
      <c r="Q69" s="18">
        <v>63.131874999999994</v>
      </c>
      <c r="R69" s="25" t="str">
        <f t="shared" ref="R69" si="30">IF(Q69&gt;58,"&gt;58", IF(Q69&gt;25,"25–58","&lt;25" ))</f>
        <v>&gt;58</v>
      </c>
      <c r="S69" s="22" t="s">
        <v>8</v>
      </c>
      <c r="T69" s="40">
        <v>1.4528000000000001</v>
      </c>
      <c r="U69" s="25" t="str">
        <f t="shared" ref="U69:U92" si="31">IF(T69&gt;3,"&gt;3", IF(T69&gt;1.5,"1.5–3","&lt;1.5" ))</f>
        <v>&lt;1.5</v>
      </c>
      <c r="V69" s="48">
        <v>9.0800000000000006E-2</v>
      </c>
      <c r="W69" s="25" t="str">
        <f t="shared" ref="W69:W79" si="32">IF(V69&gt;0.114,"&gt;0.11", IF(V69&gt;0.068,"0.07–0.11","&lt;0.07" ))</f>
        <v>0.07–0.11</v>
      </c>
      <c r="X69" s="22">
        <v>2</v>
      </c>
      <c r="Y69" s="22">
        <v>0</v>
      </c>
      <c r="Z69" s="22">
        <v>0</v>
      </c>
      <c r="AA69" s="22">
        <v>0</v>
      </c>
      <c r="AB69" s="22">
        <v>0</v>
      </c>
      <c r="AC69" s="22">
        <v>2</v>
      </c>
      <c r="AD69" s="22">
        <f t="shared" si="26"/>
        <v>5</v>
      </c>
      <c r="AE69" s="22">
        <v>16</v>
      </c>
      <c r="AF69" s="23" t="str">
        <f t="shared" si="15"/>
        <v>4000–6000</v>
      </c>
      <c r="AG69" s="18">
        <v>5449.2524000000003</v>
      </c>
      <c r="AH69" s="18">
        <v>5578.3813999999993</v>
      </c>
      <c r="AI69" s="27">
        <f t="shared" si="22"/>
        <v>2.3420237675733386E-2</v>
      </c>
      <c r="AP69" s="23" t="str">
        <f t="shared" si="23"/>
        <v>20–30</v>
      </c>
      <c r="AQ69" s="24">
        <v>21.9178</v>
      </c>
      <c r="AR69" s="24">
        <v>43.287700000000001</v>
      </c>
      <c r="AS69" s="27">
        <f t="shared" si="24"/>
        <v>0.68056943790989677</v>
      </c>
      <c r="AT69" s="50"/>
      <c r="AU69" s="50"/>
      <c r="AV69" s="51"/>
      <c r="AW69" s="50"/>
      <c r="AX69" s="50"/>
      <c r="AY69" s="51"/>
      <c r="AZ69" s="18">
        <v>119.43562425272</v>
      </c>
      <c r="BA69" s="18">
        <v>241.47530052877997</v>
      </c>
      <c r="BB69" s="27">
        <f t="shared" si="25"/>
        <v>0.70398967558562997</v>
      </c>
      <c r="BI69" s="28">
        <v>14.709457599118943</v>
      </c>
      <c r="BK69" s="49"/>
    </row>
    <row r="70" spans="1:63" ht="13.95" customHeight="1" x14ac:dyDescent="0.25">
      <c r="A70" s="22">
        <v>67</v>
      </c>
      <c r="B70" s="22">
        <v>7</v>
      </c>
      <c r="C70" s="22" t="s">
        <v>433</v>
      </c>
      <c r="D70" s="22" t="s">
        <v>61</v>
      </c>
      <c r="E70" s="23">
        <v>0.49</v>
      </c>
      <c r="F70" s="23" t="str">
        <f t="shared" si="27"/>
        <v>≤0.5</v>
      </c>
      <c r="G70" s="24">
        <v>8.31</v>
      </c>
      <c r="H70" s="23" t="str">
        <f t="shared" si="20"/>
        <v>&gt;7.0</v>
      </c>
      <c r="K70" s="24">
        <v>15.5</v>
      </c>
      <c r="L70" s="23" t="str">
        <f t="shared" ref="L70:L71" si="33">IF(K70&gt;20,"&gt;20",IF(K70&gt;10,"10–20","&lt;10"))</f>
        <v>10–20</v>
      </c>
      <c r="M70" s="18">
        <v>120</v>
      </c>
      <c r="N70" s="25" t="str">
        <f t="shared" si="28"/>
        <v>110–180</v>
      </c>
      <c r="O70" s="18">
        <v>39.6</v>
      </c>
      <c r="P70" s="25" t="str">
        <f t="shared" si="29"/>
        <v>26–44</v>
      </c>
      <c r="S70" s="22" t="s">
        <v>8</v>
      </c>
      <c r="T70" s="40">
        <v>0.95340000000000003</v>
      </c>
      <c r="U70" s="25" t="str">
        <f t="shared" si="31"/>
        <v>&lt;1.5</v>
      </c>
      <c r="V70" s="48">
        <v>0.15889999999999999</v>
      </c>
      <c r="W70" s="25" t="str">
        <f t="shared" si="32"/>
        <v>&gt;0.11</v>
      </c>
      <c r="X70" s="22">
        <v>2</v>
      </c>
      <c r="Y70" s="22">
        <v>1</v>
      </c>
      <c r="Z70" s="22">
        <v>0</v>
      </c>
      <c r="AA70" s="22">
        <v>0</v>
      </c>
      <c r="AB70" s="22">
        <v>0</v>
      </c>
      <c r="AC70" s="22">
        <v>1</v>
      </c>
      <c r="AD70" s="22">
        <f t="shared" si="26"/>
        <v>6</v>
      </c>
      <c r="AE70" s="22">
        <v>4</v>
      </c>
      <c r="AF70" s="23" t="str">
        <f t="shared" si="15"/>
        <v>&gt;6000</v>
      </c>
      <c r="AG70" s="18">
        <v>7881</v>
      </c>
      <c r="AH70" s="18">
        <v>7820</v>
      </c>
      <c r="AI70" s="27">
        <f t="shared" si="22"/>
        <v>-7.7702448142927937E-3</v>
      </c>
      <c r="AP70" s="23" t="str">
        <f t="shared" si="23"/>
        <v>&lt;20</v>
      </c>
      <c r="AQ70" s="24">
        <v>18.399999999999999</v>
      </c>
      <c r="AR70" s="24">
        <v>21.1</v>
      </c>
      <c r="AS70" s="27">
        <f t="shared" si="24"/>
        <v>0.13692237586708095</v>
      </c>
      <c r="AT70" s="45"/>
      <c r="AU70" s="45"/>
      <c r="AV70" s="46"/>
      <c r="AW70" s="45"/>
      <c r="AX70" s="45"/>
      <c r="AY70" s="46"/>
      <c r="AZ70" s="18">
        <v>145.0104</v>
      </c>
      <c r="BA70" s="18">
        <v>165.00200000000001</v>
      </c>
      <c r="BB70" s="27">
        <f t="shared" si="25"/>
        <v>0.12915213105278817</v>
      </c>
      <c r="BI70" s="28">
        <v>2.831969792322218</v>
      </c>
      <c r="BK70" s="49"/>
    </row>
    <row r="71" spans="1:63" ht="13.95" customHeight="1" x14ac:dyDescent="0.25">
      <c r="A71" s="22">
        <v>68</v>
      </c>
      <c r="B71" s="22">
        <v>7</v>
      </c>
      <c r="C71" s="22" t="s">
        <v>433</v>
      </c>
      <c r="D71" s="22" t="s">
        <v>61</v>
      </c>
      <c r="E71" s="23">
        <v>0.49</v>
      </c>
      <c r="F71" s="23" t="str">
        <f t="shared" si="27"/>
        <v>≤0.5</v>
      </c>
      <c r="G71" s="24">
        <v>8.31</v>
      </c>
      <c r="H71" s="23" t="str">
        <f t="shared" si="20"/>
        <v>&gt;7.0</v>
      </c>
      <c r="K71" s="24">
        <v>15.5</v>
      </c>
      <c r="L71" s="23" t="str">
        <f t="shared" si="33"/>
        <v>10–20</v>
      </c>
      <c r="M71" s="18">
        <v>120</v>
      </c>
      <c r="N71" s="25" t="str">
        <f t="shared" si="28"/>
        <v>110–180</v>
      </c>
      <c r="O71" s="18">
        <v>39.6</v>
      </c>
      <c r="P71" s="25" t="str">
        <f t="shared" si="29"/>
        <v>26–44</v>
      </c>
      <c r="S71" s="22" t="s">
        <v>8</v>
      </c>
      <c r="T71" s="40">
        <v>0.95340000000000003</v>
      </c>
      <c r="U71" s="25" t="str">
        <f t="shared" si="31"/>
        <v>&lt;1.5</v>
      </c>
      <c r="V71" s="48">
        <v>0.15889999999999999</v>
      </c>
      <c r="W71" s="25" t="str">
        <f t="shared" si="32"/>
        <v>&gt;0.11</v>
      </c>
      <c r="X71" s="22">
        <v>2</v>
      </c>
      <c r="Y71" s="22">
        <v>1</v>
      </c>
      <c r="Z71" s="22">
        <v>0</v>
      </c>
      <c r="AA71" s="22">
        <v>0</v>
      </c>
      <c r="AB71" s="22">
        <v>0</v>
      </c>
      <c r="AC71" s="22">
        <v>1</v>
      </c>
      <c r="AD71" s="22">
        <f t="shared" si="26"/>
        <v>6</v>
      </c>
      <c r="AE71" s="22">
        <v>4</v>
      </c>
      <c r="AF71" s="23" t="str">
        <f t="shared" si="15"/>
        <v>4000–6000</v>
      </c>
      <c r="AG71" s="18">
        <v>5412</v>
      </c>
      <c r="AH71" s="18">
        <v>5157</v>
      </c>
      <c r="AI71" s="27">
        <f t="shared" si="22"/>
        <v>-4.8263695239719712E-2</v>
      </c>
      <c r="AP71" s="23" t="str">
        <f t="shared" si="23"/>
        <v>20–30</v>
      </c>
      <c r="AQ71" s="24">
        <v>23.6</v>
      </c>
      <c r="AR71" s="24">
        <v>29.5</v>
      </c>
      <c r="AS71" s="27">
        <f t="shared" si="24"/>
        <v>0.22314355131420976</v>
      </c>
      <c r="AT71" s="45"/>
      <c r="AU71" s="45"/>
      <c r="AV71" s="46"/>
      <c r="AW71" s="45"/>
      <c r="AX71" s="45"/>
      <c r="AY71" s="46"/>
      <c r="AZ71" s="18">
        <v>127.72320000000001</v>
      </c>
      <c r="BA71" s="18">
        <v>152.13149999999999</v>
      </c>
      <c r="BB71" s="27">
        <f t="shared" si="25"/>
        <v>0.17487985607448991</v>
      </c>
      <c r="BI71" s="28">
        <v>6.1883784350744691</v>
      </c>
      <c r="BK71" s="49"/>
    </row>
    <row r="72" spans="1:63" ht="13.95" customHeight="1" x14ac:dyDescent="0.25">
      <c r="A72" s="22">
        <v>69</v>
      </c>
      <c r="B72" s="29" t="s">
        <v>572</v>
      </c>
      <c r="C72" s="22" t="s">
        <v>573</v>
      </c>
      <c r="D72" s="22" t="s">
        <v>68</v>
      </c>
      <c r="E72" s="23">
        <v>0.83</v>
      </c>
      <c r="F72" s="23" t="str">
        <f t="shared" si="27"/>
        <v>&gt;0.5</v>
      </c>
      <c r="M72" s="18">
        <v>240</v>
      </c>
      <c r="N72" s="25" t="str">
        <f t="shared" si="28"/>
        <v>&gt;180</v>
      </c>
      <c r="O72" s="18">
        <v>52.8</v>
      </c>
      <c r="P72" s="25" t="str">
        <f t="shared" si="29"/>
        <v>&gt;44</v>
      </c>
      <c r="Q72" s="18">
        <v>124.5</v>
      </c>
      <c r="R72" s="25" t="str">
        <f t="shared" ref="R72:R73" si="34">IF(Q72&gt;58,"&gt;58", IF(Q72&gt;25,"25–58","&lt;25" ))</f>
        <v>&gt;58</v>
      </c>
      <c r="S72" s="22" t="s">
        <v>8</v>
      </c>
      <c r="T72" s="40">
        <v>0.81</v>
      </c>
      <c r="U72" s="25" t="str">
        <f t="shared" si="31"/>
        <v>&lt;1.5</v>
      </c>
      <c r="V72" s="48">
        <v>8.1000000000000016E-2</v>
      </c>
      <c r="W72" s="25" t="str">
        <f t="shared" si="32"/>
        <v>0.07–0.11</v>
      </c>
      <c r="X72" s="22">
        <v>2</v>
      </c>
      <c r="Y72" s="22">
        <v>2</v>
      </c>
      <c r="Z72" s="22">
        <v>0</v>
      </c>
      <c r="AA72" s="22">
        <v>0</v>
      </c>
      <c r="AB72" s="22">
        <v>0</v>
      </c>
      <c r="AC72" s="22">
        <v>0</v>
      </c>
      <c r="AD72" s="22">
        <f t="shared" si="26"/>
        <v>1</v>
      </c>
      <c r="AE72" s="22">
        <v>3</v>
      </c>
      <c r="AF72" s="23" t="str">
        <f t="shared" si="15"/>
        <v>4000–6000</v>
      </c>
      <c r="AG72" s="18">
        <v>4481</v>
      </c>
      <c r="AH72" s="18">
        <v>4581</v>
      </c>
      <c r="AI72" s="27">
        <f t="shared" si="22"/>
        <v>2.2071079100599196E-2</v>
      </c>
      <c r="AJ72" s="18">
        <v>5758.409976096993</v>
      </c>
      <c r="AK72" s="18">
        <v>6594.7685336704926</v>
      </c>
      <c r="AL72" s="27">
        <f>LN(AK72/AJ72)</f>
        <v>0.1356152975249014</v>
      </c>
      <c r="AM72" s="18">
        <v>10239.409976096993</v>
      </c>
      <c r="AN72" s="18">
        <v>11175.768533670493</v>
      </c>
      <c r="AO72" s="27">
        <f>LN(AN72/AM72)</f>
        <v>8.750391229335476E-2</v>
      </c>
      <c r="AP72" s="23" t="str">
        <f t="shared" si="23"/>
        <v>20–30</v>
      </c>
      <c r="AQ72" s="24">
        <v>20.49</v>
      </c>
      <c r="AR72" s="24">
        <v>25.05</v>
      </c>
      <c r="AS72" s="27">
        <f t="shared" si="24"/>
        <v>0.2009368652800656</v>
      </c>
      <c r="AT72" s="45">
        <v>2.5962027820278615</v>
      </c>
      <c r="AU72" s="45">
        <v>3.3283958167646488</v>
      </c>
      <c r="AV72" s="46">
        <f>LN(AU72/AT72)</f>
        <v>0.24844054215958344</v>
      </c>
      <c r="AW72" s="45">
        <v>11.026025939341737</v>
      </c>
      <c r="AX72" s="45">
        <v>12.204977186942662</v>
      </c>
      <c r="AY72" s="46">
        <f>LN(AX72/AW72)</f>
        <v>0.10158536196039061</v>
      </c>
      <c r="AZ72" s="18">
        <v>97.95</v>
      </c>
      <c r="BA72" s="18">
        <v>114.45</v>
      </c>
      <c r="BB72" s="27">
        <f t="shared" si="25"/>
        <v>0.1556809020080259</v>
      </c>
      <c r="BC72" s="18">
        <v>14.950000000000003</v>
      </c>
      <c r="BD72" s="18">
        <v>21.950000000000003</v>
      </c>
      <c r="BE72" s="27">
        <f>LN(BD72/BC72)</f>
        <v>0.38405583968448487</v>
      </c>
      <c r="BF72" s="18">
        <v>112.9</v>
      </c>
      <c r="BG72" s="18">
        <v>136.4</v>
      </c>
      <c r="BH72" s="27">
        <f>LN(BG72/BF72)</f>
        <v>0.18908927425374539</v>
      </c>
      <c r="BI72" s="28">
        <v>5.6296296296296324</v>
      </c>
      <c r="BK72" s="49"/>
    </row>
    <row r="73" spans="1:63" ht="13.95" customHeight="1" x14ac:dyDescent="0.25">
      <c r="A73" s="22">
        <v>70</v>
      </c>
      <c r="B73" s="29" t="s">
        <v>572</v>
      </c>
      <c r="C73" s="22" t="s">
        <v>573</v>
      </c>
      <c r="D73" s="22" t="s">
        <v>61</v>
      </c>
      <c r="E73" s="23">
        <v>0.83</v>
      </c>
      <c r="F73" s="23" t="str">
        <f t="shared" si="27"/>
        <v>&gt;0.5</v>
      </c>
      <c r="M73" s="18">
        <v>240</v>
      </c>
      <c r="N73" s="25" t="str">
        <f t="shared" si="28"/>
        <v>&gt;180</v>
      </c>
      <c r="O73" s="18">
        <v>52.8</v>
      </c>
      <c r="P73" s="25" t="str">
        <f t="shared" si="29"/>
        <v>&gt;44</v>
      </c>
      <c r="Q73" s="18">
        <v>124.5</v>
      </c>
      <c r="R73" s="25" t="str">
        <f t="shared" si="34"/>
        <v>&gt;58</v>
      </c>
      <c r="S73" s="22" t="s">
        <v>8</v>
      </c>
      <c r="T73" s="40">
        <v>0.81</v>
      </c>
      <c r="U73" s="25" t="str">
        <f t="shared" si="31"/>
        <v>&lt;1.5</v>
      </c>
      <c r="V73" s="48">
        <v>8.1000000000000016E-2</v>
      </c>
      <c r="W73" s="25" t="str">
        <f t="shared" si="32"/>
        <v>0.07–0.11</v>
      </c>
      <c r="X73" s="22">
        <v>2</v>
      </c>
      <c r="Y73" s="22">
        <v>0</v>
      </c>
      <c r="Z73" s="22">
        <v>0</v>
      </c>
      <c r="AA73" s="22">
        <v>0</v>
      </c>
      <c r="AB73" s="22">
        <v>0</v>
      </c>
      <c r="AC73" s="22">
        <v>2</v>
      </c>
      <c r="AD73" s="22">
        <f t="shared" si="26"/>
        <v>5</v>
      </c>
      <c r="AE73" s="22">
        <v>3</v>
      </c>
      <c r="AF73" s="23" t="str">
        <f t="shared" si="15"/>
        <v>4000–6000</v>
      </c>
      <c r="AG73" s="18">
        <v>4481</v>
      </c>
      <c r="AH73" s="18">
        <v>4605</v>
      </c>
      <c r="AI73" s="27">
        <f t="shared" si="22"/>
        <v>2.7296433903264295E-2</v>
      </c>
      <c r="AJ73" s="18">
        <v>5758.409976096993</v>
      </c>
      <c r="AK73" s="18">
        <v>7515.0856617627178</v>
      </c>
      <c r="AL73" s="27">
        <f>LN(AK73/AJ73)</f>
        <v>0.26625103112714699</v>
      </c>
      <c r="AM73" s="18">
        <v>10239.409976096993</v>
      </c>
      <c r="AN73" s="18">
        <v>12120.085661762718</v>
      </c>
      <c r="AO73" s="27">
        <f>LN(AN73/AM73)</f>
        <v>0.16862004998888069</v>
      </c>
      <c r="AP73" s="23" t="str">
        <f t="shared" si="23"/>
        <v>20–30</v>
      </c>
      <c r="AQ73" s="24">
        <v>20.49</v>
      </c>
      <c r="AR73" s="24">
        <v>27.07</v>
      </c>
      <c r="AS73" s="27">
        <f t="shared" si="24"/>
        <v>0.27848914137540154</v>
      </c>
      <c r="AT73" s="45">
        <v>2.5962027820278615</v>
      </c>
      <c r="AU73" s="45">
        <v>3.9760025826493961</v>
      </c>
      <c r="AV73" s="46">
        <f>LN(AU73/AT73)</f>
        <v>0.42622702930077427</v>
      </c>
      <c r="AW73" s="45">
        <v>11.026025939341737</v>
      </c>
      <c r="AX73" s="45">
        <v>12.615422387844953</v>
      </c>
      <c r="AY73" s="46">
        <f t="shared" ref="AY73" si="35">LN(AX73/AW73)</f>
        <v>0.13466159179051959</v>
      </c>
      <c r="AZ73" s="18">
        <v>97.95</v>
      </c>
      <c r="BA73" s="18">
        <v>123.02</v>
      </c>
      <c r="BB73" s="27">
        <f t="shared" si="25"/>
        <v>0.22788979938967246</v>
      </c>
      <c r="BC73" s="18">
        <v>14.950000000000003</v>
      </c>
      <c r="BD73" s="18">
        <v>29.88000000000001</v>
      </c>
      <c r="BE73" s="27">
        <f>LN(BD73/BC73)</f>
        <v>0.69247806042792126</v>
      </c>
      <c r="BF73" s="18">
        <v>112.9</v>
      </c>
      <c r="BG73" s="18">
        <v>152.9</v>
      </c>
      <c r="BH73" s="27">
        <f>LN(BG73/BF73)</f>
        <v>0.3032816417794002</v>
      </c>
      <c r="BI73" s="28">
        <v>8.1234567901234591</v>
      </c>
      <c r="BK73" s="49"/>
    </row>
    <row r="74" spans="1:63" ht="13.95" customHeight="1" x14ac:dyDescent="0.25">
      <c r="A74" s="22">
        <v>71</v>
      </c>
      <c r="B74" s="22">
        <v>9</v>
      </c>
      <c r="C74" s="22" t="s">
        <v>171</v>
      </c>
      <c r="D74" s="22" t="s">
        <v>61</v>
      </c>
      <c r="E74" s="23">
        <v>0.62</v>
      </c>
      <c r="F74" s="23" t="str">
        <f t="shared" si="27"/>
        <v>&gt;0.5</v>
      </c>
      <c r="S74" s="22" t="s">
        <v>8</v>
      </c>
      <c r="T74" s="40">
        <v>30</v>
      </c>
      <c r="U74" s="25" t="str">
        <f t="shared" si="31"/>
        <v>&gt;3</v>
      </c>
      <c r="V74" s="48">
        <v>6.8099999999999994E-2</v>
      </c>
      <c r="W74" s="25" t="str">
        <f t="shared" si="32"/>
        <v>0.07–0.11</v>
      </c>
      <c r="X74" s="22">
        <v>4</v>
      </c>
      <c r="Y74" s="22">
        <v>2</v>
      </c>
      <c r="Z74" s="22">
        <v>0</v>
      </c>
      <c r="AA74" s="22">
        <v>0</v>
      </c>
      <c r="AB74" s="22">
        <v>0</v>
      </c>
      <c r="AC74" s="22">
        <v>2</v>
      </c>
      <c r="AD74" s="22">
        <f t="shared" si="26"/>
        <v>6</v>
      </c>
      <c r="AE74" s="22">
        <v>3</v>
      </c>
      <c r="AT74" s="52"/>
      <c r="AU74" s="52"/>
      <c r="AV74" s="53"/>
      <c r="AW74" s="52"/>
      <c r="AX74" s="52"/>
      <c r="AY74" s="53"/>
      <c r="BI74" s="28">
        <v>1.1506866666666666</v>
      </c>
      <c r="BK74" s="49"/>
    </row>
    <row r="75" spans="1:63" ht="13.95" customHeight="1" x14ac:dyDescent="0.25">
      <c r="A75" s="22">
        <v>72</v>
      </c>
      <c r="B75" s="22">
        <v>9</v>
      </c>
      <c r="C75" s="22" t="s">
        <v>171</v>
      </c>
      <c r="D75" s="22" t="s">
        <v>61</v>
      </c>
      <c r="E75" s="23">
        <v>0.62</v>
      </c>
      <c r="F75" s="23" t="str">
        <f t="shared" si="27"/>
        <v>&gt;0.5</v>
      </c>
      <c r="S75" s="22" t="s">
        <v>8</v>
      </c>
      <c r="T75" s="40">
        <v>30</v>
      </c>
      <c r="U75" s="25" t="str">
        <f t="shared" si="31"/>
        <v>&gt;3</v>
      </c>
      <c r="V75" s="48">
        <v>6.8099999999999994E-2</v>
      </c>
      <c r="W75" s="25" t="str">
        <f t="shared" si="32"/>
        <v>0.07–0.11</v>
      </c>
      <c r="X75" s="22">
        <v>4</v>
      </c>
      <c r="Y75" s="22">
        <v>2</v>
      </c>
      <c r="Z75" s="22">
        <v>0</v>
      </c>
      <c r="AA75" s="22">
        <v>0</v>
      </c>
      <c r="AB75" s="22">
        <v>0</v>
      </c>
      <c r="AC75" s="22">
        <v>2</v>
      </c>
      <c r="AD75" s="22">
        <f t="shared" si="26"/>
        <v>6</v>
      </c>
      <c r="AE75" s="22">
        <v>3</v>
      </c>
      <c r="AF75" s="23" t="str">
        <f t="shared" ref="AF75:AF92" si="36">IF(AG75&gt;6000,"&gt;6000",IF(AG75&gt;4000,"4000–6000",IF(AG75&gt;2000,"2000–4000","&lt;2000")))</f>
        <v>&gt;6000</v>
      </c>
      <c r="AG75" s="18">
        <v>9706.5</v>
      </c>
      <c r="AH75" s="18">
        <v>10081.5</v>
      </c>
      <c r="AI75" s="27">
        <f t="shared" ref="AI75:AI92" si="37">LN(AH75/AG75)</f>
        <v>3.7906296912699748E-2</v>
      </c>
      <c r="AP75" s="23" t="str">
        <f t="shared" ref="AP75:AP138" si="38">IF(AQ75&gt;40,"&gt;40",IF(AQ75&gt;30,"30–40",IF(AQ75&gt;20,"20–30","&lt;20")))</f>
        <v>&gt;40</v>
      </c>
      <c r="AQ75" s="24">
        <v>61.9178</v>
      </c>
      <c r="AR75" s="24">
        <v>83.835599999999999</v>
      </c>
      <c r="AS75" s="27">
        <f t="shared" ref="AS75:AS92" si="39">LN(AR75/AQ75)</f>
        <v>0.30305003934501601</v>
      </c>
      <c r="AT75" s="52"/>
      <c r="AU75" s="52"/>
      <c r="AV75" s="53"/>
      <c r="AW75" s="52"/>
      <c r="AX75" s="52"/>
      <c r="AY75" s="53"/>
      <c r="BI75" s="28">
        <v>0.73059333333333332</v>
      </c>
      <c r="BK75" s="49"/>
    </row>
    <row r="76" spans="1:63" ht="13.95" customHeight="1" x14ac:dyDescent="0.25">
      <c r="A76" s="22">
        <v>73</v>
      </c>
      <c r="B76" s="22">
        <v>10</v>
      </c>
      <c r="C76" s="22" t="s">
        <v>444</v>
      </c>
      <c r="D76" s="22" t="s">
        <v>68</v>
      </c>
      <c r="E76" s="23">
        <v>0.45</v>
      </c>
      <c r="F76" s="23" t="str">
        <f t="shared" si="27"/>
        <v>≤0.5</v>
      </c>
      <c r="G76" s="24">
        <v>8.1999999999999993</v>
      </c>
      <c r="H76" s="23" t="str">
        <f t="shared" ref="H76:H92" si="40">IF(G76&gt;7,"&gt;7.0","≤7.0")</f>
        <v>&gt;7.0</v>
      </c>
      <c r="K76" s="24">
        <v>11.3</v>
      </c>
      <c r="L76" s="23" t="str">
        <f t="shared" ref="L76:L79" si="41">IF(K76&gt;20,"&gt;20",IF(K76&gt;10,"10–20","&lt;10"))</f>
        <v>10–20</v>
      </c>
      <c r="M76" s="18">
        <v>180</v>
      </c>
      <c r="N76" s="25" t="str">
        <f t="shared" ref="N76:N92" si="42">IF(M76&gt;180,"&gt;180", IF(M76&gt;110,"110–180","&lt;110" ))</f>
        <v>110–180</v>
      </c>
      <c r="O76" s="18">
        <v>33</v>
      </c>
      <c r="P76" s="25" t="str">
        <f t="shared" ref="P76:P106" si="43">IF(O76&gt;44,"&gt;44", IF(O76&gt;26.4,"26–44","&lt;26" ))</f>
        <v>26–44</v>
      </c>
      <c r="Q76" s="18">
        <v>62.25</v>
      </c>
      <c r="R76" s="25" t="str">
        <f t="shared" ref="R76:R104" si="44">IF(Q76&gt;58,"&gt;58", IF(Q76&gt;25,"25–58","&lt;25" ))</f>
        <v>&gt;58</v>
      </c>
      <c r="S76" s="22" t="s">
        <v>8</v>
      </c>
      <c r="T76" s="40">
        <v>1.0895999999999999</v>
      </c>
      <c r="U76" s="25" t="str">
        <f t="shared" si="31"/>
        <v>&lt;1.5</v>
      </c>
      <c r="V76" s="48">
        <v>9.0800000000000006E-2</v>
      </c>
      <c r="W76" s="25" t="str">
        <f t="shared" si="32"/>
        <v>0.07–0.11</v>
      </c>
      <c r="X76" s="22">
        <v>2</v>
      </c>
      <c r="Y76" s="22">
        <v>0</v>
      </c>
      <c r="Z76" s="22">
        <v>1</v>
      </c>
      <c r="AA76" s="22">
        <v>0</v>
      </c>
      <c r="AB76" s="22">
        <v>0</v>
      </c>
      <c r="AC76" s="22">
        <v>1</v>
      </c>
      <c r="AD76" s="22">
        <f t="shared" si="26"/>
        <v>7</v>
      </c>
      <c r="AE76" s="22">
        <v>4</v>
      </c>
      <c r="AF76" s="23" t="str">
        <f t="shared" si="36"/>
        <v>4000–6000</v>
      </c>
      <c r="AG76" s="18">
        <v>5356</v>
      </c>
      <c r="AH76" s="18">
        <v>5901</v>
      </c>
      <c r="AI76" s="27">
        <f t="shared" si="37"/>
        <v>9.690440024610554E-2</v>
      </c>
      <c r="AJ76" s="18">
        <v>5717</v>
      </c>
      <c r="AK76" s="18">
        <v>6128</v>
      </c>
      <c r="AL76" s="27">
        <f t="shared" ref="AL76:AL92" si="45">LN(AK76/AJ76)</f>
        <v>6.942424015645586E-2</v>
      </c>
      <c r="AM76" s="18">
        <v>11073</v>
      </c>
      <c r="AN76" s="18">
        <v>12029</v>
      </c>
      <c r="AO76" s="27">
        <f t="shared" ref="AO76:AO92" si="46">LN(AN76/AM76)</f>
        <v>8.2810688295964371E-2</v>
      </c>
      <c r="AP76" s="23" t="str">
        <f t="shared" si="38"/>
        <v>20–30</v>
      </c>
      <c r="AQ76" s="24">
        <v>27.9</v>
      </c>
      <c r="AR76" s="24">
        <v>41.5</v>
      </c>
      <c r="AS76" s="27">
        <f t="shared" si="39"/>
        <v>0.39706673840933276</v>
      </c>
      <c r="AT76" s="45">
        <v>5.1019065943676738</v>
      </c>
      <c r="AU76" s="45">
        <v>40.601909268929496</v>
      </c>
      <c r="AV76" s="46">
        <f t="shared" ref="AV76:AV79" si="47">LN(AU76/AT76)</f>
        <v>2.074200779928661</v>
      </c>
      <c r="AW76" s="45">
        <v>16.129323579878985</v>
      </c>
      <c r="AX76" s="45">
        <v>41.042480671710031</v>
      </c>
      <c r="AY76" s="46">
        <f t="shared" ref="AY76:AY79" si="48">LN(AX76/AW76)</f>
        <v>0.93396868852645409</v>
      </c>
      <c r="AZ76" s="18">
        <v>149.4324</v>
      </c>
      <c r="BA76" s="18">
        <v>244.89150000000001</v>
      </c>
      <c r="BB76" s="27">
        <f t="shared" ref="BB76:BB92" si="49">LN(BA76/AZ76)</f>
        <v>0.49397113865543829</v>
      </c>
      <c r="BC76" s="18">
        <v>29.167599999999993</v>
      </c>
      <c r="BD76" s="18">
        <v>248.80849999999998</v>
      </c>
      <c r="BE76" s="27">
        <f>LN(BD76/BC76)</f>
        <v>2.1436250200851172</v>
      </c>
      <c r="BF76" s="18">
        <v>178.6</v>
      </c>
      <c r="BG76" s="18">
        <v>493.7</v>
      </c>
      <c r="BH76" s="27">
        <f>LN(BG76/BF76)</f>
        <v>1.0167793768224185</v>
      </c>
      <c r="BI76" s="28">
        <v>12.481644640234951</v>
      </c>
      <c r="BK76" s="49"/>
    </row>
    <row r="77" spans="1:63" ht="13.95" customHeight="1" x14ac:dyDescent="0.25">
      <c r="A77" s="22">
        <v>74</v>
      </c>
      <c r="B77" s="22">
        <v>10</v>
      </c>
      <c r="C77" s="22" t="s">
        <v>444</v>
      </c>
      <c r="D77" s="22" t="s">
        <v>61</v>
      </c>
      <c r="E77" s="23">
        <v>0.45</v>
      </c>
      <c r="F77" s="23" t="str">
        <f t="shared" si="27"/>
        <v>≤0.5</v>
      </c>
      <c r="G77" s="24">
        <v>8.1999999999999993</v>
      </c>
      <c r="H77" s="23" t="str">
        <f t="shared" si="40"/>
        <v>&gt;7.0</v>
      </c>
      <c r="K77" s="24">
        <v>11.3</v>
      </c>
      <c r="L77" s="23" t="str">
        <f t="shared" si="41"/>
        <v>10–20</v>
      </c>
      <c r="M77" s="18">
        <v>300</v>
      </c>
      <c r="N77" s="25" t="str">
        <f t="shared" si="42"/>
        <v>&gt;180</v>
      </c>
      <c r="O77" s="18">
        <v>33</v>
      </c>
      <c r="P77" s="25" t="str">
        <f t="shared" si="43"/>
        <v>26–44</v>
      </c>
      <c r="Q77" s="18">
        <v>62.25</v>
      </c>
      <c r="R77" s="25" t="str">
        <f t="shared" si="44"/>
        <v>&gt;58</v>
      </c>
      <c r="S77" s="22" t="s">
        <v>8</v>
      </c>
      <c r="T77" s="40">
        <v>1.0895999999999999</v>
      </c>
      <c r="U77" s="25" t="str">
        <f t="shared" si="31"/>
        <v>&lt;1.5</v>
      </c>
      <c r="V77" s="48">
        <v>9.0800000000000006E-2</v>
      </c>
      <c r="W77" s="25" t="str">
        <f t="shared" si="32"/>
        <v>0.07–0.11</v>
      </c>
      <c r="X77" s="22">
        <v>2</v>
      </c>
      <c r="Y77" s="22">
        <v>0</v>
      </c>
      <c r="Z77" s="22">
        <v>1</v>
      </c>
      <c r="AA77" s="22">
        <v>0</v>
      </c>
      <c r="AB77" s="22">
        <v>0</v>
      </c>
      <c r="AC77" s="22">
        <v>1</v>
      </c>
      <c r="AD77" s="22">
        <f t="shared" si="26"/>
        <v>7</v>
      </c>
      <c r="AE77" s="22">
        <v>4</v>
      </c>
      <c r="AF77" s="23" t="str">
        <f t="shared" si="36"/>
        <v>4000–6000</v>
      </c>
      <c r="AG77" s="18">
        <v>5764</v>
      </c>
      <c r="AH77" s="18">
        <v>6272</v>
      </c>
      <c r="AI77" s="27">
        <f t="shared" si="37"/>
        <v>8.4463604910831158E-2</v>
      </c>
      <c r="AJ77" s="18">
        <v>5995</v>
      </c>
      <c r="AK77" s="18">
        <v>6168</v>
      </c>
      <c r="AL77" s="27">
        <f t="shared" si="45"/>
        <v>2.8448847781550816E-2</v>
      </c>
      <c r="AM77" s="18">
        <v>11759</v>
      </c>
      <c r="AN77" s="18">
        <v>12440</v>
      </c>
      <c r="AO77" s="27">
        <f t="shared" si="46"/>
        <v>5.6298182469754758E-2</v>
      </c>
      <c r="AP77" s="23" t="str">
        <f t="shared" si="38"/>
        <v>20–30</v>
      </c>
      <c r="AQ77" s="24">
        <v>28.6</v>
      </c>
      <c r="AR77" s="24">
        <v>43.4</v>
      </c>
      <c r="AS77" s="27">
        <f t="shared" si="39"/>
        <v>0.41705272328055215</v>
      </c>
      <c r="AT77" s="45">
        <v>5.3126939115929908</v>
      </c>
      <c r="AU77" s="45">
        <v>46.075745784695201</v>
      </c>
      <c r="AV77" s="46">
        <f t="shared" si="47"/>
        <v>2.1601876551547869</v>
      </c>
      <c r="AW77" s="45">
        <v>16.727612892252743</v>
      </c>
      <c r="AX77" s="45">
        <v>44.726688102893888</v>
      </c>
      <c r="AY77" s="46">
        <f t="shared" si="48"/>
        <v>0.98350955218451974</v>
      </c>
      <c r="AZ77" s="18">
        <v>164.85040000000001</v>
      </c>
      <c r="BA77" s="18">
        <v>272.20479999999998</v>
      </c>
      <c r="BB77" s="27">
        <f t="shared" si="49"/>
        <v>0.50151632819138314</v>
      </c>
      <c r="BC77" s="18">
        <v>31.849599999999981</v>
      </c>
      <c r="BD77" s="18">
        <v>284.1952</v>
      </c>
      <c r="BE77" s="27">
        <f>LN(BD77/BC77)</f>
        <v>2.1886365029363377</v>
      </c>
      <c r="BF77" s="18">
        <v>196.7</v>
      </c>
      <c r="BG77" s="18">
        <v>556.4</v>
      </c>
      <c r="BH77" s="27">
        <f>LN(BG77/BF77)</f>
        <v>1.0398077346542745</v>
      </c>
      <c r="BI77" s="28">
        <v>13.582966226138032</v>
      </c>
      <c r="BK77" s="49"/>
    </row>
    <row r="78" spans="1:63" ht="13.95" customHeight="1" x14ac:dyDescent="0.25">
      <c r="A78" s="22">
        <v>75</v>
      </c>
      <c r="B78" s="22">
        <v>10</v>
      </c>
      <c r="C78" s="22" t="s">
        <v>444</v>
      </c>
      <c r="D78" s="22" t="s">
        <v>61</v>
      </c>
      <c r="E78" s="23">
        <v>0.74</v>
      </c>
      <c r="F78" s="23" t="str">
        <f t="shared" si="27"/>
        <v>&gt;0.5</v>
      </c>
      <c r="G78" s="24">
        <v>7.9</v>
      </c>
      <c r="H78" s="23" t="str">
        <f t="shared" si="40"/>
        <v>&gt;7.0</v>
      </c>
      <c r="K78" s="24">
        <v>14.6</v>
      </c>
      <c r="L78" s="23" t="str">
        <f t="shared" si="41"/>
        <v>10–20</v>
      </c>
      <c r="M78" s="18">
        <v>180</v>
      </c>
      <c r="N78" s="25" t="str">
        <f t="shared" si="42"/>
        <v>110–180</v>
      </c>
      <c r="O78" s="18">
        <v>33</v>
      </c>
      <c r="P78" s="25" t="str">
        <f t="shared" si="43"/>
        <v>26–44</v>
      </c>
      <c r="Q78" s="18">
        <v>62.25</v>
      </c>
      <c r="R78" s="25" t="str">
        <f t="shared" si="44"/>
        <v>&gt;58</v>
      </c>
      <c r="S78" s="22" t="s">
        <v>8</v>
      </c>
      <c r="T78" s="40">
        <v>1.0895999999999999</v>
      </c>
      <c r="U78" s="25" t="str">
        <f t="shared" si="31"/>
        <v>&lt;1.5</v>
      </c>
      <c r="V78" s="48">
        <v>9.0800000000000006E-2</v>
      </c>
      <c r="W78" s="25" t="str">
        <f t="shared" si="32"/>
        <v>0.07–0.11</v>
      </c>
      <c r="X78" s="22">
        <v>2</v>
      </c>
      <c r="Y78" s="22">
        <v>0</v>
      </c>
      <c r="Z78" s="22">
        <v>1</v>
      </c>
      <c r="AA78" s="22">
        <v>0</v>
      </c>
      <c r="AB78" s="22">
        <v>0</v>
      </c>
      <c r="AC78" s="22">
        <v>1</v>
      </c>
      <c r="AD78" s="22">
        <f t="shared" si="26"/>
        <v>7</v>
      </c>
      <c r="AE78" s="22">
        <v>4</v>
      </c>
      <c r="AF78" s="23" t="str">
        <f t="shared" si="36"/>
        <v>&gt;6000</v>
      </c>
      <c r="AG78" s="18">
        <v>6874</v>
      </c>
      <c r="AH78" s="18">
        <v>7385</v>
      </c>
      <c r="AI78" s="27">
        <f t="shared" si="37"/>
        <v>7.170473755570099E-2</v>
      </c>
      <c r="AJ78" s="18">
        <v>7752</v>
      </c>
      <c r="AK78" s="18">
        <v>7992</v>
      </c>
      <c r="AL78" s="27">
        <f t="shared" si="45"/>
        <v>3.0490166757787204E-2</v>
      </c>
      <c r="AM78" s="18">
        <v>14626</v>
      </c>
      <c r="AN78" s="18">
        <v>15377</v>
      </c>
      <c r="AO78" s="27">
        <f t="shared" si="46"/>
        <v>5.0072119684796308E-2</v>
      </c>
      <c r="AP78" s="23" t="str">
        <f t="shared" si="38"/>
        <v>20–30</v>
      </c>
      <c r="AQ78" s="24">
        <v>28.6</v>
      </c>
      <c r="AR78" s="24">
        <v>35.299999999999997</v>
      </c>
      <c r="AS78" s="27">
        <f t="shared" si="39"/>
        <v>0.21047624611344409</v>
      </c>
      <c r="AT78" s="45">
        <v>8.3337977296181585</v>
      </c>
      <c r="AU78" s="45">
        <v>25.664351851851855</v>
      </c>
      <c r="AV78" s="46">
        <f t="shared" si="47"/>
        <v>1.1247836793266939</v>
      </c>
      <c r="AW78" s="45">
        <v>17.858607958430191</v>
      </c>
      <c r="AX78" s="45">
        <v>30.291994537295963</v>
      </c>
      <c r="AY78" s="46">
        <f t="shared" si="48"/>
        <v>0.52839784036316839</v>
      </c>
      <c r="AZ78" s="18">
        <v>196.59640000000002</v>
      </c>
      <c r="BA78" s="18">
        <v>260.69049999999999</v>
      </c>
      <c r="BB78" s="27">
        <f t="shared" si="49"/>
        <v>0.28218098366914501</v>
      </c>
      <c r="BC78" s="18">
        <v>64.603599999999972</v>
      </c>
      <c r="BD78" s="18">
        <v>205.10950000000003</v>
      </c>
      <c r="BE78" s="27">
        <f>LN(BD78/BC78)</f>
        <v>1.1552738460844809</v>
      </c>
      <c r="BF78" s="18">
        <v>261.2</v>
      </c>
      <c r="BG78" s="18">
        <v>465.8</v>
      </c>
      <c r="BH78" s="27">
        <f>LN(BG78/BF78)</f>
        <v>0.57846996004796469</v>
      </c>
      <c r="BI78" s="28">
        <v>6.1490455212922139</v>
      </c>
      <c r="BK78" s="49"/>
    </row>
    <row r="79" spans="1:63" ht="13.95" customHeight="1" x14ac:dyDescent="0.25">
      <c r="A79" s="22">
        <v>76</v>
      </c>
      <c r="B79" s="22">
        <v>10</v>
      </c>
      <c r="C79" s="22" t="s">
        <v>444</v>
      </c>
      <c r="D79" s="22" t="s">
        <v>61</v>
      </c>
      <c r="E79" s="23">
        <v>0.74</v>
      </c>
      <c r="F79" s="23" t="str">
        <f t="shared" si="27"/>
        <v>&gt;0.5</v>
      </c>
      <c r="G79" s="24">
        <v>7.9</v>
      </c>
      <c r="H79" s="23" t="str">
        <f t="shared" si="40"/>
        <v>&gt;7.0</v>
      </c>
      <c r="K79" s="24">
        <v>14.6</v>
      </c>
      <c r="L79" s="23" t="str">
        <f t="shared" si="41"/>
        <v>10–20</v>
      </c>
      <c r="M79" s="18">
        <v>300</v>
      </c>
      <c r="N79" s="25" t="str">
        <f t="shared" si="42"/>
        <v>&gt;180</v>
      </c>
      <c r="O79" s="18">
        <v>33</v>
      </c>
      <c r="P79" s="25" t="str">
        <f t="shared" si="43"/>
        <v>26–44</v>
      </c>
      <c r="Q79" s="18">
        <v>62.25</v>
      </c>
      <c r="R79" s="25" t="str">
        <f t="shared" si="44"/>
        <v>&gt;58</v>
      </c>
      <c r="S79" s="22" t="s">
        <v>8</v>
      </c>
      <c r="T79" s="40">
        <v>1.0895999999999999</v>
      </c>
      <c r="U79" s="25" t="str">
        <f t="shared" si="31"/>
        <v>&lt;1.5</v>
      </c>
      <c r="V79" s="48">
        <v>9.0800000000000006E-2</v>
      </c>
      <c r="W79" s="25" t="str">
        <f t="shared" si="32"/>
        <v>0.07–0.11</v>
      </c>
      <c r="X79" s="22">
        <v>2</v>
      </c>
      <c r="Y79" s="22">
        <v>0</v>
      </c>
      <c r="Z79" s="22">
        <v>1</v>
      </c>
      <c r="AA79" s="22">
        <v>0</v>
      </c>
      <c r="AB79" s="22">
        <v>0</v>
      </c>
      <c r="AC79" s="22">
        <v>1</v>
      </c>
      <c r="AD79" s="22">
        <f t="shared" si="26"/>
        <v>7</v>
      </c>
      <c r="AE79" s="22">
        <v>4</v>
      </c>
      <c r="AF79" s="23" t="str">
        <f t="shared" si="36"/>
        <v>&gt;6000</v>
      </c>
      <c r="AG79" s="18">
        <v>6986</v>
      </c>
      <c r="AH79" s="18">
        <v>7294</v>
      </c>
      <c r="AI79" s="27">
        <f t="shared" si="37"/>
        <v>4.3143946001848295E-2</v>
      </c>
      <c r="AJ79" s="18">
        <v>7148</v>
      </c>
      <c r="AK79" s="18">
        <v>8141</v>
      </c>
      <c r="AL79" s="27">
        <f t="shared" si="45"/>
        <v>0.13008042529465899</v>
      </c>
      <c r="AM79" s="18">
        <v>14134</v>
      </c>
      <c r="AN79" s="18">
        <v>15435</v>
      </c>
      <c r="AO79" s="27">
        <f t="shared" si="46"/>
        <v>8.8054415685460047E-2</v>
      </c>
      <c r="AP79" s="23" t="str">
        <f t="shared" si="38"/>
        <v>20–30</v>
      </c>
      <c r="AQ79" s="24">
        <v>28.7</v>
      </c>
      <c r="AR79" s="24">
        <v>36.5</v>
      </c>
      <c r="AS79" s="27">
        <f t="shared" si="39"/>
        <v>0.24041513782287038</v>
      </c>
      <c r="AT79" s="45">
        <v>8.9957750419697877</v>
      </c>
      <c r="AU79" s="45">
        <v>27.732342464070754</v>
      </c>
      <c r="AV79" s="46">
        <f t="shared" si="47"/>
        <v>1.1258443027280549</v>
      </c>
      <c r="AW79" s="45">
        <v>18.734965331823972</v>
      </c>
      <c r="AX79" s="45">
        <v>31.875607385811467</v>
      </c>
      <c r="AY79" s="46">
        <f t="shared" si="48"/>
        <v>0.5314494767439949</v>
      </c>
      <c r="AZ79" s="18">
        <v>200.49819999999997</v>
      </c>
      <c r="BA79" s="18">
        <v>266.23099999999999</v>
      </c>
      <c r="BB79" s="27">
        <f t="shared" si="49"/>
        <v>0.28355908382471873</v>
      </c>
      <c r="BC79" s="18">
        <v>64.301800000000043</v>
      </c>
      <c r="BD79" s="18">
        <v>225.76900000000001</v>
      </c>
      <c r="BE79" s="27">
        <f>LN(BD79/BC79)</f>
        <v>1.2559247280227139</v>
      </c>
      <c r="BF79" s="18">
        <v>264.8</v>
      </c>
      <c r="BG79" s="18">
        <v>492</v>
      </c>
      <c r="BH79" s="27">
        <f>LN(BG79/BF79)</f>
        <v>0.61950389242945492</v>
      </c>
      <c r="BI79" s="28">
        <v>7.1585903083700453</v>
      </c>
      <c r="BK79" s="49"/>
    </row>
    <row r="80" spans="1:63" ht="13.95" customHeight="1" x14ac:dyDescent="0.25">
      <c r="A80" s="22">
        <v>77</v>
      </c>
      <c r="B80" s="22">
        <v>11</v>
      </c>
      <c r="C80" s="22" t="s">
        <v>172</v>
      </c>
      <c r="D80" s="22" t="s">
        <v>61</v>
      </c>
      <c r="E80" s="23">
        <v>0.76</v>
      </c>
      <c r="F80" s="23" t="str">
        <f t="shared" si="27"/>
        <v>&gt;0.5</v>
      </c>
      <c r="G80" s="24">
        <v>8.18</v>
      </c>
      <c r="H80" s="23" t="str">
        <f t="shared" si="40"/>
        <v>&gt;7.0</v>
      </c>
      <c r="M80" s="18">
        <v>160</v>
      </c>
      <c r="N80" s="25" t="str">
        <f t="shared" si="42"/>
        <v>110–180</v>
      </c>
      <c r="O80" s="18">
        <v>35.200000000000003</v>
      </c>
      <c r="P80" s="25" t="str">
        <f t="shared" si="43"/>
        <v>26–44</v>
      </c>
      <c r="Q80" s="18">
        <v>0</v>
      </c>
      <c r="R80" s="25" t="str">
        <f t="shared" si="44"/>
        <v>&lt;25</v>
      </c>
      <c r="T80" s="40">
        <v>0.23</v>
      </c>
      <c r="U80" s="25" t="str">
        <f t="shared" si="31"/>
        <v>&lt;1.5</v>
      </c>
      <c r="X80" s="22">
        <v>1</v>
      </c>
      <c r="Y80" s="22">
        <v>0</v>
      </c>
      <c r="Z80" s="22">
        <v>0</v>
      </c>
      <c r="AA80" s="22">
        <v>1</v>
      </c>
      <c r="AB80" s="22">
        <v>0</v>
      </c>
      <c r="AC80" s="22">
        <v>0</v>
      </c>
      <c r="AD80" s="22">
        <f t="shared" si="26"/>
        <v>3</v>
      </c>
      <c r="AE80" s="22">
        <v>4</v>
      </c>
      <c r="AF80" s="23" t="str">
        <f t="shared" si="36"/>
        <v>4000–6000</v>
      </c>
      <c r="AG80" s="18">
        <v>4180</v>
      </c>
      <c r="AH80" s="18">
        <v>3660</v>
      </c>
      <c r="AI80" s="27">
        <f t="shared" si="37"/>
        <v>-0.13284809912339005</v>
      </c>
      <c r="AJ80" s="18">
        <v>5900</v>
      </c>
      <c r="AK80" s="18">
        <v>5080</v>
      </c>
      <c r="AL80" s="27">
        <f t="shared" si="45"/>
        <v>-0.14964108932128328</v>
      </c>
      <c r="AM80" s="18">
        <v>10080</v>
      </c>
      <c r="AN80" s="18">
        <v>8740</v>
      </c>
      <c r="AO80" s="27">
        <f t="shared" si="46"/>
        <v>-0.14264307297577844</v>
      </c>
      <c r="AP80" s="23" t="str">
        <f t="shared" si="38"/>
        <v>&lt;20</v>
      </c>
      <c r="AQ80" s="24">
        <v>20</v>
      </c>
      <c r="AR80" s="24">
        <v>22</v>
      </c>
      <c r="AS80" s="27">
        <f t="shared" si="39"/>
        <v>9.5310179804324935E-2</v>
      </c>
      <c r="AT80" s="45"/>
      <c r="AU80" s="45"/>
      <c r="AV80" s="46"/>
      <c r="AW80" s="45"/>
      <c r="AX80" s="45"/>
      <c r="AY80" s="46"/>
      <c r="AZ80" s="18">
        <v>83</v>
      </c>
      <c r="BA80" s="18">
        <v>80</v>
      </c>
      <c r="BB80" s="27">
        <f t="shared" si="49"/>
        <v>-3.6813973122716316E-2</v>
      </c>
      <c r="BI80" s="28">
        <v>8.695652173913043</v>
      </c>
      <c r="BK80" s="49"/>
    </row>
    <row r="81" spans="1:63" ht="13.95" customHeight="1" x14ac:dyDescent="0.25">
      <c r="A81" s="22">
        <v>78</v>
      </c>
      <c r="B81" s="22">
        <v>11</v>
      </c>
      <c r="C81" s="22" t="s">
        <v>172</v>
      </c>
      <c r="D81" s="22" t="s">
        <v>61</v>
      </c>
      <c r="E81" s="23">
        <v>0.76</v>
      </c>
      <c r="F81" s="23" t="str">
        <f t="shared" si="27"/>
        <v>&gt;0.5</v>
      </c>
      <c r="G81" s="24">
        <v>8.18</v>
      </c>
      <c r="H81" s="23" t="str">
        <f t="shared" si="40"/>
        <v>&gt;7.0</v>
      </c>
      <c r="M81" s="18">
        <v>160</v>
      </c>
      <c r="N81" s="25" t="str">
        <f t="shared" si="42"/>
        <v>110–180</v>
      </c>
      <c r="O81" s="18">
        <v>35.200000000000003</v>
      </c>
      <c r="P81" s="25" t="str">
        <f t="shared" si="43"/>
        <v>26–44</v>
      </c>
      <c r="Q81" s="18">
        <v>0</v>
      </c>
      <c r="R81" s="25" t="str">
        <f t="shared" si="44"/>
        <v>&lt;25</v>
      </c>
      <c r="T81" s="40">
        <v>0.45</v>
      </c>
      <c r="U81" s="25" t="str">
        <f t="shared" si="31"/>
        <v>&lt;1.5</v>
      </c>
      <c r="X81" s="22">
        <v>1</v>
      </c>
      <c r="Y81" s="22">
        <v>0</v>
      </c>
      <c r="Z81" s="22">
        <v>0</v>
      </c>
      <c r="AA81" s="22">
        <v>1</v>
      </c>
      <c r="AB81" s="22">
        <v>0</v>
      </c>
      <c r="AC81" s="22">
        <v>0</v>
      </c>
      <c r="AD81" s="22">
        <f t="shared" si="26"/>
        <v>3</v>
      </c>
      <c r="AE81" s="22">
        <v>4</v>
      </c>
      <c r="AF81" s="23" t="str">
        <f t="shared" si="36"/>
        <v>4000–6000</v>
      </c>
      <c r="AG81" s="18">
        <v>4180</v>
      </c>
      <c r="AH81" s="18">
        <v>3950</v>
      </c>
      <c r="AI81" s="27">
        <f t="shared" si="37"/>
        <v>-5.6595667623634452E-2</v>
      </c>
      <c r="AJ81" s="18">
        <v>5900</v>
      </c>
      <c r="AK81" s="18">
        <v>5360</v>
      </c>
      <c r="AL81" s="27">
        <f t="shared" si="45"/>
        <v>-9.5988375828963149E-2</v>
      </c>
      <c r="AM81" s="18">
        <v>10080</v>
      </c>
      <c r="AN81" s="18">
        <v>9310</v>
      </c>
      <c r="AO81" s="27">
        <f t="shared" si="46"/>
        <v>-7.9464171354246799E-2</v>
      </c>
      <c r="AP81" s="23" t="str">
        <f t="shared" si="38"/>
        <v>&lt;20</v>
      </c>
      <c r="AQ81" s="24">
        <v>20</v>
      </c>
      <c r="AR81" s="24">
        <v>27</v>
      </c>
      <c r="AS81" s="27">
        <f t="shared" si="39"/>
        <v>0.30010459245033816</v>
      </c>
      <c r="AT81" s="45"/>
      <c r="AU81" s="45"/>
      <c r="AV81" s="46"/>
      <c r="AW81" s="45"/>
      <c r="AX81" s="45"/>
      <c r="AY81" s="46"/>
      <c r="AZ81" s="18">
        <v>83</v>
      </c>
      <c r="BA81" s="18">
        <v>109</v>
      </c>
      <c r="BB81" s="27">
        <f t="shared" si="49"/>
        <v>0.27250727443254569</v>
      </c>
      <c r="BI81" s="28">
        <v>15.555555555555555</v>
      </c>
      <c r="BK81" s="49"/>
    </row>
    <row r="82" spans="1:63" ht="13.95" customHeight="1" x14ac:dyDescent="0.25">
      <c r="A82" s="22">
        <v>79</v>
      </c>
      <c r="B82" s="22">
        <v>11</v>
      </c>
      <c r="C82" s="22" t="s">
        <v>172</v>
      </c>
      <c r="D82" s="22" t="s">
        <v>61</v>
      </c>
      <c r="E82" s="23">
        <v>0.76</v>
      </c>
      <c r="F82" s="23" t="str">
        <f t="shared" si="27"/>
        <v>&gt;0.5</v>
      </c>
      <c r="G82" s="24">
        <v>8.18</v>
      </c>
      <c r="H82" s="23" t="str">
        <f t="shared" si="40"/>
        <v>&gt;7.0</v>
      </c>
      <c r="M82" s="18">
        <v>160</v>
      </c>
      <c r="N82" s="25" t="str">
        <f t="shared" si="42"/>
        <v>110–180</v>
      </c>
      <c r="O82" s="18">
        <v>35.200000000000003</v>
      </c>
      <c r="P82" s="25" t="str">
        <f t="shared" si="43"/>
        <v>26–44</v>
      </c>
      <c r="Q82" s="18">
        <v>0</v>
      </c>
      <c r="R82" s="25" t="str">
        <f t="shared" si="44"/>
        <v>&lt;25</v>
      </c>
      <c r="T82" s="40">
        <v>0.68</v>
      </c>
      <c r="U82" s="25" t="str">
        <f t="shared" si="31"/>
        <v>&lt;1.5</v>
      </c>
      <c r="X82" s="22">
        <v>1</v>
      </c>
      <c r="Y82" s="22">
        <v>0</v>
      </c>
      <c r="Z82" s="22">
        <v>0</v>
      </c>
      <c r="AA82" s="22">
        <v>1</v>
      </c>
      <c r="AB82" s="22">
        <v>0</v>
      </c>
      <c r="AC82" s="22">
        <v>0</v>
      </c>
      <c r="AD82" s="22">
        <f t="shared" si="26"/>
        <v>3</v>
      </c>
      <c r="AE82" s="22">
        <v>4</v>
      </c>
      <c r="AF82" s="23" t="str">
        <f t="shared" si="36"/>
        <v>4000–6000</v>
      </c>
      <c r="AG82" s="18">
        <v>4180</v>
      </c>
      <c r="AH82" s="18">
        <v>4280</v>
      </c>
      <c r="AI82" s="27">
        <f t="shared" si="37"/>
        <v>2.3641763057040494E-2</v>
      </c>
      <c r="AJ82" s="18">
        <v>5900</v>
      </c>
      <c r="AK82" s="18">
        <v>5840</v>
      </c>
      <c r="AL82" s="27">
        <f t="shared" si="45"/>
        <v>-1.0221554071538028E-2</v>
      </c>
      <c r="AM82" s="18">
        <v>10080</v>
      </c>
      <c r="AN82" s="18">
        <v>10120</v>
      </c>
      <c r="AO82" s="27">
        <f t="shared" si="46"/>
        <v>3.9604012160969143E-3</v>
      </c>
      <c r="AP82" s="23" t="str">
        <f t="shared" si="38"/>
        <v>&lt;20</v>
      </c>
      <c r="AQ82" s="24">
        <v>20</v>
      </c>
      <c r="AR82" s="24">
        <v>28</v>
      </c>
      <c r="AS82" s="27">
        <f t="shared" si="39"/>
        <v>0.33647223662121289</v>
      </c>
      <c r="AT82" s="45"/>
      <c r="AU82" s="45"/>
      <c r="AV82" s="46"/>
      <c r="AW82" s="45"/>
      <c r="AX82" s="45"/>
      <c r="AY82" s="46"/>
      <c r="AZ82" s="18">
        <v>83</v>
      </c>
      <c r="BA82" s="18">
        <v>119</v>
      </c>
      <c r="BB82" s="27">
        <f t="shared" si="49"/>
        <v>0.36028288531493152</v>
      </c>
      <c r="BI82" s="28">
        <v>11.76470588235294</v>
      </c>
      <c r="BK82" s="49"/>
    </row>
    <row r="83" spans="1:63" ht="13.95" customHeight="1" x14ac:dyDescent="0.25">
      <c r="A83" s="22">
        <v>80</v>
      </c>
      <c r="B83" s="22">
        <v>11</v>
      </c>
      <c r="C83" s="22" t="s">
        <v>172</v>
      </c>
      <c r="D83" s="22" t="s">
        <v>61</v>
      </c>
      <c r="E83" s="23">
        <v>0.76</v>
      </c>
      <c r="F83" s="23" t="str">
        <f t="shared" si="27"/>
        <v>&gt;0.5</v>
      </c>
      <c r="G83" s="24">
        <v>8.18</v>
      </c>
      <c r="H83" s="23" t="str">
        <f t="shared" si="40"/>
        <v>&gt;7.0</v>
      </c>
      <c r="M83" s="18">
        <v>160</v>
      </c>
      <c r="N83" s="25" t="str">
        <f t="shared" si="42"/>
        <v>110–180</v>
      </c>
      <c r="O83" s="18">
        <v>35.200000000000003</v>
      </c>
      <c r="P83" s="25" t="str">
        <f t="shared" si="43"/>
        <v>26–44</v>
      </c>
      <c r="Q83" s="18">
        <v>0</v>
      </c>
      <c r="R83" s="25" t="str">
        <f t="shared" si="44"/>
        <v>&lt;25</v>
      </c>
      <c r="T83" s="40">
        <v>0.91</v>
      </c>
      <c r="U83" s="25" t="str">
        <f t="shared" si="31"/>
        <v>&lt;1.5</v>
      </c>
      <c r="X83" s="22">
        <v>1</v>
      </c>
      <c r="Y83" s="22">
        <v>0</v>
      </c>
      <c r="Z83" s="22">
        <v>0</v>
      </c>
      <c r="AA83" s="22">
        <v>1</v>
      </c>
      <c r="AB83" s="22">
        <v>0</v>
      </c>
      <c r="AC83" s="22">
        <v>0</v>
      </c>
      <c r="AD83" s="22">
        <f t="shared" si="26"/>
        <v>3</v>
      </c>
      <c r="AE83" s="22">
        <v>4</v>
      </c>
      <c r="AF83" s="23" t="str">
        <f t="shared" si="36"/>
        <v>4000–6000</v>
      </c>
      <c r="AG83" s="18">
        <v>4180</v>
      </c>
      <c r="AH83" s="18">
        <v>4080</v>
      </c>
      <c r="AI83" s="27">
        <f t="shared" si="37"/>
        <v>-2.4214258120594627E-2</v>
      </c>
      <c r="AJ83" s="18">
        <v>5900</v>
      </c>
      <c r="AK83" s="18">
        <v>5460</v>
      </c>
      <c r="AL83" s="27">
        <f t="shared" si="45"/>
        <v>-7.7503561154860137E-2</v>
      </c>
      <c r="AM83" s="18">
        <v>10080</v>
      </c>
      <c r="AN83" s="18">
        <v>9540</v>
      </c>
      <c r="AO83" s="27">
        <f t="shared" si="46"/>
        <v>-5.5059777183027431E-2</v>
      </c>
      <c r="AP83" s="23" t="str">
        <f t="shared" si="38"/>
        <v>&lt;20</v>
      </c>
      <c r="AQ83" s="24">
        <v>20</v>
      </c>
      <c r="AR83" s="24">
        <v>31</v>
      </c>
      <c r="AS83" s="27">
        <f t="shared" si="39"/>
        <v>0.43825493093115531</v>
      </c>
      <c r="AT83" s="45"/>
      <c r="AU83" s="45"/>
      <c r="AV83" s="46"/>
      <c r="AW83" s="45"/>
      <c r="AX83" s="45"/>
      <c r="AY83" s="46"/>
      <c r="AZ83" s="18">
        <v>83</v>
      </c>
      <c r="BA83" s="18">
        <v>125</v>
      </c>
      <c r="BB83" s="27">
        <f t="shared" si="49"/>
        <v>0.40947312950570325</v>
      </c>
      <c r="BI83" s="28">
        <v>12.087912087912088</v>
      </c>
      <c r="BK83" s="49"/>
    </row>
    <row r="84" spans="1:63" ht="13.95" customHeight="1" x14ac:dyDescent="0.25">
      <c r="A84" s="22">
        <v>81</v>
      </c>
      <c r="B84" s="22">
        <v>11</v>
      </c>
      <c r="C84" s="22" t="s">
        <v>172</v>
      </c>
      <c r="D84" s="22" t="s">
        <v>61</v>
      </c>
      <c r="E84" s="23">
        <v>0.76</v>
      </c>
      <c r="F84" s="23" t="str">
        <f t="shared" si="27"/>
        <v>&gt;0.5</v>
      </c>
      <c r="G84" s="24">
        <v>8.18</v>
      </c>
      <c r="H84" s="23" t="str">
        <f t="shared" si="40"/>
        <v>&gt;7.0</v>
      </c>
      <c r="M84" s="18">
        <v>160</v>
      </c>
      <c r="N84" s="25" t="str">
        <f t="shared" si="42"/>
        <v>110–180</v>
      </c>
      <c r="O84" s="18">
        <v>35.200000000000003</v>
      </c>
      <c r="P84" s="25" t="str">
        <f t="shared" si="43"/>
        <v>26–44</v>
      </c>
      <c r="Q84" s="18">
        <v>0</v>
      </c>
      <c r="R84" s="25" t="str">
        <f t="shared" si="44"/>
        <v>&lt;25</v>
      </c>
      <c r="T84" s="40">
        <v>1.1399999999999999</v>
      </c>
      <c r="U84" s="25" t="str">
        <f t="shared" si="31"/>
        <v>&lt;1.5</v>
      </c>
      <c r="X84" s="22">
        <v>1</v>
      </c>
      <c r="Y84" s="22">
        <v>0</v>
      </c>
      <c r="Z84" s="22">
        <v>0</v>
      </c>
      <c r="AA84" s="22">
        <v>1</v>
      </c>
      <c r="AB84" s="22">
        <v>0</v>
      </c>
      <c r="AC84" s="22">
        <v>0</v>
      </c>
      <c r="AD84" s="22">
        <f t="shared" si="26"/>
        <v>3</v>
      </c>
      <c r="AE84" s="22">
        <v>4</v>
      </c>
      <c r="AF84" s="23" t="str">
        <f t="shared" si="36"/>
        <v>4000–6000</v>
      </c>
      <c r="AG84" s="18">
        <v>4180</v>
      </c>
      <c r="AH84" s="18">
        <v>3850</v>
      </c>
      <c r="AI84" s="27">
        <f t="shared" si="37"/>
        <v>-8.2238098236972118E-2</v>
      </c>
      <c r="AJ84" s="18">
        <v>5900</v>
      </c>
      <c r="AK84" s="18">
        <v>5240</v>
      </c>
      <c r="AL84" s="27">
        <f t="shared" si="45"/>
        <v>-0.11863085257872298</v>
      </c>
      <c r="AM84" s="18">
        <v>10080</v>
      </c>
      <c r="AN84" s="18">
        <v>9090</v>
      </c>
      <c r="AO84" s="27">
        <f t="shared" si="46"/>
        <v>-0.10337835445383507</v>
      </c>
      <c r="AP84" s="23" t="str">
        <f t="shared" si="38"/>
        <v>&lt;20</v>
      </c>
      <c r="AQ84" s="24">
        <v>20</v>
      </c>
      <c r="AR84" s="24">
        <v>30</v>
      </c>
      <c r="AS84" s="27">
        <f t="shared" si="39"/>
        <v>0.40546510810816438</v>
      </c>
      <c r="AT84" s="45"/>
      <c r="AU84" s="45"/>
      <c r="AV84" s="46"/>
      <c r="AW84" s="45"/>
      <c r="AX84" s="45"/>
      <c r="AY84" s="46"/>
      <c r="AZ84" s="18">
        <v>83</v>
      </c>
      <c r="BA84" s="18">
        <v>114</v>
      </c>
      <c r="BB84" s="27">
        <f t="shared" si="49"/>
        <v>0.31735784059789751</v>
      </c>
      <c r="BI84" s="28">
        <v>8.7719298245614041</v>
      </c>
      <c r="BK84" s="49"/>
    </row>
    <row r="85" spans="1:63" ht="13.95" customHeight="1" x14ac:dyDescent="0.25">
      <c r="A85" s="22">
        <v>82</v>
      </c>
      <c r="B85" s="22">
        <v>11</v>
      </c>
      <c r="C85" s="22" t="s">
        <v>172</v>
      </c>
      <c r="D85" s="22" t="s">
        <v>61</v>
      </c>
      <c r="E85" s="23">
        <v>0.73</v>
      </c>
      <c r="F85" s="23" t="str">
        <f t="shared" si="27"/>
        <v>&gt;0.5</v>
      </c>
      <c r="G85" s="24">
        <v>8.1199999999999992</v>
      </c>
      <c r="H85" s="23" t="str">
        <f t="shared" si="40"/>
        <v>&gt;7.0</v>
      </c>
      <c r="M85" s="18">
        <v>160</v>
      </c>
      <c r="N85" s="25" t="str">
        <f t="shared" si="42"/>
        <v>110–180</v>
      </c>
      <c r="O85" s="18">
        <v>35.200000000000003</v>
      </c>
      <c r="P85" s="25" t="str">
        <f t="shared" si="43"/>
        <v>26–44</v>
      </c>
      <c r="Q85" s="18">
        <v>0</v>
      </c>
      <c r="R85" s="25" t="str">
        <f t="shared" si="44"/>
        <v>&lt;25</v>
      </c>
      <c r="T85" s="40">
        <v>0.28000000000000003</v>
      </c>
      <c r="U85" s="25" t="str">
        <f t="shared" si="31"/>
        <v>&lt;1.5</v>
      </c>
      <c r="X85" s="22">
        <v>1</v>
      </c>
      <c r="Y85" s="22">
        <v>0</v>
      </c>
      <c r="Z85" s="22">
        <v>0</v>
      </c>
      <c r="AA85" s="22">
        <v>1</v>
      </c>
      <c r="AB85" s="22">
        <v>0</v>
      </c>
      <c r="AC85" s="22">
        <v>0</v>
      </c>
      <c r="AD85" s="22">
        <f t="shared" si="26"/>
        <v>3</v>
      </c>
      <c r="AE85" s="22">
        <v>4</v>
      </c>
      <c r="AF85" s="23" t="str">
        <f t="shared" si="36"/>
        <v>2000–4000</v>
      </c>
      <c r="AG85" s="18">
        <v>3460</v>
      </c>
      <c r="AH85" s="18">
        <v>3670</v>
      </c>
      <c r="AI85" s="27">
        <f t="shared" si="37"/>
        <v>5.8923072996846015E-2</v>
      </c>
      <c r="AJ85" s="18">
        <v>4520</v>
      </c>
      <c r="AK85" s="18">
        <v>4360</v>
      </c>
      <c r="AL85" s="27">
        <f t="shared" si="45"/>
        <v>-3.6039936483196928E-2</v>
      </c>
      <c r="AM85" s="18">
        <v>7980</v>
      </c>
      <c r="AN85" s="18">
        <v>8030</v>
      </c>
      <c r="AO85" s="27">
        <f t="shared" si="46"/>
        <v>6.2461164969529895E-3</v>
      </c>
      <c r="AP85" s="23" t="str">
        <f t="shared" si="38"/>
        <v>&lt;20</v>
      </c>
      <c r="AQ85" s="24">
        <v>19.8</v>
      </c>
      <c r="AR85" s="24">
        <v>22.7</v>
      </c>
      <c r="AS85" s="27">
        <f t="shared" si="39"/>
        <v>0.13668298678686738</v>
      </c>
      <c r="AT85" s="45">
        <v>12.522123893805309</v>
      </c>
      <c r="AU85" s="45">
        <v>13.371559633027525</v>
      </c>
      <c r="AV85" s="46">
        <f t="shared" ref="AV85:AV92" si="50">LN(AU85/AT85)</f>
        <v>6.5633044630506523E-2</v>
      </c>
      <c r="AW85" s="45">
        <v>15.664160401002507</v>
      </c>
      <c r="AX85" s="45">
        <v>17.683686176836861</v>
      </c>
      <c r="AY85" s="46">
        <f t="shared" ref="AY85:AY92" si="51">LN(AX85/AW85)</f>
        <v>0.12126720380200676</v>
      </c>
      <c r="AZ85" s="18">
        <v>68</v>
      </c>
      <c r="BA85" s="18">
        <v>84</v>
      </c>
      <c r="BB85" s="27">
        <f t="shared" si="49"/>
        <v>0.21130909366720696</v>
      </c>
      <c r="BC85" s="18">
        <v>56.6</v>
      </c>
      <c r="BD85" s="18">
        <v>58.300000000000004</v>
      </c>
      <c r="BE85" s="27">
        <f t="shared" ref="BE85:BE92" si="52">LN(BD85/BC85)</f>
        <v>2.9593108147309435E-2</v>
      </c>
      <c r="BF85" s="18">
        <v>125</v>
      </c>
      <c r="BG85" s="18">
        <v>142</v>
      </c>
      <c r="BH85" s="27">
        <f t="shared" ref="BH85:BH92" si="53">LN(BG85/BF85)</f>
        <v>0.12751332029895951</v>
      </c>
      <c r="BI85" s="28">
        <v>10.357142857142851</v>
      </c>
      <c r="BK85" s="49"/>
    </row>
    <row r="86" spans="1:63" ht="13.95" customHeight="1" x14ac:dyDescent="0.25">
      <c r="A86" s="22">
        <v>83</v>
      </c>
      <c r="B86" s="22">
        <v>11</v>
      </c>
      <c r="C86" s="22" t="s">
        <v>172</v>
      </c>
      <c r="D86" s="22" t="s">
        <v>68</v>
      </c>
      <c r="E86" s="23">
        <v>0.73</v>
      </c>
      <c r="F86" s="23" t="str">
        <f t="shared" si="27"/>
        <v>&gt;0.5</v>
      </c>
      <c r="G86" s="24">
        <v>8.1199999999999992</v>
      </c>
      <c r="H86" s="23" t="str">
        <f t="shared" si="40"/>
        <v>&gt;7.0</v>
      </c>
      <c r="M86" s="18">
        <v>160</v>
      </c>
      <c r="N86" s="25" t="str">
        <f t="shared" si="42"/>
        <v>110–180</v>
      </c>
      <c r="O86" s="18">
        <v>35.200000000000003</v>
      </c>
      <c r="P86" s="25" t="str">
        <f t="shared" si="43"/>
        <v>26–44</v>
      </c>
      <c r="Q86" s="18">
        <v>0</v>
      </c>
      <c r="R86" s="25" t="str">
        <f t="shared" si="44"/>
        <v>&lt;25</v>
      </c>
      <c r="T86" s="40">
        <v>0.56999999999999995</v>
      </c>
      <c r="U86" s="25" t="str">
        <f t="shared" si="31"/>
        <v>&lt;1.5</v>
      </c>
      <c r="X86" s="22">
        <v>1</v>
      </c>
      <c r="Y86" s="22">
        <v>0</v>
      </c>
      <c r="Z86" s="22">
        <v>0</v>
      </c>
      <c r="AA86" s="22">
        <v>1</v>
      </c>
      <c r="AB86" s="22">
        <v>0</v>
      </c>
      <c r="AC86" s="22">
        <v>0</v>
      </c>
      <c r="AD86" s="22">
        <f t="shared" si="26"/>
        <v>3</v>
      </c>
      <c r="AE86" s="22">
        <v>4</v>
      </c>
      <c r="AF86" s="23" t="str">
        <f t="shared" si="36"/>
        <v>2000–4000</v>
      </c>
      <c r="AG86" s="18">
        <v>3460</v>
      </c>
      <c r="AH86" s="18">
        <v>3750</v>
      </c>
      <c r="AI86" s="27">
        <f t="shared" si="37"/>
        <v>8.0487250912686548E-2</v>
      </c>
      <c r="AJ86" s="18">
        <v>4520</v>
      </c>
      <c r="AK86" s="18">
        <v>4710</v>
      </c>
      <c r="AL86" s="27">
        <f t="shared" si="45"/>
        <v>4.117591418418657E-2</v>
      </c>
      <c r="AM86" s="18">
        <v>7980</v>
      </c>
      <c r="AN86" s="18">
        <v>8460</v>
      </c>
      <c r="AO86" s="27">
        <f t="shared" si="46"/>
        <v>5.8410762156414511E-2</v>
      </c>
      <c r="AP86" s="23" t="str">
        <f t="shared" si="38"/>
        <v>&lt;20</v>
      </c>
      <c r="AQ86" s="24">
        <v>19.8</v>
      </c>
      <c r="AR86" s="24">
        <v>23.3</v>
      </c>
      <c r="AS86" s="27">
        <f t="shared" si="39"/>
        <v>0.16277142287116525</v>
      </c>
      <c r="AT86" s="45">
        <v>12.522123893805309</v>
      </c>
      <c r="AU86" s="45">
        <v>13.821656050955413</v>
      </c>
      <c r="AV86" s="46">
        <f t="shared" si="50"/>
        <v>9.8739649821199718E-2</v>
      </c>
      <c r="AW86" s="45">
        <v>15.664160401002507</v>
      </c>
      <c r="AX86" s="45">
        <v>17.966903073286051</v>
      </c>
      <c r="AY86" s="46">
        <f t="shared" si="51"/>
        <v>0.13715602138756075</v>
      </c>
      <c r="AZ86" s="18">
        <v>68</v>
      </c>
      <c r="BA86" s="18">
        <v>87</v>
      </c>
      <c r="BB86" s="27">
        <f t="shared" si="49"/>
        <v>0.24640041347847694</v>
      </c>
      <c r="BC86" s="18">
        <v>56.6</v>
      </c>
      <c r="BD86" s="18">
        <v>65.099999999999994</v>
      </c>
      <c r="BE86" s="27">
        <f t="shared" si="52"/>
        <v>0.13991556400538627</v>
      </c>
      <c r="BF86" s="18">
        <v>125</v>
      </c>
      <c r="BG86" s="18">
        <v>152</v>
      </c>
      <c r="BH86" s="27">
        <f t="shared" si="53"/>
        <v>0.19556678354397525</v>
      </c>
      <c r="BI86" s="28">
        <v>6.1403508771929829</v>
      </c>
      <c r="BK86" s="49"/>
    </row>
    <row r="87" spans="1:63" ht="13.95" customHeight="1" x14ac:dyDescent="0.25">
      <c r="A87" s="22">
        <v>84</v>
      </c>
      <c r="B87" s="22">
        <v>11</v>
      </c>
      <c r="C87" s="22" t="s">
        <v>172</v>
      </c>
      <c r="D87" s="22" t="s">
        <v>61</v>
      </c>
      <c r="E87" s="23">
        <v>0.73</v>
      </c>
      <c r="F87" s="23" t="str">
        <f t="shared" si="27"/>
        <v>&gt;0.5</v>
      </c>
      <c r="G87" s="24">
        <v>8.1199999999999992</v>
      </c>
      <c r="H87" s="23" t="str">
        <f t="shared" si="40"/>
        <v>&gt;7.0</v>
      </c>
      <c r="M87" s="18">
        <v>160</v>
      </c>
      <c r="N87" s="25" t="str">
        <f t="shared" si="42"/>
        <v>110–180</v>
      </c>
      <c r="O87" s="18">
        <v>35.200000000000003</v>
      </c>
      <c r="P87" s="25" t="str">
        <f t="shared" si="43"/>
        <v>26–44</v>
      </c>
      <c r="Q87" s="18">
        <v>0</v>
      </c>
      <c r="R87" s="25" t="str">
        <f t="shared" si="44"/>
        <v>&lt;25</v>
      </c>
      <c r="T87" s="40">
        <v>0.85</v>
      </c>
      <c r="U87" s="25" t="str">
        <f t="shared" si="31"/>
        <v>&lt;1.5</v>
      </c>
      <c r="X87" s="22">
        <v>1</v>
      </c>
      <c r="Y87" s="22">
        <v>0</v>
      </c>
      <c r="Z87" s="22">
        <v>0</v>
      </c>
      <c r="AA87" s="22">
        <v>1</v>
      </c>
      <c r="AB87" s="22">
        <v>0</v>
      </c>
      <c r="AC87" s="22">
        <v>0</v>
      </c>
      <c r="AD87" s="22">
        <f t="shared" si="26"/>
        <v>3</v>
      </c>
      <c r="AE87" s="22">
        <v>4</v>
      </c>
      <c r="AF87" s="23" t="str">
        <f t="shared" si="36"/>
        <v>2000–4000</v>
      </c>
      <c r="AG87" s="18">
        <v>3460</v>
      </c>
      <c r="AH87" s="18">
        <v>3890</v>
      </c>
      <c r="AI87" s="27">
        <f t="shared" si="37"/>
        <v>0.11714056856072196</v>
      </c>
      <c r="AJ87" s="18">
        <v>4520</v>
      </c>
      <c r="AK87" s="18">
        <v>4840</v>
      </c>
      <c r="AL87" s="27">
        <f t="shared" si="45"/>
        <v>6.8402726884400619E-2</v>
      </c>
      <c r="AM87" s="18">
        <v>7980</v>
      </c>
      <c r="AN87" s="18">
        <v>8730</v>
      </c>
      <c r="AO87" s="27">
        <f t="shared" si="46"/>
        <v>8.9826958389793363E-2</v>
      </c>
      <c r="AP87" s="23" t="str">
        <f t="shared" si="38"/>
        <v>&lt;20</v>
      </c>
      <c r="AQ87" s="24">
        <v>19.8</v>
      </c>
      <c r="AR87" s="24">
        <v>24.8</v>
      </c>
      <c r="AS87" s="27">
        <f t="shared" si="39"/>
        <v>0.225161715470447</v>
      </c>
      <c r="AT87" s="45">
        <v>12.522123893805309</v>
      </c>
      <c r="AU87" s="45">
        <v>19.56611570247934</v>
      </c>
      <c r="AV87" s="46">
        <f t="shared" si="50"/>
        <v>0.44630228809849493</v>
      </c>
      <c r="AW87" s="45">
        <v>15.664160401002507</v>
      </c>
      <c r="AX87" s="45">
        <v>21.878579610538374</v>
      </c>
      <c r="AY87" s="46">
        <f t="shared" si="51"/>
        <v>0.33413273235453533</v>
      </c>
      <c r="AZ87" s="18">
        <v>68</v>
      </c>
      <c r="BA87" s="18">
        <v>97</v>
      </c>
      <c r="BB87" s="27">
        <f t="shared" si="49"/>
        <v>0.35520327332727614</v>
      </c>
      <c r="BC87" s="18">
        <v>56.6</v>
      </c>
      <c r="BD87" s="18">
        <v>94.7</v>
      </c>
      <c r="BE87" s="27">
        <f t="shared" si="52"/>
        <v>0.51470501498289523</v>
      </c>
      <c r="BF87" s="18">
        <v>125</v>
      </c>
      <c r="BG87" s="18">
        <v>191</v>
      </c>
      <c r="BH87" s="27">
        <f t="shared" si="53"/>
        <v>0.42395969074432877</v>
      </c>
      <c r="BI87" s="28">
        <v>5.882352941176471</v>
      </c>
      <c r="BK87" s="49"/>
    </row>
    <row r="88" spans="1:63" ht="13.95" customHeight="1" x14ac:dyDescent="0.25">
      <c r="A88" s="22">
        <v>85</v>
      </c>
      <c r="B88" s="22">
        <v>11</v>
      </c>
      <c r="C88" s="22" t="s">
        <v>172</v>
      </c>
      <c r="D88" s="22" t="s">
        <v>61</v>
      </c>
      <c r="E88" s="23">
        <v>0.73</v>
      </c>
      <c r="F88" s="23" t="str">
        <f t="shared" si="27"/>
        <v>&gt;0.5</v>
      </c>
      <c r="G88" s="24">
        <v>8.1199999999999992</v>
      </c>
      <c r="H88" s="23" t="str">
        <f t="shared" si="40"/>
        <v>&gt;7.0</v>
      </c>
      <c r="M88" s="18">
        <v>160</v>
      </c>
      <c r="N88" s="25" t="str">
        <f t="shared" si="42"/>
        <v>110–180</v>
      </c>
      <c r="O88" s="18">
        <v>35.200000000000003</v>
      </c>
      <c r="P88" s="25" t="str">
        <f t="shared" si="43"/>
        <v>26–44</v>
      </c>
      <c r="Q88" s="18">
        <v>0</v>
      </c>
      <c r="R88" s="25" t="str">
        <f t="shared" si="44"/>
        <v>&lt;25</v>
      </c>
      <c r="T88" s="40">
        <v>0.28000000000000003</v>
      </c>
      <c r="U88" s="25" t="str">
        <f t="shared" si="31"/>
        <v>&lt;1.5</v>
      </c>
      <c r="X88" s="22">
        <v>1</v>
      </c>
      <c r="Y88" s="22">
        <v>0</v>
      </c>
      <c r="Z88" s="22">
        <v>0</v>
      </c>
      <c r="AA88" s="22">
        <v>0</v>
      </c>
      <c r="AB88" s="22">
        <v>0</v>
      </c>
      <c r="AC88" s="22">
        <v>1</v>
      </c>
      <c r="AD88" s="22">
        <f t="shared" si="26"/>
        <v>5</v>
      </c>
      <c r="AE88" s="22">
        <v>4</v>
      </c>
      <c r="AF88" s="23" t="str">
        <f t="shared" si="36"/>
        <v>2000–4000</v>
      </c>
      <c r="AG88" s="18">
        <v>3580</v>
      </c>
      <c r="AH88" s="18">
        <v>3030</v>
      </c>
      <c r="AI88" s="27">
        <f t="shared" si="37"/>
        <v>-0.1668001808913312</v>
      </c>
      <c r="AJ88" s="18">
        <v>4500</v>
      </c>
      <c r="AK88" s="18">
        <v>3780</v>
      </c>
      <c r="AL88" s="27">
        <f t="shared" si="45"/>
        <v>-0.1743533871447778</v>
      </c>
      <c r="AM88" s="18">
        <v>8080</v>
      </c>
      <c r="AN88" s="18">
        <v>6810</v>
      </c>
      <c r="AO88" s="27">
        <f t="shared" si="46"/>
        <v>-0.17099975237158305</v>
      </c>
      <c r="AP88" s="23" t="str">
        <f t="shared" si="38"/>
        <v>20–30</v>
      </c>
      <c r="AQ88" s="24">
        <v>21.2</v>
      </c>
      <c r="AR88" s="24">
        <v>22</v>
      </c>
      <c r="AS88" s="27">
        <f t="shared" si="39"/>
        <v>3.7041271680349076E-2</v>
      </c>
      <c r="AT88" s="45">
        <v>10.97777777777778</v>
      </c>
      <c r="AU88" s="45">
        <v>15.185185185185185</v>
      </c>
      <c r="AV88" s="46">
        <f t="shared" si="50"/>
        <v>0.32444726627642156</v>
      </c>
      <c r="AW88" s="45">
        <v>14.603960396039604</v>
      </c>
      <c r="AX88" s="45">
        <v>18.208516886930983</v>
      </c>
      <c r="AY88" s="46">
        <f t="shared" si="51"/>
        <v>0.22059669351095512</v>
      </c>
      <c r="AZ88" s="18">
        <v>68</v>
      </c>
      <c r="BA88" s="18">
        <v>67</v>
      </c>
      <c r="BB88" s="27">
        <f t="shared" si="49"/>
        <v>-1.4815085785140587E-2</v>
      </c>
      <c r="BC88" s="18">
        <v>49.400000000000006</v>
      </c>
      <c r="BD88" s="18">
        <v>57.4</v>
      </c>
      <c r="BE88" s="27">
        <f t="shared" si="52"/>
        <v>0.15009387913164371</v>
      </c>
      <c r="BF88" s="18">
        <v>118</v>
      </c>
      <c r="BG88" s="18">
        <v>124</v>
      </c>
      <c r="BH88" s="27">
        <f t="shared" si="53"/>
        <v>4.9596941139372186E-2</v>
      </c>
      <c r="BI88" s="28">
        <v>2.8571428571428594</v>
      </c>
      <c r="BK88" s="49"/>
    </row>
    <row r="89" spans="1:63" ht="13.95" customHeight="1" x14ac:dyDescent="0.25">
      <c r="A89" s="22">
        <v>86</v>
      </c>
      <c r="B89" s="22">
        <v>11</v>
      </c>
      <c r="C89" s="22" t="s">
        <v>172</v>
      </c>
      <c r="D89" s="22" t="s">
        <v>61</v>
      </c>
      <c r="E89" s="23">
        <v>0.73</v>
      </c>
      <c r="F89" s="23" t="str">
        <f t="shared" si="27"/>
        <v>&gt;0.5</v>
      </c>
      <c r="G89" s="24">
        <v>8.1199999999999992</v>
      </c>
      <c r="H89" s="23" t="str">
        <f t="shared" si="40"/>
        <v>&gt;7.0</v>
      </c>
      <c r="M89" s="18">
        <v>160</v>
      </c>
      <c r="N89" s="25" t="str">
        <f t="shared" si="42"/>
        <v>110–180</v>
      </c>
      <c r="O89" s="18">
        <v>35.200000000000003</v>
      </c>
      <c r="P89" s="25" t="str">
        <f t="shared" si="43"/>
        <v>26–44</v>
      </c>
      <c r="Q89" s="18">
        <v>0</v>
      </c>
      <c r="R89" s="25" t="str">
        <f t="shared" si="44"/>
        <v>&lt;25</v>
      </c>
      <c r="T89" s="40">
        <v>0.56999999999999995</v>
      </c>
      <c r="U89" s="25" t="str">
        <f t="shared" si="31"/>
        <v>&lt;1.5</v>
      </c>
      <c r="X89" s="22">
        <v>1</v>
      </c>
      <c r="Y89" s="22">
        <v>0</v>
      </c>
      <c r="Z89" s="22">
        <v>0</v>
      </c>
      <c r="AA89" s="22">
        <v>0</v>
      </c>
      <c r="AB89" s="22">
        <v>0</v>
      </c>
      <c r="AC89" s="22">
        <v>1</v>
      </c>
      <c r="AD89" s="22">
        <f t="shared" si="26"/>
        <v>5</v>
      </c>
      <c r="AE89" s="22">
        <v>4</v>
      </c>
      <c r="AF89" s="23" t="str">
        <f t="shared" si="36"/>
        <v>2000–4000</v>
      </c>
      <c r="AG89" s="18">
        <v>3580</v>
      </c>
      <c r="AH89" s="18">
        <v>3360</v>
      </c>
      <c r="AI89" s="27">
        <f t="shared" si="37"/>
        <v>-6.3421826437496068E-2</v>
      </c>
      <c r="AJ89" s="18">
        <v>4500</v>
      </c>
      <c r="AK89" s="18">
        <v>4200</v>
      </c>
      <c r="AL89" s="27">
        <f t="shared" si="45"/>
        <v>-6.8992871486951435E-2</v>
      </c>
      <c r="AM89" s="18">
        <v>8080</v>
      </c>
      <c r="AN89" s="18">
        <v>7560</v>
      </c>
      <c r="AO89" s="27">
        <f t="shared" si="46"/>
        <v>-6.6520682341562318E-2</v>
      </c>
      <c r="AP89" s="23" t="str">
        <f t="shared" si="38"/>
        <v>20–30</v>
      </c>
      <c r="AQ89" s="24">
        <v>21.2</v>
      </c>
      <c r="AR89" s="24">
        <v>23.8</v>
      </c>
      <c r="AS89" s="27">
        <f t="shared" si="39"/>
        <v>0.11568439899946231</v>
      </c>
      <c r="AT89" s="45">
        <v>10.97777777777778</v>
      </c>
      <c r="AU89" s="45">
        <v>17.857142857142858</v>
      </c>
      <c r="AV89" s="46">
        <f t="shared" si="50"/>
        <v>0.48653056082938495</v>
      </c>
      <c r="AW89" s="45">
        <v>14.603960396039604</v>
      </c>
      <c r="AX89" s="45">
        <v>20.502645502645503</v>
      </c>
      <c r="AY89" s="46">
        <f t="shared" si="51"/>
        <v>0.33926117479514423</v>
      </c>
      <c r="AZ89" s="18">
        <v>68</v>
      </c>
      <c r="BA89" s="18">
        <v>80</v>
      </c>
      <c r="BB89" s="27">
        <f t="shared" si="49"/>
        <v>0.16251892949777494</v>
      </c>
      <c r="BC89" s="18">
        <v>49.400000000000006</v>
      </c>
      <c r="BD89" s="18">
        <v>75</v>
      </c>
      <c r="BE89" s="27">
        <f t="shared" si="52"/>
        <v>0.41753768934243346</v>
      </c>
      <c r="BF89" s="18">
        <v>118</v>
      </c>
      <c r="BG89" s="18">
        <v>155</v>
      </c>
      <c r="BH89" s="27">
        <f t="shared" si="53"/>
        <v>0.2727404924535819</v>
      </c>
      <c r="BI89" s="28">
        <v>4.5614035087719325</v>
      </c>
      <c r="BK89" s="49"/>
    </row>
    <row r="90" spans="1:63" ht="13.95" customHeight="1" x14ac:dyDescent="0.25">
      <c r="A90" s="22">
        <v>87</v>
      </c>
      <c r="B90" s="22">
        <v>11</v>
      </c>
      <c r="C90" s="22" t="s">
        <v>172</v>
      </c>
      <c r="D90" s="22" t="s">
        <v>61</v>
      </c>
      <c r="E90" s="23">
        <v>0.73</v>
      </c>
      <c r="F90" s="23" t="str">
        <f t="shared" si="27"/>
        <v>&gt;0.5</v>
      </c>
      <c r="G90" s="24">
        <v>8.1199999999999992</v>
      </c>
      <c r="H90" s="23" t="str">
        <f t="shared" si="40"/>
        <v>&gt;7.0</v>
      </c>
      <c r="M90" s="18">
        <v>160</v>
      </c>
      <c r="N90" s="25" t="str">
        <f t="shared" si="42"/>
        <v>110–180</v>
      </c>
      <c r="O90" s="18">
        <v>35.200000000000003</v>
      </c>
      <c r="P90" s="25" t="str">
        <f t="shared" si="43"/>
        <v>26–44</v>
      </c>
      <c r="Q90" s="18">
        <v>0</v>
      </c>
      <c r="R90" s="25" t="str">
        <f t="shared" si="44"/>
        <v>&lt;25</v>
      </c>
      <c r="T90" s="40">
        <v>0.85</v>
      </c>
      <c r="U90" s="25" t="str">
        <f t="shared" si="31"/>
        <v>&lt;1.5</v>
      </c>
      <c r="X90" s="22">
        <v>1</v>
      </c>
      <c r="Y90" s="22">
        <v>0</v>
      </c>
      <c r="Z90" s="22">
        <v>0</v>
      </c>
      <c r="AA90" s="22">
        <v>0</v>
      </c>
      <c r="AB90" s="22">
        <v>0</v>
      </c>
      <c r="AC90" s="22">
        <v>1</v>
      </c>
      <c r="AD90" s="22">
        <f t="shared" si="26"/>
        <v>5</v>
      </c>
      <c r="AE90" s="22">
        <v>4</v>
      </c>
      <c r="AF90" s="23" t="str">
        <f t="shared" si="36"/>
        <v>2000–4000</v>
      </c>
      <c r="AG90" s="18">
        <v>3580</v>
      </c>
      <c r="AH90" s="18">
        <v>3420</v>
      </c>
      <c r="AI90" s="27">
        <f t="shared" si="37"/>
        <v>-4.5722249338095107E-2</v>
      </c>
      <c r="AJ90" s="18">
        <v>4500</v>
      </c>
      <c r="AK90" s="18">
        <v>4180</v>
      </c>
      <c r="AL90" s="27">
        <f t="shared" si="45"/>
        <v>-7.3766150239609141E-2</v>
      </c>
      <c r="AM90" s="18">
        <v>8080</v>
      </c>
      <c r="AN90" s="18">
        <v>7600</v>
      </c>
      <c r="AO90" s="27">
        <f t="shared" si="46"/>
        <v>-6.124362524071867E-2</v>
      </c>
      <c r="AP90" s="23" t="str">
        <f t="shared" si="38"/>
        <v>20–30</v>
      </c>
      <c r="AQ90" s="24">
        <v>21.2</v>
      </c>
      <c r="AR90" s="24">
        <v>27.4</v>
      </c>
      <c r="AS90" s="27">
        <f t="shared" si="39"/>
        <v>0.25654183171605782</v>
      </c>
      <c r="AT90" s="45">
        <v>10.97777777777778</v>
      </c>
      <c r="AU90" s="45">
        <v>18.684210526315791</v>
      </c>
      <c r="AV90" s="46">
        <f t="shared" si="50"/>
        <v>0.53180578289137248</v>
      </c>
      <c r="AW90" s="45">
        <v>14.603960396039604</v>
      </c>
      <c r="AX90" s="45">
        <v>22.5</v>
      </c>
      <c r="AY90" s="46">
        <f t="shared" si="51"/>
        <v>0.43222255727771369</v>
      </c>
      <c r="AZ90" s="18">
        <v>68</v>
      </c>
      <c r="BA90" s="18">
        <v>93</v>
      </c>
      <c r="BB90" s="27">
        <f t="shared" si="49"/>
        <v>0.31309178797714926</v>
      </c>
      <c r="BC90" s="18">
        <v>49.400000000000006</v>
      </c>
      <c r="BD90" s="18">
        <v>78.099999999999994</v>
      </c>
      <c r="BE90" s="27">
        <f t="shared" si="52"/>
        <v>0.45803963265176323</v>
      </c>
      <c r="BF90" s="18">
        <v>118</v>
      </c>
      <c r="BG90" s="18">
        <v>171</v>
      </c>
      <c r="BH90" s="27">
        <f t="shared" si="53"/>
        <v>0.370978932036995</v>
      </c>
      <c r="BI90" s="28">
        <v>7.2941176470588225</v>
      </c>
      <c r="BK90" s="49"/>
    </row>
    <row r="91" spans="1:63" ht="13.95" customHeight="1" x14ac:dyDescent="0.25">
      <c r="A91" s="22">
        <v>88</v>
      </c>
      <c r="B91" s="22">
        <v>12</v>
      </c>
      <c r="C91" s="22" t="s">
        <v>446</v>
      </c>
      <c r="D91" s="22" t="s">
        <v>61</v>
      </c>
      <c r="E91" s="23">
        <v>0.78</v>
      </c>
      <c r="F91" s="23" t="str">
        <f t="shared" si="27"/>
        <v>&gt;0.5</v>
      </c>
      <c r="G91" s="24">
        <v>8.1199999999999992</v>
      </c>
      <c r="H91" s="23" t="str">
        <f t="shared" si="40"/>
        <v>&gt;7.0</v>
      </c>
      <c r="K91" s="24">
        <v>14.3</v>
      </c>
      <c r="L91" s="23" t="str">
        <f t="shared" ref="L91:L93" si="54">IF(K91&gt;20,"&gt;20",IF(K91&gt;10,"10–20","&lt;10"))</f>
        <v>10–20</v>
      </c>
      <c r="M91" s="18">
        <v>160</v>
      </c>
      <c r="N91" s="25" t="str">
        <f t="shared" si="42"/>
        <v>110–180</v>
      </c>
      <c r="O91" s="18">
        <v>35.200000000000003</v>
      </c>
      <c r="P91" s="25" t="str">
        <f t="shared" si="43"/>
        <v>26–44</v>
      </c>
      <c r="Q91" s="18">
        <v>62.25</v>
      </c>
      <c r="R91" s="25" t="str">
        <f t="shared" si="44"/>
        <v>&gt;58</v>
      </c>
      <c r="S91" s="22" t="s">
        <v>8</v>
      </c>
      <c r="T91" s="40">
        <v>0.90800000000000003</v>
      </c>
      <c r="U91" s="25" t="str">
        <f t="shared" si="31"/>
        <v>&lt;1.5</v>
      </c>
      <c r="V91" s="48">
        <v>0.1135</v>
      </c>
      <c r="W91" s="25" t="str">
        <f t="shared" ref="W91:W93" si="55">IF(V91&gt;0.114,"&gt;0.11", IF(V91&gt;0.068,"0.07–0.11","&lt;0.07" ))</f>
        <v>0.07–0.11</v>
      </c>
      <c r="X91" s="22">
        <v>2</v>
      </c>
      <c r="Y91" s="22">
        <v>1</v>
      </c>
      <c r="Z91" s="22">
        <v>0</v>
      </c>
      <c r="AA91" s="22">
        <v>0</v>
      </c>
      <c r="AB91" s="22">
        <v>1</v>
      </c>
      <c r="AC91" s="22">
        <v>0</v>
      </c>
      <c r="AD91" s="22">
        <f t="shared" si="26"/>
        <v>5</v>
      </c>
      <c r="AE91" s="22">
        <v>6</v>
      </c>
      <c r="AF91" s="23" t="str">
        <f t="shared" si="36"/>
        <v>4000–6000</v>
      </c>
      <c r="AG91" s="18">
        <v>5007</v>
      </c>
      <c r="AH91" s="18">
        <v>5032</v>
      </c>
      <c r="AI91" s="27">
        <f t="shared" si="37"/>
        <v>4.9805860503316342E-3</v>
      </c>
      <c r="AJ91" s="18">
        <v>6187</v>
      </c>
      <c r="AK91" s="18">
        <v>6024</v>
      </c>
      <c r="AL91" s="27">
        <f t="shared" si="45"/>
        <v>-2.6698826051259315E-2</v>
      </c>
      <c r="AM91" s="18">
        <v>11194</v>
      </c>
      <c r="AN91" s="18">
        <v>11056</v>
      </c>
      <c r="AO91" s="27">
        <f t="shared" si="46"/>
        <v>-1.240465344385379E-2</v>
      </c>
      <c r="AP91" s="23" t="str">
        <f t="shared" si="38"/>
        <v>&lt;20</v>
      </c>
      <c r="AQ91" s="24">
        <v>18.79</v>
      </c>
      <c r="AR91" s="24">
        <v>24.4</v>
      </c>
      <c r="AS91" s="27">
        <f t="shared" si="39"/>
        <v>0.26125831887378226</v>
      </c>
      <c r="AT91" s="45">
        <v>20.938125101018262</v>
      </c>
      <c r="AU91" s="45">
        <v>16.622656042496679</v>
      </c>
      <c r="AV91" s="46">
        <f t="shared" si="50"/>
        <v>-0.23080507803374564</v>
      </c>
      <c r="AW91" s="45">
        <v>19.97</v>
      </c>
      <c r="AX91" s="45">
        <v>19.73</v>
      </c>
      <c r="AY91" s="46">
        <f t="shared" si="51"/>
        <v>-1.2090827393199791E-2</v>
      </c>
      <c r="AZ91" s="18">
        <v>94</v>
      </c>
      <c r="BA91" s="18">
        <v>118</v>
      </c>
      <c r="BB91" s="27">
        <f t="shared" si="49"/>
        <v>0.2273898421956608</v>
      </c>
      <c r="BC91" s="18">
        <v>129.54417999999998</v>
      </c>
      <c r="BD91" s="18">
        <v>100.13488000000001</v>
      </c>
      <c r="BE91" s="27">
        <f t="shared" si="52"/>
        <v>-0.25750390408500479</v>
      </c>
      <c r="BF91" s="18">
        <v>223.54417999999998</v>
      </c>
      <c r="BG91" s="18">
        <v>218.13488000000001</v>
      </c>
      <c r="BH91" s="27">
        <f t="shared" si="53"/>
        <v>-2.4495480837053527E-2</v>
      </c>
      <c r="BI91" s="28">
        <v>6.1784140969162991</v>
      </c>
      <c r="BK91" s="49"/>
    </row>
    <row r="92" spans="1:63" ht="13.95" customHeight="1" x14ac:dyDescent="0.25">
      <c r="A92" s="22">
        <v>89</v>
      </c>
      <c r="B92" s="22">
        <v>12</v>
      </c>
      <c r="C92" s="22" t="s">
        <v>446</v>
      </c>
      <c r="D92" s="22" t="s">
        <v>61</v>
      </c>
      <c r="E92" s="23">
        <v>0.78</v>
      </c>
      <c r="F92" s="23" t="str">
        <f t="shared" si="27"/>
        <v>&gt;0.5</v>
      </c>
      <c r="G92" s="24">
        <v>8.1199999999999992</v>
      </c>
      <c r="H92" s="23" t="str">
        <f t="shared" si="40"/>
        <v>&gt;7.0</v>
      </c>
      <c r="K92" s="24">
        <v>14.3</v>
      </c>
      <c r="L92" s="23" t="str">
        <f t="shared" si="54"/>
        <v>10–20</v>
      </c>
      <c r="M92" s="18">
        <v>160</v>
      </c>
      <c r="N92" s="25" t="str">
        <f t="shared" si="42"/>
        <v>110–180</v>
      </c>
      <c r="O92" s="18">
        <v>35.200000000000003</v>
      </c>
      <c r="P92" s="25" t="str">
        <f t="shared" si="43"/>
        <v>26–44</v>
      </c>
      <c r="Q92" s="18">
        <v>62.25</v>
      </c>
      <c r="R92" s="25" t="str">
        <f t="shared" si="44"/>
        <v>&gt;58</v>
      </c>
      <c r="S92" s="22" t="s">
        <v>8</v>
      </c>
      <c r="T92" s="40">
        <v>0.90800000000000003</v>
      </c>
      <c r="U92" s="25" t="str">
        <f t="shared" si="31"/>
        <v>&lt;1.5</v>
      </c>
      <c r="V92" s="48">
        <v>0.1135</v>
      </c>
      <c r="W92" s="25" t="str">
        <f t="shared" si="55"/>
        <v>0.07–0.11</v>
      </c>
      <c r="X92" s="22">
        <v>2</v>
      </c>
      <c r="Y92" s="22">
        <v>1</v>
      </c>
      <c r="Z92" s="22">
        <v>0</v>
      </c>
      <c r="AA92" s="22">
        <v>0</v>
      </c>
      <c r="AB92" s="22">
        <v>1</v>
      </c>
      <c r="AC92" s="22">
        <v>0</v>
      </c>
      <c r="AD92" s="22">
        <f t="shared" si="26"/>
        <v>5</v>
      </c>
      <c r="AE92" s="22">
        <v>6</v>
      </c>
      <c r="AF92" s="23" t="str">
        <f t="shared" si="36"/>
        <v>4000–6000</v>
      </c>
      <c r="AG92" s="18">
        <v>4515</v>
      </c>
      <c r="AH92" s="18">
        <v>4492</v>
      </c>
      <c r="AI92" s="27">
        <f t="shared" si="37"/>
        <v>-5.1071499927519692E-3</v>
      </c>
      <c r="AJ92" s="18">
        <v>5313</v>
      </c>
      <c r="AK92" s="18">
        <v>5321</v>
      </c>
      <c r="AL92" s="27">
        <f t="shared" si="45"/>
        <v>1.5046081454260147E-3</v>
      </c>
      <c r="AM92" s="18">
        <v>9828</v>
      </c>
      <c r="AN92" s="18">
        <v>9813</v>
      </c>
      <c r="AO92" s="27">
        <f t="shared" si="46"/>
        <v>-1.5274174345761271E-3</v>
      </c>
      <c r="AP92" s="23" t="str">
        <f t="shared" si="38"/>
        <v>20–30</v>
      </c>
      <c r="AQ92" s="24">
        <v>23.11</v>
      </c>
      <c r="AR92" s="24">
        <v>35.590000000000003</v>
      </c>
      <c r="AS92" s="27">
        <f t="shared" si="39"/>
        <v>0.43179927523581202</v>
      </c>
      <c r="AT92" s="45">
        <v>22.745612648221343</v>
      </c>
      <c r="AU92" s="45">
        <v>13.324542379252026</v>
      </c>
      <c r="AV92" s="46">
        <f t="shared" si="50"/>
        <v>-0.53476464972956539</v>
      </c>
      <c r="AW92" s="45">
        <v>22.98</v>
      </c>
      <c r="AX92" s="45">
        <v>23.53</v>
      </c>
      <c r="AY92" s="46">
        <f t="shared" si="51"/>
        <v>2.3651930318661592E-2</v>
      </c>
      <c r="AZ92" s="18">
        <v>105</v>
      </c>
      <c r="BA92" s="18">
        <v>160</v>
      </c>
      <c r="BB92" s="27">
        <f t="shared" si="49"/>
        <v>0.42121346507630347</v>
      </c>
      <c r="BC92" s="18">
        <v>120.84744000000001</v>
      </c>
      <c r="BD92" s="18">
        <v>70.899890000000028</v>
      </c>
      <c r="BE92" s="27">
        <f t="shared" si="52"/>
        <v>-0.53326004158413942</v>
      </c>
      <c r="BF92" s="18">
        <v>225.84744000000001</v>
      </c>
      <c r="BG92" s="18">
        <v>230.89989000000003</v>
      </c>
      <c r="BH92" s="27">
        <f t="shared" si="53"/>
        <v>2.2124512884085464E-2</v>
      </c>
      <c r="BI92" s="28">
        <v>13.744493392070488</v>
      </c>
      <c r="BK92" s="49"/>
    </row>
    <row r="93" spans="1:63" ht="13.95" customHeight="1" x14ac:dyDescent="0.25">
      <c r="A93" s="22">
        <v>90</v>
      </c>
      <c r="B93" s="22">
        <v>15</v>
      </c>
      <c r="C93" s="22" t="s">
        <v>435</v>
      </c>
      <c r="D93" s="22" t="s">
        <v>61</v>
      </c>
      <c r="E93" s="23">
        <v>0.65</v>
      </c>
      <c r="F93" s="23" t="str">
        <f t="shared" ref="F93:F135" si="56">IF(E93&gt;0.5, "&gt;0.5", "≤0.5")</f>
        <v>&gt;0.5</v>
      </c>
      <c r="G93" s="24">
        <v>7.98</v>
      </c>
      <c r="H93" s="23" t="str">
        <f t="shared" ref="H93:H142" si="57">IF(G93&gt;7,"&gt;7.0","≤7.0")</f>
        <v>&gt;7.0</v>
      </c>
      <c r="K93" s="24">
        <v>13.97</v>
      </c>
      <c r="L93" s="23" t="str">
        <f t="shared" si="54"/>
        <v>10–20</v>
      </c>
      <c r="M93" s="18">
        <v>100</v>
      </c>
      <c r="N93" s="25" t="str">
        <f t="shared" ref="N93:N126" si="58">IF(M93&gt;180,"&gt;180", IF(M93&gt;110,"110–180","&lt;110" ))</f>
        <v>&lt;110</v>
      </c>
      <c r="O93" s="18">
        <v>52.8</v>
      </c>
      <c r="P93" s="25" t="str">
        <f t="shared" si="43"/>
        <v>&gt;44</v>
      </c>
      <c r="Q93" s="18">
        <v>0</v>
      </c>
      <c r="R93" s="25" t="str">
        <f t="shared" si="44"/>
        <v>&lt;25</v>
      </c>
      <c r="S93" s="22" t="s">
        <v>69</v>
      </c>
      <c r="T93" s="40">
        <v>1.5</v>
      </c>
      <c r="U93" s="25" t="str">
        <f t="shared" ref="U93:U135" si="59">IF(T93&gt;3,"&gt;3", IF(T93&gt;1.5,"1.5–3","&lt;1.5" ))</f>
        <v>&lt;1.5</v>
      </c>
      <c r="V93" s="48">
        <v>6.8241001564945197E-2</v>
      </c>
      <c r="W93" s="25" t="str">
        <f t="shared" si="55"/>
        <v>0.07–0.11</v>
      </c>
      <c r="X93" s="22">
        <v>5</v>
      </c>
      <c r="Y93" s="22">
        <v>0</v>
      </c>
      <c r="Z93" s="22">
        <v>0</v>
      </c>
      <c r="AA93" s="22">
        <v>0</v>
      </c>
      <c r="AB93" s="22">
        <v>2</v>
      </c>
      <c r="AC93" s="22">
        <v>3</v>
      </c>
      <c r="AD93" s="22">
        <f t="shared" si="26"/>
        <v>9</v>
      </c>
      <c r="AE93" s="22">
        <v>3</v>
      </c>
      <c r="AF93" s="23" t="str">
        <f t="shared" ref="AF93:AF106" si="60">IF(AG93&gt;6000,"&gt;6000",IF(AG93&gt;4000,"4000–6000",IF(AG93&gt;2000,"2000–4000","&lt;2000")))</f>
        <v>2000–4000</v>
      </c>
      <c r="AG93" s="18">
        <v>3804</v>
      </c>
      <c r="AH93" s="18">
        <v>3985</v>
      </c>
      <c r="AI93" s="27">
        <f t="shared" ref="AI93:AI106" si="61">LN(AH93/AG93)</f>
        <v>4.6484167559034416E-2</v>
      </c>
      <c r="AP93" s="23" t="str">
        <f t="shared" si="38"/>
        <v>20–30</v>
      </c>
      <c r="AQ93" s="24">
        <v>22.816500000000001</v>
      </c>
      <c r="AR93" s="24">
        <v>40.537999999999997</v>
      </c>
      <c r="AS93" s="27">
        <f t="shared" ref="AS93:AS141" si="62">LN(AR93/AQ93)</f>
        <v>0.57475584737800234</v>
      </c>
      <c r="AT93" s="45"/>
      <c r="AU93" s="45"/>
      <c r="AV93" s="46"/>
      <c r="AW93" s="45"/>
      <c r="AX93" s="45"/>
      <c r="AY93" s="46"/>
      <c r="AZ93" s="18">
        <v>86.793965999999998</v>
      </c>
      <c r="BA93" s="18">
        <v>161.54392999999999</v>
      </c>
      <c r="BB93" s="27">
        <f t="shared" ref="BB93:BB106" si="63">LN(BA93/AZ93)</f>
        <v>0.62124001493703696</v>
      </c>
      <c r="BC93" s="18">
        <v>40.844219294117636</v>
      </c>
      <c r="BD93" s="18">
        <v>92.455959937106911</v>
      </c>
      <c r="BE93" s="27">
        <f>LN(BD93/BC93)</f>
        <v>0.81696712161003582</v>
      </c>
      <c r="BF93" s="18">
        <v>127.63818529411763</v>
      </c>
      <c r="BG93" s="18">
        <v>253.9998899371069</v>
      </c>
      <c r="BH93" s="27">
        <f>LN(BG93/BF93)</f>
        <v>0.68813424976706727</v>
      </c>
      <c r="BI93" s="28">
        <v>11.81433333333333</v>
      </c>
      <c r="BK93" s="49"/>
    </row>
    <row r="94" spans="1:63" ht="13.95" customHeight="1" x14ac:dyDescent="0.25">
      <c r="A94" s="22">
        <v>91</v>
      </c>
      <c r="B94" s="22">
        <v>15</v>
      </c>
      <c r="C94" s="22" t="s">
        <v>435</v>
      </c>
      <c r="D94" s="22" t="s">
        <v>68</v>
      </c>
      <c r="E94" s="23">
        <v>0.65</v>
      </c>
      <c r="F94" s="23" t="str">
        <f t="shared" si="56"/>
        <v>&gt;0.5</v>
      </c>
      <c r="G94" s="24">
        <v>7.98</v>
      </c>
      <c r="H94" s="23" t="str">
        <f t="shared" si="57"/>
        <v>&gt;7.0</v>
      </c>
      <c r="K94" s="24">
        <v>13.97</v>
      </c>
      <c r="L94" s="23" t="str">
        <f t="shared" ref="L94:L157" si="64">IF(K94&gt;20,"&gt;20",IF(K94&gt;10,"10–20","&lt;10"))</f>
        <v>10–20</v>
      </c>
      <c r="M94" s="18">
        <v>100</v>
      </c>
      <c r="N94" s="25" t="str">
        <f t="shared" si="58"/>
        <v>&lt;110</v>
      </c>
      <c r="O94" s="18">
        <v>52.8</v>
      </c>
      <c r="P94" s="25" t="str">
        <f t="shared" si="43"/>
        <v>&gt;44</v>
      </c>
      <c r="Q94" s="18">
        <v>0</v>
      </c>
      <c r="R94" s="25" t="str">
        <f t="shared" si="44"/>
        <v>&lt;25</v>
      </c>
      <c r="S94" s="22" t="s">
        <v>69</v>
      </c>
      <c r="T94" s="40">
        <v>1.5</v>
      </c>
      <c r="U94" s="25" t="str">
        <f t="shared" si="59"/>
        <v>&lt;1.5</v>
      </c>
      <c r="V94" s="48">
        <v>6.8241001564945197E-2</v>
      </c>
      <c r="W94" s="25" t="str">
        <f t="shared" ref="W94:W157" si="65">IF(V94&gt;0.114,"&gt;0.11", IF(V94&gt;0.068,"0.07–0.11","&lt;0.07" ))</f>
        <v>0.07–0.11</v>
      </c>
      <c r="X94" s="22">
        <v>5</v>
      </c>
      <c r="Y94" s="22">
        <v>0</v>
      </c>
      <c r="Z94" s="22">
        <v>0</v>
      </c>
      <c r="AA94" s="22">
        <v>0</v>
      </c>
      <c r="AB94" s="22">
        <v>2</v>
      </c>
      <c r="AC94" s="22">
        <v>3</v>
      </c>
      <c r="AD94" s="22">
        <f t="shared" si="26"/>
        <v>9</v>
      </c>
      <c r="AE94" s="22">
        <v>3</v>
      </c>
      <c r="AF94" s="23" t="str">
        <f t="shared" si="60"/>
        <v>4000–6000</v>
      </c>
      <c r="AG94" s="18">
        <v>4025</v>
      </c>
      <c r="AH94" s="18">
        <v>4595</v>
      </c>
      <c r="AI94" s="27">
        <f t="shared" si="61"/>
        <v>0.13244384493712361</v>
      </c>
      <c r="AP94" s="23" t="str">
        <f t="shared" si="38"/>
        <v>20–30</v>
      </c>
      <c r="AQ94" s="24">
        <v>27.468399999999999</v>
      </c>
      <c r="AR94" s="24">
        <v>45.189900000000002</v>
      </c>
      <c r="AS94" s="27">
        <f t="shared" si="62"/>
        <v>0.4978373574895017</v>
      </c>
      <c r="AT94" s="45"/>
      <c r="AU94" s="45"/>
      <c r="AV94" s="46"/>
      <c r="AW94" s="45"/>
      <c r="AX94" s="45"/>
      <c r="AY94" s="46"/>
      <c r="AZ94" s="18">
        <v>110.56031</v>
      </c>
      <c r="BA94" s="18">
        <v>207.64759050000001</v>
      </c>
      <c r="BB94" s="27">
        <f t="shared" si="63"/>
        <v>0.63028120242662533</v>
      </c>
      <c r="BC94" s="18">
        <v>25.765596288532706</v>
      </c>
      <c r="BD94" s="18">
        <v>132.75829556557377</v>
      </c>
      <c r="BE94" s="27">
        <f>LN(BD94/BC94)</f>
        <v>1.63949002343873</v>
      </c>
      <c r="BF94" s="18">
        <v>136.32590628853271</v>
      </c>
      <c r="BG94" s="18">
        <v>340.40588606557378</v>
      </c>
      <c r="BH94" s="27">
        <f>LN(BG94/BF94)</f>
        <v>0.915090299374681</v>
      </c>
      <c r="BI94" s="28">
        <v>11.814333333333336</v>
      </c>
      <c r="BK94" s="49"/>
    </row>
    <row r="95" spans="1:63" ht="13.95" customHeight="1" x14ac:dyDescent="0.25">
      <c r="A95" s="22">
        <v>92</v>
      </c>
      <c r="B95" s="22">
        <v>15</v>
      </c>
      <c r="C95" s="22" t="s">
        <v>435</v>
      </c>
      <c r="D95" s="22" t="s">
        <v>68</v>
      </c>
      <c r="E95" s="23">
        <v>0.65</v>
      </c>
      <c r="F95" s="23" t="str">
        <f t="shared" si="56"/>
        <v>&gt;0.5</v>
      </c>
      <c r="G95" s="24">
        <v>7.98</v>
      </c>
      <c r="H95" s="23" t="str">
        <f t="shared" si="57"/>
        <v>&gt;7.0</v>
      </c>
      <c r="K95" s="24">
        <v>13.97</v>
      </c>
      <c r="L95" s="23" t="str">
        <f t="shared" si="64"/>
        <v>10–20</v>
      </c>
      <c r="M95" s="18">
        <v>100</v>
      </c>
      <c r="N95" s="25" t="str">
        <f t="shared" si="58"/>
        <v>&lt;110</v>
      </c>
      <c r="O95" s="18">
        <v>52.8</v>
      </c>
      <c r="P95" s="25" t="str">
        <f t="shared" si="43"/>
        <v>&gt;44</v>
      </c>
      <c r="Q95" s="18">
        <v>0</v>
      </c>
      <c r="R95" s="25" t="str">
        <f t="shared" si="44"/>
        <v>&lt;25</v>
      </c>
      <c r="S95" s="22" t="s">
        <v>69</v>
      </c>
      <c r="T95" s="40">
        <v>1.5</v>
      </c>
      <c r="U95" s="25" t="str">
        <f t="shared" si="59"/>
        <v>&lt;1.5</v>
      </c>
      <c r="V95" s="48">
        <v>6.8241001564945197E-2</v>
      </c>
      <c r="W95" s="25" t="str">
        <f t="shared" si="65"/>
        <v>0.07–0.11</v>
      </c>
      <c r="X95" s="22">
        <v>5</v>
      </c>
      <c r="Y95" s="22">
        <v>0</v>
      </c>
      <c r="Z95" s="22">
        <v>0</v>
      </c>
      <c r="AA95" s="22">
        <v>0</v>
      </c>
      <c r="AB95" s="22">
        <v>2</v>
      </c>
      <c r="AC95" s="22">
        <v>3</v>
      </c>
      <c r="AD95" s="22">
        <f t="shared" si="26"/>
        <v>9</v>
      </c>
      <c r="AE95" s="22">
        <v>3</v>
      </c>
      <c r="AF95" s="23" t="str">
        <f t="shared" si="60"/>
        <v>4000–6000</v>
      </c>
      <c r="AG95" s="18">
        <v>4052</v>
      </c>
      <c r="AH95" s="18">
        <v>3894</v>
      </c>
      <c r="AI95" s="27">
        <f t="shared" si="61"/>
        <v>-3.9773679436429003E-2</v>
      </c>
      <c r="AP95" s="23" t="str">
        <f t="shared" si="38"/>
        <v>20–30</v>
      </c>
      <c r="AQ95" s="24">
        <v>26.139199999999999</v>
      </c>
      <c r="AR95" s="24">
        <v>38.322800000000001</v>
      </c>
      <c r="AS95" s="27">
        <f t="shared" si="62"/>
        <v>0.3826089160366794</v>
      </c>
      <c r="AT95" s="45"/>
      <c r="AU95" s="45"/>
      <c r="AV95" s="46"/>
      <c r="AW95" s="45"/>
      <c r="AX95" s="45"/>
      <c r="AY95" s="46"/>
      <c r="AZ95" s="18">
        <v>105.91603839999999</v>
      </c>
      <c r="BA95" s="18">
        <v>149.22898320000002</v>
      </c>
      <c r="BB95" s="27">
        <f t="shared" si="63"/>
        <v>0.34283523660025061</v>
      </c>
      <c r="BC95" s="18">
        <v>48.255778776128068</v>
      </c>
      <c r="BD95" s="18">
        <v>75.513461378313252</v>
      </c>
      <c r="BE95" s="27">
        <f>LN(BD95/BC95)</f>
        <v>0.44779534876921734</v>
      </c>
      <c r="BF95" s="18">
        <v>154.17181717612806</v>
      </c>
      <c r="BG95" s="18">
        <v>224.74244457831327</v>
      </c>
      <c r="BH95" s="27">
        <f>LN(BG95/BF95)</f>
        <v>0.37688737934616612</v>
      </c>
      <c r="BI95" s="28">
        <v>8.1224000000000007</v>
      </c>
      <c r="BK95" s="49"/>
    </row>
    <row r="96" spans="1:63" ht="13.95" customHeight="1" x14ac:dyDescent="0.25">
      <c r="A96" s="22">
        <v>93</v>
      </c>
      <c r="B96" s="22">
        <v>15</v>
      </c>
      <c r="C96" s="22" t="s">
        <v>435</v>
      </c>
      <c r="D96" s="22" t="s">
        <v>68</v>
      </c>
      <c r="E96" s="23">
        <v>0.65</v>
      </c>
      <c r="F96" s="23" t="str">
        <f t="shared" si="56"/>
        <v>&gt;0.5</v>
      </c>
      <c r="G96" s="24">
        <v>7.98</v>
      </c>
      <c r="H96" s="23" t="str">
        <f t="shared" si="57"/>
        <v>&gt;7.0</v>
      </c>
      <c r="K96" s="24">
        <v>13.97</v>
      </c>
      <c r="L96" s="23" t="str">
        <f t="shared" si="64"/>
        <v>10–20</v>
      </c>
      <c r="M96" s="18">
        <v>100</v>
      </c>
      <c r="N96" s="25" t="str">
        <f t="shared" si="58"/>
        <v>&lt;110</v>
      </c>
      <c r="O96" s="18">
        <v>52.8</v>
      </c>
      <c r="P96" s="25" t="str">
        <f t="shared" si="43"/>
        <v>&gt;44</v>
      </c>
      <c r="Q96" s="18">
        <v>0</v>
      </c>
      <c r="R96" s="25" t="str">
        <f t="shared" si="44"/>
        <v>&lt;25</v>
      </c>
      <c r="S96" s="22" t="s">
        <v>69</v>
      </c>
      <c r="T96" s="40">
        <v>1.5</v>
      </c>
      <c r="U96" s="25" t="str">
        <f t="shared" si="59"/>
        <v>&lt;1.5</v>
      </c>
      <c r="V96" s="48">
        <v>6.8241001564945197E-2</v>
      </c>
      <c r="W96" s="25" t="str">
        <f t="shared" si="65"/>
        <v>0.07–0.11</v>
      </c>
      <c r="X96" s="22">
        <v>5</v>
      </c>
      <c r="Y96" s="22">
        <v>0</v>
      </c>
      <c r="Z96" s="22">
        <v>0</v>
      </c>
      <c r="AA96" s="22">
        <v>0</v>
      </c>
      <c r="AB96" s="22">
        <v>2</v>
      </c>
      <c r="AC96" s="22">
        <v>3</v>
      </c>
      <c r="AD96" s="22">
        <f t="shared" si="26"/>
        <v>9</v>
      </c>
      <c r="AE96" s="22">
        <v>3</v>
      </c>
      <c r="AF96" s="23" t="str">
        <f t="shared" si="60"/>
        <v>4000–6000</v>
      </c>
      <c r="AG96" s="18">
        <v>4771</v>
      </c>
      <c r="AH96" s="18">
        <v>4222</v>
      </c>
      <c r="AI96" s="27">
        <f t="shared" si="61"/>
        <v>-0.12224697710784103</v>
      </c>
      <c r="AP96" s="23" t="str">
        <f t="shared" si="38"/>
        <v>20–30</v>
      </c>
      <c r="AQ96" s="24">
        <v>22.816500000000001</v>
      </c>
      <c r="AR96" s="24">
        <v>40.537999999999997</v>
      </c>
      <c r="AS96" s="27">
        <f t="shared" si="62"/>
        <v>0.57475584737800234</v>
      </c>
      <c r="AT96" s="45"/>
      <c r="AU96" s="45"/>
      <c r="AV96" s="46"/>
      <c r="AW96" s="45"/>
      <c r="AX96" s="45"/>
      <c r="AY96" s="46"/>
      <c r="AZ96" s="18">
        <v>108.8575215</v>
      </c>
      <c r="BA96" s="18">
        <v>171.15143599999999</v>
      </c>
      <c r="BB96" s="27">
        <f t="shared" si="63"/>
        <v>0.45250887027016129</v>
      </c>
      <c r="BC96" s="18">
        <v>48.907002413043458</v>
      </c>
      <c r="BD96" s="18">
        <v>125.47150334142111</v>
      </c>
      <c r="BE96" s="27">
        <f>LN(BD96/BC96)</f>
        <v>0.94215808292045311</v>
      </c>
      <c r="BF96" s="18">
        <v>157.76452391304346</v>
      </c>
      <c r="BG96" s="18">
        <v>296.6229393414211</v>
      </c>
      <c r="BH96" s="27">
        <f>LN(BG96/BF96)</f>
        <v>0.63135820135336684</v>
      </c>
      <c r="BI96" s="28">
        <v>11.81433333333333</v>
      </c>
      <c r="BK96" s="49"/>
    </row>
    <row r="97" spans="1:63" ht="13.95" customHeight="1" x14ac:dyDescent="0.25">
      <c r="A97" s="22">
        <v>94</v>
      </c>
      <c r="B97" s="22">
        <v>15</v>
      </c>
      <c r="C97" s="22" t="s">
        <v>435</v>
      </c>
      <c r="D97" s="22" t="s">
        <v>68</v>
      </c>
      <c r="E97" s="23">
        <v>0.65</v>
      </c>
      <c r="F97" s="23" t="str">
        <f t="shared" si="56"/>
        <v>&gt;0.5</v>
      </c>
      <c r="G97" s="24">
        <v>7.98</v>
      </c>
      <c r="H97" s="23" t="str">
        <f t="shared" si="57"/>
        <v>&gt;7.0</v>
      </c>
      <c r="K97" s="24">
        <v>13.97</v>
      </c>
      <c r="L97" s="23" t="str">
        <f t="shared" si="64"/>
        <v>10–20</v>
      </c>
      <c r="M97" s="18">
        <v>100</v>
      </c>
      <c r="N97" s="25" t="str">
        <f t="shared" si="58"/>
        <v>&lt;110</v>
      </c>
      <c r="O97" s="18">
        <v>52.8</v>
      </c>
      <c r="P97" s="25" t="str">
        <f t="shared" si="43"/>
        <v>&gt;44</v>
      </c>
      <c r="Q97" s="18">
        <v>0</v>
      </c>
      <c r="R97" s="25" t="str">
        <f t="shared" si="44"/>
        <v>&lt;25</v>
      </c>
      <c r="S97" s="22" t="s">
        <v>69</v>
      </c>
      <c r="T97" s="40">
        <v>1.5</v>
      </c>
      <c r="U97" s="25" t="str">
        <f t="shared" si="59"/>
        <v>&lt;1.5</v>
      </c>
      <c r="V97" s="48">
        <v>6.8241001564945197E-2</v>
      </c>
      <c r="W97" s="25" t="str">
        <f t="shared" si="65"/>
        <v>0.07–0.11</v>
      </c>
      <c r="X97" s="22">
        <v>5</v>
      </c>
      <c r="Y97" s="22">
        <v>0</v>
      </c>
      <c r="Z97" s="22">
        <v>0</v>
      </c>
      <c r="AA97" s="22">
        <v>0</v>
      </c>
      <c r="AB97" s="22">
        <v>2</v>
      </c>
      <c r="AC97" s="22">
        <v>3</v>
      </c>
      <c r="AD97" s="22">
        <f t="shared" si="26"/>
        <v>9</v>
      </c>
      <c r="AE97" s="22">
        <v>3</v>
      </c>
      <c r="AF97" s="23" t="str">
        <f t="shared" si="60"/>
        <v>2000–4000</v>
      </c>
      <c r="AG97" s="18">
        <v>3647</v>
      </c>
      <c r="AH97" s="18">
        <v>4153</v>
      </c>
      <c r="AI97" s="27">
        <f t="shared" si="61"/>
        <v>0.12992605282207331</v>
      </c>
      <c r="AP97" s="23" t="str">
        <f t="shared" si="38"/>
        <v>20–30</v>
      </c>
      <c r="AQ97" s="24">
        <v>25.2532</v>
      </c>
      <c r="AR97" s="24">
        <v>45.854399999999998</v>
      </c>
      <c r="AS97" s="27">
        <f t="shared" si="62"/>
        <v>0.59651827883698727</v>
      </c>
      <c r="AT97" s="45"/>
      <c r="AU97" s="45"/>
      <c r="AV97" s="46"/>
      <c r="AW97" s="45"/>
      <c r="AX97" s="45"/>
      <c r="AY97" s="46"/>
      <c r="AZ97" s="18">
        <v>92.098420400000009</v>
      </c>
      <c r="BA97" s="18">
        <v>190.43332319999999</v>
      </c>
      <c r="BB97" s="27">
        <f t="shared" si="63"/>
        <v>0.72644433165906031</v>
      </c>
      <c r="BC97" s="18">
        <v>16.508207430188676</v>
      </c>
      <c r="BD97" s="18">
        <v>108.52008841695445</v>
      </c>
      <c r="BE97" s="27">
        <f>LN(BD97/BC97)</f>
        <v>1.8830776252973747</v>
      </c>
      <c r="BF97" s="18">
        <v>108.60662783018869</v>
      </c>
      <c r="BG97" s="18">
        <v>298.95341161695444</v>
      </c>
      <c r="BH97" s="27">
        <f>LN(BG97/BF97)</f>
        <v>1.0125553118788002</v>
      </c>
      <c r="BI97" s="28">
        <v>13.734133333333332</v>
      </c>
      <c r="BK97" s="49"/>
    </row>
    <row r="98" spans="1:63" ht="13.95" customHeight="1" x14ac:dyDescent="0.25">
      <c r="A98" s="22">
        <v>95</v>
      </c>
      <c r="B98" s="22">
        <v>16</v>
      </c>
      <c r="C98" s="22" t="s">
        <v>174</v>
      </c>
      <c r="D98" s="22" t="s">
        <v>68</v>
      </c>
      <c r="E98" s="23">
        <v>0.67</v>
      </c>
      <c r="F98" s="23" t="str">
        <f t="shared" si="56"/>
        <v>&gt;0.5</v>
      </c>
      <c r="G98" s="24">
        <v>7.98</v>
      </c>
      <c r="H98" s="23" t="str">
        <f t="shared" si="57"/>
        <v>&gt;7.0</v>
      </c>
      <c r="K98" s="24">
        <v>13.97</v>
      </c>
      <c r="L98" s="23" t="str">
        <f t="shared" si="64"/>
        <v>10–20</v>
      </c>
      <c r="M98" s="18">
        <v>100</v>
      </c>
      <c r="N98" s="25" t="str">
        <f t="shared" si="58"/>
        <v>&lt;110</v>
      </c>
      <c r="O98" s="18">
        <v>52.8</v>
      </c>
      <c r="P98" s="25" t="str">
        <f t="shared" si="43"/>
        <v>&gt;44</v>
      </c>
      <c r="Q98" s="18">
        <v>0</v>
      </c>
      <c r="R98" s="25" t="str">
        <f t="shared" si="44"/>
        <v>&lt;25</v>
      </c>
      <c r="S98" s="22" t="s">
        <v>8</v>
      </c>
      <c r="T98" s="40">
        <v>1.5</v>
      </c>
      <c r="U98" s="25" t="str">
        <f t="shared" si="59"/>
        <v>&lt;1.5</v>
      </c>
      <c r="V98" s="48">
        <v>6.8099999999999994E-2</v>
      </c>
      <c r="W98" s="25" t="str">
        <f t="shared" si="65"/>
        <v>0.07–0.11</v>
      </c>
      <c r="X98" s="22">
        <v>5</v>
      </c>
      <c r="Y98" s="22">
        <v>0</v>
      </c>
      <c r="Z98" s="22">
        <v>0</v>
      </c>
      <c r="AA98" s="22">
        <v>0</v>
      </c>
      <c r="AB98" s="22">
        <v>2</v>
      </c>
      <c r="AC98" s="22">
        <v>3</v>
      </c>
      <c r="AD98" s="22">
        <f t="shared" si="26"/>
        <v>9</v>
      </c>
      <c r="AE98" s="22">
        <v>3</v>
      </c>
      <c r="AF98" s="23" t="str">
        <f t="shared" si="60"/>
        <v>2000–4000</v>
      </c>
      <c r="AG98" s="18">
        <v>3113</v>
      </c>
      <c r="AH98" s="18">
        <v>2983</v>
      </c>
      <c r="AI98" s="27">
        <f t="shared" si="61"/>
        <v>-4.2657385926859685E-2</v>
      </c>
      <c r="AP98" s="23" t="str">
        <f t="shared" si="38"/>
        <v>30–40</v>
      </c>
      <c r="AQ98" s="24">
        <v>36.153799999999997</v>
      </c>
      <c r="AR98" s="24">
        <v>52.307699999999997</v>
      </c>
      <c r="AS98" s="27">
        <f t="shared" si="62"/>
        <v>0.3693615271214204</v>
      </c>
      <c r="AT98" s="45"/>
      <c r="AU98" s="45"/>
      <c r="AV98" s="46"/>
      <c r="AW98" s="45"/>
      <c r="AX98" s="45"/>
      <c r="AY98" s="46"/>
      <c r="AZ98" s="18">
        <v>112.54677939999999</v>
      </c>
      <c r="BA98" s="18">
        <v>156.03386909999998</v>
      </c>
      <c r="BB98" s="27">
        <f t="shared" si="63"/>
        <v>0.32670414119456059</v>
      </c>
      <c r="BI98" s="28">
        <v>10.769266666666667</v>
      </c>
      <c r="BK98" s="49"/>
    </row>
    <row r="99" spans="1:63" ht="13.95" customHeight="1" x14ac:dyDescent="0.25">
      <c r="A99" s="22">
        <v>96</v>
      </c>
      <c r="B99" s="22">
        <v>16</v>
      </c>
      <c r="C99" s="22" t="s">
        <v>174</v>
      </c>
      <c r="D99" s="22" t="s">
        <v>68</v>
      </c>
      <c r="E99" s="23">
        <v>0.67</v>
      </c>
      <c r="F99" s="23" t="str">
        <f t="shared" si="56"/>
        <v>&gt;0.5</v>
      </c>
      <c r="G99" s="24">
        <v>7.98</v>
      </c>
      <c r="H99" s="23" t="str">
        <f t="shared" si="57"/>
        <v>&gt;7.0</v>
      </c>
      <c r="K99" s="24">
        <v>13.97</v>
      </c>
      <c r="L99" s="23" t="str">
        <f t="shared" si="64"/>
        <v>10–20</v>
      </c>
      <c r="M99" s="18">
        <v>100</v>
      </c>
      <c r="N99" s="25" t="str">
        <f t="shared" si="58"/>
        <v>&lt;110</v>
      </c>
      <c r="O99" s="18">
        <v>52.8</v>
      </c>
      <c r="P99" s="25" t="str">
        <f t="shared" si="43"/>
        <v>&gt;44</v>
      </c>
      <c r="Q99" s="18">
        <v>0</v>
      </c>
      <c r="R99" s="25" t="str">
        <f t="shared" si="44"/>
        <v>&lt;25</v>
      </c>
      <c r="S99" s="22" t="s">
        <v>8</v>
      </c>
      <c r="T99" s="40">
        <v>1.5</v>
      </c>
      <c r="U99" s="25" t="str">
        <f t="shared" si="59"/>
        <v>&lt;1.5</v>
      </c>
      <c r="V99" s="48">
        <v>6.8099999999999994E-2</v>
      </c>
      <c r="W99" s="25" t="str">
        <f t="shared" si="65"/>
        <v>0.07–0.11</v>
      </c>
      <c r="X99" s="22">
        <v>5</v>
      </c>
      <c r="Y99" s="22">
        <v>0</v>
      </c>
      <c r="Z99" s="22">
        <v>0</v>
      </c>
      <c r="AA99" s="22">
        <v>0</v>
      </c>
      <c r="AB99" s="22">
        <v>2</v>
      </c>
      <c r="AC99" s="22">
        <v>3</v>
      </c>
      <c r="AD99" s="22">
        <f t="shared" si="26"/>
        <v>9</v>
      </c>
      <c r="AE99" s="22">
        <v>3</v>
      </c>
      <c r="AF99" s="23" t="str">
        <f t="shared" si="60"/>
        <v>2000–4000</v>
      </c>
      <c r="AG99" s="18">
        <v>3322</v>
      </c>
      <c r="AH99" s="18">
        <v>2274</v>
      </c>
      <c r="AI99" s="27">
        <f t="shared" si="61"/>
        <v>-0.37902661586275882</v>
      </c>
      <c r="AP99" s="23" t="str">
        <f t="shared" si="38"/>
        <v>30–40</v>
      </c>
      <c r="AQ99" s="24">
        <v>35.1282</v>
      </c>
      <c r="AR99" s="24">
        <v>61.794899999999998</v>
      </c>
      <c r="AS99" s="27">
        <f t="shared" si="62"/>
        <v>0.56481661007937334</v>
      </c>
      <c r="AT99" s="45"/>
      <c r="AU99" s="45"/>
      <c r="AV99" s="46"/>
      <c r="AW99" s="45"/>
      <c r="AX99" s="45"/>
      <c r="AY99" s="46"/>
      <c r="AZ99" s="18">
        <v>116.69588039999999</v>
      </c>
      <c r="BA99" s="18">
        <v>140.52160259999999</v>
      </c>
      <c r="BB99" s="27">
        <f t="shared" si="63"/>
        <v>0.18578999421661449</v>
      </c>
      <c r="BI99" s="28">
        <v>17.777799999999999</v>
      </c>
      <c r="BK99" s="49"/>
    </row>
    <row r="100" spans="1:63" ht="13.95" customHeight="1" x14ac:dyDescent="0.25">
      <c r="A100" s="22">
        <v>97</v>
      </c>
      <c r="B100" s="22">
        <v>16</v>
      </c>
      <c r="C100" s="22" t="s">
        <v>174</v>
      </c>
      <c r="D100" s="22" t="s">
        <v>68</v>
      </c>
      <c r="E100" s="23">
        <v>0.67</v>
      </c>
      <c r="F100" s="23" t="str">
        <f t="shared" si="56"/>
        <v>&gt;0.5</v>
      </c>
      <c r="G100" s="24">
        <v>7.98</v>
      </c>
      <c r="H100" s="23" t="str">
        <f t="shared" si="57"/>
        <v>&gt;7.0</v>
      </c>
      <c r="K100" s="24">
        <v>13.97</v>
      </c>
      <c r="L100" s="23" t="str">
        <f t="shared" si="64"/>
        <v>10–20</v>
      </c>
      <c r="M100" s="18">
        <v>100</v>
      </c>
      <c r="N100" s="25" t="str">
        <f t="shared" si="58"/>
        <v>&lt;110</v>
      </c>
      <c r="O100" s="18">
        <v>52.8</v>
      </c>
      <c r="P100" s="25" t="str">
        <f t="shared" si="43"/>
        <v>&gt;44</v>
      </c>
      <c r="Q100" s="18">
        <v>0</v>
      </c>
      <c r="R100" s="25" t="str">
        <f t="shared" si="44"/>
        <v>&lt;25</v>
      </c>
      <c r="S100" s="22" t="s">
        <v>8</v>
      </c>
      <c r="T100" s="40">
        <v>1.5</v>
      </c>
      <c r="U100" s="25" t="str">
        <f t="shared" si="59"/>
        <v>&lt;1.5</v>
      </c>
      <c r="V100" s="48">
        <v>6.8099999999999994E-2</v>
      </c>
      <c r="W100" s="25" t="str">
        <f t="shared" si="65"/>
        <v>0.07–0.11</v>
      </c>
      <c r="X100" s="22">
        <v>5</v>
      </c>
      <c r="Y100" s="22">
        <v>0</v>
      </c>
      <c r="Z100" s="22">
        <v>0</v>
      </c>
      <c r="AA100" s="22">
        <v>0</v>
      </c>
      <c r="AB100" s="22">
        <v>2</v>
      </c>
      <c r="AC100" s="22">
        <v>3</v>
      </c>
      <c r="AD100" s="22">
        <f t="shared" ref="AD100:AD131" si="66">IF(Y100&gt;0,"1","0")+IF(Z100&gt;0,"2","0")+IF(AA100&gt;0,"3","0")+IF(AB100&gt;0,"4","0")+IF(AC100&gt;0,"5","0")</f>
        <v>9</v>
      </c>
      <c r="AE100" s="22">
        <v>3</v>
      </c>
      <c r="AF100" s="23" t="str">
        <f t="shared" si="60"/>
        <v>2000–4000</v>
      </c>
      <c r="AG100" s="18">
        <v>3353</v>
      </c>
      <c r="AH100" s="18">
        <v>3279</v>
      </c>
      <c r="AI100" s="27">
        <f t="shared" si="61"/>
        <v>-2.2316969621580255E-2</v>
      </c>
      <c r="AP100" s="23" t="str">
        <f t="shared" si="38"/>
        <v>30–40</v>
      </c>
      <c r="AQ100" s="24">
        <v>36.923099999999998</v>
      </c>
      <c r="AR100" s="24">
        <v>57.435899999999997</v>
      </c>
      <c r="AS100" s="27">
        <f t="shared" si="62"/>
        <v>0.44183217192209062</v>
      </c>
      <c r="AT100" s="45"/>
      <c r="AU100" s="45"/>
      <c r="AV100" s="46"/>
      <c r="AW100" s="45"/>
      <c r="AX100" s="45"/>
      <c r="AY100" s="46"/>
      <c r="AZ100" s="18">
        <v>123.80315429999999</v>
      </c>
      <c r="BA100" s="18">
        <v>188.33231609999999</v>
      </c>
      <c r="BB100" s="27">
        <f t="shared" si="63"/>
        <v>0.41951520230051043</v>
      </c>
      <c r="BI100" s="28">
        <v>13.675199999999998</v>
      </c>
      <c r="BK100" s="49"/>
    </row>
    <row r="101" spans="1:63" ht="13.95" customHeight="1" x14ac:dyDescent="0.25">
      <c r="A101" s="22">
        <v>98</v>
      </c>
      <c r="B101" s="22">
        <v>16</v>
      </c>
      <c r="C101" s="22" t="s">
        <v>174</v>
      </c>
      <c r="D101" s="22" t="s">
        <v>61</v>
      </c>
      <c r="E101" s="23">
        <v>0.67</v>
      </c>
      <c r="F101" s="23" t="str">
        <f t="shared" si="56"/>
        <v>&gt;0.5</v>
      </c>
      <c r="G101" s="24">
        <v>7.98</v>
      </c>
      <c r="H101" s="23" t="str">
        <f t="shared" si="57"/>
        <v>&gt;7.0</v>
      </c>
      <c r="K101" s="24">
        <v>13.97</v>
      </c>
      <c r="L101" s="23" t="str">
        <f t="shared" si="64"/>
        <v>10–20</v>
      </c>
      <c r="M101" s="18">
        <v>100</v>
      </c>
      <c r="N101" s="25" t="str">
        <f t="shared" si="58"/>
        <v>&lt;110</v>
      </c>
      <c r="O101" s="18">
        <v>52.8</v>
      </c>
      <c r="P101" s="25" t="str">
        <f t="shared" si="43"/>
        <v>&gt;44</v>
      </c>
      <c r="Q101" s="18">
        <v>0</v>
      </c>
      <c r="R101" s="25" t="str">
        <f t="shared" si="44"/>
        <v>&lt;25</v>
      </c>
      <c r="S101" s="22" t="s">
        <v>8</v>
      </c>
      <c r="T101" s="40">
        <v>1.5</v>
      </c>
      <c r="U101" s="25" t="str">
        <f t="shared" si="59"/>
        <v>&lt;1.5</v>
      </c>
      <c r="V101" s="48">
        <v>6.8099999999999994E-2</v>
      </c>
      <c r="W101" s="25" t="str">
        <f t="shared" si="65"/>
        <v>0.07–0.11</v>
      </c>
      <c r="X101" s="22">
        <v>5</v>
      </c>
      <c r="Y101" s="22">
        <v>0</v>
      </c>
      <c r="Z101" s="22">
        <v>0</v>
      </c>
      <c r="AA101" s="22">
        <v>0</v>
      </c>
      <c r="AB101" s="22">
        <v>2</v>
      </c>
      <c r="AC101" s="22">
        <v>3</v>
      </c>
      <c r="AD101" s="22">
        <f t="shared" si="66"/>
        <v>9</v>
      </c>
      <c r="AE101" s="22">
        <v>3</v>
      </c>
      <c r="AF101" s="23" t="str">
        <f t="shared" si="60"/>
        <v>2000–4000</v>
      </c>
      <c r="AG101" s="18">
        <v>3792</v>
      </c>
      <c r="AH101" s="18">
        <v>2807</v>
      </c>
      <c r="AI101" s="27">
        <f t="shared" si="61"/>
        <v>-0.30077728701302991</v>
      </c>
      <c r="AP101" s="23" t="str">
        <f t="shared" si="38"/>
        <v>30–40</v>
      </c>
      <c r="AQ101" s="24">
        <v>36.410299999999999</v>
      </c>
      <c r="AR101" s="24">
        <v>49.487200000000001</v>
      </c>
      <c r="AS101" s="27">
        <f t="shared" si="62"/>
        <v>0.30686234862892897</v>
      </c>
      <c r="AT101" s="45"/>
      <c r="AU101" s="45"/>
      <c r="AV101" s="46"/>
      <c r="AW101" s="45"/>
      <c r="AX101" s="45"/>
      <c r="AY101" s="46"/>
      <c r="AZ101" s="18">
        <v>138.0678576</v>
      </c>
      <c r="BA101" s="18">
        <v>138.91057039999998</v>
      </c>
      <c r="BB101" s="27">
        <f t="shared" si="63"/>
        <v>6.0850616158990281E-3</v>
      </c>
      <c r="BI101" s="28">
        <v>8.7179333333333346</v>
      </c>
      <c r="BK101" s="49"/>
    </row>
    <row r="102" spans="1:63" ht="13.95" customHeight="1" x14ac:dyDescent="0.25">
      <c r="A102" s="22">
        <v>99</v>
      </c>
      <c r="B102" s="22">
        <v>16</v>
      </c>
      <c r="C102" s="22" t="s">
        <v>174</v>
      </c>
      <c r="D102" s="22" t="s">
        <v>61</v>
      </c>
      <c r="E102" s="23">
        <v>0.67</v>
      </c>
      <c r="F102" s="23" t="str">
        <f t="shared" si="56"/>
        <v>&gt;0.5</v>
      </c>
      <c r="G102" s="24">
        <v>7.98</v>
      </c>
      <c r="H102" s="23" t="str">
        <f t="shared" si="57"/>
        <v>&gt;7.0</v>
      </c>
      <c r="K102" s="24">
        <v>13.97</v>
      </c>
      <c r="L102" s="23" t="str">
        <f t="shared" si="64"/>
        <v>10–20</v>
      </c>
      <c r="M102" s="18">
        <v>100</v>
      </c>
      <c r="N102" s="25" t="str">
        <f t="shared" si="58"/>
        <v>&lt;110</v>
      </c>
      <c r="O102" s="18">
        <v>52.8</v>
      </c>
      <c r="P102" s="25" t="str">
        <f t="shared" si="43"/>
        <v>&gt;44</v>
      </c>
      <c r="Q102" s="18">
        <v>0</v>
      </c>
      <c r="R102" s="25" t="str">
        <f t="shared" si="44"/>
        <v>&lt;25</v>
      </c>
      <c r="S102" s="22" t="s">
        <v>8</v>
      </c>
      <c r="T102" s="40">
        <v>1.5</v>
      </c>
      <c r="U102" s="25" t="str">
        <f t="shared" si="59"/>
        <v>&lt;1.5</v>
      </c>
      <c r="V102" s="48">
        <v>6.8099999999999994E-2</v>
      </c>
      <c r="W102" s="25" t="str">
        <f t="shared" si="65"/>
        <v>0.07–0.11</v>
      </c>
      <c r="X102" s="22">
        <v>5</v>
      </c>
      <c r="Y102" s="22">
        <v>0</v>
      </c>
      <c r="Z102" s="22">
        <v>0</v>
      </c>
      <c r="AA102" s="22">
        <v>0</v>
      </c>
      <c r="AB102" s="22">
        <v>2</v>
      </c>
      <c r="AC102" s="22">
        <v>3</v>
      </c>
      <c r="AD102" s="22">
        <f t="shared" si="66"/>
        <v>9</v>
      </c>
      <c r="AE102" s="22">
        <v>3</v>
      </c>
      <c r="AF102" s="23" t="str">
        <f t="shared" si="60"/>
        <v>2000–4000</v>
      </c>
      <c r="AG102" s="18">
        <v>3805</v>
      </c>
      <c r="AH102" s="18">
        <v>2988</v>
      </c>
      <c r="AI102" s="27">
        <f t="shared" si="61"/>
        <v>-0.24171172404307828</v>
      </c>
      <c r="AP102" s="23" t="str">
        <f t="shared" si="38"/>
        <v>30–40</v>
      </c>
      <c r="AQ102" s="24">
        <v>38.205100000000002</v>
      </c>
      <c r="AR102" s="24">
        <v>58.461500000000001</v>
      </c>
      <c r="AS102" s="27">
        <f t="shared" si="62"/>
        <v>0.42539940336933441</v>
      </c>
      <c r="AT102" s="45"/>
      <c r="AU102" s="45"/>
      <c r="AV102" s="46"/>
      <c r="AW102" s="45"/>
      <c r="AX102" s="45"/>
      <c r="AY102" s="46"/>
      <c r="AZ102" s="18">
        <v>145.3704055</v>
      </c>
      <c r="BA102" s="18">
        <v>174.682962</v>
      </c>
      <c r="BB102" s="27">
        <f t="shared" si="63"/>
        <v>0.1836876793262561</v>
      </c>
      <c r="BI102" s="28">
        <v>13.504266666666666</v>
      </c>
      <c r="BK102" s="49"/>
    </row>
    <row r="103" spans="1:63" ht="13.95" customHeight="1" x14ac:dyDescent="0.25">
      <c r="A103" s="22">
        <v>100</v>
      </c>
      <c r="B103" s="22">
        <v>17</v>
      </c>
      <c r="C103" s="22" t="s">
        <v>437</v>
      </c>
      <c r="D103" s="22" t="s">
        <v>61</v>
      </c>
      <c r="E103" s="23">
        <v>0.67</v>
      </c>
      <c r="F103" s="23" t="str">
        <f t="shared" si="56"/>
        <v>&gt;0.5</v>
      </c>
      <c r="G103" s="24">
        <v>7.98</v>
      </c>
      <c r="H103" s="23" t="str">
        <f t="shared" si="57"/>
        <v>&gt;7.0</v>
      </c>
      <c r="K103" s="24">
        <v>13.79</v>
      </c>
      <c r="L103" s="23" t="str">
        <f t="shared" si="64"/>
        <v>10–20</v>
      </c>
      <c r="M103" s="18">
        <v>100</v>
      </c>
      <c r="N103" s="25" t="str">
        <f t="shared" si="58"/>
        <v>&lt;110</v>
      </c>
      <c r="O103" s="18">
        <v>52.8</v>
      </c>
      <c r="P103" s="25" t="str">
        <f t="shared" si="43"/>
        <v>&gt;44</v>
      </c>
      <c r="Q103" s="18">
        <v>0</v>
      </c>
      <c r="R103" s="25" t="str">
        <f t="shared" si="44"/>
        <v>&lt;25</v>
      </c>
      <c r="S103" s="22" t="s">
        <v>8</v>
      </c>
      <c r="T103" s="40">
        <v>1.5</v>
      </c>
      <c r="U103" s="25" t="str">
        <f t="shared" si="59"/>
        <v>&lt;1.5</v>
      </c>
      <c r="V103" s="48">
        <v>0.5</v>
      </c>
      <c r="W103" s="25" t="str">
        <f t="shared" si="65"/>
        <v>&gt;0.11</v>
      </c>
      <c r="X103" s="22">
        <v>5</v>
      </c>
      <c r="Y103" s="22">
        <v>0</v>
      </c>
      <c r="Z103" s="22">
        <v>0</v>
      </c>
      <c r="AA103" s="22">
        <v>0</v>
      </c>
      <c r="AB103" s="22">
        <v>2</v>
      </c>
      <c r="AC103" s="22">
        <v>3</v>
      </c>
      <c r="AD103" s="22">
        <f t="shared" si="66"/>
        <v>9</v>
      </c>
      <c r="AE103" s="22">
        <v>3</v>
      </c>
      <c r="AF103" s="23" t="str">
        <f t="shared" si="60"/>
        <v>4000–6000</v>
      </c>
      <c r="AG103" s="18">
        <v>4083.97</v>
      </c>
      <c r="AH103" s="18">
        <v>4160.3100000000004</v>
      </c>
      <c r="AI103" s="27">
        <f t="shared" si="61"/>
        <v>1.8520036191553509E-2</v>
      </c>
      <c r="AP103" s="23" t="str">
        <f t="shared" si="38"/>
        <v>20–30</v>
      </c>
      <c r="AQ103" s="24">
        <v>25.263200000000001</v>
      </c>
      <c r="AR103" s="24">
        <v>42.236800000000002</v>
      </c>
      <c r="AS103" s="27">
        <f t="shared" si="62"/>
        <v>0.51394308755172446</v>
      </c>
      <c r="AT103" s="45"/>
      <c r="AU103" s="45"/>
      <c r="AV103" s="46"/>
      <c r="AW103" s="45"/>
      <c r="AX103" s="45"/>
      <c r="AY103" s="46"/>
      <c r="AZ103" s="18">
        <v>103.174150904</v>
      </c>
      <c r="BA103" s="18">
        <v>175.71818140800002</v>
      </c>
      <c r="BB103" s="27">
        <f t="shared" si="63"/>
        <v>0.53246312374327787</v>
      </c>
      <c r="BI103" s="28">
        <v>11.315733333333334</v>
      </c>
      <c r="BK103" s="49"/>
    </row>
    <row r="104" spans="1:63" ht="13.95" customHeight="1" x14ac:dyDescent="0.25">
      <c r="A104" s="22">
        <v>101</v>
      </c>
      <c r="B104" s="22">
        <v>17</v>
      </c>
      <c r="C104" s="22" t="s">
        <v>437</v>
      </c>
      <c r="D104" s="22" t="s">
        <v>68</v>
      </c>
      <c r="E104" s="23">
        <v>0.67</v>
      </c>
      <c r="F104" s="23" t="str">
        <f t="shared" si="56"/>
        <v>&gt;0.5</v>
      </c>
      <c r="G104" s="24">
        <v>7.98</v>
      </c>
      <c r="H104" s="23" t="str">
        <f t="shared" si="57"/>
        <v>&gt;7.0</v>
      </c>
      <c r="K104" s="24">
        <v>13.79</v>
      </c>
      <c r="L104" s="23" t="str">
        <f t="shared" si="64"/>
        <v>10–20</v>
      </c>
      <c r="M104" s="18">
        <v>100</v>
      </c>
      <c r="N104" s="25" t="str">
        <f t="shared" si="58"/>
        <v>&lt;110</v>
      </c>
      <c r="O104" s="18">
        <v>52.8</v>
      </c>
      <c r="P104" s="25" t="str">
        <f t="shared" si="43"/>
        <v>&gt;44</v>
      </c>
      <c r="Q104" s="18">
        <v>0</v>
      </c>
      <c r="R104" s="25" t="str">
        <f t="shared" si="44"/>
        <v>&lt;25</v>
      </c>
      <c r="S104" s="22" t="s">
        <v>8</v>
      </c>
      <c r="T104" s="40">
        <v>1.5</v>
      </c>
      <c r="U104" s="25" t="str">
        <f t="shared" si="59"/>
        <v>&lt;1.5</v>
      </c>
      <c r="V104" s="48">
        <v>0.5</v>
      </c>
      <c r="W104" s="25" t="str">
        <f t="shared" si="65"/>
        <v>&gt;0.11</v>
      </c>
      <c r="X104" s="22">
        <v>5</v>
      </c>
      <c r="Y104" s="22">
        <v>0</v>
      </c>
      <c r="Z104" s="22">
        <v>0</v>
      </c>
      <c r="AA104" s="22">
        <v>0</v>
      </c>
      <c r="AB104" s="22">
        <v>2</v>
      </c>
      <c r="AC104" s="22">
        <v>3</v>
      </c>
      <c r="AD104" s="22">
        <f t="shared" si="66"/>
        <v>9</v>
      </c>
      <c r="AE104" s="22">
        <v>3</v>
      </c>
      <c r="AF104" s="23" t="str">
        <f t="shared" si="60"/>
        <v>2000–4000</v>
      </c>
      <c r="AG104" s="18">
        <v>2938.93</v>
      </c>
      <c r="AH104" s="18">
        <v>3091.6</v>
      </c>
      <c r="AI104" s="27">
        <f t="shared" si="61"/>
        <v>5.0643186722485252E-2</v>
      </c>
      <c r="AP104" s="23" t="str">
        <f t="shared" si="38"/>
        <v>30–40</v>
      </c>
      <c r="AQ104" s="24">
        <v>36.710500000000003</v>
      </c>
      <c r="AR104" s="24">
        <v>56.052599999999998</v>
      </c>
      <c r="AS104" s="27">
        <f t="shared" si="62"/>
        <v>0.4232277179136994</v>
      </c>
      <c r="AT104" s="45"/>
      <c r="AU104" s="45"/>
      <c r="AV104" s="46"/>
      <c r="AW104" s="45"/>
      <c r="AX104" s="45"/>
      <c r="AY104" s="46"/>
      <c r="AZ104" s="18">
        <v>107.889589765</v>
      </c>
      <c r="BA104" s="18">
        <v>173.29221815999998</v>
      </c>
      <c r="BB104" s="27">
        <f t="shared" si="63"/>
        <v>0.47387090463618464</v>
      </c>
      <c r="BI104" s="28">
        <v>12.894733333333329</v>
      </c>
      <c r="BK104" s="49"/>
    </row>
    <row r="105" spans="1:63" ht="13.95" customHeight="1" x14ac:dyDescent="0.25">
      <c r="A105" s="22">
        <v>102</v>
      </c>
      <c r="B105" s="22">
        <v>18</v>
      </c>
      <c r="C105" s="22" t="s">
        <v>438</v>
      </c>
      <c r="D105" s="22" t="s">
        <v>68</v>
      </c>
      <c r="E105" s="23">
        <v>0.82</v>
      </c>
      <c r="F105" s="23" t="str">
        <f t="shared" si="56"/>
        <v>&gt;0.5</v>
      </c>
      <c r="G105" s="24">
        <v>8.1999999999999993</v>
      </c>
      <c r="H105" s="23" t="str">
        <f t="shared" si="57"/>
        <v>&gt;7.0</v>
      </c>
      <c r="K105" s="24">
        <v>13.8</v>
      </c>
      <c r="L105" s="23" t="str">
        <f t="shared" si="64"/>
        <v>10–20</v>
      </c>
      <c r="M105" s="18">
        <v>100</v>
      </c>
      <c r="N105" s="25" t="str">
        <f t="shared" si="58"/>
        <v>&lt;110</v>
      </c>
      <c r="O105" s="18">
        <v>52.8</v>
      </c>
      <c r="P105" s="25" t="str">
        <f t="shared" si="43"/>
        <v>&gt;44</v>
      </c>
      <c r="S105" s="22" t="s">
        <v>8</v>
      </c>
      <c r="T105" s="40">
        <v>1.5</v>
      </c>
      <c r="U105" s="25" t="str">
        <f t="shared" si="59"/>
        <v>&lt;1.5</v>
      </c>
      <c r="V105" s="48">
        <v>6.8241001564945197E-2</v>
      </c>
      <c r="W105" s="25" t="str">
        <f t="shared" si="65"/>
        <v>0.07–0.11</v>
      </c>
      <c r="X105" s="22">
        <v>3</v>
      </c>
      <c r="Y105" s="22">
        <v>0</v>
      </c>
      <c r="Z105" s="22">
        <v>0</v>
      </c>
      <c r="AA105" s="22">
        <v>0</v>
      </c>
      <c r="AB105" s="22">
        <v>0</v>
      </c>
      <c r="AC105" s="22">
        <v>3</v>
      </c>
      <c r="AD105" s="22">
        <f t="shared" si="66"/>
        <v>5</v>
      </c>
      <c r="AE105" s="22">
        <v>4</v>
      </c>
      <c r="AF105" s="23" t="str">
        <f t="shared" si="60"/>
        <v>2000–4000</v>
      </c>
      <c r="AG105" s="18">
        <v>3860</v>
      </c>
      <c r="AH105" s="18">
        <v>3940</v>
      </c>
      <c r="AI105" s="27">
        <f t="shared" si="61"/>
        <v>2.0513539833103028E-2</v>
      </c>
      <c r="AJ105" s="18">
        <v>3270</v>
      </c>
      <c r="AK105" s="18">
        <v>4820</v>
      </c>
      <c r="AL105" s="27">
        <f>LN(AK105/AJ105)</f>
        <v>0.38798394315334683</v>
      </c>
      <c r="AP105" s="23" t="str">
        <f t="shared" si="38"/>
        <v>30–40</v>
      </c>
      <c r="AQ105" s="24">
        <v>33.299999999999997</v>
      </c>
      <c r="AR105" s="24">
        <v>32.299999999999997</v>
      </c>
      <c r="AS105" s="27">
        <f t="shared" si="62"/>
        <v>-3.0490166757787276E-2</v>
      </c>
      <c r="AT105" s="50">
        <v>19.100000000000001</v>
      </c>
      <c r="AU105" s="50">
        <v>18</v>
      </c>
      <c r="AV105" s="46">
        <f t="shared" ref="AV105:AV106" si="67">LN(AU105/AT105)</f>
        <v>-5.9316577156419623E-2</v>
      </c>
      <c r="AW105" s="50"/>
      <c r="AX105" s="50"/>
      <c r="AY105" s="51"/>
      <c r="AZ105" s="18">
        <v>129.1</v>
      </c>
      <c r="BA105" s="18">
        <v>127.1</v>
      </c>
      <c r="BB105" s="27">
        <f t="shared" si="63"/>
        <v>-1.561311965718841E-2</v>
      </c>
      <c r="BC105" s="18">
        <v>91.7</v>
      </c>
      <c r="BD105" s="18">
        <v>87</v>
      </c>
      <c r="BE105" s="27">
        <f>LN(BD105/BC105)</f>
        <v>-5.2614260607835452E-2</v>
      </c>
      <c r="BF105" s="18">
        <v>220.8</v>
      </c>
      <c r="BG105" s="18">
        <v>214.1</v>
      </c>
      <c r="BH105" s="27">
        <f>LN(BG105/BF105)</f>
        <v>-3.0814118807303184E-2</v>
      </c>
      <c r="BI105" s="28">
        <v>-0.66666666666666663</v>
      </c>
      <c r="BK105" s="49"/>
    </row>
    <row r="106" spans="1:63" ht="13.95" customHeight="1" x14ac:dyDescent="0.25">
      <c r="A106" s="22">
        <v>103</v>
      </c>
      <c r="B106" s="22">
        <v>18</v>
      </c>
      <c r="C106" s="22" t="s">
        <v>438</v>
      </c>
      <c r="D106" s="22" t="s">
        <v>61</v>
      </c>
      <c r="E106" s="23">
        <v>0.82</v>
      </c>
      <c r="F106" s="23" t="str">
        <f t="shared" si="56"/>
        <v>&gt;0.5</v>
      </c>
      <c r="G106" s="24">
        <v>8.1999999999999993</v>
      </c>
      <c r="H106" s="23" t="str">
        <f t="shared" si="57"/>
        <v>&gt;7.0</v>
      </c>
      <c r="K106" s="24">
        <v>13.8</v>
      </c>
      <c r="L106" s="23" t="str">
        <f t="shared" si="64"/>
        <v>10–20</v>
      </c>
      <c r="M106" s="18">
        <v>100</v>
      </c>
      <c r="N106" s="25" t="str">
        <f t="shared" si="58"/>
        <v>&lt;110</v>
      </c>
      <c r="O106" s="18">
        <v>52.8</v>
      </c>
      <c r="P106" s="25" t="str">
        <f t="shared" si="43"/>
        <v>&gt;44</v>
      </c>
      <c r="S106" s="22" t="s">
        <v>565</v>
      </c>
      <c r="T106" s="40">
        <v>0.3</v>
      </c>
      <c r="U106" s="25" t="str">
        <f t="shared" si="59"/>
        <v>&lt;1.5</v>
      </c>
      <c r="V106" s="48">
        <v>4.8859443352880234E-2</v>
      </c>
      <c r="W106" s="25" t="str">
        <f t="shared" si="65"/>
        <v>&lt;0.07</v>
      </c>
      <c r="X106" s="22">
        <v>3</v>
      </c>
      <c r="Y106" s="22">
        <v>0</v>
      </c>
      <c r="Z106" s="22">
        <v>0</v>
      </c>
      <c r="AA106" s="22">
        <v>0</v>
      </c>
      <c r="AB106" s="22">
        <v>0</v>
      </c>
      <c r="AC106" s="22">
        <v>3</v>
      </c>
      <c r="AD106" s="22">
        <f t="shared" si="66"/>
        <v>5</v>
      </c>
      <c r="AE106" s="22">
        <v>4</v>
      </c>
      <c r="AF106" s="23" t="str">
        <f t="shared" si="60"/>
        <v>2000–4000</v>
      </c>
      <c r="AG106" s="18">
        <v>3860</v>
      </c>
      <c r="AH106" s="18">
        <v>3940</v>
      </c>
      <c r="AI106" s="27">
        <f t="shared" si="61"/>
        <v>2.0513539833103028E-2</v>
      </c>
      <c r="AJ106" s="18">
        <v>3270</v>
      </c>
      <c r="AK106" s="18">
        <v>4820</v>
      </c>
      <c r="AL106" s="27">
        <f>LN(AK106/AJ106)</f>
        <v>0.38798394315334683</v>
      </c>
      <c r="AP106" s="23" t="str">
        <f t="shared" si="38"/>
        <v>30–40</v>
      </c>
      <c r="AQ106" s="24">
        <v>33.299999999999997</v>
      </c>
      <c r="AR106" s="24">
        <v>29</v>
      </c>
      <c r="AS106" s="27">
        <f t="shared" si="62"/>
        <v>-0.13826156699992409</v>
      </c>
      <c r="AT106" s="50">
        <v>19.100000000000001</v>
      </c>
      <c r="AU106" s="50">
        <v>18</v>
      </c>
      <c r="AV106" s="46">
        <f t="shared" si="67"/>
        <v>-5.9316577156419623E-2</v>
      </c>
      <c r="AW106" s="50"/>
      <c r="AX106" s="50"/>
      <c r="AY106" s="51"/>
      <c r="AZ106" s="18">
        <v>129.1</v>
      </c>
      <c r="BA106" s="18">
        <v>114.3</v>
      </c>
      <c r="BB106" s="27">
        <f t="shared" si="63"/>
        <v>-0.12176072705183179</v>
      </c>
      <c r="BC106" s="18">
        <v>91.7</v>
      </c>
      <c r="BD106" s="18">
        <v>87</v>
      </c>
      <c r="BE106" s="27">
        <f>LN(BD106/BC106)</f>
        <v>-5.2614260607835452E-2</v>
      </c>
      <c r="BF106" s="18">
        <v>220.8</v>
      </c>
      <c r="BG106" s="18">
        <v>201.3</v>
      </c>
      <c r="BH106" s="27">
        <f>LN(BG106/BF106)</f>
        <v>-9.2460981757194416E-2</v>
      </c>
      <c r="BI106" s="28">
        <v>-14.333333333333325</v>
      </c>
      <c r="BK106" s="49"/>
    </row>
    <row r="107" spans="1:63" ht="13.95" customHeight="1" x14ac:dyDescent="0.25">
      <c r="A107" s="22">
        <v>104</v>
      </c>
      <c r="B107" s="22" t="s">
        <v>510</v>
      </c>
      <c r="C107" s="22" t="s">
        <v>511</v>
      </c>
      <c r="D107" s="22" t="s">
        <v>61</v>
      </c>
      <c r="E107" s="23">
        <v>0.65</v>
      </c>
      <c r="F107" s="23" t="str">
        <f t="shared" si="56"/>
        <v>&gt;0.5</v>
      </c>
      <c r="G107" s="24">
        <v>7.98</v>
      </c>
      <c r="H107" s="23" t="str">
        <f t="shared" si="57"/>
        <v>&gt;7.0</v>
      </c>
      <c r="K107" s="24">
        <v>13.97</v>
      </c>
      <c r="L107" s="23" t="str">
        <f t="shared" si="64"/>
        <v>10–20</v>
      </c>
      <c r="M107" s="18">
        <v>120</v>
      </c>
      <c r="N107" s="25" t="str">
        <f t="shared" si="58"/>
        <v>110–180</v>
      </c>
      <c r="S107" s="22" t="s">
        <v>8</v>
      </c>
      <c r="T107" s="40">
        <v>2.5</v>
      </c>
      <c r="U107" s="25" t="str">
        <f t="shared" si="59"/>
        <v>1.5–3</v>
      </c>
      <c r="V107" s="48">
        <v>6.8099999999999994E-2</v>
      </c>
      <c r="W107" s="25" t="str">
        <f t="shared" si="65"/>
        <v>0.07–0.11</v>
      </c>
      <c r="X107" s="22">
        <v>3</v>
      </c>
      <c r="Y107" s="22">
        <v>3</v>
      </c>
      <c r="Z107" s="22">
        <v>0</v>
      </c>
      <c r="AA107" s="22">
        <v>0</v>
      </c>
      <c r="AB107" s="22">
        <v>0</v>
      </c>
      <c r="AC107" s="22">
        <v>0</v>
      </c>
      <c r="AD107" s="22">
        <f t="shared" si="66"/>
        <v>1</v>
      </c>
      <c r="AE107" s="22">
        <v>5</v>
      </c>
      <c r="AP107" s="23" t="str">
        <f t="shared" si="38"/>
        <v>30–40</v>
      </c>
      <c r="AQ107" s="24">
        <v>33.299999999999997</v>
      </c>
      <c r="AR107" s="24">
        <v>46.92</v>
      </c>
      <c r="AS107" s="27">
        <f t="shared" si="62"/>
        <v>0.34288662679887677</v>
      </c>
      <c r="AT107" s="45"/>
      <c r="AU107" s="45"/>
      <c r="AV107" s="46"/>
      <c r="AW107" s="45"/>
      <c r="AX107" s="45"/>
      <c r="AY107" s="46"/>
      <c r="BI107" s="28">
        <v>5.4480000000000022</v>
      </c>
      <c r="BK107" s="49"/>
    </row>
    <row r="108" spans="1:63" ht="13.95" customHeight="1" x14ac:dyDescent="0.25">
      <c r="A108" s="22">
        <v>105</v>
      </c>
      <c r="B108" s="22" t="s">
        <v>510</v>
      </c>
      <c r="C108" s="22" t="s">
        <v>511</v>
      </c>
      <c r="D108" s="22" t="s">
        <v>61</v>
      </c>
      <c r="E108" s="23">
        <v>0.65</v>
      </c>
      <c r="F108" s="23" t="str">
        <f t="shared" si="56"/>
        <v>&gt;0.5</v>
      </c>
      <c r="G108" s="24">
        <v>7.98</v>
      </c>
      <c r="H108" s="23" t="str">
        <f t="shared" si="57"/>
        <v>&gt;7.0</v>
      </c>
      <c r="K108" s="24">
        <v>13.97</v>
      </c>
      <c r="L108" s="23" t="str">
        <f t="shared" si="64"/>
        <v>10–20</v>
      </c>
      <c r="M108" s="18">
        <v>120</v>
      </c>
      <c r="N108" s="25" t="str">
        <f t="shared" si="58"/>
        <v>110–180</v>
      </c>
      <c r="S108" s="22" t="s">
        <v>8</v>
      </c>
      <c r="T108" s="40">
        <v>2.5</v>
      </c>
      <c r="U108" s="25" t="str">
        <f t="shared" si="59"/>
        <v>1.5–3</v>
      </c>
      <c r="V108" s="48">
        <v>6.8099999999999994E-2</v>
      </c>
      <c r="W108" s="25" t="str">
        <f t="shared" si="65"/>
        <v>0.07–0.11</v>
      </c>
      <c r="X108" s="22">
        <v>3</v>
      </c>
      <c r="Y108" s="22">
        <v>0</v>
      </c>
      <c r="Z108" s="22">
        <v>0</v>
      </c>
      <c r="AA108" s="22">
        <v>0</v>
      </c>
      <c r="AB108" s="22">
        <v>3</v>
      </c>
      <c r="AC108" s="22">
        <v>0</v>
      </c>
      <c r="AD108" s="22">
        <f t="shared" si="66"/>
        <v>4</v>
      </c>
      <c r="AE108" s="22">
        <v>5</v>
      </c>
      <c r="AP108" s="23" t="str">
        <f t="shared" si="38"/>
        <v>30–40</v>
      </c>
      <c r="AQ108" s="24">
        <v>38.86</v>
      </c>
      <c r="AR108" s="24">
        <v>55.3</v>
      </c>
      <c r="AS108" s="27">
        <f t="shared" si="62"/>
        <v>0.35280746457899503</v>
      </c>
      <c r="AT108" s="45"/>
      <c r="AU108" s="45"/>
      <c r="AV108" s="46"/>
      <c r="AW108" s="45"/>
      <c r="AX108" s="45"/>
      <c r="AY108" s="46"/>
      <c r="BI108" s="28">
        <v>6.5759999999999987</v>
      </c>
      <c r="BK108" s="49"/>
    </row>
    <row r="109" spans="1:63" ht="13.95" customHeight="1" x14ac:dyDescent="0.25">
      <c r="A109" s="22">
        <v>106</v>
      </c>
      <c r="B109" s="22" t="s">
        <v>510</v>
      </c>
      <c r="C109" s="22" t="s">
        <v>511</v>
      </c>
      <c r="D109" s="22" t="s">
        <v>61</v>
      </c>
      <c r="E109" s="23">
        <v>0.65</v>
      </c>
      <c r="F109" s="23" t="str">
        <f t="shared" si="56"/>
        <v>&gt;0.5</v>
      </c>
      <c r="G109" s="24">
        <v>7.98</v>
      </c>
      <c r="H109" s="23" t="str">
        <f t="shared" si="57"/>
        <v>&gt;7.0</v>
      </c>
      <c r="K109" s="24">
        <v>13.97</v>
      </c>
      <c r="L109" s="23" t="str">
        <f t="shared" si="64"/>
        <v>10–20</v>
      </c>
      <c r="M109" s="18">
        <v>120</v>
      </c>
      <c r="N109" s="25" t="str">
        <f t="shared" si="58"/>
        <v>110–180</v>
      </c>
      <c r="S109" s="22" t="s">
        <v>8</v>
      </c>
      <c r="T109" s="40">
        <v>2.5</v>
      </c>
      <c r="U109" s="25" t="str">
        <f t="shared" si="59"/>
        <v>1.5–3</v>
      </c>
      <c r="V109" s="48">
        <v>6.8099999999999994E-2</v>
      </c>
      <c r="W109" s="25" t="str">
        <f t="shared" si="65"/>
        <v>0.07–0.11</v>
      </c>
      <c r="X109" s="22">
        <v>3</v>
      </c>
      <c r="Y109" s="22">
        <v>0</v>
      </c>
      <c r="Z109" s="22">
        <v>0</v>
      </c>
      <c r="AA109" s="22">
        <v>0</v>
      </c>
      <c r="AB109" s="22">
        <v>0</v>
      </c>
      <c r="AC109" s="22">
        <v>3</v>
      </c>
      <c r="AD109" s="22">
        <f t="shared" si="66"/>
        <v>5</v>
      </c>
      <c r="AE109" s="22">
        <v>5</v>
      </c>
      <c r="AP109" s="23" t="str">
        <f t="shared" si="38"/>
        <v>30–40</v>
      </c>
      <c r="AQ109" s="24">
        <v>35.68</v>
      </c>
      <c r="AR109" s="24">
        <v>59.71</v>
      </c>
      <c r="AS109" s="27">
        <f t="shared" si="62"/>
        <v>0.51490920284709241</v>
      </c>
      <c r="AT109" s="45"/>
      <c r="AU109" s="45"/>
      <c r="AV109" s="46"/>
      <c r="AW109" s="45"/>
      <c r="AX109" s="45"/>
      <c r="AY109" s="46"/>
      <c r="BI109" s="28">
        <v>9.6120000000000001</v>
      </c>
      <c r="BK109" s="49"/>
    </row>
    <row r="110" spans="1:63" ht="13.95" customHeight="1" x14ac:dyDescent="0.25">
      <c r="A110" s="22">
        <v>107</v>
      </c>
      <c r="B110" s="22" t="s">
        <v>510</v>
      </c>
      <c r="C110" s="22" t="s">
        <v>511</v>
      </c>
      <c r="D110" s="22" t="s">
        <v>61</v>
      </c>
      <c r="E110" s="23">
        <v>0.65</v>
      </c>
      <c r="F110" s="23" t="str">
        <f t="shared" si="56"/>
        <v>&gt;0.5</v>
      </c>
      <c r="G110" s="24">
        <v>7.98</v>
      </c>
      <c r="H110" s="23" t="str">
        <f t="shared" si="57"/>
        <v>&gt;7.0</v>
      </c>
      <c r="K110" s="24">
        <v>13.97</v>
      </c>
      <c r="L110" s="23" t="str">
        <f t="shared" si="64"/>
        <v>10–20</v>
      </c>
      <c r="M110" s="18">
        <v>120</v>
      </c>
      <c r="N110" s="25" t="str">
        <f t="shared" si="58"/>
        <v>110–180</v>
      </c>
      <c r="S110" s="22" t="s">
        <v>8</v>
      </c>
      <c r="T110" s="40">
        <v>2.5</v>
      </c>
      <c r="U110" s="25" t="str">
        <f t="shared" si="59"/>
        <v>1.5–3</v>
      </c>
      <c r="V110" s="48">
        <v>6.8099999999999994E-2</v>
      </c>
      <c r="W110" s="25" t="str">
        <f t="shared" si="65"/>
        <v>0.07–0.11</v>
      </c>
      <c r="X110" s="22">
        <v>3</v>
      </c>
      <c r="Y110" s="22">
        <v>0</v>
      </c>
      <c r="Z110" s="22">
        <v>0</v>
      </c>
      <c r="AA110" s="22">
        <v>0</v>
      </c>
      <c r="AB110" s="22">
        <v>0</v>
      </c>
      <c r="AC110" s="22">
        <v>3</v>
      </c>
      <c r="AD110" s="22">
        <f t="shared" si="66"/>
        <v>5</v>
      </c>
      <c r="AE110" s="22">
        <v>5</v>
      </c>
      <c r="AP110" s="23" t="str">
        <f t="shared" si="38"/>
        <v>30–40</v>
      </c>
      <c r="AQ110" s="24">
        <v>35.729999999999997</v>
      </c>
      <c r="AR110" s="24">
        <v>55.78</v>
      </c>
      <c r="AS110" s="27">
        <f t="shared" si="62"/>
        <v>0.44542471016402463</v>
      </c>
      <c r="AT110" s="45"/>
      <c r="AU110" s="45"/>
      <c r="AV110" s="46"/>
      <c r="AW110" s="45"/>
      <c r="AX110" s="45"/>
      <c r="AY110" s="46"/>
      <c r="BI110" s="28">
        <v>8.0200000000000014</v>
      </c>
      <c r="BK110" s="49"/>
    </row>
    <row r="111" spans="1:63" ht="13.95" customHeight="1" x14ac:dyDescent="0.25">
      <c r="A111" s="22">
        <v>108</v>
      </c>
      <c r="B111" s="22" t="s">
        <v>510</v>
      </c>
      <c r="C111" s="22" t="s">
        <v>511</v>
      </c>
      <c r="D111" s="22" t="s">
        <v>61</v>
      </c>
      <c r="E111" s="23">
        <v>0.65</v>
      </c>
      <c r="F111" s="23" t="str">
        <f t="shared" si="56"/>
        <v>&gt;0.5</v>
      </c>
      <c r="G111" s="24">
        <v>7.98</v>
      </c>
      <c r="H111" s="23" t="str">
        <f t="shared" si="57"/>
        <v>&gt;7.0</v>
      </c>
      <c r="K111" s="24">
        <v>13.97</v>
      </c>
      <c r="L111" s="23" t="str">
        <f t="shared" si="64"/>
        <v>10–20</v>
      </c>
      <c r="M111" s="18">
        <v>120</v>
      </c>
      <c r="N111" s="25" t="str">
        <f t="shared" si="58"/>
        <v>110–180</v>
      </c>
      <c r="S111" s="22" t="s">
        <v>8</v>
      </c>
      <c r="T111" s="40">
        <v>2.5</v>
      </c>
      <c r="U111" s="25" t="str">
        <f t="shared" si="59"/>
        <v>1.5–3</v>
      </c>
      <c r="V111" s="48">
        <v>6.8099999999999994E-2</v>
      </c>
      <c r="W111" s="25" t="str">
        <f t="shared" si="65"/>
        <v>0.07–0.11</v>
      </c>
      <c r="X111" s="22">
        <v>3</v>
      </c>
      <c r="Y111" s="22">
        <v>3</v>
      </c>
      <c r="Z111" s="22">
        <v>0</v>
      </c>
      <c r="AA111" s="22">
        <v>0</v>
      </c>
      <c r="AB111" s="22">
        <v>0</v>
      </c>
      <c r="AC111" s="22">
        <v>0</v>
      </c>
      <c r="AD111" s="22">
        <f t="shared" si="66"/>
        <v>1</v>
      </c>
      <c r="AE111" s="22">
        <v>5</v>
      </c>
      <c r="AP111" s="23" t="str">
        <f t="shared" si="38"/>
        <v>20–30</v>
      </c>
      <c r="AQ111" s="24">
        <v>26.49</v>
      </c>
      <c r="AR111" s="24">
        <v>43.62</v>
      </c>
      <c r="AS111" s="27">
        <f t="shared" si="62"/>
        <v>0.49874845748950458</v>
      </c>
      <c r="AT111" s="45"/>
      <c r="AU111" s="45"/>
      <c r="AV111" s="46"/>
      <c r="AW111" s="45"/>
      <c r="AX111" s="45"/>
      <c r="AY111" s="46"/>
      <c r="BI111" s="28">
        <v>6.8519999999999994</v>
      </c>
      <c r="BK111" s="49"/>
    </row>
    <row r="112" spans="1:63" ht="13.95" customHeight="1" x14ac:dyDescent="0.25">
      <c r="A112" s="22">
        <v>109</v>
      </c>
      <c r="B112" s="22" t="s">
        <v>510</v>
      </c>
      <c r="C112" s="22" t="s">
        <v>511</v>
      </c>
      <c r="D112" s="22" t="s">
        <v>61</v>
      </c>
      <c r="E112" s="23">
        <v>0.65</v>
      </c>
      <c r="F112" s="23" t="str">
        <f t="shared" si="56"/>
        <v>&gt;0.5</v>
      </c>
      <c r="G112" s="24">
        <v>7.98</v>
      </c>
      <c r="H112" s="23" t="str">
        <f t="shared" si="57"/>
        <v>&gt;7.0</v>
      </c>
      <c r="K112" s="24">
        <v>13.97</v>
      </c>
      <c r="L112" s="23" t="str">
        <f t="shared" si="64"/>
        <v>10–20</v>
      </c>
      <c r="M112" s="18">
        <v>120</v>
      </c>
      <c r="N112" s="25" t="str">
        <f t="shared" si="58"/>
        <v>110–180</v>
      </c>
      <c r="S112" s="22" t="s">
        <v>8</v>
      </c>
      <c r="T112" s="40">
        <v>2.5</v>
      </c>
      <c r="U112" s="25" t="str">
        <f t="shared" si="59"/>
        <v>1.5–3</v>
      </c>
      <c r="V112" s="48">
        <v>6.8099999999999994E-2</v>
      </c>
      <c r="W112" s="25" t="str">
        <f t="shared" si="65"/>
        <v>0.07–0.11</v>
      </c>
      <c r="X112" s="22">
        <v>3</v>
      </c>
      <c r="Y112" s="22">
        <v>0</v>
      </c>
      <c r="Z112" s="22">
        <v>0</v>
      </c>
      <c r="AA112" s="22">
        <v>0</v>
      </c>
      <c r="AB112" s="22">
        <v>3</v>
      </c>
      <c r="AC112" s="22">
        <v>0</v>
      </c>
      <c r="AD112" s="22">
        <f t="shared" si="66"/>
        <v>4</v>
      </c>
      <c r="AE112" s="22">
        <v>5</v>
      </c>
      <c r="AP112" s="23" t="str">
        <f t="shared" si="38"/>
        <v>20–30</v>
      </c>
      <c r="AQ112" s="24">
        <v>28.19</v>
      </c>
      <c r="AR112" s="24">
        <v>45.49</v>
      </c>
      <c r="AS112" s="27">
        <f t="shared" si="62"/>
        <v>0.47852521645589158</v>
      </c>
      <c r="AT112" s="45"/>
      <c r="AU112" s="45"/>
      <c r="AV112" s="46"/>
      <c r="AW112" s="45"/>
      <c r="AX112" s="45"/>
      <c r="AY112" s="46"/>
      <c r="BI112" s="28">
        <v>6.92</v>
      </c>
      <c r="BK112" s="49"/>
    </row>
    <row r="113" spans="1:63" ht="13.95" customHeight="1" x14ac:dyDescent="0.25">
      <c r="A113" s="22">
        <v>110</v>
      </c>
      <c r="B113" s="22" t="s">
        <v>510</v>
      </c>
      <c r="C113" s="22" t="s">
        <v>511</v>
      </c>
      <c r="D113" s="22" t="s">
        <v>61</v>
      </c>
      <c r="E113" s="23">
        <v>0.65</v>
      </c>
      <c r="F113" s="23" t="str">
        <f t="shared" si="56"/>
        <v>&gt;0.5</v>
      </c>
      <c r="G113" s="24">
        <v>7.98</v>
      </c>
      <c r="H113" s="23" t="str">
        <f t="shared" si="57"/>
        <v>&gt;7.0</v>
      </c>
      <c r="K113" s="24">
        <v>13.97</v>
      </c>
      <c r="L113" s="23" t="str">
        <f t="shared" si="64"/>
        <v>10–20</v>
      </c>
      <c r="M113" s="18">
        <v>120</v>
      </c>
      <c r="N113" s="25" t="str">
        <f t="shared" si="58"/>
        <v>110–180</v>
      </c>
      <c r="S113" s="22" t="s">
        <v>8</v>
      </c>
      <c r="T113" s="40">
        <v>2.5</v>
      </c>
      <c r="U113" s="25" t="str">
        <f t="shared" si="59"/>
        <v>1.5–3</v>
      </c>
      <c r="V113" s="48">
        <v>6.8099999999999994E-2</v>
      </c>
      <c r="W113" s="25" t="str">
        <f t="shared" si="65"/>
        <v>0.07–0.11</v>
      </c>
      <c r="X113" s="22">
        <v>3</v>
      </c>
      <c r="Y113" s="22">
        <v>0</v>
      </c>
      <c r="Z113" s="22">
        <v>0</v>
      </c>
      <c r="AA113" s="22">
        <v>0</v>
      </c>
      <c r="AB113" s="22">
        <v>0</v>
      </c>
      <c r="AC113" s="22">
        <v>3</v>
      </c>
      <c r="AD113" s="22">
        <f t="shared" si="66"/>
        <v>5</v>
      </c>
      <c r="AE113" s="22">
        <v>5</v>
      </c>
      <c r="AP113" s="23" t="str">
        <f t="shared" si="38"/>
        <v>20–30</v>
      </c>
      <c r="AQ113" s="24">
        <v>26.33</v>
      </c>
      <c r="AR113" s="24">
        <v>54.63</v>
      </c>
      <c r="AS113" s="27">
        <f t="shared" si="62"/>
        <v>0.72987420889940835</v>
      </c>
      <c r="AT113" s="45"/>
      <c r="AU113" s="45"/>
      <c r="AV113" s="46"/>
      <c r="AW113" s="45"/>
      <c r="AX113" s="45"/>
      <c r="AY113" s="46"/>
      <c r="BI113" s="28">
        <v>11.320000000000002</v>
      </c>
      <c r="BK113" s="49"/>
    </row>
    <row r="114" spans="1:63" ht="13.95" customHeight="1" x14ac:dyDescent="0.25">
      <c r="A114" s="22">
        <v>111</v>
      </c>
      <c r="B114" s="22" t="s">
        <v>510</v>
      </c>
      <c r="C114" s="22" t="s">
        <v>511</v>
      </c>
      <c r="D114" s="22" t="s">
        <v>61</v>
      </c>
      <c r="E114" s="23">
        <v>0.65</v>
      </c>
      <c r="F114" s="23" t="str">
        <f t="shared" si="56"/>
        <v>&gt;0.5</v>
      </c>
      <c r="G114" s="24">
        <v>7.98</v>
      </c>
      <c r="H114" s="23" t="str">
        <f t="shared" si="57"/>
        <v>&gt;7.0</v>
      </c>
      <c r="K114" s="24">
        <v>13.97</v>
      </c>
      <c r="L114" s="23" t="str">
        <f t="shared" si="64"/>
        <v>10–20</v>
      </c>
      <c r="M114" s="18">
        <v>120</v>
      </c>
      <c r="N114" s="25" t="str">
        <f t="shared" si="58"/>
        <v>110–180</v>
      </c>
      <c r="S114" s="22" t="s">
        <v>8</v>
      </c>
      <c r="T114" s="40">
        <v>2.5</v>
      </c>
      <c r="U114" s="25" t="str">
        <f t="shared" si="59"/>
        <v>1.5–3</v>
      </c>
      <c r="V114" s="48">
        <v>6.8099999999999994E-2</v>
      </c>
      <c r="W114" s="25" t="str">
        <f t="shared" si="65"/>
        <v>0.07–0.11</v>
      </c>
      <c r="X114" s="22">
        <v>3</v>
      </c>
      <c r="Y114" s="22">
        <v>0</v>
      </c>
      <c r="Z114" s="22">
        <v>0</v>
      </c>
      <c r="AA114" s="22">
        <v>0</v>
      </c>
      <c r="AB114" s="22">
        <v>0</v>
      </c>
      <c r="AC114" s="22">
        <v>3</v>
      </c>
      <c r="AD114" s="22">
        <f t="shared" si="66"/>
        <v>5</v>
      </c>
      <c r="AE114" s="22">
        <v>5</v>
      </c>
      <c r="AP114" s="23" t="str">
        <f t="shared" si="38"/>
        <v>20–30</v>
      </c>
      <c r="AQ114" s="24">
        <v>29.62</v>
      </c>
      <c r="AR114" s="24">
        <v>48.24</v>
      </c>
      <c r="AS114" s="27">
        <f t="shared" si="62"/>
        <v>0.48773874357927732</v>
      </c>
      <c r="AT114" s="45"/>
      <c r="AU114" s="45"/>
      <c r="AV114" s="46"/>
      <c r="AW114" s="45"/>
      <c r="AX114" s="45"/>
      <c r="AY114" s="46"/>
      <c r="BI114" s="28">
        <v>7.4480000000000004</v>
      </c>
      <c r="BK114" s="49"/>
    </row>
    <row r="115" spans="1:63" ht="13.95" customHeight="1" x14ac:dyDescent="0.25">
      <c r="A115" s="22">
        <v>112</v>
      </c>
      <c r="B115" s="22" t="s">
        <v>510</v>
      </c>
      <c r="C115" s="22" t="s">
        <v>511</v>
      </c>
      <c r="D115" s="22" t="s">
        <v>89</v>
      </c>
      <c r="E115" s="23">
        <v>0.65</v>
      </c>
      <c r="F115" s="23" t="str">
        <f t="shared" si="56"/>
        <v>&gt;0.5</v>
      </c>
      <c r="G115" s="24">
        <v>7.98</v>
      </c>
      <c r="H115" s="23" t="str">
        <f t="shared" si="57"/>
        <v>&gt;7.0</v>
      </c>
      <c r="K115" s="24">
        <v>13.97</v>
      </c>
      <c r="L115" s="23" t="str">
        <f t="shared" si="64"/>
        <v>10–20</v>
      </c>
      <c r="M115" s="18">
        <v>0</v>
      </c>
      <c r="N115" s="25" t="str">
        <f t="shared" si="58"/>
        <v>&lt;110</v>
      </c>
      <c r="S115" s="22" t="s">
        <v>8</v>
      </c>
      <c r="T115" s="40">
        <v>2.5</v>
      </c>
      <c r="U115" s="25" t="str">
        <f t="shared" si="59"/>
        <v>1.5–3</v>
      </c>
      <c r="V115" s="48">
        <v>6.8099999999999994E-2</v>
      </c>
      <c r="W115" s="25" t="str">
        <f t="shared" si="65"/>
        <v>0.07–0.11</v>
      </c>
      <c r="X115" s="22">
        <v>3</v>
      </c>
      <c r="Y115" s="22">
        <v>3</v>
      </c>
      <c r="Z115" s="22">
        <v>0</v>
      </c>
      <c r="AA115" s="22">
        <v>0</v>
      </c>
      <c r="AB115" s="22">
        <v>0</v>
      </c>
      <c r="AC115" s="22">
        <v>0</v>
      </c>
      <c r="AD115" s="22">
        <f t="shared" si="66"/>
        <v>1</v>
      </c>
      <c r="AE115" s="22">
        <v>5</v>
      </c>
      <c r="AP115" s="23" t="str">
        <f t="shared" si="38"/>
        <v>30–40</v>
      </c>
      <c r="AQ115" s="24">
        <v>33.590000000000003</v>
      </c>
      <c r="AR115" s="24">
        <v>54.15</v>
      </c>
      <c r="AS115" s="27">
        <f t="shared" si="62"/>
        <v>0.47752956982279804</v>
      </c>
      <c r="AT115" s="45"/>
      <c r="AU115" s="45"/>
      <c r="AV115" s="46"/>
      <c r="AW115" s="45"/>
      <c r="AX115" s="45"/>
      <c r="AY115" s="46"/>
      <c r="BI115" s="28">
        <v>8.2239999999999984</v>
      </c>
      <c r="BK115" s="49"/>
    </row>
    <row r="116" spans="1:63" ht="13.95" customHeight="1" x14ac:dyDescent="0.25">
      <c r="A116" s="22">
        <v>113</v>
      </c>
      <c r="B116" s="22" t="s">
        <v>510</v>
      </c>
      <c r="C116" s="22" t="s">
        <v>511</v>
      </c>
      <c r="D116" s="22" t="s">
        <v>68</v>
      </c>
      <c r="E116" s="23">
        <v>0.65</v>
      </c>
      <c r="F116" s="23" t="str">
        <f t="shared" si="56"/>
        <v>&gt;0.5</v>
      </c>
      <c r="G116" s="24">
        <v>7.98</v>
      </c>
      <c r="H116" s="23" t="str">
        <f t="shared" si="57"/>
        <v>&gt;7.0</v>
      </c>
      <c r="K116" s="24">
        <v>13.97</v>
      </c>
      <c r="L116" s="23" t="str">
        <f t="shared" si="64"/>
        <v>10–20</v>
      </c>
      <c r="M116" s="18">
        <v>120</v>
      </c>
      <c r="N116" s="25" t="str">
        <f t="shared" si="58"/>
        <v>110–180</v>
      </c>
      <c r="S116" s="22" t="s">
        <v>8</v>
      </c>
      <c r="T116" s="40">
        <v>2.5</v>
      </c>
      <c r="U116" s="25" t="str">
        <f t="shared" si="59"/>
        <v>1.5–3</v>
      </c>
      <c r="V116" s="48">
        <v>6.8099999999999994E-2</v>
      </c>
      <c r="W116" s="25" t="str">
        <f t="shared" si="65"/>
        <v>0.07–0.11</v>
      </c>
      <c r="X116" s="22">
        <v>3</v>
      </c>
      <c r="Y116" s="22">
        <v>0</v>
      </c>
      <c r="Z116" s="22">
        <v>0</v>
      </c>
      <c r="AA116" s="22">
        <v>0</v>
      </c>
      <c r="AB116" s="22">
        <v>3</v>
      </c>
      <c r="AC116" s="22">
        <v>0</v>
      </c>
      <c r="AD116" s="22">
        <f t="shared" si="66"/>
        <v>4</v>
      </c>
      <c r="AE116" s="22">
        <v>5</v>
      </c>
      <c r="AP116" s="23" t="str">
        <f t="shared" si="38"/>
        <v>30–40</v>
      </c>
      <c r="AQ116" s="24">
        <v>35.130000000000003</v>
      </c>
      <c r="AR116" s="24">
        <v>52.59</v>
      </c>
      <c r="AS116" s="27">
        <f t="shared" si="62"/>
        <v>0.40347052132351718</v>
      </c>
      <c r="AT116" s="45"/>
      <c r="AU116" s="45"/>
      <c r="AV116" s="46"/>
      <c r="AW116" s="45"/>
      <c r="AX116" s="45"/>
      <c r="AY116" s="46"/>
      <c r="BI116" s="28">
        <v>6.984</v>
      </c>
      <c r="BK116" s="49"/>
    </row>
    <row r="117" spans="1:63" ht="13.95" customHeight="1" x14ac:dyDescent="0.25">
      <c r="A117" s="22">
        <v>114</v>
      </c>
      <c r="B117" s="22" t="s">
        <v>510</v>
      </c>
      <c r="C117" s="22" t="s">
        <v>511</v>
      </c>
      <c r="D117" s="22" t="s">
        <v>61</v>
      </c>
      <c r="E117" s="23">
        <v>0.65</v>
      </c>
      <c r="F117" s="23" t="str">
        <f t="shared" si="56"/>
        <v>&gt;0.5</v>
      </c>
      <c r="G117" s="24">
        <v>7.98</v>
      </c>
      <c r="H117" s="23" t="str">
        <f t="shared" si="57"/>
        <v>&gt;7.0</v>
      </c>
      <c r="K117" s="24">
        <v>13.97</v>
      </c>
      <c r="L117" s="23" t="str">
        <f t="shared" si="64"/>
        <v>10–20</v>
      </c>
      <c r="M117" s="18">
        <v>240</v>
      </c>
      <c r="N117" s="25" t="str">
        <f t="shared" si="58"/>
        <v>&gt;180</v>
      </c>
      <c r="S117" s="22" t="s">
        <v>8</v>
      </c>
      <c r="T117" s="40">
        <v>2.5</v>
      </c>
      <c r="U117" s="25" t="str">
        <f t="shared" si="59"/>
        <v>1.5–3</v>
      </c>
      <c r="V117" s="48">
        <v>6.8099999999999994E-2</v>
      </c>
      <c r="W117" s="25" t="str">
        <f t="shared" si="65"/>
        <v>0.07–0.11</v>
      </c>
      <c r="X117" s="22">
        <v>3</v>
      </c>
      <c r="Y117" s="22">
        <v>0</v>
      </c>
      <c r="Z117" s="22">
        <v>0</v>
      </c>
      <c r="AA117" s="22">
        <v>0</v>
      </c>
      <c r="AB117" s="22">
        <v>0</v>
      </c>
      <c r="AC117" s="22">
        <v>3</v>
      </c>
      <c r="AD117" s="22">
        <f t="shared" si="66"/>
        <v>5</v>
      </c>
      <c r="AE117" s="22">
        <v>5</v>
      </c>
      <c r="AP117" s="23" t="str">
        <f t="shared" si="38"/>
        <v>30–40</v>
      </c>
      <c r="AQ117" s="24">
        <v>38.96</v>
      </c>
      <c r="AR117" s="24">
        <v>56.55</v>
      </c>
      <c r="AS117" s="27">
        <f t="shared" si="62"/>
        <v>0.37258972378779498</v>
      </c>
      <c r="AT117" s="45"/>
      <c r="AU117" s="45"/>
      <c r="AV117" s="46"/>
      <c r="AW117" s="45"/>
      <c r="AX117" s="45"/>
      <c r="AY117" s="46"/>
      <c r="BI117" s="28">
        <v>7.0359999999999987</v>
      </c>
      <c r="BK117" s="49"/>
    </row>
    <row r="118" spans="1:63" ht="13.95" customHeight="1" x14ac:dyDescent="0.25">
      <c r="A118" s="22">
        <v>115</v>
      </c>
      <c r="B118" s="22" t="s">
        <v>510</v>
      </c>
      <c r="C118" s="22" t="s">
        <v>511</v>
      </c>
      <c r="D118" s="22" t="s">
        <v>61</v>
      </c>
      <c r="E118" s="23">
        <v>0.65</v>
      </c>
      <c r="F118" s="23" t="str">
        <f t="shared" si="56"/>
        <v>&gt;0.5</v>
      </c>
      <c r="G118" s="24">
        <v>7.98</v>
      </c>
      <c r="H118" s="23" t="str">
        <f t="shared" si="57"/>
        <v>&gt;7.0</v>
      </c>
      <c r="K118" s="24">
        <v>13.97</v>
      </c>
      <c r="L118" s="23" t="str">
        <f t="shared" si="64"/>
        <v>10–20</v>
      </c>
      <c r="M118" s="18">
        <v>0</v>
      </c>
      <c r="N118" s="25" t="str">
        <f t="shared" si="58"/>
        <v>&lt;110</v>
      </c>
      <c r="S118" s="22" t="s">
        <v>8</v>
      </c>
      <c r="T118" s="40">
        <v>2.5</v>
      </c>
      <c r="U118" s="25" t="str">
        <f t="shared" si="59"/>
        <v>1.5–3</v>
      </c>
      <c r="V118" s="48">
        <v>6.8099999999999994E-2</v>
      </c>
      <c r="W118" s="25" t="str">
        <f t="shared" si="65"/>
        <v>0.07–0.11</v>
      </c>
      <c r="X118" s="22">
        <v>3</v>
      </c>
      <c r="Y118" s="22">
        <v>3</v>
      </c>
      <c r="Z118" s="22">
        <v>0</v>
      </c>
      <c r="AA118" s="22">
        <v>0</v>
      </c>
      <c r="AB118" s="22">
        <v>0</v>
      </c>
      <c r="AC118" s="22">
        <v>0</v>
      </c>
      <c r="AD118" s="22">
        <f t="shared" si="66"/>
        <v>1</v>
      </c>
      <c r="AE118" s="22">
        <v>5</v>
      </c>
      <c r="AP118" s="23" t="str">
        <f t="shared" si="38"/>
        <v>20–30</v>
      </c>
      <c r="AQ118" s="24">
        <v>26.32</v>
      </c>
      <c r="AR118" s="24">
        <v>46.63</v>
      </c>
      <c r="AS118" s="27">
        <f t="shared" si="62"/>
        <v>0.57191500436311304</v>
      </c>
      <c r="AT118" s="45"/>
      <c r="AU118" s="45"/>
      <c r="AV118" s="46"/>
      <c r="AW118" s="45"/>
      <c r="AX118" s="45"/>
      <c r="AY118" s="46"/>
      <c r="BI118" s="28">
        <v>8.1240000000000006</v>
      </c>
      <c r="BK118" s="49"/>
    </row>
    <row r="119" spans="1:63" ht="13.95" customHeight="1" x14ac:dyDescent="0.25">
      <c r="A119" s="22">
        <v>116</v>
      </c>
      <c r="B119" s="22" t="s">
        <v>510</v>
      </c>
      <c r="C119" s="22" t="s">
        <v>511</v>
      </c>
      <c r="D119" s="22" t="s">
        <v>111</v>
      </c>
      <c r="E119" s="23">
        <v>0.65</v>
      </c>
      <c r="F119" s="23" t="str">
        <f t="shared" si="56"/>
        <v>&gt;0.5</v>
      </c>
      <c r="G119" s="24">
        <v>7.98</v>
      </c>
      <c r="H119" s="23" t="str">
        <f t="shared" si="57"/>
        <v>&gt;7.0</v>
      </c>
      <c r="K119" s="24">
        <v>13.97</v>
      </c>
      <c r="L119" s="23" t="str">
        <f t="shared" si="64"/>
        <v>10–20</v>
      </c>
      <c r="M119" s="18">
        <v>120</v>
      </c>
      <c r="N119" s="25" t="str">
        <f t="shared" si="58"/>
        <v>110–180</v>
      </c>
      <c r="S119" s="22" t="s">
        <v>8</v>
      </c>
      <c r="T119" s="40">
        <v>2.5</v>
      </c>
      <c r="U119" s="25" t="str">
        <f t="shared" si="59"/>
        <v>1.5–3</v>
      </c>
      <c r="V119" s="48">
        <v>6.8099999999999994E-2</v>
      </c>
      <c r="W119" s="25" t="str">
        <f t="shared" si="65"/>
        <v>0.07–0.11</v>
      </c>
      <c r="X119" s="22">
        <v>3</v>
      </c>
      <c r="Y119" s="22">
        <v>0</v>
      </c>
      <c r="Z119" s="22">
        <v>0</v>
      </c>
      <c r="AA119" s="22">
        <v>0</v>
      </c>
      <c r="AB119" s="22">
        <v>3</v>
      </c>
      <c r="AC119" s="22">
        <v>0</v>
      </c>
      <c r="AD119" s="22">
        <f t="shared" si="66"/>
        <v>4</v>
      </c>
      <c r="AE119" s="22">
        <v>5</v>
      </c>
      <c r="AP119" s="23" t="str">
        <f t="shared" si="38"/>
        <v>20–30</v>
      </c>
      <c r="AQ119" s="24">
        <v>26.85</v>
      </c>
      <c r="AR119" s="24">
        <v>46.01</v>
      </c>
      <c r="AS119" s="27">
        <f t="shared" si="62"/>
        <v>0.53859294321250351</v>
      </c>
      <c r="AT119" s="45"/>
      <c r="AU119" s="45"/>
      <c r="AV119" s="46"/>
      <c r="AW119" s="45"/>
      <c r="AX119" s="45"/>
      <c r="AY119" s="46"/>
      <c r="BI119" s="28">
        <v>7.6639999999999988</v>
      </c>
      <c r="BK119" s="49"/>
    </row>
    <row r="120" spans="1:63" ht="13.95" customHeight="1" x14ac:dyDescent="0.25">
      <c r="A120" s="22">
        <v>117</v>
      </c>
      <c r="B120" s="22" t="s">
        <v>510</v>
      </c>
      <c r="C120" s="22" t="s">
        <v>511</v>
      </c>
      <c r="D120" s="22" t="s">
        <v>114</v>
      </c>
      <c r="E120" s="23">
        <v>0.65</v>
      </c>
      <c r="F120" s="23" t="str">
        <f t="shared" si="56"/>
        <v>&gt;0.5</v>
      </c>
      <c r="G120" s="24">
        <v>7.98</v>
      </c>
      <c r="H120" s="23" t="str">
        <f t="shared" si="57"/>
        <v>&gt;7.0</v>
      </c>
      <c r="K120" s="24">
        <v>13.97</v>
      </c>
      <c r="L120" s="23" t="str">
        <f t="shared" si="64"/>
        <v>10–20</v>
      </c>
      <c r="M120" s="18">
        <v>240</v>
      </c>
      <c r="N120" s="25" t="str">
        <f t="shared" si="58"/>
        <v>&gt;180</v>
      </c>
      <c r="S120" s="22" t="s">
        <v>8</v>
      </c>
      <c r="T120" s="40">
        <v>2.5</v>
      </c>
      <c r="U120" s="25" t="str">
        <f t="shared" si="59"/>
        <v>1.5–3</v>
      </c>
      <c r="V120" s="48">
        <v>6.8099999999999994E-2</v>
      </c>
      <c r="W120" s="25" t="str">
        <f t="shared" si="65"/>
        <v>0.07–0.11</v>
      </c>
      <c r="X120" s="22">
        <v>3</v>
      </c>
      <c r="Y120" s="22">
        <v>0</v>
      </c>
      <c r="Z120" s="22">
        <v>0</v>
      </c>
      <c r="AA120" s="22">
        <v>0</v>
      </c>
      <c r="AB120" s="22">
        <v>0</v>
      </c>
      <c r="AC120" s="22">
        <v>3</v>
      </c>
      <c r="AD120" s="22">
        <f t="shared" si="66"/>
        <v>5</v>
      </c>
      <c r="AE120" s="22">
        <v>5</v>
      </c>
      <c r="AP120" s="23" t="str">
        <f t="shared" si="38"/>
        <v>20–30</v>
      </c>
      <c r="AQ120" s="24">
        <v>29.8</v>
      </c>
      <c r="AR120" s="24">
        <v>51.34</v>
      </c>
      <c r="AS120" s="27">
        <f t="shared" si="62"/>
        <v>0.54396178193163558</v>
      </c>
      <c r="AT120" s="45"/>
      <c r="AU120" s="45"/>
      <c r="AV120" s="46"/>
      <c r="AW120" s="45"/>
      <c r="AX120" s="45"/>
      <c r="AY120" s="46"/>
      <c r="BI120" s="28">
        <v>8.6160000000000014</v>
      </c>
      <c r="BK120" s="49"/>
    </row>
    <row r="121" spans="1:63" ht="13.95" customHeight="1" x14ac:dyDescent="0.25">
      <c r="A121" s="22">
        <v>118</v>
      </c>
      <c r="B121" s="22">
        <v>20</v>
      </c>
      <c r="C121" s="22" t="s">
        <v>175</v>
      </c>
      <c r="D121" s="22" t="s">
        <v>115</v>
      </c>
      <c r="E121" s="23">
        <v>0.8</v>
      </c>
      <c r="F121" s="23" t="str">
        <f t="shared" si="56"/>
        <v>&gt;0.5</v>
      </c>
      <c r="G121" s="24">
        <v>5.8</v>
      </c>
      <c r="H121" s="23" t="str">
        <f t="shared" si="57"/>
        <v>≤7.0</v>
      </c>
      <c r="K121" s="24">
        <v>19.3</v>
      </c>
      <c r="L121" s="23" t="str">
        <f t="shared" si="64"/>
        <v>10–20</v>
      </c>
      <c r="M121" s="18">
        <v>180</v>
      </c>
      <c r="N121" s="25" t="str">
        <f t="shared" si="58"/>
        <v>110–180</v>
      </c>
      <c r="O121" s="18">
        <v>59.4</v>
      </c>
      <c r="P121" s="25" t="str">
        <f t="shared" ref="P121:P184" si="68">IF(O121&gt;44,"&gt;44", IF(O121&gt;26.4,"26–44","&lt;26" ))</f>
        <v>&gt;44</v>
      </c>
      <c r="Q121" s="18">
        <v>99.6</v>
      </c>
      <c r="R121" s="25" t="str">
        <f t="shared" ref="R121:R122" si="69">IF(Q121&gt;58,"&gt;58", IF(Q121&gt;25,"25–58","&lt;25" ))</f>
        <v>&gt;58</v>
      </c>
      <c r="S121" s="54" t="s">
        <v>8</v>
      </c>
      <c r="T121" s="40">
        <v>1.5</v>
      </c>
      <c r="U121" s="25" t="str">
        <f t="shared" si="59"/>
        <v>&lt;1.5</v>
      </c>
      <c r="V121" s="48">
        <v>9.0800000000000006E-2</v>
      </c>
      <c r="W121" s="25" t="str">
        <f t="shared" si="65"/>
        <v>0.07–0.11</v>
      </c>
      <c r="X121" s="22">
        <v>4</v>
      </c>
      <c r="Y121" s="22">
        <v>0</v>
      </c>
      <c r="Z121" s="25">
        <v>0</v>
      </c>
      <c r="AA121" s="25">
        <v>0</v>
      </c>
      <c r="AB121" s="25">
        <v>0</v>
      </c>
      <c r="AC121" s="25">
        <v>4</v>
      </c>
      <c r="AD121" s="22">
        <f t="shared" si="66"/>
        <v>5</v>
      </c>
      <c r="AE121" s="22">
        <v>3</v>
      </c>
      <c r="AF121" s="23" t="str">
        <f t="shared" ref="AF121:AF122" si="70">IF(AG121&gt;6000,"&gt;6000",IF(AG121&gt;4000,"4000–6000",IF(AG121&gt;2000,"2000–4000","&lt;2000")))</f>
        <v>&gt;6000</v>
      </c>
      <c r="AG121" s="18">
        <v>9087.7800000000007</v>
      </c>
      <c r="AH121" s="18">
        <v>8867.64</v>
      </c>
      <c r="AI121" s="27">
        <f>LN(AH121/AG121)</f>
        <v>-2.4521958408443161E-2</v>
      </c>
      <c r="AP121" s="23" t="str">
        <f t="shared" si="38"/>
        <v>30–40</v>
      </c>
      <c r="AQ121" s="24">
        <v>39.950000000000003</v>
      </c>
      <c r="AR121" s="24">
        <v>60.64</v>
      </c>
      <c r="AS121" s="27">
        <f t="shared" si="62"/>
        <v>0.4173260691218324</v>
      </c>
      <c r="AT121" s="45"/>
      <c r="AU121" s="45"/>
      <c r="AV121" s="46"/>
      <c r="AW121" s="45"/>
      <c r="AX121" s="45"/>
      <c r="AY121" s="46"/>
      <c r="AZ121" s="18">
        <v>363.05681100000004</v>
      </c>
      <c r="BA121" s="18">
        <v>537.73368959999993</v>
      </c>
      <c r="BB121" s="27">
        <f>LN(BA121/AZ121)</f>
        <v>0.39280411071338933</v>
      </c>
      <c r="BC121" s="18">
        <v>236.94318899999996</v>
      </c>
      <c r="BD121" s="18">
        <v>364.33531040000003</v>
      </c>
      <c r="BE121" s="27">
        <f>LN(BD121/BC121)</f>
        <v>0.43025422248657424</v>
      </c>
      <c r="BF121" s="18">
        <v>600</v>
      </c>
      <c r="BG121" s="18">
        <v>902.06899999999996</v>
      </c>
      <c r="BH121" s="27">
        <f>LN(BG121/BF121)</f>
        <v>0.40776135859481355</v>
      </c>
      <c r="BI121" s="28">
        <v>13.793333333333331</v>
      </c>
      <c r="BK121" s="49"/>
    </row>
    <row r="122" spans="1:63" ht="13.95" customHeight="1" x14ac:dyDescent="0.25">
      <c r="A122" s="22">
        <v>119</v>
      </c>
      <c r="B122" s="22">
        <v>20</v>
      </c>
      <c r="C122" s="22" t="s">
        <v>175</v>
      </c>
      <c r="D122" s="22" t="s">
        <v>61</v>
      </c>
      <c r="E122" s="23">
        <v>0.92</v>
      </c>
      <c r="F122" s="23" t="str">
        <f t="shared" si="56"/>
        <v>&gt;0.5</v>
      </c>
      <c r="G122" s="24">
        <v>5.7</v>
      </c>
      <c r="H122" s="23" t="str">
        <f t="shared" si="57"/>
        <v>≤7.0</v>
      </c>
      <c r="K122" s="24">
        <v>20.100000000000001</v>
      </c>
      <c r="L122" s="23" t="str">
        <f t="shared" si="64"/>
        <v>&gt;20</v>
      </c>
      <c r="M122" s="18">
        <v>180</v>
      </c>
      <c r="N122" s="25" t="str">
        <f t="shared" si="58"/>
        <v>110–180</v>
      </c>
      <c r="O122" s="18">
        <v>59.4</v>
      </c>
      <c r="P122" s="25" t="str">
        <f t="shared" si="68"/>
        <v>&gt;44</v>
      </c>
      <c r="Q122" s="18">
        <v>99.6</v>
      </c>
      <c r="R122" s="25" t="str">
        <f t="shared" si="69"/>
        <v>&gt;58</v>
      </c>
      <c r="S122" s="54" t="s">
        <v>8</v>
      </c>
      <c r="T122" s="40">
        <v>1.5</v>
      </c>
      <c r="U122" s="25" t="str">
        <f t="shared" si="59"/>
        <v>&lt;1.5</v>
      </c>
      <c r="V122" s="48">
        <v>9.0800000000000006E-2</v>
      </c>
      <c r="W122" s="25" t="str">
        <f t="shared" si="65"/>
        <v>0.07–0.11</v>
      </c>
      <c r="X122" s="22">
        <v>4</v>
      </c>
      <c r="Y122" s="22">
        <v>0</v>
      </c>
      <c r="Z122" s="25">
        <v>0</v>
      </c>
      <c r="AA122" s="25">
        <v>0</v>
      </c>
      <c r="AB122" s="25">
        <v>0</v>
      </c>
      <c r="AC122" s="25">
        <v>4</v>
      </c>
      <c r="AD122" s="22">
        <f t="shared" si="66"/>
        <v>5</v>
      </c>
      <c r="AE122" s="22">
        <v>3</v>
      </c>
      <c r="AF122" s="23" t="str">
        <f t="shared" si="70"/>
        <v>&gt;6000</v>
      </c>
      <c r="AG122" s="18">
        <v>6334.4</v>
      </c>
      <c r="AH122" s="18">
        <v>6097.21</v>
      </c>
      <c r="AI122" s="27">
        <f>LN(AH122/AG122)</f>
        <v>-3.8163807868430752E-2</v>
      </c>
      <c r="AP122" s="23" t="str">
        <f t="shared" si="38"/>
        <v>30–40</v>
      </c>
      <c r="AQ122" s="24">
        <v>31.4</v>
      </c>
      <c r="AR122" s="24">
        <v>53.86</v>
      </c>
      <c r="AS122" s="27">
        <f t="shared" si="62"/>
        <v>0.5395801944692451</v>
      </c>
      <c r="AT122" s="45"/>
      <c r="AU122" s="45"/>
      <c r="AV122" s="46"/>
      <c r="AW122" s="45"/>
      <c r="AX122" s="45"/>
      <c r="AY122" s="46"/>
      <c r="AZ122" s="18">
        <v>198.90015999999997</v>
      </c>
      <c r="BA122" s="18">
        <v>328.39573060000004</v>
      </c>
      <c r="BB122" s="27">
        <f>LN(BA122/AZ122)</f>
        <v>0.50141638660081467</v>
      </c>
      <c r="BC122" s="18">
        <v>87.666840000000036</v>
      </c>
      <c r="BD122" s="18">
        <v>280.55926940000001</v>
      </c>
      <c r="BE122" s="27">
        <f>LN(BD122/BC122)</f>
        <v>1.1632412810569606</v>
      </c>
      <c r="BF122" s="18">
        <v>286.56700000000001</v>
      </c>
      <c r="BG122" s="18">
        <v>608.95500000000004</v>
      </c>
      <c r="BH122" s="27">
        <f>LN(BG122/BF122)</f>
        <v>0.75377200764608443</v>
      </c>
      <c r="BI122" s="28">
        <v>14.973333333333334</v>
      </c>
      <c r="BK122" s="49"/>
    </row>
    <row r="123" spans="1:63" ht="13.95" customHeight="1" x14ac:dyDescent="0.25">
      <c r="A123" s="22">
        <v>120</v>
      </c>
      <c r="B123" s="22">
        <v>21</v>
      </c>
      <c r="C123" s="22" t="s">
        <v>176</v>
      </c>
      <c r="D123" s="22" t="s">
        <v>111</v>
      </c>
      <c r="E123" s="23">
        <v>0.65</v>
      </c>
      <c r="F123" s="23" t="str">
        <f t="shared" si="56"/>
        <v>&gt;0.5</v>
      </c>
      <c r="G123" s="24">
        <v>8.1999999999999993</v>
      </c>
      <c r="H123" s="23" t="str">
        <f t="shared" si="57"/>
        <v>&gt;7.0</v>
      </c>
      <c r="K123" s="24">
        <v>15.7</v>
      </c>
      <c r="L123" s="23" t="str">
        <f t="shared" si="64"/>
        <v>10–20</v>
      </c>
      <c r="M123" s="18">
        <v>0</v>
      </c>
      <c r="N123" s="25" t="str">
        <f t="shared" si="58"/>
        <v>&lt;110</v>
      </c>
      <c r="O123" s="18">
        <v>44</v>
      </c>
      <c r="P123" s="25" t="str">
        <f t="shared" si="68"/>
        <v>26–44</v>
      </c>
      <c r="S123" s="22" t="s">
        <v>8</v>
      </c>
      <c r="T123" s="40">
        <v>2.0429999999999997</v>
      </c>
      <c r="U123" s="25" t="str">
        <f t="shared" si="59"/>
        <v>1.5–3</v>
      </c>
      <c r="V123" s="48">
        <v>6.8099999999999994E-2</v>
      </c>
      <c r="W123" s="25" t="str">
        <f t="shared" si="65"/>
        <v>0.07–0.11</v>
      </c>
      <c r="X123" s="22">
        <v>3</v>
      </c>
      <c r="Y123" s="22">
        <v>0</v>
      </c>
      <c r="Z123" s="22">
        <v>0</v>
      </c>
      <c r="AA123" s="22">
        <v>0</v>
      </c>
      <c r="AB123" s="22">
        <v>0</v>
      </c>
      <c r="AC123" s="22">
        <v>3</v>
      </c>
      <c r="AD123" s="22">
        <f t="shared" si="66"/>
        <v>5</v>
      </c>
      <c r="AE123" s="22">
        <v>4</v>
      </c>
      <c r="AP123" s="23" t="str">
        <f t="shared" si="38"/>
        <v>20–30</v>
      </c>
      <c r="AQ123" s="24">
        <v>22.6</v>
      </c>
      <c r="AR123" s="24">
        <v>40.1</v>
      </c>
      <c r="AS123" s="27">
        <f t="shared" si="62"/>
        <v>0.57342642803428334</v>
      </c>
      <c r="AT123" s="45"/>
      <c r="AU123" s="45"/>
      <c r="AV123" s="46"/>
      <c r="AW123" s="45"/>
      <c r="AX123" s="45"/>
      <c r="AY123" s="46"/>
      <c r="BI123" s="28">
        <v>8.5658345570239849</v>
      </c>
      <c r="BK123" s="49"/>
    </row>
    <row r="124" spans="1:63" ht="13.95" customHeight="1" x14ac:dyDescent="0.25">
      <c r="A124" s="22">
        <v>121</v>
      </c>
      <c r="B124" s="22">
        <v>21</v>
      </c>
      <c r="C124" s="22" t="s">
        <v>176</v>
      </c>
      <c r="D124" s="22" t="s">
        <v>61</v>
      </c>
      <c r="E124" s="23">
        <v>0.65</v>
      </c>
      <c r="F124" s="23" t="str">
        <f t="shared" si="56"/>
        <v>&gt;0.5</v>
      </c>
      <c r="G124" s="24">
        <v>8.1999999999999993</v>
      </c>
      <c r="H124" s="23" t="str">
        <f t="shared" si="57"/>
        <v>&gt;7.0</v>
      </c>
      <c r="K124" s="24">
        <v>15.7</v>
      </c>
      <c r="L124" s="23" t="str">
        <f t="shared" si="64"/>
        <v>10–20</v>
      </c>
      <c r="M124" s="18">
        <v>120</v>
      </c>
      <c r="N124" s="25" t="str">
        <f t="shared" si="58"/>
        <v>110–180</v>
      </c>
      <c r="O124" s="18">
        <v>44</v>
      </c>
      <c r="P124" s="25" t="str">
        <f t="shared" si="68"/>
        <v>26–44</v>
      </c>
      <c r="S124" s="22" t="s">
        <v>8</v>
      </c>
      <c r="T124" s="40">
        <v>2.0429999999999997</v>
      </c>
      <c r="U124" s="25" t="str">
        <f t="shared" si="59"/>
        <v>1.5–3</v>
      </c>
      <c r="V124" s="48">
        <v>6.8099999999999994E-2</v>
      </c>
      <c r="W124" s="25" t="str">
        <f t="shared" si="65"/>
        <v>0.07–0.11</v>
      </c>
      <c r="X124" s="22">
        <v>3</v>
      </c>
      <c r="Y124" s="22">
        <v>0</v>
      </c>
      <c r="Z124" s="22">
        <v>0</v>
      </c>
      <c r="AA124" s="22">
        <v>0</v>
      </c>
      <c r="AB124" s="22">
        <v>0</v>
      </c>
      <c r="AC124" s="22">
        <v>3</v>
      </c>
      <c r="AD124" s="22">
        <f t="shared" si="66"/>
        <v>5</v>
      </c>
      <c r="AE124" s="22">
        <v>4</v>
      </c>
      <c r="AP124" s="23" t="str">
        <f t="shared" si="38"/>
        <v>20–30</v>
      </c>
      <c r="AQ124" s="24">
        <v>23</v>
      </c>
      <c r="AR124" s="24">
        <v>43.8</v>
      </c>
      <c r="AS124" s="27">
        <f t="shared" si="62"/>
        <v>0.64413960145325067</v>
      </c>
      <c r="AT124" s="45"/>
      <c r="AU124" s="45"/>
      <c r="AV124" s="46"/>
      <c r="AW124" s="45"/>
      <c r="AX124" s="45"/>
      <c r="AY124" s="46"/>
      <c r="BI124" s="28">
        <v>10.181106216348507</v>
      </c>
      <c r="BK124" s="49"/>
    </row>
    <row r="125" spans="1:63" ht="13.95" customHeight="1" x14ac:dyDescent="0.25">
      <c r="A125" s="22">
        <v>122</v>
      </c>
      <c r="B125" s="22">
        <v>21</v>
      </c>
      <c r="C125" s="22" t="s">
        <v>176</v>
      </c>
      <c r="D125" s="22" t="s">
        <v>116</v>
      </c>
      <c r="E125" s="23">
        <v>0.65</v>
      </c>
      <c r="F125" s="23" t="str">
        <f t="shared" si="56"/>
        <v>&gt;0.5</v>
      </c>
      <c r="G125" s="24">
        <v>8.1999999999999993</v>
      </c>
      <c r="H125" s="23" t="str">
        <f t="shared" si="57"/>
        <v>&gt;7.0</v>
      </c>
      <c r="K125" s="24">
        <v>15.7</v>
      </c>
      <c r="L125" s="23" t="str">
        <f t="shared" si="64"/>
        <v>10–20</v>
      </c>
      <c r="M125" s="18">
        <v>240</v>
      </c>
      <c r="N125" s="25" t="str">
        <f t="shared" si="58"/>
        <v>&gt;180</v>
      </c>
      <c r="O125" s="18">
        <v>44</v>
      </c>
      <c r="P125" s="25" t="str">
        <f t="shared" si="68"/>
        <v>26–44</v>
      </c>
      <c r="S125" s="22" t="s">
        <v>8</v>
      </c>
      <c r="T125" s="40">
        <v>2.0429999999999997</v>
      </c>
      <c r="U125" s="25" t="str">
        <f t="shared" si="59"/>
        <v>1.5–3</v>
      </c>
      <c r="V125" s="48">
        <v>6.8099999999999994E-2</v>
      </c>
      <c r="W125" s="25" t="str">
        <f t="shared" si="65"/>
        <v>0.07–0.11</v>
      </c>
      <c r="X125" s="22">
        <v>3</v>
      </c>
      <c r="Y125" s="22">
        <v>0</v>
      </c>
      <c r="Z125" s="22">
        <v>0</v>
      </c>
      <c r="AA125" s="22">
        <v>0</v>
      </c>
      <c r="AB125" s="22">
        <v>0</v>
      </c>
      <c r="AC125" s="22">
        <v>3</v>
      </c>
      <c r="AD125" s="22">
        <f t="shared" si="66"/>
        <v>5</v>
      </c>
      <c r="AE125" s="22">
        <v>4</v>
      </c>
      <c r="AP125" s="23" t="str">
        <f t="shared" si="38"/>
        <v>20–30</v>
      </c>
      <c r="AQ125" s="24">
        <v>24.8</v>
      </c>
      <c r="AR125" s="24">
        <v>44.5</v>
      </c>
      <c r="AS125" s="27">
        <f t="shared" si="62"/>
        <v>0.5846455360012579</v>
      </c>
      <c r="AT125" s="45"/>
      <c r="AU125" s="45"/>
      <c r="AV125" s="46"/>
      <c r="AW125" s="45"/>
      <c r="AX125" s="45"/>
      <c r="AY125" s="46"/>
      <c r="BI125" s="28">
        <v>9.6426823299070001</v>
      </c>
      <c r="BK125" s="49"/>
    </row>
    <row r="126" spans="1:63" ht="13.95" customHeight="1" x14ac:dyDescent="0.25">
      <c r="A126" s="22">
        <v>123</v>
      </c>
      <c r="B126" s="22">
        <v>21</v>
      </c>
      <c r="C126" s="22" t="s">
        <v>176</v>
      </c>
      <c r="D126" s="22" t="s">
        <v>111</v>
      </c>
      <c r="E126" s="23">
        <v>0.65</v>
      </c>
      <c r="F126" s="23" t="str">
        <f t="shared" si="56"/>
        <v>&gt;0.5</v>
      </c>
      <c r="G126" s="24">
        <v>8.1999999999999993</v>
      </c>
      <c r="H126" s="23" t="str">
        <f t="shared" si="57"/>
        <v>&gt;7.0</v>
      </c>
      <c r="K126" s="24">
        <v>15.7</v>
      </c>
      <c r="L126" s="23" t="str">
        <f t="shared" si="64"/>
        <v>10–20</v>
      </c>
      <c r="M126" s="18">
        <v>0</v>
      </c>
      <c r="N126" s="25" t="str">
        <f t="shared" si="58"/>
        <v>&lt;110</v>
      </c>
      <c r="O126" s="18">
        <v>44</v>
      </c>
      <c r="P126" s="25" t="str">
        <f t="shared" si="68"/>
        <v>26–44</v>
      </c>
      <c r="S126" s="22" t="s">
        <v>8</v>
      </c>
      <c r="T126" s="40">
        <v>2.0429999999999997</v>
      </c>
      <c r="U126" s="25" t="str">
        <f t="shared" si="59"/>
        <v>1.5–3</v>
      </c>
      <c r="V126" s="48">
        <v>6.8099999999999994E-2</v>
      </c>
      <c r="W126" s="25" t="str">
        <f t="shared" si="65"/>
        <v>0.07–0.11</v>
      </c>
      <c r="X126" s="22">
        <v>3</v>
      </c>
      <c r="Y126" s="22">
        <v>0</v>
      </c>
      <c r="Z126" s="22">
        <v>0</v>
      </c>
      <c r="AA126" s="22">
        <v>0</v>
      </c>
      <c r="AB126" s="22">
        <v>0</v>
      </c>
      <c r="AC126" s="22">
        <v>3</v>
      </c>
      <c r="AD126" s="22">
        <f t="shared" si="66"/>
        <v>5</v>
      </c>
      <c r="AE126" s="22">
        <v>4</v>
      </c>
      <c r="AP126" s="23" t="str">
        <f t="shared" si="38"/>
        <v>20–30</v>
      </c>
      <c r="AQ126" s="24">
        <v>21.3</v>
      </c>
      <c r="AR126" s="24">
        <v>45.8</v>
      </c>
      <c r="AS126" s="27">
        <f t="shared" si="62"/>
        <v>0.76557701840475978</v>
      </c>
      <c r="AT126" s="45"/>
      <c r="AU126" s="45"/>
      <c r="AV126" s="46"/>
      <c r="AW126" s="45"/>
      <c r="AX126" s="45"/>
      <c r="AY126" s="46"/>
      <c r="BI126" s="28">
        <v>11.992168379833577</v>
      </c>
      <c r="BK126" s="49"/>
    </row>
    <row r="127" spans="1:63" ht="13.95" customHeight="1" x14ac:dyDescent="0.25">
      <c r="A127" s="22">
        <v>124</v>
      </c>
      <c r="B127" s="22">
        <v>21</v>
      </c>
      <c r="C127" s="22" t="s">
        <v>176</v>
      </c>
      <c r="D127" s="22" t="s">
        <v>114</v>
      </c>
      <c r="E127" s="23">
        <v>0.65</v>
      </c>
      <c r="F127" s="23" t="str">
        <f t="shared" si="56"/>
        <v>&gt;0.5</v>
      </c>
      <c r="G127" s="24">
        <v>8.1999999999999993</v>
      </c>
      <c r="H127" s="23" t="str">
        <f t="shared" si="57"/>
        <v>&gt;7.0</v>
      </c>
      <c r="K127" s="24">
        <v>15.7</v>
      </c>
      <c r="L127" s="23" t="str">
        <f t="shared" si="64"/>
        <v>10–20</v>
      </c>
      <c r="M127" s="18">
        <v>120</v>
      </c>
      <c r="N127" s="25" t="str">
        <f t="shared" ref="N127:N190" si="71">IF(M127&gt;180,"&gt;180", IF(M127&gt;110,"110–180","&lt;110" ))</f>
        <v>110–180</v>
      </c>
      <c r="O127" s="18">
        <v>44</v>
      </c>
      <c r="P127" s="25" t="str">
        <f t="shared" si="68"/>
        <v>26–44</v>
      </c>
      <c r="S127" s="22" t="s">
        <v>8</v>
      </c>
      <c r="T127" s="40">
        <v>2.0429999999999997</v>
      </c>
      <c r="U127" s="25" t="str">
        <f t="shared" si="59"/>
        <v>1.5–3</v>
      </c>
      <c r="V127" s="48">
        <v>6.8099999999999994E-2</v>
      </c>
      <c r="W127" s="25" t="str">
        <f t="shared" si="65"/>
        <v>0.07–0.11</v>
      </c>
      <c r="X127" s="22">
        <v>3</v>
      </c>
      <c r="Y127" s="22">
        <v>0</v>
      </c>
      <c r="Z127" s="22">
        <v>0</v>
      </c>
      <c r="AA127" s="22">
        <v>0</v>
      </c>
      <c r="AB127" s="22">
        <v>0</v>
      </c>
      <c r="AC127" s="22">
        <v>3</v>
      </c>
      <c r="AD127" s="22">
        <f t="shared" si="66"/>
        <v>5</v>
      </c>
      <c r="AE127" s="22">
        <v>4</v>
      </c>
      <c r="AP127" s="23" t="str">
        <f t="shared" si="38"/>
        <v>20–30</v>
      </c>
      <c r="AQ127" s="24">
        <v>23.2</v>
      </c>
      <c r="AR127" s="24">
        <v>45.4</v>
      </c>
      <c r="AS127" s="27">
        <f t="shared" si="62"/>
        <v>0.67135982637503799</v>
      </c>
      <c r="AT127" s="45"/>
      <c r="AU127" s="45"/>
      <c r="AV127" s="46"/>
      <c r="AW127" s="45"/>
      <c r="AX127" s="45"/>
      <c r="AY127" s="46"/>
      <c r="BI127" s="28">
        <v>10.866372980910427</v>
      </c>
      <c r="BK127" s="49"/>
    </row>
    <row r="128" spans="1:63" ht="13.95" customHeight="1" x14ac:dyDescent="0.25">
      <c r="A128" s="22">
        <v>125</v>
      </c>
      <c r="B128" s="22">
        <v>21</v>
      </c>
      <c r="C128" s="22" t="s">
        <v>176</v>
      </c>
      <c r="D128" s="22" t="s">
        <v>68</v>
      </c>
      <c r="E128" s="23">
        <v>0.65</v>
      </c>
      <c r="F128" s="23" t="str">
        <f t="shared" si="56"/>
        <v>&gt;0.5</v>
      </c>
      <c r="G128" s="24">
        <v>8.1999999999999993</v>
      </c>
      <c r="H128" s="23" t="str">
        <f t="shared" si="57"/>
        <v>&gt;7.0</v>
      </c>
      <c r="K128" s="24">
        <v>15.7</v>
      </c>
      <c r="L128" s="23" t="str">
        <f t="shared" si="64"/>
        <v>10–20</v>
      </c>
      <c r="M128" s="18">
        <v>240</v>
      </c>
      <c r="N128" s="25" t="str">
        <f t="shared" si="71"/>
        <v>&gt;180</v>
      </c>
      <c r="O128" s="18">
        <v>44</v>
      </c>
      <c r="P128" s="25" t="str">
        <f t="shared" si="68"/>
        <v>26–44</v>
      </c>
      <c r="S128" s="22" t="s">
        <v>8</v>
      </c>
      <c r="T128" s="40">
        <v>2.0429999999999997</v>
      </c>
      <c r="U128" s="25" t="str">
        <f t="shared" si="59"/>
        <v>1.5–3</v>
      </c>
      <c r="V128" s="48">
        <v>6.8099999999999994E-2</v>
      </c>
      <c r="W128" s="25" t="str">
        <f t="shared" si="65"/>
        <v>0.07–0.11</v>
      </c>
      <c r="X128" s="22">
        <v>3</v>
      </c>
      <c r="Y128" s="22">
        <v>0</v>
      </c>
      <c r="Z128" s="22">
        <v>0</v>
      </c>
      <c r="AA128" s="22">
        <v>0</v>
      </c>
      <c r="AB128" s="22">
        <v>0</v>
      </c>
      <c r="AC128" s="22">
        <v>3</v>
      </c>
      <c r="AD128" s="22">
        <f t="shared" si="66"/>
        <v>5</v>
      </c>
      <c r="AE128" s="22">
        <v>4</v>
      </c>
      <c r="AP128" s="23" t="str">
        <f t="shared" si="38"/>
        <v>20–30</v>
      </c>
      <c r="AQ128" s="24">
        <v>29.3</v>
      </c>
      <c r="AR128" s="24">
        <v>45.2</v>
      </c>
      <c r="AS128" s="27">
        <f t="shared" si="62"/>
        <v>0.43350957081516395</v>
      </c>
      <c r="AT128" s="45"/>
      <c r="AU128" s="45"/>
      <c r="AV128" s="46"/>
      <c r="AW128" s="45"/>
      <c r="AX128" s="45"/>
      <c r="AY128" s="46"/>
      <c r="BI128" s="28">
        <v>7.7826725403817933</v>
      </c>
      <c r="BK128" s="49"/>
    </row>
    <row r="129" spans="1:63" ht="13.95" customHeight="1" x14ac:dyDescent="0.25">
      <c r="A129" s="22">
        <v>126</v>
      </c>
      <c r="B129" s="22">
        <v>21</v>
      </c>
      <c r="C129" s="22" t="s">
        <v>176</v>
      </c>
      <c r="D129" s="22" t="s">
        <v>115</v>
      </c>
      <c r="E129" s="23">
        <v>0.65</v>
      </c>
      <c r="F129" s="23" t="str">
        <f t="shared" si="56"/>
        <v>&gt;0.5</v>
      </c>
      <c r="G129" s="24">
        <v>8.1999999999999993</v>
      </c>
      <c r="H129" s="23" t="str">
        <f t="shared" si="57"/>
        <v>&gt;7.0</v>
      </c>
      <c r="K129" s="24">
        <v>15.7</v>
      </c>
      <c r="L129" s="23" t="str">
        <f t="shared" si="64"/>
        <v>10–20</v>
      </c>
      <c r="M129" s="18">
        <v>0</v>
      </c>
      <c r="N129" s="25" t="str">
        <f t="shared" si="71"/>
        <v>&lt;110</v>
      </c>
      <c r="O129" s="18">
        <v>44</v>
      </c>
      <c r="P129" s="25" t="str">
        <f t="shared" si="68"/>
        <v>26–44</v>
      </c>
      <c r="S129" s="22" t="s">
        <v>8</v>
      </c>
      <c r="T129" s="40">
        <v>2.0429999999999997</v>
      </c>
      <c r="U129" s="25" t="str">
        <f t="shared" si="59"/>
        <v>1.5–3</v>
      </c>
      <c r="V129" s="48">
        <v>6.8099999999999994E-2</v>
      </c>
      <c r="W129" s="25" t="str">
        <f t="shared" si="65"/>
        <v>0.07–0.11</v>
      </c>
      <c r="X129" s="22">
        <v>3</v>
      </c>
      <c r="Y129" s="22">
        <v>0</v>
      </c>
      <c r="Z129" s="22">
        <v>0</v>
      </c>
      <c r="AA129" s="22">
        <v>0</v>
      </c>
      <c r="AB129" s="22">
        <v>0</v>
      </c>
      <c r="AC129" s="22">
        <v>3</v>
      </c>
      <c r="AD129" s="22">
        <f t="shared" si="66"/>
        <v>5</v>
      </c>
      <c r="AE129" s="22">
        <v>4</v>
      </c>
      <c r="AP129" s="23" t="str">
        <f t="shared" si="38"/>
        <v>20–30</v>
      </c>
      <c r="AQ129" s="24">
        <v>22</v>
      </c>
      <c r="AR129" s="24">
        <v>56.2</v>
      </c>
      <c r="AS129" s="27">
        <f t="shared" si="62"/>
        <v>0.93787430354132961</v>
      </c>
      <c r="AT129" s="45"/>
      <c r="AU129" s="45"/>
      <c r="AV129" s="46"/>
      <c r="AW129" s="45"/>
      <c r="AX129" s="45"/>
      <c r="AY129" s="46"/>
      <c r="BI129" s="28">
        <v>16.740088105726876</v>
      </c>
      <c r="BK129" s="49"/>
    </row>
    <row r="130" spans="1:63" ht="13.95" customHeight="1" x14ac:dyDescent="0.25">
      <c r="A130" s="22">
        <v>127</v>
      </c>
      <c r="B130" s="22">
        <v>21</v>
      </c>
      <c r="C130" s="22" t="s">
        <v>176</v>
      </c>
      <c r="D130" s="22" t="s">
        <v>117</v>
      </c>
      <c r="E130" s="23">
        <v>0.65</v>
      </c>
      <c r="F130" s="23" t="str">
        <f t="shared" si="56"/>
        <v>&gt;0.5</v>
      </c>
      <c r="G130" s="24">
        <v>8.1999999999999993</v>
      </c>
      <c r="H130" s="23" t="str">
        <f t="shared" si="57"/>
        <v>&gt;7.0</v>
      </c>
      <c r="K130" s="24">
        <v>15.7</v>
      </c>
      <c r="L130" s="23" t="str">
        <f t="shared" si="64"/>
        <v>10–20</v>
      </c>
      <c r="M130" s="18">
        <v>120</v>
      </c>
      <c r="N130" s="25" t="str">
        <f t="shared" si="71"/>
        <v>110–180</v>
      </c>
      <c r="O130" s="18">
        <v>44</v>
      </c>
      <c r="P130" s="25" t="str">
        <f t="shared" si="68"/>
        <v>26–44</v>
      </c>
      <c r="S130" s="22" t="s">
        <v>8</v>
      </c>
      <c r="T130" s="40">
        <v>2.0429999999999997</v>
      </c>
      <c r="U130" s="25" t="str">
        <f t="shared" si="59"/>
        <v>1.5–3</v>
      </c>
      <c r="V130" s="48">
        <v>6.8099999999999994E-2</v>
      </c>
      <c r="W130" s="25" t="str">
        <f t="shared" si="65"/>
        <v>0.07–0.11</v>
      </c>
      <c r="X130" s="22">
        <v>3</v>
      </c>
      <c r="Y130" s="22">
        <v>0</v>
      </c>
      <c r="Z130" s="22">
        <v>0</v>
      </c>
      <c r="AA130" s="22">
        <v>0</v>
      </c>
      <c r="AB130" s="22">
        <v>0</v>
      </c>
      <c r="AC130" s="22">
        <v>3</v>
      </c>
      <c r="AD130" s="22">
        <f t="shared" si="66"/>
        <v>5</v>
      </c>
      <c r="AE130" s="22">
        <v>4</v>
      </c>
      <c r="AP130" s="23" t="str">
        <f t="shared" si="38"/>
        <v>20–30</v>
      </c>
      <c r="AQ130" s="24">
        <v>24.5</v>
      </c>
      <c r="AR130" s="24">
        <v>56</v>
      </c>
      <c r="AS130" s="27">
        <f t="shared" si="62"/>
        <v>0.82667857318446791</v>
      </c>
      <c r="AT130" s="45"/>
      <c r="AU130" s="45"/>
      <c r="AV130" s="46"/>
      <c r="AW130" s="45"/>
      <c r="AX130" s="45"/>
      <c r="AY130" s="46"/>
      <c r="BI130" s="28">
        <v>15.418502202643174</v>
      </c>
      <c r="BK130" s="49"/>
    </row>
    <row r="131" spans="1:63" ht="13.95" customHeight="1" x14ac:dyDescent="0.25">
      <c r="A131" s="22">
        <v>128</v>
      </c>
      <c r="B131" s="22">
        <v>21</v>
      </c>
      <c r="C131" s="22" t="s">
        <v>176</v>
      </c>
      <c r="D131" s="22" t="s">
        <v>61</v>
      </c>
      <c r="E131" s="23">
        <v>0.65</v>
      </c>
      <c r="F131" s="23" t="str">
        <f t="shared" si="56"/>
        <v>&gt;0.5</v>
      </c>
      <c r="G131" s="24">
        <v>8.1999999999999993</v>
      </c>
      <c r="H131" s="23" t="str">
        <f t="shared" si="57"/>
        <v>&gt;7.0</v>
      </c>
      <c r="K131" s="24">
        <v>15.7</v>
      </c>
      <c r="L131" s="23" t="str">
        <f t="shared" si="64"/>
        <v>10–20</v>
      </c>
      <c r="M131" s="18">
        <v>240</v>
      </c>
      <c r="N131" s="25" t="str">
        <f t="shared" si="71"/>
        <v>&gt;180</v>
      </c>
      <c r="O131" s="18">
        <v>44</v>
      </c>
      <c r="P131" s="25" t="str">
        <f t="shared" si="68"/>
        <v>26–44</v>
      </c>
      <c r="S131" s="22" t="s">
        <v>8</v>
      </c>
      <c r="T131" s="40">
        <v>2.0429999999999997</v>
      </c>
      <c r="U131" s="25" t="str">
        <f t="shared" si="59"/>
        <v>1.5–3</v>
      </c>
      <c r="V131" s="48">
        <v>6.8099999999999994E-2</v>
      </c>
      <c r="W131" s="25" t="str">
        <f t="shared" si="65"/>
        <v>0.07–0.11</v>
      </c>
      <c r="X131" s="22">
        <v>3</v>
      </c>
      <c r="Y131" s="22">
        <v>0</v>
      </c>
      <c r="Z131" s="22">
        <v>0</v>
      </c>
      <c r="AA131" s="22">
        <v>0</v>
      </c>
      <c r="AB131" s="22">
        <v>0</v>
      </c>
      <c r="AC131" s="22">
        <v>3</v>
      </c>
      <c r="AD131" s="22">
        <f t="shared" si="66"/>
        <v>5</v>
      </c>
      <c r="AE131" s="22">
        <v>4</v>
      </c>
      <c r="AP131" s="23" t="str">
        <f t="shared" si="38"/>
        <v>20–30</v>
      </c>
      <c r="AQ131" s="24">
        <v>26.3</v>
      </c>
      <c r="AR131" s="24">
        <v>62.3</v>
      </c>
      <c r="AS131" s="27">
        <f t="shared" si="62"/>
        <v>0.86239248660968848</v>
      </c>
      <c r="AT131" s="45"/>
      <c r="AU131" s="45"/>
      <c r="AV131" s="46"/>
      <c r="AW131" s="45"/>
      <c r="AX131" s="45"/>
      <c r="AY131" s="46"/>
      <c r="BI131" s="28">
        <v>17.621145374449341</v>
      </c>
      <c r="BK131" s="49"/>
    </row>
    <row r="132" spans="1:63" ht="13.95" customHeight="1" x14ac:dyDescent="0.25">
      <c r="A132" s="22">
        <v>129</v>
      </c>
      <c r="B132" s="22">
        <v>21</v>
      </c>
      <c r="C132" s="22" t="s">
        <v>176</v>
      </c>
      <c r="D132" s="22" t="s">
        <v>61</v>
      </c>
      <c r="E132" s="23">
        <v>0.65</v>
      </c>
      <c r="F132" s="23" t="str">
        <f t="shared" si="56"/>
        <v>&gt;0.5</v>
      </c>
      <c r="G132" s="24">
        <v>8.1999999999999993</v>
      </c>
      <c r="H132" s="23" t="str">
        <f t="shared" si="57"/>
        <v>&gt;7.0</v>
      </c>
      <c r="K132" s="24">
        <v>15.7</v>
      </c>
      <c r="L132" s="23" t="str">
        <f t="shared" si="64"/>
        <v>10–20</v>
      </c>
      <c r="M132" s="18">
        <v>0</v>
      </c>
      <c r="N132" s="25" t="str">
        <f t="shared" si="71"/>
        <v>&lt;110</v>
      </c>
      <c r="O132" s="18">
        <v>44</v>
      </c>
      <c r="P132" s="25" t="str">
        <f t="shared" si="68"/>
        <v>26–44</v>
      </c>
      <c r="S132" s="22" t="s">
        <v>8</v>
      </c>
      <c r="T132" s="40">
        <v>2.0429999999999997</v>
      </c>
      <c r="U132" s="25" t="str">
        <f t="shared" si="59"/>
        <v>1.5–3</v>
      </c>
      <c r="V132" s="48">
        <v>6.8099999999999994E-2</v>
      </c>
      <c r="W132" s="25" t="str">
        <f t="shared" si="65"/>
        <v>0.07–0.11</v>
      </c>
      <c r="X132" s="22">
        <v>3</v>
      </c>
      <c r="Y132" s="22">
        <v>0</v>
      </c>
      <c r="Z132" s="22">
        <v>0</v>
      </c>
      <c r="AA132" s="22">
        <v>0</v>
      </c>
      <c r="AB132" s="22">
        <v>0</v>
      </c>
      <c r="AC132" s="22">
        <v>3</v>
      </c>
      <c r="AD132" s="22">
        <f t="shared" ref="AD132:AD152" si="72">IF(Y132&gt;0,"1","0")+IF(Z132&gt;0,"2","0")+IF(AA132&gt;0,"3","0")+IF(AB132&gt;0,"4","0")+IF(AC132&gt;0,"5","0")</f>
        <v>5</v>
      </c>
      <c r="AE132" s="22">
        <v>4</v>
      </c>
      <c r="AP132" s="23" t="str">
        <f t="shared" si="38"/>
        <v>20–30</v>
      </c>
      <c r="AQ132" s="24">
        <v>23.5</v>
      </c>
      <c r="AR132" s="24">
        <v>55.2</v>
      </c>
      <c r="AS132" s="27">
        <f t="shared" si="62"/>
        <v>0.85396253213293649</v>
      </c>
      <c r="AT132" s="45"/>
      <c r="AU132" s="45"/>
      <c r="AV132" s="46"/>
      <c r="AW132" s="45"/>
      <c r="AX132" s="45"/>
      <c r="AY132" s="46"/>
      <c r="BI132" s="28">
        <v>15.51639745472345</v>
      </c>
      <c r="BK132" s="49"/>
    </row>
    <row r="133" spans="1:63" ht="13.95" customHeight="1" x14ac:dyDescent="0.25">
      <c r="A133" s="22">
        <v>130</v>
      </c>
      <c r="B133" s="22">
        <v>21</v>
      </c>
      <c r="C133" s="22" t="s">
        <v>176</v>
      </c>
      <c r="D133" s="22" t="s">
        <v>61</v>
      </c>
      <c r="E133" s="23">
        <v>0.65</v>
      </c>
      <c r="F133" s="23" t="str">
        <f t="shared" si="56"/>
        <v>&gt;0.5</v>
      </c>
      <c r="G133" s="24">
        <v>8.1999999999999993</v>
      </c>
      <c r="H133" s="23" t="str">
        <f t="shared" si="57"/>
        <v>&gt;7.0</v>
      </c>
      <c r="K133" s="24">
        <v>15.7</v>
      </c>
      <c r="L133" s="23" t="str">
        <f t="shared" si="64"/>
        <v>10–20</v>
      </c>
      <c r="M133" s="18">
        <v>120</v>
      </c>
      <c r="N133" s="25" t="str">
        <f t="shared" si="71"/>
        <v>110–180</v>
      </c>
      <c r="O133" s="18">
        <v>44</v>
      </c>
      <c r="P133" s="25" t="str">
        <f t="shared" si="68"/>
        <v>26–44</v>
      </c>
      <c r="S133" s="22" t="s">
        <v>8</v>
      </c>
      <c r="T133" s="40">
        <v>2.0429999999999997</v>
      </c>
      <c r="U133" s="25" t="str">
        <f t="shared" si="59"/>
        <v>1.5–3</v>
      </c>
      <c r="V133" s="48">
        <v>6.8099999999999994E-2</v>
      </c>
      <c r="W133" s="25" t="str">
        <f t="shared" si="65"/>
        <v>0.07–0.11</v>
      </c>
      <c r="X133" s="22">
        <v>3</v>
      </c>
      <c r="Y133" s="22">
        <v>0</v>
      </c>
      <c r="Z133" s="22">
        <v>0</v>
      </c>
      <c r="AA133" s="22">
        <v>0</v>
      </c>
      <c r="AB133" s="22">
        <v>0</v>
      </c>
      <c r="AC133" s="22">
        <v>3</v>
      </c>
      <c r="AD133" s="22">
        <f t="shared" si="72"/>
        <v>5</v>
      </c>
      <c r="AE133" s="22">
        <v>4</v>
      </c>
      <c r="AP133" s="23" t="str">
        <f t="shared" si="38"/>
        <v>20–30</v>
      </c>
      <c r="AQ133" s="24">
        <v>27.5</v>
      </c>
      <c r="AR133" s="24">
        <v>57.4</v>
      </c>
      <c r="AS133" s="27">
        <f t="shared" si="62"/>
        <v>0.73585829865299524</v>
      </c>
      <c r="AT133" s="45"/>
      <c r="AU133" s="45"/>
      <c r="AV133" s="46"/>
      <c r="AW133" s="45"/>
      <c r="AX133" s="45"/>
      <c r="AY133" s="46"/>
      <c r="BI133" s="28">
        <v>14.635340186000981</v>
      </c>
      <c r="BK133" s="49"/>
    </row>
    <row r="134" spans="1:63" ht="13.95" customHeight="1" x14ac:dyDescent="0.25">
      <c r="A134" s="22">
        <v>131</v>
      </c>
      <c r="B134" s="22">
        <v>21</v>
      </c>
      <c r="C134" s="22" t="s">
        <v>176</v>
      </c>
      <c r="D134" s="22" t="s">
        <v>118</v>
      </c>
      <c r="E134" s="23">
        <v>0.65</v>
      </c>
      <c r="F134" s="23" t="str">
        <f t="shared" si="56"/>
        <v>&gt;0.5</v>
      </c>
      <c r="G134" s="24">
        <v>8.1999999999999993</v>
      </c>
      <c r="H134" s="23" t="str">
        <f t="shared" si="57"/>
        <v>&gt;7.0</v>
      </c>
      <c r="K134" s="24">
        <v>15.7</v>
      </c>
      <c r="L134" s="23" t="str">
        <f t="shared" si="64"/>
        <v>10–20</v>
      </c>
      <c r="M134" s="18">
        <v>240</v>
      </c>
      <c r="N134" s="25" t="str">
        <f t="shared" si="71"/>
        <v>&gt;180</v>
      </c>
      <c r="O134" s="18">
        <v>44</v>
      </c>
      <c r="P134" s="25" t="str">
        <f t="shared" si="68"/>
        <v>26–44</v>
      </c>
      <c r="S134" s="22" t="s">
        <v>8</v>
      </c>
      <c r="T134" s="40">
        <v>2.0429999999999997</v>
      </c>
      <c r="U134" s="25" t="str">
        <f t="shared" si="59"/>
        <v>1.5–3</v>
      </c>
      <c r="V134" s="48">
        <v>6.8099999999999994E-2</v>
      </c>
      <c r="W134" s="25" t="str">
        <f t="shared" si="65"/>
        <v>0.07–0.11</v>
      </c>
      <c r="X134" s="22">
        <v>3</v>
      </c>
      <c r="Y134" s="22">
        <v>0</v>
      </c>
      <c r="Z134" s="22">
        <v>0</v>
      </c>
      <c r="AA134" s="22">
        <v>0</v>
      </c>
      <c r="AB134" s="22">
        <v>0</v>
      </c>
      <c r="AC134" s="22">
        <v>3</v>
      </c>
      <c r="AD134" s="22">
        <f t="shared" si="72"/>
        <v>5</v>
      </c>
      <c r="AE134" s="22">
        <v>4</v>
      </c>
      <c r="AP134" s="23" t="str">
        <f t="shared" si="38"/>
        <v>20–30</v>
      </c>
      <c r="AQ134" s="24">
        <v>27.7</v>
      </c>
      <c r="AR134" s="24">
        <v>62</v>
      </c>
      <c r="AS134" s="27">
        <f t="shared" si="62"/>
        <v>0.80570197185179881</v>
      </c>
      <c r="AT134" s="45"/>
      <c r="AU134" s="45"/>
      <c r="AV134" s="46"/>
      <c r="AW134" s="45"/>
      <c r="AX134" s="45"/>
      <c r="AY134" s="46"/>
      <c r="BI134" s="28">
        <v>16.789035731767012</v>
      </c>
      <c r="BK134" s="49"/>
    </row>
    <row r="135" spans="1:63" ht="13.95" customHeight="1" x14ac:dyDescent="0.25">
      <c r="A135" s="22">
        <v>132</v>
      </c>
      <c r="B135" s="22">
        <v>21</v>
      </c>
      <c r="C135" s="22" t="s">
        <v>176</v>
      </c>
      <c r="D135" s="22" t="s">
        <v>89</v>
      </c>
      <c r="E135" s="23">
        <v>0.9</v>
      </c>
      <c r="F135" s="23" t="str">
        <f t="shared" si="56"/>
        <v>&gt;0.5</v>
      </c>
      <c r="G135" s="24">
        <v>8.3000000000000007</v>
      </c>
      <c r="H135" s="23" t="str">
        <f t="shared" si="57"/>
        <v>&gt;7.0</v>
      </c>
      <c r="K135" s="24">
        <v>23.4</v>
      </c>
      <c r="L135" s="23" t="str">
        <f t="shared" si="64"/>
        <v>&gt;20</v>
      </c>
      <c r="M135" s="18">
        <v>105</v>
      </c>
      <c r="N135" s="25" t="str">
        <f t="shared" si="71"/>
        <v>&lt;110</v>
      </c>
      <c r="O135" s="18">
        <v>48.4</v>
      </c>
      <c r="P135" s="25" t="str">
        <f t="shared" si="68"/>
        <v>&gt;44</v>
      </c>
      <c r="S135" s="22" t="s">
        <v>8</v>
      </c>
      <c r="T135" s="40">
        <v>2.0429999999999997</v>
      </c>
      <c r="U135" s="25" t="str">
        <f t="shared" si="59"/>
        <v>1.5–3</v>
      </c>
      <c r="V135" s="48">
        <v>6.8099999999999994E-2</v>
      </c>
      <c r="W135" s="25" t="str">
        <f t="shared" si="65"/>
        <v>0.07–0.11</v>
      </c>
      <c r="X135" s="22">
        <v>3</v>
      </c>
      <c r="Y135" s="22">
        <v>0</v>
      </c>
      <c r="Z135" s="22">
        <v>0</v>
      </c>
      <c r="AA135" s="22">
        <v>0</v>
      </c>
      <c r="AB135" s="22">
        <v>0</v>
      </c>
      <c r="AC135" s="22">
        <v>3</v>
      </c>
      <c r="AD135" s="22">
        <f t="shared" si="72"/>
        <v>5</v>
      </c>
      <c r="AE135" s="22">
        <v>4</v>
      </c>
      <c r="AP135" s="23" t="str">
        <f t="shared" si="38"/>
        <v>20–30</v>
      </c>
      <c r="AQ135" s="24">
        <v>23.2</v>
      </c>
      <c r="AR135" s="24">
        <v>49.3</v>
      </c>
      <c r="AS135" s="27">
        <f t="shared" si="62"/>
        <v>0.7537718023763802</v>
      </c>
      <c r="AT135" s="45"/>
      <c r="AU135" s="45"/>
      <c r="AV135" s="46"/>
      <c r="AW135" s="45"/>
      <c r="AX135" s="45"/>
      <c r="AY135" s="46"/>
      <c r="BI135" s="28">
        <v>12.775330396475772</v>
      </c>
      <c r="BK135" s="49"/>
    </row>
    <row r="136" spans="1:63" ht="13.95" customHeight="1" x14ac:dyDescent="0.25">
      <c r="A136" s="22">
        <v>133</v>
      </c>
      <c r="B136" s="22">
        <v>21</v>
      </c>
      <c r="C136" s="22" t="s">
        <v>176</v>
      </c>
      <c r="D136" s="22" t="s">
        <v>68</v>
      </c>
      <c r="E136" s="23">
        <v>0.9</v>
      </c>
      <c r="F136" s="23" t="str">
        <f t="shared" ref="F136:F199" si="73">IF(E136&gt;0.5, "&gt;0.5", "≤0.5")</f>
        <v>&gt;0.5</v>
      </c>
      <c r="G136" s="24">
        <v>8.3000000000000007</v>
      </c>
      <c r="H136" s="23" t="str">
        <f t="shared" si="57"/>
        <v>&gt;7.0</v>
      </c>
      <c r="K136" s="24">
        <v>23.4</v>
      </c>
      <c r="L136" s="23" t="str">
        <f t="shared" si="64"/>
        <v>&gt;20</v>
      </c>
      <c r="M136" s="18">
        <v>127.5</v>
      </c>
      <c r="N136" s="25" t="str">
        <f t="shared" si="71"/>
        <v>110–180</v>
      </c>
      <c r="O136" s="18">
        <v>48.4</v>
      </c>
      <c r="P136" s="25" t="str">
        <f t="shared" si="68"/>
        <v>&gt;44</v>
      </c>
      <c r="S136" s="22" t="s">
        <v>8</v>
      </c>
      <c r="T136" s="40">
        <v>2.0429999999999997</v>
      </c>
      <c r="U136" s="25" t="str">
        <f t="shared" ref="U136:U199" si="74">IF(T136&gt;3,"&gt;3", IF(T136&gt;1.5,"1.5–3","&lt;1.5" ))</f>
        <v>1.5–3</v>
      </c>
      <c r="V136" s="48">
        <v>6.8099999999999994E-2</v>
      </c>
      <c r="W136" s="25" t="str">
        <f t="shared" si="65"/>
        <v>0.07–0.11</v>
      </c>
      <c r="X136" s="22">
        <v>3</v>
      </c>
      <c r="Y136" s="22">
        <v>0</v>
      </c>
      <c r="Z136" s="22">
        <v>0</v>
      </c>
      <c r="AA136" s="22">
        <v>0</v>
      </c>
      <c r="AB136" s="22">
        <v>0</v>
      </c>
      <c r="AC136" s="22">
        <v>3</v>
      </c>
      <c r="AD136" s="22">
        <f t="shared" si="72"/>
        <v>5</v>
      </c>
      <c r="AE136" s="22">
        <v>4</v>
      </c>
      <c r="AP136" s="23" t="str">
        <f t="shared" si="38"/>
        <v>20–30</v>
      </c>
      <c r="AQ136" s="24">
        <v>29.4</v>
      </c>
      <c r="AR136" s="24">
        <v>57.3</v>
      </c>
      <c r="AS136" s="27">
        <f t="shared" si="62"/>
        <v>0.66730594937605803</v>
      </c>
      <c r="AT136" s="45"/>
      <c r="AU136" s="45"/>
      <c r="AV136" s="46"/>
      <c r="AW136" s="45"/>
      <c r="AX136" s="45"/>
      <c r="AY136" s="46"/>
      <c r="BI136" s="28">
        <v>13.656387665198238</v>
      </c>
      <c r="BK136" s="49"/>
    </row>
    <row r="137" spans="1:63" ht="13.95" customHeight="1" x14ac:dyDescent="0.25">
      <c r="A137" s="22">
        <v>134</v>
      </c>
      <c r="B137" s="22">
        <v>21</v>
      </c>
      <c r="C137" s="22" t="s">
        <v>176</v>
      </c>
      <c r="D137" s="22" t="s">
        <v>61</v>
      </c>
      <c r="E137" s="23">
        <v>0.9</v>
      </c>
      <c r="F137" s="23" t="str">
        <f t="shared" si="73"/>
        <v>&gt;0.5</v>
      </c>
      <c r="G137" s="24">
        <v>8.3000000000000007</v>
      </c>
      <c r="H137" s="23" t="str">
        <f t="shared" si="57"/>
        <v>&gt;7.0</v>
      </c>
      <c r="K137" s="24">
        <v>23.4</v>
      </c>
      <c r="L137" s="23" t="str">
        <f t="shared" si="64"/>
        <v>&gt;20</v>
      </c>
      <c r="M137" s="18">
        <v>150</v>
      </c>
      <c r="N137" s="25" t="str">
        <f t="shared" si="71"/>
        <v>110–180</v>
      </c>
      <c r="O137" s="18">
        <v>48.4</v>
      </c>
      <c r="P137" s="25" t="str">
        <f t="shared" si="68"/>
        <v>&gt;44</v>
      </c>
      <c r="S137" s="22" t="s">
        <v>8</v>
      </c>
      <c r="T137" s="40">
        <v>2.0429999999999997</v>
      </c>
      <c r="U137" s="25" t="str">
        <f t="shared" si="74"/>
        <v>1.5–3</v>
      </c>
      <c r="V137" s="48">
        <v>6.8099999999999994E-2</v>
      </c>
      <c r="W137" s="25" t="str">
        <f t="shared" si="65"/>
        <v>0.07–0.11</v>
      </c>
      <c r="X137" s="22">
        <v>3</v>
      </c>
      <c r="Y137" s="22">
        <v>0</v>
      </c>
      <c r="Z137" s="22">
        <v>0</v>
      </c>
      <c r="AA137" s="22">
        <v>0</v>
      </c>
      <c r="AB137" s="22">
        <v>0</v>
      </c>
      <c r="AC137" s="22">
        <v>3</v>
      </c>
      <c r="AD137" s="22">
        <f t="shared" si="72"/>
        <v>5</v>
      </c>
      <c r="AE137" s="22">
        <v>4</v>
      </c>
      <c r="AP137" s="23" t="str">
        <f t="shared" si="38"/>
        <v>30–40</v>
      </c>
      <c r="AQ137" s="24">
        <v>33</v>
      </c>
      <c r="AR137" s="24">
        <v>64.8</v>
      </c>
      <c r="AS137" s="27">
        <f t="shared" si="62"/>
        <v>0.67479804189174875</v>
      </c>
      <c r="AT137" s="45"/>
      <c r="AU137" s="45"/>
      <c r="AV137" s="46"/>
      <c r="AW137" s="45"/>
      <c r="AX137" s="45"/>
      <c r="AY137" s="46"/>
      <c r="BI137" s="28">
        <v>15.565345080763583</v>
      </c>
      <c r="BK137" s="49"/>
    </row>
    <row r="138" spans="1:63" ht="13.95" customHeight="1" x14ac:dyDescent="0.25">
      <c r="A138" s="22">
        <v>135</v>
      </c>
      <c r="B138" s="22">
        <v>21</v>
      </c>
      <c r="C138" s="22" t="s">
        <v>176</v>
      </c>
      <c r="D138" s="22" t="s">
        <v>61</v>
      </c>
      <c r="E138" s="23">
        <v>0.9</v>
      </c>
      <c r="F138" s="23" t="str">
        <f t="shared" si="73"/>
        <v>&gt;0.5</v>
      </c>
      <c r="G138" s="24">
        <v>8.3000000000000007</v>
      </c>
      <c r="H138" s="23" t="str">
        <f t="shared" si="57"/>
        <v>&gt;7.0</v>
      </c>
      <c r="K138" s="24">
        <v>23.4</v>
      </c>
      <c r="L138" s="23" t="str">
        <f t="shared" si="64"/>
        <v>&gt;20</v>
      </c>
      <c r="M138" s="18">
        <v>105</v>
      </c>
      <c r="N138" s="25" t="str">
        <f t="shared" si="71"/>
        <v>&lt;110</v>
      </c>
      <c r="O138" s="18">
        <v>48.4</v>
      </c>
      <c r="P138" s="25" t="str">
        <f t="shared" si="68"/>
        <v>&gt;44</v>
      </c>
      <c r="S138" s="22" t="s">
        <v>8</v>
      </c>
      <c r="T138" s="40">
        <v>2.0429999999999997</v>
      </c>
      <c r="U138" s="25" t="str">
        <f t="shared" si="74"/>
        <v>1.5–3</v>
      </c>
      <c r="V138" s="48">
        <v>6.8099999999999994E-2</v>
      </c>
      <c r="W138" s="25" t="str">
        <f t="shared" si="65"/>
        <v>0.07–0.11</v>
      </c>
      <c r="X138" s="22">
        <v>3</v>
      </c>
      <c r="Y138" s="22">
        <v>0</v>
      </c>
      <c r="Z138" s="22">
        <v>0</v>
      </c>
      <c r="AA138" s="22">
        <v>0</v>
      </c>
      <c r="AB138" s="22">
        <v>0</v>
      </c>
      <c r="AC138" s="22">
        <v>3</v>
      </c>
      <c r="AD138" s="22">
        <f t="shared" si="72"/>
        <v>5</v>
      </c>
      <c r="AE138" s="22">
        <v>4</v>
      </c>
      <c r="AP138" s="23" t="str">
        <f t="shared" si="38"/>
        <v>30–40</v>
      </c>
      <c r="AQ138" s="24">
        <v>30.9</v>
      </c>
      <c r="AR138" s="24">
        <v>48</v>
      </c>
      <c r="AS138" s="27">
        <f t="shared" si="62"/>
        <v>0.44044482700419113</v>
      </c>
      <c r="AT138" s="45"/>
      <c r="AU138" s="45"/>
      <c r="AV138" s="46"/>
      <c r="AW138" s="45"/>
      <c r="AX138" s="45"/>
      <c r="AY138" s="46"/>
      <c r="BI138" s="28">
        <v>8.3700440528634381</v>
      </c>
      <c r="BK138" s="49"/>
    </row>
    <row r="139" spans="1:63" ht="13.95" customHeight="1" x14ac:dyDescent="0.25">
      <c r="A139" s="22">
        <v>136</v>
      </c>
      <c r="B139" s="22">
        <v>21</v>
      </c>
      <c r="C139" s="22" t="s">
        <v>176</v>
      </c>
      <c r="D139" s="22" t="s">
        <v>61</v>
      </c>
      <c r="E139" s="23">
        <v>0.9</v>
      </c>
      <c r="F139" s="23" t="str">
        <f t="shared" si="73"/>
        <v>&gt;0.5</v>
      </c>
      <c r="G139" s="24">
        <v>8.3000000000000007</v>
      </c>
      <c r="H139" s="23" t="str">
        <f t="shared" si="57"/>
        <v>&gt;7.0</v>
      </c>
      <c r="K139" s="24">
        <v>23.4</v>
      </c>
      <c r="L139" s="23" t="str">
        <f t="shared" si="64"/>
        <v>&gt;20</v>
      </c>
      <c r="M139" s="18">
        <v>127.5</v>
      </c>
      <c r="N139" s="25" t="str">
        <f t="shared" si="71"/>
        <v>110–180</v>
      </c>
      <c r="O139" s="18">
        <v>48.4</v>
      </c>
      <c r="P139" s="25" t="str">
        <f t="shared" si="68"/>
        <v>&gt;44</v>
      </c>
      <c r="S139" s="22" t="s">
        <v>8</v>
      </c>
      <c r="T139" s="40">
        <v>2.0429999999999997</v>
      </c>
      <c r="U139" s="25" t="str">
        <f t="shared" si="74"/>
        <v>1.5–3</v>
      </c>
      <c r="V139" s="48">
        <v>6.8099999999999994E-2</v>
      </c>
      <c r="W139" s="25" t="str">
        <f t="shared" si="65"/>
        <v>0.07–0.11</v>
      </c>
      <c r="X139" s="22">
        <v>3</v>
      </c>
      <c r="Y139" s="22">
        <v>0</v>
      </c>
      <c r="Z139" s="22">
        <v>0</v>
      </c>
      <c r="AA139" s="22">
        <v>0</v>
      </c>
      <c r="AB139" s="22">
        <v>0</v>
      </c>
      <c r="AC139" s="22">
        <v>3</v>
      </c>
      <c r="AD139" s="22">
        <f t="shared" si="72"/>
        <v>5</v>
      </c>
      <c r="AE139" s="22">
        <v>4</v>
      </c>
      <c r="AP139" s="23" t="str">
        <f t="shared" ref="AP139:AP202" si="75">IF(AQ139&gt;40,"&gt;40",IF(AQ139&gt;30,"30–40",IF(AQ139&gt;20,"20–30","&lt;20")))</f>
        <v>30–40</v>
      </c>
      <c r="AQ139" s="24">
        <v>34</v>
      </c>
      <c r="AR139" s="24">
        <v>55.2</v>
      </c>
      <c r="AS139" s="27">
        <f t="shared" si="62"/>
        <v>0.48460242866688824</v>
      </c>
      <c r="AT139" s="45"/>
      <c r="AU139" s="45"/>
      <c r="AV139" s="46"/>
      <c r="AW139" s="45"/>
      <c r="AX139" s="45"/>
      <c r="AY139" s="46"/>
      <c r="BI139" s="28">
        <v>10.376896720509059</v>
      </c>
      <c r="BK139" s="49"/>
    </row>
    <row r="140" spans="1:63" ht="13.95" customHeight="1" x14ac:dyDescent="0.25">
      <c r="A140" s="22">
        <v>137</v>
      </c>
      <c r="B140" s="22">
        <v>21</v>
      </c>
      <c r="C140" s="22" t="s">
        <v>176</v>
      </c>
      <c r="D140" s="22" t="s">
        <v>89</v>
      </c>
      <c r="E140" s="23">
        <v>0.9</v>
      </c>
      <c r="F140" s="23" t="str">
        <f t="shared" si="73"/>
        <v>&gt;0.5</v>
      </c>
      <c r="G140" s="24">
        <v>8.3000000000000007</v>
      </c>
      <c r="H140" s="23" t="str">
        <f t="shared" si="57"/>
        <v>&gt;7.0</v>
      </c>
      <c r="K140" s="24">
        <v>23.4</v>
      </c>
      <c r="L140" s="23" t="str">
        <f t="shared" si="64"/>
        <v>&gt;20</v>
      </c>
      <c r="M140" s="18">
        <v>150</v>
      </c>
      <c r="N140" s="25" t="str">
        <f t="shared" si="71"/>
        <v>110–180</v>
      </c>
      <c r="O140" s="18">
        <v>48.4</v>
      </c>
      <c r="P140" s="25" t="str">
        <f t="shared" si="68"/>
        <v>&gt;44</v>
      </c>
      <c r="S140" s="22" t="s">
        <v>8</v>
      </c>
      <c r="T140" s="40">
        <v>2.0429999999999997</v>
      </c>
      <c r="U140" s="25" t="str">
        <f t="shared" si="74"/>
        <v>1.5–3</v>
      </c>
      <c r="V140" s="48">
        <v>6.8099999999999994E-2</v>
      </c>
      <c r="W140" s="25" t="str">
        <f t="shared" si="65"/>
        <v>0.07–0.11</v>
      </c>
      <c r="X140" s="22">
        <v>3</v>
      </c>
      <c r="Y140" s="22">
        <v>0</v>
      </c>
      <c r="Z140" s="22">
        <v>0</v>
      </c>
      <c r="AA140" s="22">
        <v>0</v>
      </c>
      <c r="AB140" s="22">
        <v>0</v>
      </c>
      <c r="AC140" s="22">
        <v>3</v>
      </c>
      <c r="AD140" s="22">
        <f t="shared" si="72"/>
        <v>5</v>
      </c>
      <c r="AE140" s="22">
        <v>4</v>
      </c>
      <c r="AP140" s="23" t="str">
        <f t="shared" si="75"/>
        <v>30–40</v>
      </c>
      <c r="AQ140" s="24">
        <v>36.5</v>
      </c>
      <c r="AR140" s="24">
        <v>55.6</v>
      </c>
      <c r="AS140" s="27">
        <f t="shared" si="62"/>
        <v>0.42087094066809083</v>
      </c>
      <c r="AT140" s="45"/>
      <c r="AU140" s="45"/>
      <c r="AV140" s="46"/>
      <c r="AW140" s="45"/>
      <c r="AX140" s="45"/>
      <c r="AY140" s="46"/>
      <c r="BI140" s="28">
        <v>9.3489965736661791</v>
      </c>
      <c r="BK140" s="49"/>
    </row>
    <row r="141" spans="1:63" ht="13.95" customHeight="1" x14ac:dyDescent="0.25">
      <c r="A141" s="22">
        <v>138</v>
      </c>
      <c r="B141" s="22">
        <v>21</v>
      </c>
      <c r="C141" s="22" t="s">
        <v>176</v>
      </c>
      <c r="D141" s="22" t="s">
        <v>68</v>
      </c>
      <c r="E141" s="23">
        <v>0.9</v>
      </c>
      <c r="F141" s="23" t="str">
        <f t="shared" si="73"/>
        <v>&gt;0.5</v>
      </c>
      <c r="G141" s="24">
        <v>8.3000000000000007</v>
      </c>
      <c r="H141" s="23" t="str">
        <f t="shared" si="57"/>
        <v>&gt;7.0</v>
      </c>
      <c r="K141" s="24">
        <v>23.4</v>
      </c>
      <c r="L141" s="23" t="str">
        <f t="shared" si="64"/>
        <v>&gt;20</v>
      </c>
      <c r="M141" s="18">
        <v>150</v>
      </c>
      <c r="N141" s="25" t="str">
        <f t="shared" si="71"/>
        <v>110–180</v>
      </c>
      <c r="O141" s="18">
        <v>48.4</v>
      </c>
      <c r="P141" s="25" t="str">
        <f t="shared" si="68"/>
        <v>&gt;44</v>
      </c>
      <c r="S141" s="22" t="s">
        <v>8</v>
      </c>
      <c r="T141" s="40">
        <v>2.0429999999999997</v>
      </c>
      <c r="U141" s="25" t="str">
        <f t="shared" si="74"/>
        <v>1.5–3</v>
      </c>
      <c r="V141" s="48">
        <v>6.8099999999999994E-2</v>
      </c>
      <c r="W141" s="25" t="str">
        <f t="shared" si="65"/>
        <v>0.07–0.11</v>
      </c>
      <c r="X141" s="22">
        <v>3</v>
      </c>
      <c r="Y141" s="22">
        <v>0</v>
      </c>
      <c r="Z141" s="22">
        <v>0</v>
      </c>
      <c r="AA141" s="22">
        <v>0</v>
      </c>
      <c r="AB141" s="22">
        <v>0</v>
      </c>
      <c r="AC141" s="22">
        <v>3</v>
      </c>
      <c r="AD141" s="22">
        <f t="shared" si="72"/>
        <v>5</v>
      </c>
      <c r="AE141" s="22">
        <v>4</v>
      </c>
      <c r="AF141" s="23" t="str">
        <f t="shared" ref="AF141:AF152" si="76">IF(AG141&gt;6000,"&gt;6000",IF(AG141&gt;4000,"4000–6000",IF(AG141&gt;2000,"2000–4000","&lt;2000")))</f>
        <v>2000–4000</v>
      </c>
      <c r="AG141" s="18">
        <v>2300</v>
      </c>
      <c r="AH141" s="18">
        <v>2150</v>
      </c>
      <c r="AI141" s="27">
        <f t="shared" ref="AI141:AI152" si="77">LN(AH141/AG141)</f>
        <v>-6.7441280795532535E-2</v>
      </c>
      <c r="AP141" s="23" t="str">
        <f t="shared" si="75"/>
        <v>30–40</v>
      </c>
      <c r="AQ141" s="24">
        <v>31.7</v>
      </c>
      <c r="AR141" s="24">
        <v>55.4</v>
      </c>
      <c r="AS141" s="27">
        <f t="shared" si="62"/>
        <v>0.55826291287000318</v>
      </c>
      <c r="AT141" s="45"/>
      <c r="AU141" s="45"/>
      <c r="AV141" s="46"/>
      <c r="AW141" s="45"/>
      <c r="AX141" s="45"/>
      <c r="AY141" s="46"/>
      <c r="AZ141" s="18">
        <v>72.91</v>
      </c>
      <c r="BA141" s="18">
        <v>119.11</v>
      </c>
      <c r="BB141" s="27">
        <f t="shared" ref="BB141:BB155" si="78">LN(BA141/AZ141)</f>
        <v>0.4908216320744706</v>
      </c>
      <c r="BI141" s="28">
        <v>11.600587371512482</v>
      </c>
      <c r="BK141" s="49"/>
    </row>
    <row r="142" spans="1:63" ht="13.95" customHeight="1" x14ac:dyDescent="0.25">
      <c r="A142" s="22">
        <v>139</v>
      </c>
      <c r="B142" s="22">
        <v>21</v>
      </c>
      <c r="C142" s="22" t="s">
        <v>176</v>
      </c>
      <c r="D142" s="22" t="s">
        <v>89</v>
      </c>
      <c r="E142" s="23">
        <v>0.9</v>
      </c>
      <c r="F142" s="23" t="str">
        <f t="shared" si="73"/>
        <v>&gt;0.5</v>
      </c>
      <c r="G142" s="24">
        <v>8.3000000000000007</v>
      </c>
      <c r="H142" s="23" t="str">
        <f t="shared" si="57"/>
        <v>&gt;7.0</v>
      </c>
      <c r="K142" s="24">
        <v>23.4</v>
      </c>
      <c r="L142" s="23" t="str">
        <f t="shared" si="64"/>
        <v>&gt;20</v>
      </c>
      <c r="M142" s="18">
        <v>127.5</v>
      </c>
      <c r="N142" s="25" t="str">
        <f t="shared" si="71"/>
        <v>110–180</v>
      </c>
      <c r="O142" s="18">
        <v>48.4</v>
      </c>
      <c r="P142" s="25" t="str">
        <f t="shared" si="68"/>
        <v>&gt;44</v>
      </c>
      <c r="S142" s="22" t="s">
        <v>8</v>
      </c>
      <c r="T142" s="40">
        <v>2.0429999999999997</v>
      </c>
      <c r="U142" s="25" t="str">
        <f t="shared" si="74"/>
        <v>1.5–3</v>
      </c>
      <c r="V142" s="48">
        <v>6.8099999999999994E-2</v>
      </c>
      <c r="W142" s="25" t="str">
        <f t="shared" si="65"/>
        <v>0.07–0.11</v>
      </c>
      <c r="X142" s="22">
        <v>3</v>
      </c>
      <c r="Y142" s="22">
        <v>0</v>
      </c>
      <c r="Z142" s="22">
        <v>0</v>
      </c>
      <c r="AA142" s="22">
        <v>0</v>
      </c>
      <c r="AB142" s="22">
        <v>0</v>
      </c>
      <c r="AC142" s="22">
        <v>3</v>
      </c>
      <c r="AD142" s="22">
        <f t="shared" si="72"/>
        <v>5</v>
      </c>
      <c r="AE142" s="22">
        <v>4</v>
      </c>
      <c r="AF142" s="23" t="str">
        <f t="shared" si="76"/>
        <v>2000–4000</v>
      </c>
      <c r="AG142" s="18">
        <v>2280</v>
      </c>
      <c r="AH142" s="18">
        <v>2410</v>
      </c>
      <c r="AI142" s="27">
        <f t="shared" si="77"/>
        <v>5.5451304536214288E-2</v>
      </c>
      <c r="AP142" s="23" t="str">
        <f t="shared" si="75"/>
        <v>20–30</v>
      </c>
      <c r="AQ142" s="24">
        <v>28.5</v>
      </c>
      <c r="AR142" s="24">
        <v>57.3</v>
      </c>
      <c r="AS142" s="27">
        <f t="shared" ref="AS142:AS205" si="79">LN(AR142/AQ142)</f>
        <v>0.69839653644608901</v>
      </c>
      <c r="AT142" s="45"/>
      <c r="AU142" s="45"/>
      <c r="AV142" s="46"/>
      <c r="AW142" s="45"/>
      <c r="AX142" s="45"/>
      <c r="AY142" s="46"/>
      <c r="AZ142" s="18">
        <v>64.98</v>
      </c>
      <c r="BA142" s="18">
        <v>138.09299999999999</v>
      </c>
      <c r="BB142" s="27">
        <f t="shared" si="78"/>
        <v>0.75384784098230306</v>
      </c>
      <c r="BI142" s="28">
        <v>14.096916299559473</v>
      </c>
      <c r="BK142" s="49"/>
    </row>
    <row r="143" spans="1:63" ht="13.95" customHeight="1" x14ac:dyDescent="0.25">
      <c r="A143" s="22">
        <v>140</v>
      </c>
      <c r="B143" s="22">
        <v>21</v>
      </c>
      <c r="C143" s="22" t="s">
        <v>176</v>
      </c>
      <c r="D143" s="22" t="s">
        <v>119</v>
      </c>
      <c r="E143" s="23">
        <v>0.9</v>
      </c>
      <c r="F143" s="23" t="str">
        <f t="shared" si="73"/>
        <v>&gt;0.5</v>
      </c>
      <c r="G143" s="24">
        <v>8.3000000000000007</v>
      </c>
      <c r="H143" s="23" t="str">
        <f t="shared" ref="H143:H206" si="80">IF(G143&gt;7,"&gt;7.0","≤7.0")</f>
        <v>&gt;7.0</v>
      </c>
      <c r="K143" s="24">
        <v>23.4</v>
      </c>
      <c r="L143" s="23" t="str">
        <f t="shared" si="64"/>
        <v>&gt;20</v>
      </c>
      <c r="M143" s="18">
        <v>105</v>
      </c>
      <c r="N143" s="25" t="str">
        <f t="shared" si="71"/>
        <v>&lt;110</v>
      </c>
      <c r="O143" s="18">
        <v>48.4</v>
      </c>
      <c r="P143" s="25" t="str">
        <f t="shared" si="68"/>
        <v>&gt;44</v>
      </c>
      <c r="S143" s="22" t="s">
        <v>8</v>
      </c>
      <c r="T143" s="40">
        <v>2.0429999999999997</v>
      </c>
      <c r="U143" s="25" t="str">
        <f t="shared" si="74"/>
        <v>1.5–3</v>
      </c>
      <c r="V143" s="48">
        <v>6.8099999999999994E-2</v>
      </c>
      <c r="W143" s="25" t="str">
        <f t="shared" si="65"/>
        <v>0.07–0.11</v>
      </c>
      <c r="X143" s="22">
        <v>3</v>
      </c>
      <c r="Y143" s="22">
        <v>0</v>
      </c>
      <c r="Z143" s="22">
        <v>0</v>
      </c>
      <c r="AA143" s="22">
        <v>0</v>
      </c>
      <c r="AB143" s="22">
        <v>0</v>
      </c>
      <c r="AC143" s="22">
        <v>3</v>
      </c>
      <c r="AD143" s="22">
        <f t="shared" si="72"/>
        <v>5</v>
      </c>
      <c r="AE143" s="22">
        <v>4</v>
      </c>
      <c r="AF143" s="23" t="str">
        <f t="shared" si="76"/>
        <v>4000–6000</v>
      </c>
      <c r="AG143" s="18">
        <v>4140</v>
      </c>
      <c r="AH143" s="18">
        <v>4300</v>
      </c>
      <c r="AI143" s="27">
        <f t="shared" si="77"/>
        <v>3.7919234862293677E-2</v>
      </c>
      <c r="AP143" s="23" t="str">
        <f t="shared" si="75"/>
        <v>20–30</v>
      </c>
      <c r="AQ143" s="24">
        <v>21.6</v>
      </c>
      <c r="AR143" s="24">
        <v>49.3</v>
      </c>
      <c r="AS143" s="27">
        <f t="shared" si="79"/>
        <v>0.82523076635852488</v>
      </c>
      <c r="AT143" s="45"/>
      <c r="AU143" s="45"/>
      <c r="AV143" s="46"/>
      <c r="AW143" s="45"/>
      <c r="AX143" s="45"/>
      <c r="AY143" s="46"/>
      <c r="AZ143" s="18">
        <v>89.424000000000007</v>
      </c>
      <c r="BA143" s="18">
        <v>211.99</v>
      </c>
      <c r="BB143" s="27">
        <f t="shared" si="78"/>
        <v>0.86315000122081886</v>
      </c>
      <c r="BI143" s="28">
        <v>13.558492413117964</v>
      </c>
      <c r="BK143" s="49"/>
    </row>
    <row r="144" spans="1:63" ht="13.95" customHeight="1" x14ac:dyDescent="0.25">
      <c r="A144" s="22">
        <v>141</v>
      </c>
      <c r="B144" s="22">
        <v>21</v>
      </c>
      <c r="C144" s="22" t="s">
        <v>176</v>
      </c>
      <c r="D144" s="22" t="s">
        <v>68</v>
      </c>
      <c r="E144" s="23">
        <v>0.9</v>
      </c>
      <c r="F144" s="23" t="str">
        <f t="shared" si="73"/>
        <v>&gt;0.5</v>
      </c>
      <c r="G144" s="24">
        <v>8.3000000000000007</v>
      </c>
      <c r="H144" s="23" t="str">
        <f t="shared" si="80"/>
        <v>&gt;7.0</v>
      </c>
      <c r="K144" s="24">
        <v>23.4</v>
      </c>
      <c r="L144" s="23" t="str">
        <f t="shared" si="64"/>
        <v>&gt;20</v>
      </c>
      <c r="M144" s="18">
        <v>150</v>
      </c>
      <c r="N144" s="25" t="str">
        <f t="shared" si="71"/>
        <v>110–180</v>
      </c>
      <c r="O144" s="18">
        <v>48.4</v>
      </c>
      <c r="P144" s="25" t="str">
        <f t="shared" si="68"/>
        <v>&gt;44</v>
      </c>
      <c r="S144" s="22" t="s">
        <v>8</v>
      </c>
      <c r="T144" s="40">
        <v>2.0429999999999997</v>
      </c>
      <c r="U144" s="25" t="str">
        <f t="shared" si="74"/>
        <v>1.5–3</v>
      </c>
      <c r="V144" s="48">
        <v>6.8099999999999994E-2</v>
      </c>
      <c r="W144" s="25" t="str">
        <f t="shared" si="65"/>
        <v>0.07–0.11</v>
      </c>
      <c r="X144" s="22">
        <v>3</v>
      </c>
      <c r="Y144" s="22">
        <v>0</v>
      </c>
      <c r="Z144" s="22">
        <v>0</v>
      </c>
      <c r="AA144" s="22">
        <v>0</v>
      </c>
      <c r="AB144" s="22">
        <v>0</v>
      </c>
      <c r="AC144" s="22">
        <v>3</v>
      </c>
      <c r="AD144" s="22">
        <f t="shared" si="72"/>
        <v>5</v>
      </c>
      <c r="AE144" s="22">
        <v>4</v>
      </c>
      <c r="AF144" s="23" t="str">
        <f t="shared" si="76"/>
        <v>4000–6000</v>
      </c>
      <c r="AG144" s="18">
        <v>5040</v>
      </c>
      <c r="AH144" s="18">
        <v>5180</v>
      </c>
      <c r="AI144" s="27">
        <f t="shared" si="77"/>
        <v>2.7398974188114347E-2</v>
      </c>
      <c r="AP144" s="23" t="str">
        <f t="shared" si="75"/>
        <v>20–30</v>
      </c>
      <c r="AQ144" s="24">
        <v>29.8</v>
      </c>
      <c r="AR144" s="24">
        <v>52.9</v>
      </c>
      <c r="AS144" s="27">
        <f t="shared" si="79"/>
        <v>0.57389494535289487</v>
      </c>
      <c r="AT144" s="45"/>
      <c r="AU144" s="45"/>
      <c r="AV144" s="46"/>
      <c r="AW144" s="45"/>
      <c r="AX144" s="45"/>
      <c r="AY144" s="46"/>
      <c r="AZ144" s="18">
        <v>150.19200000000001</v>
      </c>
      <c r="BA144" s="18">
        <v>274.02199999999999</v>
      </c>
      <c r="BB144" s="27">
        <f t="shared" si="78"/>
        <v>0.6012939195410093</v>
      </c>
      <c r="BI144" s="28">
        <v>11.306901615271659</v>
      </c>
      <c r="BK144" s="49"/>
    </row>
    <row r="145" spans="1:63" ht="13.95" customHeight="1" x14ac:dyDescent="0.25">
      <c r="A145" s="22">
        <v>142</v>
      </c>
      <c r="B145" s="22">
        <v>21</v>
      </c>
      <c r="C145" s="22" t="s">
        <v>176</v>
      </c>
      <c r="D145" s="22" t="s">
        <v>61</v>
      </c>
      <c r="E145" s="23">
        <v>0.9</v>
      </c>
      <c r="F145" s="23" t="str">
        <f t="shared" si="73"/>
        <v>&gt;0.5</v>
      </c>
      <c r="G145" s="24">
        <v>8.3000000000000007</v>
      </c>
      <c r="H145" s="23" t="str">
        <f t="shared" si="80"/>
        <v>&gt;7.0</v>
      </c>
      <c r="K145" s="24">
        <v>23.4</v>
      </c>
      <c r="L145" s="23" t="str">
        <f t="shared" si="64"/>
        <v>&gt;20</v>
      </c>
      <c r="M145" s="18">
        <v>127.5</v>
      </c>
      <c r="N145" s="25" t="str">
        <f t="shared" si="71"/>
        <v>110–180</v>
      </c>
      <c r="O145" s="18">
        <v>48.4</v>
      </c>
      <c r="P145" s="25" t="str">
        <f t="shared" si="68"/>
        <v>&gt;44</v>
      </c>
      <c r="S145" s="22" t="s">
        <v>8</v>
      </c>
      <c r="T145" s="40">
        <v>2.0429999999999997</v>
      </c>
      <c r="U145" s="25" t="str">
        <f t="shared" si="74"/>
        <v>1.5–3</v>
      </c>
      <c r="V145" s="48">
        <v>6.8099999999999994E-2</v>
      </c>
      <c r="W145" s="25" t="str">
        <f t="shared" si="65"/>
        <v>0.07–0.11</v>
      </c>
      <c r="X145" s="22">
        <v>3</v>
      </c>
      <c r="Y145" s="22">
        <v>0</v>
      </c>
      <c r="Z145" s="22">
        <v>0</v>
      </c>
      <c r="AA145" s="22">
        <v>0</v>
      </c>
      <c r="AB145" s="22">
        <v>0</v>
      </c>
      <c r="AC145" s="22">
        <v>3</v>
      </c>
      <c r="AD145" s="22">
        <f t="shared" si="72"/>
        <v>5</v>
      </c>
      <c r="AE145" s="22">
        <v>4</v>
      </c>
      <c r="AF145" s="23" t="str">
        <f t="shared" si="76"/>
        <v>4000–6000</v>
      </c>
      <c r="AG145" s="18">
        <v>5980</v>
      </c>
      <c r="AH145" s="18">
        <v>5900</v>
      </c>
      <c r="AI145" s="27">
        <f t="shared" si="77"/>
        <v>-1.3468217050866593E-2</v>
      </c>
      <c r="AP145" s="23" t="str">
        <f t="shared" si="75"/>
        <v>30–40</v>
      </c>
      <c r="AQ145" s="24">
        <v>33.700000000000003</v>
      </c>
      <c r="AR145" s="24">
        <v>53.2</v>
      </c>
      <c r="AS145" s="27">
        <f t="shared" si="79"/>
        <v>0.45656055898928261</v>
      </c>
      <c r="AT145" s="45"/>
      <c r="AU145" s="45"/>
      <c r="AV145" s="46"/>
      <c r="AW145" s="45"/>
      <c r="AX145" s="45"/>
      <c r="AY145" s="46"/>
      <c r="AZ145" s="18">
        <v>201.52600000000004</v>
      </c>
      <c r="BA145" s="18">
        <v>313.88</v>
      </c>
      <c r="BB145" s="27">
        <f t="shared" si="78"/>
        <v>0.4430923419384159</v>
      </c>
      <c r="BI145" s="28">
        <v>9.5447870778267276</v>
      </c>
      <c r="BK145" s="49"/>
    </row>
    <row r="146" spans="1:63" ht="13.95" customHeight="1" x14ac:dyDescent="0.25">
      <c r="A146" s="22">
        <v>143</v>
      </c>
      <c r="B146" s="22">
        <v>21</v>
      </c>
      <c r="C146" s="22" t="s">
        <v>176</v>
      </c>
      <c r="D146" s="22" t="s">
        <v>112</v>
      </c>
      <c r="E146" s="23">
        <v>0.9</v>
      </c>
      <c r="F146" s="23" t="str">
        <f t="shared" si="73"/>
        <v>&gt;0.5</v>
      </c>
      <c r="G146" s="24">
        <v>8.3000000000000007</v>
      </c>
      <c r="H146" s="23" t="str">
        <f t="shared" si="80"/>
        <v>&gt;7.0</v>
      </c>
      <c r="K146" s="24">
        <v>23.4</v>
      </c>
      <c r="L146" s="23" t="str">
        <f t="shared" si="64"/>
        <v>&gt;20</v>
      </c>
      <c r="M146" s="18">
        <v>105</v>
      </c>
      <c r="N146" s="25" t="str">
        <f t="shared" si="71"/>
        <v>&lt;110</v>
      </c>
      <c r="O146" s="18">
        <v>48.4</v>
      </c>
      <c r="P146" s="25" t="str">
        <f t="shared" si="68"/>
        <v>&gt;44</v>
      </c>
      <c r="S146" s="22" t="s">
        <v>8</v>
      </c>
      <c r="T146" s="40">
        <v>2.0429999999999997</v>
      </c>
      <c r="U146" s="25" t="str">
        <f t="shared" si="74"/>
        <v>1.5–3</v>
      </c>
      <c r="V146" s="48">
        <v>6.8099999999999994E-2</v>
      </c>
      <c r="W146" s="25" t="str">
        <f t="shared" si="65"/>
        <v>0.07–0.11</v>
      </c>
      <c r="X146" s="22">
        <v>3</v>
      </c>
      <c r="Y146" s="22">
        <v>0</v>
      </c>
      <c r="Z146" s="22">
        <v>0</v>
      </c>
      <c r="AA146" s="22">
        <v>0</v>
      </c>
      <c r="AB146" s="22">
        <v>0</v>
      </c>
      <c r="AC146" s="22">
        <v>3</v>
      </c>
      <c r="AD146" s="22">
        <f t="shared" si="72"/>
        <v>5</v>
      </c>
      <c r="AE146" s="22">
        <v>4</v>
      </c>
      <c r="AF146" s="23" t="str">
        <f t="shared" si="76"/>
        <v>&gt;6000</v>
      </c>
      <c r="AG146" s="18">
        <v>6330</v>
      </c>
      <c r="AH146" s="18">
        <v>6290</v>
      </c>
      <c r="AI146" s="27">
        <f t="shared" si="77"/>
        <v>-6.339165443735654E-3</v>
      </c>
      <c r="AP146" s="23" t="str">
        <f t="shared" si="75"/>
        <v>20–30</v>
      </c>
      <c r="AQ146" s="24">
        <v>27.8</v>
      </c>
      <c r="AR146" s="24">
        <v>45.9</v>
      </c>
      <c r="AS146" s="27">
        <f t="shared" si="79"/>
        <v>0.50142909636990807</v>
      </c>
      <c r="AT146" s="45"/>
      <c r="AU146" s="45"/>
      <c r="AV146" s="46"/>
      <c r="AW146" s="45"/>
      <c r="AX146" s="45"/>
      <c r="AY146" s="46"/>
      <c r="AZ146" s="18">
        <v>175.97399999999999</v>
      </c>
      <c r="BA146" s="18">
        <v>288.71100000000001</v>
      </c>
      <c r="BB146" s="27">
        <f t="shared" si="78"/>
        <v>0.49508993092617254</v>
      </c>
      <c r="BI146" s="28">
        <v>8.8595203132648077</v>
      </c>
      <c r="BK146" s="49"/>
    </row>
    <row r="147" spans="1:63" ht="13.95" customHeight="1" x14ac:dyDescent="0.25">
      <c r="A147" s="22">
        <v>144</v>
      </c>
      <c r="B147" s="22">
        <v>21</v>
      </c>
      <c r="C147" s="22" t="s">
        <v>176</v>
      </c>
      <c r="D147" s="22" t="s">
        <v>61</v>
      </c>
      <c r="E147" s="23">
        <v>0.65</v>
      </c>
      <c r="F147" s="23" t="str">
        <f t="shared" si="73"/>
        <v>&gt;0.5</v>
      </c>
      <c r="G147" s="24">
        <v>8.1999999999999993</v>
      </c>
      <c r="H147" s="23" t="str">
        <f t="shared" si="80"/>
        <v>&gt;7.0</v>
      </c>
      <c r="K147" s="24">
        <v>15.7</v>
      </c>
      <c r="L147" s="23" t="str">
        <f t="shared" si="64"/>
        <v>10–20</v>
      </c>
      <c r="M147" s="18">
        <v>240</v>
      </c>
      <c r="N147" s="25" t="str">
        <f t="shared" si="71"/>
        <v>&gt;180</v>
      </c>
      <c r="O147" s="18">
        <v>44</v>
      </c>
      <c r="P147" s="25" t="str">
        <f t="shared" si="68"/>
        <v>26–44</v>
      </c>
      <c r="S147" s="22" t="s">
        <v>8</v>
      </c>
      <c r="T147" s="40">
        <v>2.0429999999999997</v>
      </c>
      <c r="U147" s="25" t="str">
        <f t="shared" si="74"/>
        <v>1.5–3</v>
      </c>
      <c r="V147" s="48">
        <v>6.8099999999999994E-2</v>
      </c>
      <c r="W147" s="25" t="str">
        <f t="shared" si="65"/>
        <v>0.07–0.11</v>
      </c>
      <c r="X147" s="22">
        <v>3</v>
      </c>
      <c r="Y147" s="22">
        <v>0</v>
      </c>
      <c r="Z147" s="22">
        <v>0</v>
      </c>
      <c r="AA147" s="22">
        <v>0</v>
      </c>
      <c r="AB147" s="22">
        <v>0</v>
      </c>
      <c r="AC147" s="22">
        <v>3</v>
      </c>
      <c r="AD147" s="22">
        <f t="shared" si="72"/>
        <v>5</v>
      </c>
      <c r="AE147" s="22">
        <v>4</v>
      </c>
      <c r="AF147" s="23" t="str">
        <f t="shared" si="76"/>
        <v>&lt;2000</v>
      </c>
      <c r="AG147" s="18">
        <v>1930</v>
      </c>
      <c r="AH147" s="18">
        <v>2060</v>
      </c>
      <c r="AI147" s="27">
        <f t="shared" si="77"/>
        <v>6.5185979884695544E-2</v>
      </c>
      <c r="AP147" s="23" t="str">
        <f t="shared" si="75"/>
        <v>20–30</v>
      </c>
      <c r="AQ147" s="24">
        <v>20.3</v>
      </c>
      <c r="AR147" s="24">
        <v>59.2</v>
      </c>
      <c r="AS147" s="27">
        <f t="shared" si="79"/>
        <v>1.0703006558422183</v>
      </c>
      <c r="AT147" s="45"/>
      <c r="AU147" s="45"/>
      <c r="AV147" s="46"/>
      <c r="AW147" s="45"/>
      <c r="AX147" s="45"/>
      <c r="AY147" s="46"/>
      <c r="AZ147" s="18">
        <v>39.179000000000002</v>
      </c>
      <c r="BA147" s="18">
        <v>121.952</v>
      </c>
      <c r="BB147" s="27">
        <f t="shared" si="78"/>
        <v>1.1354866357269138</v>
      </c>
      <c r="BI147" s="28">
        <v>19.04062652961332</v>
      </c>
      <c r="BK147" s="49"/>
    </row>
    <row r="148" spans="1:63" ht="13.95" customHeight="1" x14ac:dyDescent="0.25">
      <c r="A148" s="22">
        <v>145</v>
      </c>
      <c r="B148" s="22">
        <v>21</v>
      </c>
      <c r="C148" s="22" t="s">
        <v>176</v>
      </c>
      <c r="D148" s="22" t="s">
        <v>61</v>
      </c>
      <c r="E148" s="23">
        <v>0.65</v>
      </c>
      <c r="F148" s="23" t="str">
        <f t="shared" si="73"/>
        <v>&gt;0.5</v>
      </c>
      <c r="G148" s="24">
        <v>8.1999999999999993</v>
      </c>
      <c r="H148" s="23" t="str">
        <f t="shared" si="80"/>
        <v>&gt;7.0</v>
      </c>
      <c r="K148" s="24">
        <v>15.7</v>
      </c>
      <c r="L148" s="23" t="str">
        <f t="shared" si="64"/>
        <v>10–20</v>
      </c>
      <c r="M148" s="18">
        <v>120</v>
      </c>
      <c r="N148" s="25" t="str">
        <f t="shared" si="71"/>
        <v>110–180</v>
      </c>
      <c r="O148" s="18">
        <v>44</v>
      </c>
      <c r="P148" s="25" t="str">
        <f t="shared" si="68"/>
        <v>26–44</v>
      </c>
      <c r="S148" s="22" t="s">
        <v>8</v>
      </c>
      <c r="T148" s="40">
        <v>2.0429999999999997</v>
      </c>
      <c r="U148" s="25" t="str">
        <f t="shared" si="74"/>
        <v>1.5–3</v>
      </c>
      <c r="V148" s="48">
        <v>6.8099999999999994E-2</v>
      </c>
      <c r="W148" s="25" t="str">
        <f t="shared" si="65"/>
        <v>0.07–0.11</v>
      </c>
      <c r="X148" s="22">
        <v>3</v>
      </c>
      <c r="Y148" s="22">
        <v>0</v>
      </c>
      <c r="Z148" s="22">
        <v>0</v>
      </c>
      <c r="AA148" s="22">
        <v>0</v>
      </c>
      <c r="AB148" s="22">
        <v>0</v>
      </c>
      <c r="AC148" s="22">
        <v>3</v>
      </c>
      <c r="AD148" s="22">
        <f t="shared" si="72"/>
        <v>5</v>
      </c>
      <c r="AE148" s="22">
        <v>4</v>
      </c>
      <c r="AF148" s="23" t="str">
        <f t="shared" si="76"/>
        <v>2000–4000</v>
      </c>
      <c r="AG148" s="18">
        <v>2350</v>
      </c>
      <c r="AH148" s="18">
        <v>2410</v>
      </c>
      <c r="AI148" s="27">
        <f t="shared" si="77"/>
        <v>2.521141934649607E-2</v>
      </c>
      <c r="AP148" s="23" t="str">
        <f t="shared" si="75"/>
        <v>20–30</v>
      </c>
      <c r="AQ148" s="24">
        <v>24</v>
      </c>
      <c r="AR148" s="24">
        <v>51.7</v>
      </c>
      <c r="AS148" s="27">
        <f t="shared" si="79"/>
        <v>0.76740395116643789</v>
      </c>
      <c r="AT148" s="45"/>
      <c r="AU148" s="45"/>
      <c r="AV148" s="46"/>
      <c r="AW148" s="45"/>
      <c r="AX148" s="45"/>
      <c r="AY148" s="46"/>
      <c r="AZ148" s="18">
        <v>56.4</v>
      </c>
      <c r="BA148" s="18">
        <v>124.59699999999999</v>
      </c>
      <c r="BB148" s="27">
        <f t="shared" si="78"/>
        <v>0.79261537051293374</v>
      </c>
      <c r="BI148" s="28">
        <v>13.558492413117968</v>
      </c>
      <c r="BK148" s="49"/>
    </row>
    <row r="149" spans="1:63" ht="13.95" customHeight="1" x14ac:dyDescent="0.25">
      <c r="A149" s="22">
        <v>146</v>
      </c>
      <c r="B149" s="22">
        <v>21</v>
      </c>
      <c r="C149" s="22" t="s">
        <v>176</v>
      </c>
      <c r="D149" s="22" t="s">
        <v>61</v>
      </c>
      <c r="E149" s="23">
        <v>0.65</v>
      </c>
      <c r="F149" s="23" t="str">
        <f t="shared" si="73"/>
        <v>&gt;0.5</v>
      </c>
      <c r="G149" s="24">
        <v>8.1999999999999993</v>
      </c>
      <c r="H149" s="23" t="str">
        <f t="shared" si="80"/>
        <v>&gt;7.0</v>
      </c>
      <c r="K149" s="24">
        <v>15.7</v>
      </c>
      <c r="L149" s="23" t="str">
        <f t="shared" si="64"/>
        <v>10–20</v>
      </c>
      <c r="M149" s="18">
        <v>0</v>
      </c>
      <c r="N149" s="25" t="str">
        <f t="shared" si="71"/>
        <v>&lt;110</v>
      </c>
      <c r="O149" s="18">
        <v>44</v>
      </c>
      <c r="P149" s="25" t="str">
        <f t="shared" si="68"/>
        <v>26–44</v>
      </c>
      <c r="S149" s="22" t="s">
        <v>8</v>
      </c>
      <c r="T149" s="40">
        <v>2.0429999999999997</v>
      </c>
      <c r="U149" s="25" t="str">
        <f t="shared" si="74"/>
        <v>1.5–3</v>
      </c>
      <c r="V149" s="48">
        <v>6.8099999999999994E-2</v>
      </c>
      <c r="W149" s="25" t="str">
        <f t="shared" si="65"/>
        <v>0.07–0.11</v>
      </c>
      <c r="X149" s="22">
        <v>3</v>
      </c>
      <c r="Y149" s="22">
        <v>0</v>
      </c>
      <c r="Z149" s="22">
        <v>0</v>
      </c>
      <c r="AA149" s="22">
        <v>0</v>
      </c>
      <c r="AB149" s="22">
        <v>0</v>
      </c>
      <c r="AC149" s="22">
        <v>3</v>
      </c>
      <c r="AD149" s="22">
        <f t="shared" si="72"/>
        <v>5</v>
      </c>
      <c r="AE149" s="22">
        <v>4</v>
      </c>
      <c r="AF149" s="23" t="str">
        <f t="shared" si="76"/>
        <v>2000–4000</v>
      </c>
      <c r="AG149" s="18">
        <v>2160</v>
      </c>
      <c r="AH149" s="18">
        <v>2010</v>
      </c>
      <c r="AI149" s="27">
        <f t="shared" si="77"/>
        <v>-7.1973499625089227E-2</v>
      </c>
      <c r="AP149" s="23" t="str">
        <f t="shared" si="75"/>
        <v>&lt;20</v>
      </c>
      <c r="AQ149" s="24">
        <v>17.5</v>
      </c>
      <c r="AR149" s="24">
        <v>52.1</v>
      </c>
      <c r="AS149" s="27">
        <f t="shared" si="79"/>
        <v>1.0909640678298529</v>
      </c>
      <c r="AT149" s="45"/>
      <c r="AU149" s="45"/>
      <c r="AV149" s="46"/>
      <c r="AW149" s="45"/>
      <c r="AX149" s="45"/>
      <c r="AY149" s="46"/>
      <c r="AZ149" s="18">
        <v>37.799999999999997</v>
      </c>
      <c r="BA149" s="18">
        <v>104.721</v>
      </c>
      <c r="BB149" s="27">
        <f t="shared" si="78"/>
        <v>1.0189905682047637</v>
      </c>
      <c r="BI149" s="28">
        <v>16.935878609887425</v>
      </c>
      <c r="BK149" s="49"/>
    </row>
    <row r="150" spans="1:63" ht="13.95" customHeight="1" x14ac:dyDescent="0.25">
      <c r="A150" s="22">
        <v>147</v>
      </c>
      <c r="B150" s="22">
        <v>21</v>
      </c>
      <c r="C150" s="22" t="s">
        <v>176</v>
      </c>
      <c r="D150" s="22" t="s">
        <v>61</v>
      </c>
      <c r="E150" s="23">
        <v>0.65</v>
      </c>
      <c r="F150" s="23" t="str">
        <f t="shared" si="73"/>
        <v>&gt;0.5</v>
      </c>
      <c r="G150" s="24">
        <v>8.1999999999999993</v>
      </c>
      <c r="H150" s="23" t="str">
        <f t="shared" si="80"/>
        <v>&gt;7.0</v>
      </c>
      <c r="K150" s="24">
        <v>15.7</v>
      </c>
      <c r="L150" s="23" t="str">
        <f t="shared" si="64"/>
        <v>10–20</v>
      </c>
      <c r="M150" s="18">
        <v>240</v>
      </c>
      <c r="N150" s="25" t="str">
        <f t="shared" si="71"/>
        <v>&gt;180</v>
      </c>
      <c r="O150" s="18">
        <v>44</v>
      </c>
      <c r="P150" s="25" t="str">
        <f t="shared" si="68"/>
        <v>26–44</v>
      </c>
      <c r="S150" s="22" t="s">
        <v>8</v>
      </c>
      <c r="T150" s="40">
        <v>2.0429999999999997</v>
      </c>
      <c r="U150" s="25" t="str">
        <f t="shared" si="74"/>
        <v>1.5–3</v>
      </c>
      <c r="V150" s="48">
        <v>6.8099999999999994E-2</v>
      </c>
      <c r="W150" s="25" t="str">
        <f t="shared" si="65"/>
        <v>0.07–0.11</v>
      </c>
      <c r="X150" s="22">
        <v>3</v>
      </c>
      <c r="Y150" s="22">
        <v>0</v>
      </c>
      <c r="Z150" s="22">
        <v>0</v>
      </c>
      <c r="AA150" s="22">
        <v>0</v>
      </c>
      <c r="AB150" s="22">
        <v>0</v>
      </c>
      <c r="AC150" s="22">
        <v>3</v>
      </c>
      <c r="AD150" s="22">
        <f t="shared" si="72"/>
        <v>5</v>
      </c>
      <c r="AE150" s="22">
        <v>4</v>
      </c>
      <c r="AF150" s="23" t="str">
        <f t="shared" si="76"/>
        <v>2000–4000</v>
      </c>
      <c r="AG150" s="18">
        <v>3140</v>
      </c>
      <c r="AH150" s="18">
        <v>3030</v>
      </c>
      <c r="AI150" s="27">
        <f t="shared" si="77"/>
        <v>-3.5660180398884217E-2</v>
      </c>
      <c r="AP150" s="23" t="str">
        <f t="shared" si="75"/>
        <v>20–30</v>
      </c>
      <c r="AQ150" s="24">
        <v>24.3</v>
      </c>
      <c r="AR150" s="24">
        <v>60.1</v>
      </c>
      <c r="AS150" s="27">
        <f t="shared" si="79"/>
        <v>0.9055334911946592</v>
      </c>
      <c r="AT150" s="45"/>
      <c r="AU150" s="45"/>
      <c r="AV150" s="46"/>
      <c r="AW150" s="45"/>
      <c r="AX150" s="45"/>
      <c r="AY150" s="46"/>
      <c r="AZ150" s="18">
        <v>76.302000000000007</v>
      </c>
      <c r="BA150" s="18">
        <v>182.10300000000001</v>
      </c>
      <c r="BB150" s="27">
        <f t="shared" si="78"/>
        <v>0.8698733107957749</v>
      </c>
      <c r="BI150" s="28">
        <v>17.523250122369067</v>
      </c>
      <c r="BK150" s="49"/>
    </row>
    <row r="151" spans="1:63" ht="13.95" customHeight="1" x14ac:dyDescent="0.25">
      <c r="A151" s="22">
        <v>148</v>
      </c>
      <c r="B151" s="22">
        <v>21</v>
      </c>
      <c r="C151" s="22" t="s">
        <v>176</v>
      </c>
      <c r="D151" s="22" t="s">
        <v>61</v>
      </c>
      <c r="E151" s="23">
        <v>0.65</v>
      </c>
      <c r="F151" s="23" t="str">
        <f t="shared" si="73"/>
        <v>&gt;0.5</v>
      </c>
      <c r="G151" s="24">
        <v>8.1999999999999993</v>
      </c>
      <c r="H151" s="23" t="str">
        <f t="shared" si="80"/>
        <v>&gt;7.0</v>
      </c>
      <c r="K151" s="24">
        <v>15.7</v>
      </c>
      <c r="L151" s="23" t="str">
        <f t="shared" si="64"/>
        <v>10–20</v>
      </c>
      <c r="M151" s="18">
        <v>120</v>
      </c>
      <c r="N151" s="25" t="str">
        <f t="shared" si="71"/>
        <v>110–180</v>
      </c>
      <c r="O151" s="18">
        <v>44</v>
      </c>
      <c r="P151" s="25" t="str">
        <f t="shared" si="68"/>
        <v>26–44</v>
      </c>
      <c r="S151" s="22" t="s">
        <v>8</v>
      </c>
      <c r="T151" s="40">
        <v>2.0429999999999997</v>
      </c>
      <c r="U151" s="25" t="str">
        <f t="shared" si="74"/>
        <v>1.5–3</v>
      </c>
      <c r="V151" s="48">
        <v>6.8099999999999994E-2</v>
      </c>
      <c r="W151" s="25" t="str">
        <f t="shared" si="65"/>
        <v>0.07–0.11</v>
      </c>
      <c r="X151" s="22">
        <v>3</v>
      </c>
      <c r="Y151" s="22">
        <v>0</v>
      </c>
      <c r="Z151" s="22">
        <v>0</v>
      </c>
      <c r="AA151" s="22">
        <v>0</v>
      </c>
      <c r="AB151" s="22">
        <v>0</v>
      </c>
      <c r="AC151" s="22">
        <v>3</v>
      </c>
      <c r="AD151" s="22">
        <f t="shared" si="72"/>
        <v>5</v>
      </c>
      <c r="AE151" s="22">
        <v>4</v>
      </c>
      <c r="AF151" s="23" t="str">
        <f t="shared" si="76"/>
        <v>2000–4000</v>
      </c>
      <c r="AG151" s="18">
        <v>2880</v>
      </c>
      <c r="AH151" s="18">
        <v>2920</v>
      </c>
      <c r="AI151" s="27">
        <f t="shared" si="77"/>
        <v>1.3793322132335769E-2</v>
      </c>
      <c r="AP151" s="23" t="str">
        <f t="shared" si="75"/>
        <v>20–30</v>
      </c>
      <c r="AQ151" s="24">
        <v>24.7</v>
      </c>
      <c r="AR151" s="24">
        <v>62</v>
      </c>
      <c r="AS151" s="27">
        <f t="shared" si="79"/>
        <v>0.92033114141116013</v>
      </c>
      <c r="AT151" s="45"/>
      <c r="AU151" s="45"/>
      <c r="AV151" s="46"/>
      <c r="AW151" s="45"/>
      <c r="AX151" s="45"/>
      <c r="AY151" s="46"/>
      <c r="AZ151" s="18">
        <v>71.135999999999996</v>
      </c>
      <c r="BA151" s="18">
        <v>181.04</v>
      </c>
      <c r="BB151" s="27">
        <f t="shared" si="78"/>
        <v>0.93412446354349588</v>
      </c>
      <c r="BI151" s="28">
        <v>18.257464512971122</v>
      </c>
      <c r="BK151" s="49"/>
    </row>
    <row r="152" spans="1:63" ht="13.95" customHeight="1" x14ac:dyDescent="0.25">
      <c r="A152" s="22">
        <v>149</v>
      </c>
      <c r="B152" s="22">
        <v>21</v>
      </c>
      <c r="C152" s="22" t="s">
        <v>176</v>
      </c>
      <c r="D152" s="22" t="s">
        <v>61</v>
      </c>
      <c r="E152" s="23">
        <v>0.65</v>
      </c>
      <c r="F152" s="23" t="str">
        <f t="shared" si="73"/>
        <v>&gt;0.5</v>
      </c>
      <c r="G152" s="24">
        <v>8.1999999999999993</v>
      </c>
      <c r="H152" s="23" t="str">
        <f t="shared" si="80"/>
        <v>&gt;7.0</v>
      </c>
      <c r="K152" s="24">
        <v>15.7</v>
      </c>
      <c r="L152" s="23" t="str">
        <f t="shared" si="64"/>
        <v>10–20</v>
      </c>
      <c r="M152" s="18">
        <v>0</v>
      </c>
      <c r="N152" s="25" t="str">
        <f t="shared" si="71"/>
        <v>&lt;110</v>
      </c>
      <c r="O152" s="18">
        <v>44</v>
      </c>
      <c r="P152" s="25" t="str">
        <f t="shared" si="68"/>
        <v>26–44</v>
      </c>
      <c r="S152" s="22" t="s">
        <v>8</v>
      </c>
      <c r="T152" s="40">
        <v>2.0429999999999997</v>
      </c>
      <c r="U152" s="25" t="str">
        <f t="shared" si="74"/>
        <v>1.5–3</v>
      </c>
      <c r="V152" s="48">
        <v>6.8099999999999994E-2</v>
      </c>
      <c r="W152" s="25" t="str">
        <f t="shared" si="65"/>
        <v>0.07–0.11</v>
      </c>
      <c r="X152" s="22">
        <v>3</v>
      </c>
      <c r="Y152" s="22">
        <v>0</v>
      </c>
      <c r="Z152" s="22">
        <v>0</v>
      </c>
      <c r="AA152" s="22">
        <v>0</v>
      </c>
      <c r="AB152" s="22">
        <v>0</v>
      </c>
      <c r="AC152" s="22">
        <v>3</v>
      </c>
      <c r="AD152" s="22">
        <f t="shared" si="72"/>
        <v>5</v>
      </c>
      <c r="AE152" s="22">
        <v>4</v>
      </c>
      <c r="AF152" s="23" t="str">
        <f t="shared" si="76"/>
        <v>2000–4000</v>
      </c>
      <c r="AG152" s="18">
        <v>2500</v>
      </c>
      <c r="AH152" s="18">
        <v>2610</v>
      </c>
      <c r="AI152" s="27">
        <f t="shared" si="77"/>
        <v>4.3059489460447013E-2</v>
      </c>
      <c r="AP152" s="23" t="str">
        <f t="shared" si="75"/>
        <v>20–30</v>
      </c>
      <c r="AQ152" s="24">
        <v>22.7</v>
      </c>
      <c r="AR152" s="24">
        <v>54.7</v>
      </c>
      <c r="AS152" s="27">
        <f t="shared" si="79"/>
        <v>0.87949878494057865</v>
      </c>
      <c r="AT152" s="45"/>
      <c r="AU152" s="45"/>
      <c r="AV152" s="46"/>
      <c r="AW152" s="45"/>
      <c r="AX152" s="45"/>
      <c r="AY152" s="46"/>
      <c r="AZ152" s="18">
        <v>56.75</v>
      </c>
      <c r="BA152" s="18">
        <v>142.767</v>
      </c>
      <c r="BB152" s="27">
        <f t="shared" si="78"/>
        <v>0.92255827440102545</v>
      </c>
      <c r="BI152" s="28">
        <v>15.663240332843859</v>
      </c>
      <c r="BK152" s="49"/>
    </row>
    <row r="153" spans="1:63" ht="13.95" customHeight="1" x14ac:dyDescent="0.25">
      <c r="A153" s="22">
        <v>150</v>
      </c>
      <c r="B153" s="22">
        <v>22</v>
      </c>
      <c r="C153" s="22" t="s">
        <v>177</v>
      </c>
      <c r="D153" s="22" t="s">
        <v>61</v>
      </c>
      <c r="E153" s="23">
        <v>0.67</v>
      </c>
      <c r="F153" s="23" t="str">
        <f t="shared" si="73"/>
        <v>&gt;0.5</v>
      </c>
      <c r="G153" s="24">
        <v>7.98</v>
      </c>
      <c r="H153" s="23" t="str">
        <f t="shared" si="80"/>
        <v>&gt;7.0</v>
      </c>
      <c r="K153" s="24">
        <v>13.9</v>
      </c>
      <c r="L153" s="23" t="str">
        <f t="shared" si="64"/>
        <v>10–20</v>
      </c>
      <c r="M153" s="18">
        <v>0</v>
      </c>
      <c r="N153" s="25" t="str">
        <f t="shared" si="71"/>
        <v>&lt;110</v>
      </c>
      <c r="O153" s="18">
        <v>44</v>
      </c>
      <c r="P153" s="25" t="str">
        <f t="shared" si="68"/>
        <v>26–44</v>
      </c>
      <c r="S153" s="22" t="s">
        <v>8</v>
      </c>
      <c r="T153" s="40">
        <v>2.5</v>
      </c>
      <c r="U153" s="25" t="str">
        <f t="shared" si="74"/>
        <v>1.5–3</v>
      </c>
      <c r="V153" s="48">
        <v>6.8099999999999994E-2</v>
      </c>
      <c r="W153" s="25" t="str">
        <f t="shared" si="65"/>
        <v>0.07–0.11</v>
      </c>
      <c r="X153" s="22">
        <v>3</v>
      </c>
      <c r="AE153" s="22">
        <v>5</v>
      </c>
      <c r="AP153" s="23" t="str">
        <f t="shared" si="75"/>
        <v>20–30</v>
      </c>
      <c r="AQ153" s="24">
        <v>30</v>
      </c>
      <c r="AR153" s="24">
        <v>50</v>
      </c>
      <c r="AS153" s="27">
        <f t="shared" si="79"/>
        <v>0.51082562376599072</v>
      </c>
      <c r="AT153" s="45">
        <v>5.21</v>
      </c>
      <c r="AU153" s="45">
        <v>23</v>
      </c>
      <c r="AV153" s="46">
        <f t="shared" ref="AV153:AV155" si="81">LN(AU153/AT153)</f>
        <v>1.4849143601638741</v>
      </c>
      <c r="AW153" s="45"/>
      <c r="AX153" s="45"/>
      <c r="AY153" s="46"/>
      <c r="AZ153" s="18">
        <v>132</v>
      </c>
      <c r="BA153" s="18">
        <v>215</v>
      </c>
      <c r="BB153" s="27">
        <f t="shared" si="78"/>
        <v>0.48783610554129203</v>
      </c>
      <c r="BC153" s="18">
        <v>31.9</v>
      </c>
      <c r="BD153" s="18">
        <v>138</v>
      </c>
      <c r="BE153" s="27">
        <f>LN(BD153/BC153)</f>
        <v>1.4646476753664057</v>
      </c>
      <c r="BF153" s="18">
        <v>163.9</v>
      </c>
      <c r="BG153" s="18">
        <v>353</v>
      </c>
      <c r="BH153" s="27">
        <f>LN(BG153/BF153)</f>
        <v>0.76721157118351269</v>
      </c>
      <c r="BI153" s="28">
        <v>8</v>
      </c>
      <c r="BK153" s="49"/>
    </row>
    <row r="154" spans="1:63" ht="13.95" customHeight="1" x14ac:dyDescent="0.25">
      <c r="A154" s="22">
        <v>151</v>
      </c>
      <c r="B154" s="22">
        <v>22</v>
      </c>
      <c r="C154" s="22" t="s">
        <v>177</v>
      </c>
      <c r="D154" s="22" t="s">
        <v>61</v>
      </c>
      <c r="E154" s="23">
        <v>0.67</v>
      </c>
      <c r="F154" s="23" t="str">
        <f t="shared" si="73"/>
        <v>&gt;0.5</v>
      </c>
      <c r="G154" s="24">
        <v>7.98</v>
      </c>
      <c r="H154" s="23" t="str">
        <f t="shared" si="80"/>
        <v>&gt;7.0</v>
      </c>
      <c r="K154" s="24">
        <v>13.9</v>
      </c>
      <c r="L154" s="23" t="str">
        <f t="shared" si="64"/>
        <v>10–20</v>
      </c>
      <c r="M154" s="18">
        <v>120</v>
      </c>
      <c r="N154" s="25" t="str">
        <f t="shared" si="71"/>
        <v>110–180</v>
      </c>
      <c r="O154" s="18">
        <v>44</v>
      </c>
      <c r="P154" s="25" t="str">
        <f t="shared" si="68"/>
        <v>26–44</v>
      </c>
      <c r="S154" s="22" t="s">
        <v>8</v>
      </c>
      <c r="T154" s="40">
        <v>2.5</v>
      </c>
      <c r="U154" s="25" t="str">
        <f t="shared" si="74"/>
        <v>1.5–3</v>
      </c>
      <c r="V154" s="48">
        <v>6.8099999999999994E-2</v>
      </c>
      <c r="W154" s="25" t="str">
        <f t="shared" si="65"/>
        <v>0.07–0.11</v>
      </c>
      <c r="X154" s="22">
        <v>3</v>
      </c>
      <c r="AE154" s="22">
        <v>5</v>
      </c>
      <c r="AP154" s="23" t="str">
        <f t="shared" si="75"/>
        <v>30–40</v>
      </c>
      <c r="AQ154" s="24">
        <v>31</v>
      </c>
      <c r="AR154" s="24">
        <v>49.3</v>
      </c>
      <c r="AS154" s="27">
        <f t="shared" si="79"/>
        <v>0.46393687656349819</v>
      </c>
      <c r="AT154" s="45">
        <v>6.3</v>
      </c>
      <c r="AU154" s="45">
        <v>21</v>
      </c>
      <c r="AV154" s="46">
        <f t="shared" si="81"/>
        <v>1.2039728043259361</v>
      </c>
      <c r="AW154" s="45"/>
      <c r="AX154" s="45"/>
      <c r="AY154" s="46"/>
      <c r="AZ154" s="18">
        <v>153</v>
      </c>
      <c r="BA154" s="18">
        <v>241</v>
      </c>
      <c r="BB154" s="27">
        <f t="shared" si="78"/>
        <v>0.45435901209821949</v>
      </c>
      <c r="BC154" s="18">
        <v>44.6</v>
      </c>
      <c r="BD154" s="18">
        <v>142</v>
      </c>
      <c r="BE154" s="27">
        <f>LN(BD154/BC154)</f>
        <v>1.1580931985752423</v>
      </c>
      <c r="BF154" s="18">
        <v>197.6</v>
      </c>
      <c r="BG154" s="18">
        <v>383</v>
      </c>
      <c r="BH154" s="27">
        <f>LN(BG154/BF154)</f>
        <v>0.66179020386687859</v>
      </c>
      <c r="BI154" s="28">
        <v>7.3199999999999985</v>
      </c>
      <c r="BK154" s="49"/>
    </row>
    <row r="155" spans="1:63" ht="13.95" customHeight="1" x14ac:dyDescent="0.25">
      <c r="A155" s="22">
        <v>152</v>
      </c>
      <c r="B155" s="22">
        <v>22</v>
      </c>
      <c r="C155" s="22" t="s">
        <v>177</v>
      </c>
      <c r="D155" s="22" t="s">
        <v>61</v>
      </c>
      <c r="E155" s="23">
        <v>0.67</v>
      </c>
      <c r="F155" s="23" t="str">
        <f t="shared" si="73"/>
        <v>&gt;0.5</v>
      </c>
      <c r="G155" s="24">
        <v>7.98</v>
      </c>
      <c r="H155" s="23" t="str">
        <f t="shared" si="80"/>
        <v>&gt;7.0</v>
      </c>
      <c r="K155" s="24">
        <v>13.9</v>
      </c>
      <c r="L155" s="23" t="str">
        <f t="shared" si="64"/>
        <v>10–20</v>
      </c>
      <c r="M155" s="18">
        <v>240</v>
      </c>
      <c r="N155" s="25" t="str">
        <f t="shared" si="71"/>
        <v>&gt;180</v>
      </c>
      <c r="O155" s="18">
        <v>44</v>
      </c>
      <c r="P155" s="25" t="str">
        <f t="shared" si="68"/>
        <v>26–44</v>
      </c>
      <c r="S155" s="22" t="s">
        <v>8</v>
      </c>
      <c r="T155" s="40">
        <v>2.5</v>
      </c>
      <c r="U155" s="25" t="str">
        <f t="shared" si="74"/>
        <v>1.5–3</v>
      </c>
      <c r="V155" s="48">
        <v>6.8099999999999994E-2</v>
      </c>
      <c r="W155" s="25" t="str">
        <f t="shared" si="65"/>
        <v>0.07–0.11</v>
      </c>
      <c r="X155" s="22">
        <v>3</v>
      </c>
      <c r="AE155" s="22">
        <v>5</v>
      </c>
      <c r="AP155" s="23" t="str">
        <f t="shared" si="75"/>
        <v>30–40</v>
      </c>
      <c r="AQ155" s="24">
        <v>34.4</v>
      </c>
      <c r="AR155" s="24">
        <v>54.3</v>
      </c>
      <c r="AS155" s="27">
        <f t="shared" si="79"/>
        <v>0.45646766256053706</v>
      </c>
      <c r="AT155" s="45">
        <v>7.17</v>
      </c>
      <c r="AU155" s="45">
        <v>25.6</v>
      </c>
      <c r="AV155" s="46">
        <f t="shared" si="81"/>
        <v>1.2726866968739878</v>
      </c>
      <c r="AW155" s="45"/>
      <c r="AX155" s="45"/>
      <c r="AY155" s="46"/>
      <c r="AZ155" s="18">
        <v>186</v>
      </c>
      <c r="BA155" s="18">
        <v>292</v>
      </c>
      <c r="BB155" s="27">
        <f t="shared" si="78"/>
        <v>0.45100712855508046</v>
      </c>
      <c r="BC155" s="18">
        <v>51.2</v>
      </c>
      <c r="BD155" s="18">
        <v>189</v>
      </c>
      <c r="BE155" s="27">
        <f>LN(BD155/BC155)</f>
        <v>1.3060074830141803</v>
      </c>
      <c r="BF155" s="18">
        <v>237.2</v>
      </c>
      <c r="BG155" s="18">
        <v>481</v>
      </c>
      <c r="BH155" s="27">
        <f>LN(BG155/BF155)</f>
        <v>0.70696360298219096</v>
      </c>
      <c r="BI155" s="28">
        <v>7.9599999999999991</v>
      </c>
      <c r="BK155" s="49"/>
    </row>
    <row r="156" spans="1:63" ht="13.95" customHeight="1" x14ac:dyDescent="0.25">
      <c r="A156" s="22">
        <v>153</v>
      </c>
      <c r="B156" s="22">
        <v>22</v>
      </c>
      <c r="C156" s="22" t="s">
        <v>177</v>
      </c>
      <c r="D156" s="22" t="s">
        <v>61</v>
      </c>
      <c r="E156" s="23">
        <v>0.67</v>
      </c>
      <c r="F156" s="23" t="str">
        <f t="shared" si="73"/>
        <v>&gt;0.5</v>
      </c>
      <c r="G156" s="24">
        <v>7.98</v>
      </c>
      <c r="H156" s="23" t="str">
        <f t="shared" si="80"/>
        <v>&gt;7.0</v>
      </c>
      <c r="K156" s="24">
        <v>13.9</v>
      </c>
      <c r="L156" s="23" t="str">
        <f t="shared" si="64"/>
        <v>10–20</v>
      </c>
      <c r="M156" s="18">
        <v>0</v>
      </c>
      <c r="N156" s="25" t="str">
        <f t="shared" si="71"/>
        <v>&lt;110</v>
      </c>
      <c r="O156" s="18">
        <v>44</v>
      </c>
      <c r="P156" s="25" t="str">
        <f t="shared" si="68"/>
        <v>26–44</v>
      </c>
      <c r="S156" s="22" t="s">
        <v>8</v>
      </c>
      <c r="T156" s="40">
        <v>2.5</v>
      </c>
      <c r="U156" s="25" t="str">
        <f t="shared" si="74"/>
        <v>1.5–3</v>
      </c>
      <c r="V156" s="48">
        <v>6.8099999999999994E-2</v>
      </c>
      <c r="W156" s="25" t="str">
        <f t="shared" si="65"/>
        <v>0.07–0.11</v>
      </c>
      <c r="X156" s="22">
        <v>3</v>
      </c>
      <c r="Y156" s="22">
        <v>0</v>
      </c>
      <c r="Z156" s="22">
        <v>0</v>
      </c>
      <c r="AA156" s="22">
        <v>0</v>
      </c>
      <c r="AB156" s="22">
        <v>0</v>
      </c>
      <c r="AC156" s="22">
        <v>3</v>
      </c>
      <c r="AD156" s="22">
        <f t="shared" ref="AD156:AD219" si="82">IF(Y156&gt;0,"1","0")+IF(Z156&gt;0,"2","0")+IF(AA156&gt;0,"3","0")+IF(AB156&gt;0,"4","0")+IF(AC156&gt;0,"5","0")</f>
        <v>5</v>
      </c>
      <c r="AE156" s="22">
        <v>4</v>
      </c>
      <c r="AP156" s="23" t="str">
        <f t="shared" si="75"/>
        <v>20–30</v>
      </c>
      <c r="AQ156" s="24">
        <v>23.4</v>
      </c>
      <c r="AR156" s="24">
        <v>38.700000000000003</v>
      </c>
      <c r="AS156" s="27">
        <f t="shared" si="79"/>
        <v>0.50310357767208047</v>
      </c>
      <c r="AT156" s="45"/>
      <c r="AU156" s="45"/>
      <c r="AV156" s="46"/>
      <c r="AW156" s="45"/>
      <c r="AX156" s="45"/>
      <c r="AY156" s="46"/>
      <c r="BI156" s="28">
        <v>6.1200000000000019</v>
      </c>
      <c r="BK156" s="49"/>
    </row>
    <row r="157" spans="1:63" ht="13.95" customHeight="1" x14ac:dyDescent="0.25">
      <c r="A157" s="22">
        <v>154</v>
      </c>
      <c r="B157" s="22">
        <v>22</v>
      </c>
      <c r="C157" s="22" t="s">
        <v>177</v>
      </c>
      <c r="D157" s="22" t="s">
        <v>61</v>
      </c>
      <c r="E157" s="23">
        <v>0.67</v>
      </c>
      <c r="F157" s="23" t="str">
        <f t="shared" si="73"/>
        <v>&gt;0.5</v>
      </c>
      <c r="G157" s="24">
        <v>7.98</v>
      </c>
      <c r="H157" s="23" t="str">
        <f t="shared" si="80"/>
        <v>&gt;7.0</v>
      </c>
      <c r="K157" s="24">
        <v>13.9</v>
      </c>
      <c r="L157" s="23" t="str">
        <f t="shared" si="64"/>
        <v>10–20</v>
      </c>
      <c r="M157" s="18">
        <v>120</v>
      </c>
      <c r="N157" s="25" t="str">
        <f t="shared" si="71"/>
        <v>110–180</v>
      </c>
      <c r="O157" s="18">
        <v>44</v>
      </c>
      <c r="P157" s="25" t="str">
        <f t="shared" si="68"/>
        <v>26–44</v>
      </c>
      <c r="S157" s="22" t="s">
        <v>8</v>
      </c>
      <c r="T157" s="40">
        <v>2.5</v>
      </c>
      <c r="U157" s="25" t="str">
        <f t="shared" si="74"/>
        <v>1.5–3</v>
      </c>
      <c r="V157" s="48">
        <v>6.8099999999999994E-2</v>
      </c>
      <c r="W157" s="25" t="str">
        <f t="shared" si="65"/>
        <v>0.07–0.11</v>
      </c>
      <c r="X157" s="22">
        <v>3</v>
      </c>
      <c r="Y157" s="22">
        <v>0</v>
      </c>
      <c r="Z157" s="22">
        <v>0</v>
      </c>
      <c r="AA157" s="22">
        <v>0</v>
      </c>
      <c r="AB157" s="22">
        <v>0</v>
      </c>
      <c r="AC157" s="22">
        <v>3</v>
      </c>
      <c r="AD157" s="22">
        <f t="shared" si="82"/>
        <v>5</v>
      </c>
      <c r="AE157" s="22">
        <v>4</v>
      </c>
      <c r="AP157" s="23" t="str">
        <f t="shared" si="75"/>
        <v>20–30</v>
      </c>
      <c r="AQ157" s="24">
        <v>20.399999999999999</v>
      </c>
      <c r="AR157" s="24">
        <v>43.4</v>
      </c>
      <c r="AS157" s="27">
        <f t="shared" si="79"/>
        <v>0.75492454025618849</v>
      </c>
      <c r="AT157" s="45"/>
      <c r="AU157" s="45"/>
      <c r="AV157" s="46"/>
      <c r="AW157" s="45"/>
      <c r="AX157" s="45"/>
      <c r="AY157" s="46"/>
      <c r="BI157" s="28">
        <v>9.1999999999999993</v>
      </c>
      <c r="BK157" s="49"/>
    </row>
    <row r="158" spans="1:63" ht="13.95" customHeight="1" x14ac:dyDescent="0.25">
      <c r="A158" s="22">
        <v>155</v>
      </c>
      <c r="B158" s="22">
        <v>22</v>
      </c>
      <c r="C158" s="22" t="s">
        <v>177</v>
      </c>
      <c r="D158" s="22" t="s">
        <v>61</v>
      </c>
      <c r="E158" s="23">
        <v>0.67</v>
      </c>
      <c r="F158" s="23" t="str">
        <f t="shared" si="73"/>
        <v>&gt;0.5</v>
      </c>
      <c r="G158" s="24">
        <v>7.98</v>
      </c>
      <c r="H158" s="23" t="str">
        <f t="shared" si="80"/>
        <v>&gt;7.0</v>
      </c>
      <c r="K158" s="24">
        <v>13.9</v>
      </c>
      <c r="L158" s="23" t="str">
        <f t="shared" ref="L158:L206" si="83">IF(K158&gt;20,"&gt;20",IF(K158&gt;10,"10–20","&lt;10"))</f>
        <v>10–20</v>
      </c>
      <c r="M158" s="18">
        <v>240</v>
      </c>
      <c r="N158" s="25" t="str">
        <f t="shared" si="71"/>
        <v>&gt;180</v>
      </c>
      <c r="O158" s="18">
        <v>44</v>
      </c>
      <c r="P158" s="25" t="str">
        <f t="shared" si="68"/>
        <v>26–44</v>
      </c>
      <c r="S158" s="22" t="s">
        <v>8</v>
      </c>
      <c r="T158" s="40">
        <v>2.5</v>
      </c>
      <c r="U158" s="25" t="str">
        <f t="shared" si="74"/>
        <v>1.5–3</v>
      </c>
      <c r="V158" s="48">
        <v>6.8099999999999994E-2</v>
      </c>
      <c r="W158" s="25" t="str">
        <f t="shared" ref="W158:W221" si="84">IF(V158&gt;0.114,"&gt;0.11", IF(V158&gt;0.068,"0.07–0.11","&lt;0.07" ))</f>
        <v>0.07–0.11</v>
      </c>
      <c r="X158" s="22">
        <v>3</v>
      </c>
      <c r="Y158" s="22">
        <v>0</v>
      </c>
      <c r="Z158" s="22">
        <v>0</v>
      </c>
      <c r="AA158" s="22">
        <v>0</v>
      </c>
      <c r="AB158" s="22">
        <v>0</v>
      </c>
      <c r="AC158" s="22">
        <v>3</v>
      </c>
      <c r="AD158" s="22">
        <f t="shared" si="82"/>
        <v>5</v>
      </c>
      <c r="AE158" s="22">
        <v>4</v>
      </c>
      <c r="AP158" s="23" t="str">
        <f t="shared" si="75"/>
        <v>20–30</v>
      </c>
      <c r="AQ158" s="24">
        <v>21.9</v>
      </c>
      <c r="AR158" s="24">
        <v>44.4</v>
      </c>
      <c r="AS158" s="27">
        <f t="shared" si="79"/>
        <v>0.70675283261572397</v>
      </c>
      <c r="AT158" s="45"/>
      <c r="AU158" s="45"/>
      <c r="AV158" s="46"/>
      <c r="AW158" s="45"/>
      <c r="AX158" s="45"/>
      <c r="AY158" s="46"/>
      <c r="BI158" s="28">
        <v>9</v>
      </c>
      <c r="BK158" s="49"/>
    </row>
    <row r="159" spans="1:63" ht="13.95" customHeight="1" x14ac:dyDescent="0.25">
      <c r="A159" s="22">
        <v>156</v>
      </c>
      <c r="B159" s="22">
        <v>22</v>
      </c>
      <c r="C159" s="22" t="s">
        <v>177</v>
      </c>
      <c r="D159" s="22" t="s">
        <v>61</v>
      </c>
      <c r="E159" s="23">
        <v>0.67</v>
      </c>
      <c r="F159" s="23" t="str">
        <f t="shared" si="73"/>
        <v>&gt;0.5</v>
      </c>
      <c r="G159" s="24">
        <v>7.98</v>
      </c>
      <c r="H159" s="23" t="str">
        <f t="shared" si="80"/>
        <v>&gt;7.0</v>
      </c>
      <c r="K159" s="24">
        <v>13.9</v>
      </c>
      <c r="L159" s="23" t="str">
        <f t="shared" si="83"/>
        <v>10–20</v>
      </c>
      <c r="M159" s="18">
        <v>0</v>
      </c>
      <c r="N159" s="25" t="str">
        <f t="shared" si="71"/>
        <v>&lt;110</v>
      </c>
      <c r="O159" s="18">
        <v>44</v>
      </c>
      <c r="P159" s="25" t="str">
        <f t="shared" si="68"/>
        <v>26–44</v>
      </c>
      <c r="S159" s="22" t="s">
        <v>8</v>
      </c>
      <c r="T159" s="40">
        <v>2.5</v>
      </c>
      <c r="U159" s="25" t="str">
        <f t="shared" si="74"/>
        <v>1.5–3</v>
      </c>
      <c r="V159" s="48">
        <v>6.8099999999999994E-2</v>
      </c>
      <c r="W159" s="25" t="str">
        <f t="shared" si="84"/>
        <v>0.07–0.11</v>
      </c>
      <c r="X159" s="22">
        <v>3</v>
      </c>
      <c r="Y159" s="22">
        <v>0</v>
      </c>
      <c r="Z159" s="22">
        <v>0</v>
      </c>
      <c r="AA159" s="22">
        <v>0</v>
      </c>
      <c r="AB159" s="22">
        <v>0</v>
      </c>
      <c r="AC159" s="22">
        <v>3</v>
      </c>
      <c r="AD159" s="22">
        <f t="shared" si="82"/>
        <v>5</v>
      </c>
      <c r="AE159" s="22">
        <v>4</v>
      </c>
      <c r="AP159" s="23" t="str">
        <f t="shared" si="75"/>
        <v>20–30</v>
      </c>
      <c r="AQ159" s="24">
        <v>21.5</v>
      </c>
      <c r="AR159" s="24">
        <v>40.799999999999997</v>
      </c>
      <c r="AS159" s="27">
        <f t="shared" si="79"/>
        <v>0.64062914627649881</v>
      </c>
      <c r="AT159" s="45"/>
      <c r="AU159" s="45"/>
      <c r="AV159" s="46"/>
      <c r="AW159" s="45"/>
      <c r="AX159" s="45"/>
      <c r="AY159" s="46"/>
      <c r="BI159" s="28">
        <v>7.7199999999999989</v>
      </c>
      <c r="BK159" s="49"/>
    </row>
    <row r="160" spans="1:63" ht="13.95" customHeight="1" x14ac:dyDescent="0.25">
      <c r="A160" s="22">
        <v>157</v>
      </c>
      <c r="B160" s="22">
        <v>22</v>
      </c>
      <c r="C160" s="22" t="s">
        <v>177</v>
      </c>
      <c r="D160" s="22" t="s">
        <v>61</v>
      </c>
      <c r="E160" s="23">
        <v>0.67</v>
      </c>
      <c r="F160" s="23" t="str">
        <f t="shared" si="73"/>
        <v>&gt;0.5</v>
      </c>
      <c r="G160" s="24">
        <v>7.98</v>
      </c>
      <c r="H160" s="23" t="str">
        <f t="shared" si="80"/>
        <v>&gt;7.0</v>
      </c>
      <c r="K160" s="24">
        <v>13.9</v>
      </c>
      <c r="L160" s="23" t="str">
        <f t="shared" si="83"/>
        <v>10–20</v>
      </c>
      <c r="M160" s="18">
        <v>120</v>
      </c>
      <c r="N160" s="25" t="str">
        <f t="shared" si="71"/>
        <v>110–180</v>
      </c>
      <c r="O160" s="18">
        <v>44</v>
      </c>
      <c r="P160" s="25" t="str">
        <f t="shared" si="68"/>
        <v>26–44</v>
      </c>
      <c r="S160" s="22" t="s">
        <v>8</v>
      </c>
      <c r="T160" s="40">
        <v>2.5</v>
      </c>
      <c r="U160" s="25" t="str">
        <f t="shared" si="74"/>
        <v>1.5–3</v>
      </c>
      <c r="V160" s="48">
        <v>6.8099999999999994E-2</v>
      </c>
      <c r="W160" s="25" t="str">
        <f t="shared" si="84"/>
        <v>0.07–0.11</v>
      </c>
      <c r="X160" s="22">
        <v>3</v>
      </c>
      <c r="Y160" s="22">
        <v>0</v>
      </c>
      <c r="Z160" s="22">
        <v>0</v>
      </c>
      <c r="AA160" s="22">
        <v>0</v>
      </c>
      <c r="AB160" s="22">
        <v>0</v>
      </c>
      <c r="AC160" s="22">
        <v>3</v>
      </c>
      <c r="AD160" s="22">
        <f t="shared" si="82"/>
        <v>5</v>
      </c>
      <c r="AE160" s="22">
        <v>4</v>
      </c>
      <c r="AP160" s="23" t="str">
        <f t="shared" si="75"/>
        <v>20–30</v>
      </c>
      <c r="AQ160" s="24">
        <v>22.3</v>
      </c>
      <c r="AR160" s="24">
        <v>45.1</v>
      </c>
      <c r="AS160" s="27">
        <f t="shared" si="79"/>
        <v>0.70429556804255955</v>
      </c>
      <c r="AT160" s="45"/>
      <c r="AU160" s="45"/>
      <c r="AV160" s="46"/>
      <c r="AW160" s="45"/>
      <c r="AX160" s="45"/>
      <c r="AY160" s="46"/>
      <c r="BI160" s="28">
        <v>9.120000000000001</v>
      </c>
      <c r="BK160" s="49"/>
    </row>
    <row r="161" spans="1:63" ht="13.95" customHeight="1" x14ac:dyDescent="0.25">
      <c r="A161" s="22">
        <v>158</v>
      </c>
      <c r="B161" s="22">
        <v>22</v>
      </c>
      <c r="C161" s="22" t="s">
        <v>177</v>
      </c>
      <c r="D161" s="22" t="s">
        <v>61</v>
      </c>
      <c r="E161" s="23">
        <v>0.67</v>
      </c>
      <c r="F161" s="23" t="str">
        <f t="shared" si="73"/>
        <v>&gt;0.5</v>
      </c>
      <c r="G161" s="24">
        <v>7.98</v>
      </c>
      <c r="H161" s="23" t="str">
        <f t="shared" si="80"/>
        <v>&gt;7.0</v>
      </c>
      <c r="K161" s="24">
        <v>13.9</v>
      </c>
      <c r="L161" s="23" t="str">
        <f t="shared" si="83"/>
        <v>10–20</v>
      </c>
      <c r="M161" s="18">
        <v>240</v>
      </c>
      <c r="N161" s="25" t="str">
        <f t="shared" si="71"/>
        <v>&gt;180</v>
      </c>
      <c r="O161" s="18">
        <v>44</v>
      </c>
      <c r="P161" s="25" t="str">
        <f t="shared" si="68"/>
        <v>26–44</v>
      </c>
      <c r="S161" s="22" t="s">
        <v>8</v>
      </c>
      <c r="T161" s="40">
        <v>2.5</v>
      </c>
      <c r="U161" s="25" t="str">
        <f t="shared" si="74"/>
        <v>1.5–3</v>
      </c>
      <c r="V161" s="48">
        <v>6.8099999999999994E-2</v>
      </c>
      <c r="W161" s="25" t="str">
        <f t="shared" si="84"/>
        <v>0.07–0.11</v>
      </c>
      <c r="X161" s="22">
        <v>3</v>
      </c>
      <c r="Y161" s="22">
        <v>0</v>
      </c>
      <c r="Z161" s="22">
        <v>0</v>
      </c>
      <c r="AA161" s="22">
        <v>0</v>
      </c>
      <c r="AB161" s="22">
        <v>0</v>
      </c>
      <c r="AC161" s="22">
        <v>3</v>
      </c>
      <c r="AD161" s="22">
        <f t="shared" si="82"/>
        <v>5</v>
      </c>
      <c r="AE161" s="22">
        <v>4</v>
      </c>
      <c r="AP161" s="23" t="str">
        <f t="shared" si="75"/>
        <v>20–30</v>
      </c>
      <c r="AQ161" s="24">
        <v>24.4</v>
      </c>
      <c r="AR161" s="24">
        <v>44.2</v>
      </c>
      <c r="AS161" s="27">
        <f t="shared" si="79"/>
        <v>0.59414165678449637</v>
      </c>
      <c r="AT161" s="45"/>
      <c r="AU161" s="45"/>
      <c r="AV161" s="46"/>
      <c r="AW161" s="45"/>
      <c r="AX161" s="45"/>
      <c r="AY161" s="46"/>
      <c r="BI161" s="28">
        <v>7.9200000000000017</v>
      </c>
      <c r="BK161" s="49"/>
    </row>
    <row r="162" spans="1:63" ht="13.95" customHeight="1" x14ac:dyDescent="0.25">
      <c r="A162" s="22">
        <v>159</v>
      </c>
      <c r="B162" s="22">
        <v>22</v>
      </c>
      <c r="C162" s="22" t="s">
        <v>177</v>
      </c>
      <c r="D162" s="22" t="s">
        <v>61</v>
      </c>
      <c r="E162" s="23">
        <v>0.67</v>
      </c>
      <c r="F162" s="23" t="str">
        <f t="shared" si="73"/>
        <v>&gt;0.5</v>
      </c>
      <c r="G162" s="24">
        <v>7.98</v>
      </c>
      <c r="H162" s="23" t="str">
        <f t="shared" si="80"/>
        <v>&gt;7.0</v>
      </c>
      <c r="K162" s="24">
        <v>13.9</v>
      </c>
      <c r="L162" s="23" t="str">
        <f t="shared" si="83"/>
        <v>10–20</v>
      </c>
      <c r="M162" s="18">
        <v>0</v>
      </c>
      <c r="N162" s="25" t="str">
        <f t="shared" si="71"/>
        <v>&lt;110</v>
      </c>
      <c r="O162" s="18">
        <v>44</v>
      </c>
      <c r="P162" s="25" t="str">
        <f t="shared" si="68"/>
        <v>26–44</v>
      </c>
      <c r="S162" s="22" t="s">
        <v>8</v>
      </c>
      <c r="T162" s="40">
        <v>2.5</v>
      </c>
      <c r="U162" s="25" t="str">
        <f t="shared" si="74"/>
        <v>1.5–3</v>
      </c>
      <c r="V162" s="48">
        <v>6.8099999999999994E-2</v>
      </c>
      <c r="W162" s="25" t="str">
        <f t="shared" si="84"/>
        <v>0.07–0.11</v>
      </c>
      <c r="X162" s="22">
        <v>3</v>
      </c>
      <c r="Y162" s="22">
        <v>0</v>
      </c>
      <c r="Z162" s="22">
        <v>0</v>
      </c>
      <c r="AA162" s="22">
        <v>0</v>
      </c>
      <c r="AB162" s="22">
        <v>0</v>
      </c>
      <c r="AC162" s="22">
        <v>3</v>
      </c>
      <c r="AD162" s="22">
        <f t="shared" si="82"/>
        <v>5</v>
      </c>
      <c r="AE162" s="22">
        <v>4</v>
      </c>
      <c r="AP162" s="23" t="str">
        <f t="shared" si="75"/>
        <v>20–30</v>
      </c>
      <c r="AQ162" s="24">
        <v>24.4237</v>
      </c>
      <c r="AR162" s="24">
        <v>56.479799999999997</v>
      </c>
      <c r="AS162" s="27">
        <f t="shared" si="79"/>
        <v>0.83832907974541726</v>
      </c>
      <c r="AT162" s="45"/>
      <c r="AU162" s="45"/>
      <c r="AV162" s="46"/>
      <c r="AW162" s="45"/>
      <c r="AX162" s="45"/>
      <c r="AY162" s="46"/>
      <c r="BI162" s="28">
        <v>12.82244</v>
      </c>
      <c r="BK162" s="49"/>
    </row>
    <row r="163" spans="1:63" ht="13.95" customHeight="1" x14ac:dyDescent="0.25">
      <c r="A163" s="22">
        <v>160</v>
      </c>
      <c r="B163" s="22">
        <v>22</v>
      </c>
      <c r="C163" s="22" t="s">
        <v>177</v>
      </c>
      <c r="D163" s="22" t="s">
        <v>90</v>
      </c>
      <c r="E163" s="23">
        <v>0.67</v>
      </c>
      <c r="F163" s="23" t="str">
        <f t="shared" si="73"/>
        <v>&gt;0.5</v>
      </c>
      <c r="G163" s="24">
        <v>7.98</v>
      </c>
      <c r="H163" s="23" t="str">
        <f t="shared" si="80"/>
        <v>&gt;7.0</v>
      </c>
      <c r="K163" s="24">
        <v>13.9</v>
      </c>
      <c r="L163" s="23" t="str">
        <f t="shared" si="83"/>
        <v>10–20</v>
      </c>
      <c r="M163" s="18">
        <v>120</v>
      </c>
      <c r="N163" s="25" t="str">
        <f t="shared" si="71"/>
        <v>110–180</v>
      </c>
      <c r="O163" s="18">
        <v>44</v>
      </c>
      <c r="P163" s="25" t="str">
        <f t="shared" si="68"/>
        <v>26–44</v>
      </c>
      <c r="S163" s="22" t="s">
        <v>8</v>
      </c>
      <c r="T163" s="40">
        <v>2.5</v>
      </c>
      <c r="U163" s="25" t="str">
        <f t="shared" si="74"/>
        <v>1.5–3</v>
      </c>
      <c r="V163" s="48">
        <v>6.8099999999999994E-2</v>
      </c>
      <c r="W163" s="25" t="str">
        <f t="shared" si="84"/>
        <v>0.07–0.11</v>
      </c>
      <c r="X163" s="22">
        <v>3</v>
      </c>
      <c r="Y163" s="22">
        <v>0</v>
      </c>
      <c r="Z163" s="22">
        <v>0</v>
      </c>
      <c r="AA163" s="22">
        <v>0</v>
      </c>
      <c r="AB163" s="22">
        <v>0</v>
      </c>
      <c r="AC163" s="22">
        <v>3</v>
      </c>
      <c r="AD163" s="22">
        <f t="shared" si="82"/>
        <v>5</v>
      </c>
      <c r="AE163" s="22">
        <v>4</v>
      </c>
      <c r="AP163" s="23" t="str">
        <f t="shared" si="75"/>
        <v>20–30</v>
      </c>
      <c r="AQ163" s="24">
        <v>24.6417</v>
      </c>
      <c r="AR163" s="24">
        <v>59.532699999999998</v>
      </c>
      <c r="AS163" s="27">
        <f t="shared" si="79"/>
        <v>0.88208561162795951</v>
      </c>
      <c r="AT163" s="45"/>
      <c r="AU163" s="45"/>
      <c r="AV163" s="46"/>
      <c r="AW163" s="45"/>
      <c r="AX163" s="45"/>
      <c r="AY163" s="46"/>
      <c r="BI163" s="28">
        <v>13.956399999999999</v>
      </c>
      <c r="BK163" s="49"/>
    </row>
    <row r="164" spans="1:63" ht="13.95" customHeight="1" x14ac:dyDescent="0.25">
      <c r="A164" s="22">
        <v>161</v>
      </c>
      <c r="B164" s="22">
        <v>22</v>
      </c>
      <c r="C164" s="22" t="s">
        <v>177</v>
      </c>
      <c r="D164" s="22" t="s">
        <v>61</v>
      </c>
      <c r="E164" s="23">
        <v>0.67</v>
      </c>
      <c r="F164" s="23" t="str">
        <f t="shared" si="73"/>
        <v>&gt;0.5</v>
      </c>
      <c r="G164" s="24">
        <v>7.98</v>
      </c>
      <c r="H164" s="23" t="str">
        <f t="shared" si="80"/>
        <v>&gt;7.0</v>
      </c>
      <c r="K164" s="24">
        <v>13.9</v>
      </c>
      <c r="L164" s="23" t="str">
        <f t="shared" si="83"/>
        <v>10–20</v>
      </c>
      <c r="M164" s="18">
        <v>240</v>
      </c>
      <c r="N164" s="25" t="str">
        <f t="shared" si="71"/>
        <v>&gt;180</v>
      </c>
      <c r="O164" s="18">
        <v>44</v>
      </c>
      <c r="P164" s="25" t="str">
        <f t="shared" si="68"/>
        <v>26–44</v>
      </c>
      <c r="S164" s="22" t="s">
        <v>8</v>
      </c>
      <c r="T164" s="40">
        <v>2.5</v>
      </c>
      <c r="U164" s="25" t="str">
        <f t="shared" si="74"/>
        <v>1.5–3</v>
      </c>
      <c r="V164" s="48">
        <v>6.8099999999999994E-2</v>
      </c>
      <c r="W164" s="25" t="str">
        <f t="shared" si="84"/>
        <v>0.07–0.11</v>
      </c>
      <c r="X164" s="22">
        <v>3</v>
      </c>
      <c r="Y164" s="22">
        <v>0</v>
      </c>
      <c r="Z164" s="22">
        <v>0</v>
      </c>
      <c r="AA164" s="22">
        <v>0</v>
      </c>
      <c r="AB164" s="22">
        <v>0</v>
      </c>
      <c r="AC164" s="22">
        <v>3</v>
      </c>
      <c r="AD164" s="22">
        <f t="shared" si="82"/>
        <v>5</v>
      </c>
      <c r="AE164" s="22">
        <v>4</v>
      </c>
      <c r="AP164" s="23" t="str">
        <f t="shared" si="75"/>
        <v>20–30</v>
      </c>
      <c r="AQ164" s="24">
        <v>22.897200000000002</v>
      </c>
      <c r="AR164" s="24">
        <v>58.878500000000003</v>
      </c>
      <c r="AS164" s="27">
        <f t="shared" si="79"/>
        <v>0.94446136621047616</v>
      </c>
      <c r="AT164" s="45"/>
      <c r="AU164" s="45"/>
      <c r="AV164" s="46"/>
      <c r="AW164" s="45"/>
      <c r="AX164" s="45"/>
      <c r="AY164" s="46"/>
      <c r="BI164" s="28">
        <v>14.392520000000001</v>
      </c>
      <c r="BK164" s="49"/>
    </row>
    <row r="165" spans="1:63" ht="13.95" customHeight="1" x14ac:dyDescent="0.25">
      <c r="A165" s="22">
        <v>162</v>
      </c>
      <c r="B165" s="22">
        <v>22</v>
      </c>
      <c r="C165" s="22" t="s">
        <v>177</v>
      </c>
      <c r="D165" s="22" t="s">
        <v>61</v>
      </c>
      <c r="E165" s="23">
        <v>0.67</v>
      </c>
      <c r="F165" s="23" t="str">
        <f t="shared" si="73"/>
        <v>&gt;0.5</v>
      </c>
      <c r="G165" s="24">
        <v>7.98</v>
      </c>
      <c r="H165" s="23" t="str">
        <f t="shared" si="80"/>
        <v>&gt;7.0</v>
      </c>
      <c r="K165" s="24">
        <v>13.9</v>
      </c>
      <c r="L165" s="23" t="str">
        <f t="shared" si="83"/>
        <v>10–20</v>
      </c>
      <c r="M165" s="18">
        <v>0</v>
      </c>
      <c r="N165" s="25" t="str">
        <f t="shared" si="71"/>
        <v>&lt;110</v>
      </c>
      <c r="O165" s="18">
        <v>44</v>
      </c>
      <c r="P165" s="25" t="str">
        <f t="shared" si="68"/>
        <v>26–44</v>
      </c>
      <c r="S165" s="22" t="s">
        <v>8</v>
      </c>
      <c r="T165" s="40">
        <v>2.5</v>
      </c>
      <c r="U165" s="25" t="str">
        <f t="shared" si="74"/>
        <v>1.5–3</v>
      </c>
      <c r="V165" s="48">
        <v>6.8099999999999994E-2</v>
      </c>
      <c r="W165" s="25" t="str">
        <f t="shared" si="84"/>
        <v>0.07–0.11</v>
      </c>
      <c r="X165" s="22">
        <v>3</v>
      </c>
      <c r="Y165" s="22">
        <v>0</v>
      </c>
      <c r="Z165" s="22">
        <v>0</v>
      </c>
      <c r="AA165" s="22">
        <v>0</v>
      </c>
      <c r="AB165" s="22">
        <v>0</v>
      </c>
      <c r="AC165" s="22">
        <v>3</v>
      </c>
      <c r="AD165" s="22">
        <f t="shared" si="82"/>
        <v>5</v>
      </c>
      <c r="AE165" s="22">
        <v>4</v>
      </c>
      <c r="AP165" s="23" t="str">
        <f t="shared" si="75"/>
        <v>20–30</v>
      </c>
      <c r="AQ165" s="24">
        <v>25.555599999999998</v>
      </c>
      <c r="AR165" s="24">
        <v>59.1111</v>
      </c>
      <c r="AS165" s="27">
        <f t="shared" si="79"/>
        <v>0.83856225331958423</v>
      </c>
      <c r="AT165" s="45"/>
      <c r="AU165" s="45"/>
      <c r="AV165" s="46"/>
      <c r="AW165" s="45"/>
      <c r="AX165" s="45"/>
      <c r="AY165" s="46"/>
      <c r="BI165" s="28">
        <v>13.4222</v>
      </c>
      <c r="BK165" s="49"/>
    </row>
    <row r="166" spans="1:63" ht="13.95" customHeight="1" x14ac:dyDescent="0.25">
      <c r="A166" s="22">
        <v>163</v>
      </c>
      <c r="B166" s="22">
        <v>22</v>
      </c>
      <c r="C166" s="22" t="s">
        <v>177</v>
      </c>
      <c r="D166" s="22" t="s">
        <v>61</v>
      </c>
      <c r="E166" s="23">
        <v>0.67</v>
      </c>
      <c r="F166" s="23" t="str">
        <f t="shared" si="73"/>
        <v>&gt;0.5</v>
      </c>
      <c r="G166" s="24">
        <v>7.98</v>
      </c>
      <c r="H166" s="23" t="str">
        <f t="shared" si="80"/>
        <v>&gt;7.0</v>
      </c>
      <c r="K166" s="24">
        <v>13.9</v>
      </c>
      <c r="L166" s="23" t="str">
        <f t="shared" si="83"/>
        <v>10–20</v>
      </c>
      <c r="M166" s="18">
        <v>120</v>
      </c>
      <c r="N166" s="25" t="str">
        <f t="shared" si="71"/>
        <v>110–180</v>
      </c>
      <c r="O166" s="18">
        <v>44</v>
      </c>
      <c r="P166" s="25" t="str">
        <f t="shared" si="68"/>
        <v>26–44</v>
      </c>
      <c r="S166" s="22" t="s">
        <v>8</v>
      </c>
      <c r="T166" s="40">
        <v>2.5</v>
      </c>
      <c r="U166" s="25" t="str">
        <f t="shared" si="74"/>
        <v>1.5–3</v>
      </c>
      <c r="V166" s="48">
        <v>6.8099999999999994E-2</v>
      </c>
      <c r="W166" s="25" t="str">
        <f t="shared" si="84"/>
        <v>0.07–0.11</v>
      </c>
      <c r="X166" s="22">
        <v>3</v>
      </c>
      <c r="Y166" s="22">
        <v>0</v>
      </c>
      <c r="Z166" s="22">
        <v>0</v>
      </c>
      <c r="AA166" s="22">
        <v>0</v>
      </c>
      <c r="AB166" s="22">
        <v>0</v>
      </c>
      <c r="AC166" s="22">
        <v>3</v>
      </c>
      <c r="AD166" s="22">
        <f t="shared" si="82"/>
        <v>5</v>
      </c>
      <c r="AE166" s="22">
        <v>4</v>
      </c>
      <c r="AP166" s="23" t="str">
        <f t="shared" si="75"/>
        <v>20–30</v>
      </c>
      <c r="AQ166" s="24">
        <v>26.222200000000001</v>
      </c>
      <c r="AR166" s="24">
        <v>61.555599999999998</v>
      </c>
      <c r="AS166" s="27">
        <f t="shared" si="79"/>
        <v>0.85333445120106</v>
      </c>
      <c r="AT166" s="45"/>
      <c r="AU166" s="45"/>
      <c r="AV166" s="46"/>
      <c r="AW166" s="45"/>
      <c r="AX166" s="45"/>
      <c r="AY166" s="46"/>
      <c r="BI166" s="28">
        <v>14.13336</v>
      </c>
      <c r="BK166" s="49"/>
    </row>
    <row r="167" spans="1:63" ht="13.95" customHeight="1" x14ac:dyDescent="0.25">
      <c r="A167" s="22">
        <v>164</v>
      </c>
      <c r="B167" s="22">
        <v>22</v>
      </c>
      <c r="C167" s="22" t="s">
        <v>177</v>
      </c>
      <c r="D167" s="22" t="s">
        <v>61</v>
      </c>
      <c r="E167" s="23">
        <v>0.67</v>
      </c>
      <c r="F167" s="23" t="str">
        <f t="shared" si="73"/>
        <v>&gt;0.5</v>
      </c>
      <c r="G167" s="24">
        <v>7.98</v>
      </c>
      <c r="H167" s="23" t="str">
        <f t="shared" si="80"/>
        <v>&gt;7.0</v>
      </c>
      <c r="K167" s="24">
        <v>13.9</v>
      </c>
      <c r="L167" s="23" t="str">
        <f t="shared" si="83"/>
        <v>10–20</v>
      </c>
      <c r="M167" s="18">
        <v>240</v>
      </c>
      <c r="N167" s="25" t="str">
        <f t="shared" si="71"/>
        <v>&gt;180</v>
      </c>
      <c r="O167" s="18">
        <v>44</v>
      </c>
      <c r="P167" s="25" t="str">
        <f t="shared" si="68"/>
        <v>26–44</v>
      </c>
      <c r="S167" s="22" t="s">
        <v>8</v>
      </c>
      <c r="T167" s="40">
        <v>2.5</v>
      </c>
      <c r="U167" s="25" t="str">
        <f t="shared" si="74"/>
        <v>1.5–3</v>
      </c>
      <c r="V167" s="48">
        <v>6.8099999999999994E-2</v>
      </c>
      <c r="W167" s="25" t="str">
        <f t="shared" si="84"/>
        <v>0.07–0.11</v>
      </c>
      <c r="X167" s="22">
        <v>3</v>
      </c>
      <c r="Y167" s="22">
        <v>0</v>
      </c>
      <c r="Z167" s="22">
        <v>0</v>
      </c>
      <c r="AA167" s="22">
        <v>0</v>
      </c>
      <c r="AB167" s="22">
        <v>0</v>
      </c>
      <c r="AC167" s="22">
        <v>3</v>
      </c>
      <c r="AD167" s="22">
        <f t="shared" si="82"/>
        <v>5</v>
      </c>
      <c r="AE167" s="22">
        <v>4</v>
      </c>
      <c r="AP167" s="23" t="str">
        <f t="shared" si="75"/>
        <v>20–30</v>
      </c>
      <c r="AQ167" s="24">
        <v>28.666699999999999</v>
      </c>
      <c r="AR167" s="24">
        <v>54.8889</v>
      </c>
      <c r="AS167" s="27">
        <f t="shared" si="79"/>
        <v>0.6495749719054128</v>
      </c>
      <c r="AT167" s="45"/>
      <c r="AU167" s="45"/>
      <c r="AV167" s="46"/>
      <c r="AW167" s="45"/>
      <c r="AX167" s="45"/>
      <c r="AY167" s="46"/>
      <c r="BI167" s="28">
        <v>10.48888</v>
      </c>
      <c r="BK167" s="49"/>
    </row>
    <row r="168" spans="1:63" ht="13.95" customHeight="1" x14ac:dyDescent="0.25">
      <c r="A168" s="22">
        <v>165</v>
      </c>
      <c r="B168" s="22">
        <v>22</v>
      </c>
      <c r="C168" s="22" t="s">
        <v>177</v>
      </c>
      <c r="D168" s="22" t="s">
        <v>61</v>
      </c>
      <c r="E168" s="23">
        <v>0.9</v>
      </c>
      <c r="F168" s="23" t="str">
        <f t="shared" si="73"/>
        <v>&gt;0.5</v>
      </c>
      <c r="G168" s="24">
        <v>7.8</v>
      </c>
      <c r="H168" s="23" t="str">
        <f t="shared" si="80"/>
        <v>&gt;7.0</v>
      </c>
      <c r="K168" s="24">
        <v>1.42</v>
      </c>
      <c r="L168" s="23" t="str">
        <f t="shared" si="83"/>
        <v>&lt;10</v>
      </c>
      <c r="M168" s="18">
        <v>150</v>
      </c>
      <c r="N168" s="25" t="str">
        <f t="shared" si="71"/>
        <v>110–180</v>
      </c>
      <c r="O168" s="18">
        <v>48.4</v>
      </c>
      <c r="P168" s="25" t="str">
        <f t="shared" si="68"/>
        <v>&gt;44</v>
      </c>
      <c r="S168" s="22" t="s">
        <v>8</v>
      </c>
      <c r="T168" s="40">
        <v>2.5</v>
      </c>
      <c r="U168" s="25" t="str">
        <f t="shared" si="74"/>
        <v>1.5–3</v>
      </c>
      <c r="V168" s="48">
        <v>6.8099999999999994E-2</v>
      </c>
      <c r="W168" s="25" t="str">
        <f t="shared" si="84"/>
        <v>0.07–0.11</v>
      </c>
      <c r="X168" s="22">
        <v>3</v>
      </c>
      <c r="Y168" s="22">
        <v>0</v>
      </c>
      <c r="Z168" s="22">
        <v>0</v>
      </c>
      <c r="AA168" s="22">
        <v>0</v>
      </c>
      <c r="AB168" s="22">
        <v>0</v>
      </c>
      <c r="AC168" s="22">
        <v>3</v>
      </c>
      <c r="AD168" s="22">
        <f t="shared" si="82"/>
        <v>5</v>
      </c>
      <c r="AE168" s="22">
        <v>4</v>
      </c>
      <c r="AP168" s="23" t="str">
        <f t="shared" si="75"/>
        <v>30–40</v>
      </c>
      <c r="AQ168" s="24">
        <v>37.799999999999997</v>
      </c>
      <c r="AR168" s="24">
        <v>63.8</v>
      </c>
      <c r="AS168" s="27">
        <f t="shared" si="79"/>
        <v>0.52344408772520223</v>
      </c>
      <c r="AT168" s="45"/>
      <c r="AU168" s="45"/>
      <c r="AV168" s="46"/>
      <c r="AW168" s="45"/>
      <c r="AX168" s="45"/>
      <c r="AY168" s="46"/>
      <c r="BI168" s="28">
        <v>10.4</v>
      </c>
      <c r="BK168" s="49"/>
    </row>
    <row r="169" spans="1:63" ht="13.95" customHeight="1" x14ac:dyDescent="0.25">
      <c r="A169" s="22">
        <v>166</v>
      </c>
      <c r="B169" s="22">
        <v>22</v>
      </c>
      <c r="C169" s="22" t="s">
        <v>177</v>
      </c>
      <c r="D169" s="22" t="s">
        <v>61</v>
      </c>
      <c r="E169" s="23">
        <v>0.9</v>
      </c>
      <c r="F169" s="23" t="str">
        <f t="shared" si="73"/>
        <v>&gt;0.5</v>
      </c>
      <c r="G169" s="24">
        <v>7.8</v>
      </c>
      <c r="H169" s="23" t="str">
        <f t="shared" si="80"/>
        <v>&gt;7.0</v>
      </c>
      <c r="K169" s="24">
        <v>1.42</v>
      </c>
      <c r="L169" s="23" t="str">
        <f t="shared" si="83"/>
        <v>&lt;10</v>
      </c>
      <c r="M169" s="18">
        <v>127.5</v>
      </c>
      <c r="N169" s="25" t="str">
        <f t="shared" si="71"/>
        <v>110–180</v>
      </c>
      <c r="O169" s="18">
        <v>48.4</v>
      </c>
      <c r="P169" s="25" t="str">
        <f t="shared" si="68"/>
        <v>&gt;44</v>
      </c>
      <c r="S169" s="22" t="s">
        <v>8</v>
      </c>
      <c r="T169" s="40">
        <v>2.5</v>
      </c>
      <c r="U169" s="25" t="str">
        <f t="shared" si="74"/>
        <v>1.5–3</v>
      </c>
      <c r="V169" s="48">
        <v>6.8099999999999994E-2</v>
      </c>
      <c r="W169" s="25" t="str">
        <f t="shared" si="84"/>
        <v>0.07–0.11</v>
      </c>
      <c r="X169" s="22">
        <v>3</v>
      </c>
      <c r="Y169" s="22">
        <v>0</v>
      </c>
      <c r="Z169" s="22">
        <v>0</v>
      </c>
      <c r="AA169" s="22">
        <v>0</v>
      </c>
      <c r="AB169" s="22">
        <v>0</v>
      </c>
      <c r="AC169" s="22">
        <v>3</v>
      </c>
      <c r="AD169" s="22">
        <f t="shared" si="82"/>
        <v>5</v>
      </c>
      <c r="AE169" s="22">
        <v>4</v>
      </c>
      <c r="AP169" s="23" t="str">
        <f t="shared" si="75"/>
        <v>30–40</v>
      </c>
      <c r="AQ169" s="24">
        <v>36.799999999999997</v>
      </c>
      <c r="AR169" s="24">
        <v>57.4</v>
      </c>
      <c r="AS169" s="27">
        <f t="shared" si="79"/>
        <v>0.44454645815063559</v>
      </c>
      <c r="AT169" s="45"/>
      <c r="AU169" s="45"/>
      <c r="AV169" s="46"/>
      <c r="AW169" s="45"/>
      <c r="AX169" s="45"/>
      <c r="AY169" s="46"/>
      <c r="BI169" s="28">
        <v>8.24</v>
      </c>
      <c r="BK169" s="49"/>
    </row>
    <row r="170" spans="1:63" ht="13.95" customHeight="1" x14ac:dyDescent="0.25">
      <c r="A170" s="22">
        <v>167</v>
      </c>
      <c r="B170" s="22">
        <v>22</v>
      </c>
      <c r="C170" s="22" t="s">
        <v>177</v>
      </c>
      <c r="D170" s="22" t="s">
        <v>120</v>
      </c>
      <c r="E170" s="23">
        <v>0.9</v>
      </c>
      <c r="F170" s="23" t="str">
        <f t="shared" si="73"/>
        <v>&gt;0.5</v>
      </c>
      <c r="G170" s="24">
        <v>7.8</v>
      </c>
      <c r="H170" s="23" t="str">
        <f t="shared" si="80"/>
        <v>&gt;7.0</v>
      </c>
      <c r="K170" s="24">
        <v>1.42</v>
      </c>
      <c r="L170" s="23" t="str">
        <f t="shared" si="83"/>
        <v>&lt;10</v>
      </c>
      <c r="M170" s="18">
        <v>105</v>
      </c>
      <c r="N170" s="25" t="str">
        <f t="shared" si="71"/>
        <v>&lt;110</v>
      </c>
      <c r="O170" s="18">
        <v>48.4</v>
      </c>
      <c r="P170" s="25" t="str">
        <f t="shared" si="68"/>
        <v>&gt;44</v>
      </c>
      <c r="S170" s="22" t="s">
        <v>8</v>
      </c>
      <c r="T170" s="40">
        <v>2.5</v>
      </c>
      <c r="U170" s="25" t="str">
        <f t="shared" si="74"/>
        <v>1.5–3</v>
      </c>
      <c r="V170" s="48">
        <v>6.8099999999999994E-2</v>
      </c>
      <c r="W170" s="25" t="str">
        <f t="shared" si="84"/>
        <v>0.07–0.11</v>
      </c>
      <c r="X170" s="22">
        <v>3</v>
      </c>
      <c r="Y170" s="22">
        <v>0</v>
      </c>
      <c r="Z170" s="22">
        <v>0</v>
      </c>
      <c r="AA170" s="22">
        <v>0</v>
      </c>
      <c r="AB170" s="22">
        <v>0</v>
      </c>
      <c r="AC170" s="22">
        <v>3</v>
      </c>
      <c r="AD170" s="22">
        <f t="shared" si="82"/>
        <v>5</v>
      </c>
      <c r="AE170" s="22">
        <v>4</v>
      </c>
      <c r="AP170" s="23" t="str">
        <f t="shared" si="75"/>
        <v>30–40</v>
      </c>
      <c r="AQ170" s="24">
        <v>33.799999999999997</v>
      </c>
      <c r="AR170" s="24">
        <v>51.1</v>
      </c>
      <c r="AS170" s="27">
        <f t="shared" si="79"/>
        <v>0.4133236947206857</v>
      </c>
      <c r="AT170" s="45"/>
      <c r="AU170" s="45"/>
      <c r="AV170" s="46"/>
      <c r="AW170" s="45"/>
      <c r="AX170" s="45"/>
      <c r="AY170" s="46"/>
      <c r="BI170" s="28">
        <v>6.9200000000000017</v>
      </c>
      <c r="BK170" s="49"/>
    </row>
    <row r="171" spans="1:63" ht="13.95" customHeight="1" x14ac:dyDescent="0.25">
      <c r="A171" s="22">
        <v>168</v>
      </c>
      <c r="B171" s="22">
        <v>22</v>
      </c>
      <c r="C171" s="22" t="s">
        <v>177</v>
      </c>
      <c r="D171" s="22" t="s">
        <v>61</v>
      </c>
      <c r="E171" s="23">
        <v>0.9</v>
      </c>
      <c r="F171" s="23" t="str">
        <f t="shared" si="73"/>
        <v>&gt;0.5</v>
      </c>
      <c r="G171" s="24">
        <v>7.8</v>
      </c>
      <c r="H171" s="23" t="str">
        <f t="shared" si="80"/>
        <v>&gt;7.0</v>
      </c>
      <c r="K171" s="24">
        <v>1.42</v>
      </c>
      <c r="L171" s="23" t="str">
        <f t="shared" si="83"/>
        <v>&lt;10</v>
      </c>
      <c r="M171" s="18">
        <v>150</v>
      </c>
      <c r="N171" s="25" t="str">
        <f t="shared" si="71"/>
        <v>110–180</v>
      </c>
      <c r="O171" s="18">
        <v>48.4</v>
      </c>
      <c r="P171" s="25" t="str">
        <f t="shared" si="68"/>
        <v>&gt;44</v>
      </c>
      <c r="S171" s="22" t="s">
        <v>8</v>
      </c>
      <c r="T171" s="40">
        <v>2.5</v>
      </c>
      <c r="U171" s="25" t="str">
        <f t="shared" si="74"/>
        <v>1.5–3</v>
      </c>
      <c r="V171" s="48">
        <v>6.8099999999999994E-2</v>
      </c>
      <c r="W171" s="25" t="str">
        <f t="shared" si="84"/>
        <v>0.07–0.11</v>
      </c>
      <c r="X171" s="22">
        <v>3</v>
      </c>
      <c r="Y171" s="22">
        <v>0</v>
      </c>
      <c r="Z171" s="22">
        <v>0</v>
      </c>
      <c r="AA171" s="22">
        <v>0</v>
      </c>
      <c r="AB171" s="22">
        <v>0</v>
      </c>
      <c r="AC171" s="22">
        <v>3</v>
      </c>
      <c r="AD171" s="22">
        <f t="shared" si="82"/>
        <v>5</v>
      </c>
      <c r="AE171" s="22">
        <v>4</v>
      </c>
      <c r="AP171" s="23" t="str">
        <f t="shared" si="75"/>
        <v>30–40</v>
      </c>
      <c r="AQ171" s="24">
        <v>31.7</v>
      </c>
      <c r="AR171" s="24">
        <v>55.6</v>
      </c>
      <c r="AS171" s="27">
        <f t="shared" si="79"/>
        <v>0.56186652037330176</v>
      </c>
      <c r="AT171" s="45"/>
      <c r="AU171" s="45"/>
      <c r="AV171" s="46"/>
      <c r="AW171" s="45"/>
      <c r="AX171" s="45"/>
      <c r="AY171" s="46"/>
      <c r="BI171" s="28">
        <v>9.56</v>
      </c>
      <c r="BK171" s="49"/>
    </row>
    <row r="172" spans="1:63" ht="13.95" customHeight="1" x14ac:dyDescent="0.25">
      <c r="A172" s="22">
        <v>169</v>
      </c>
      <c r="B172" s="22">
        <v>22</v>
      </c>
      <c r="C172" s="22" t="s">
        <v>177</v>
      </c>
      <c r="D172" s="22" t="s">
        <v>121</v>
      </c>
      <c r="E172" s="23">
        <v>0.9</v>
      </c>
      <c r="F172" s="23" t="str">
        <f t="shared" si="73"/>
        <v>&gt;0.5</v>
      </c>
      <c r="G172" s="24">
        <v>7.8</v>
      </c>
      <c r="H172" s="23" t="str">
        <f t="shared" si="80"/>
        <v>&gt;7.0</v>
      </c>
      <c r="K172" s="24">
        <v>1.42</v>
      </c>
      <c r="L172" s="23" t="str">
        <f t="shared" si="83"/>
        <v>&lt;10</v>
      </c>
      <c r="M172" s="18">
        <v>127.5</v>
      </c>
      <c r="N172" s="25" t="str">
        <f t="shared" si="71"/>
        <v>110–180</v>
      </c>
      <c r="O172" s="18">
        <v>48.4</v>
      </c>
      <c r="P172" s="25" t="str">
        <f t="shared" si="68"/>
        <v>&gt;44</v>
      </c>
      <c r="S172" s="22" t="s">
        <v>8</v>
      </c>
      <c r="T172" s="40">
        <v>2.5</v>
      </c>
      <c r="U172" s="25" t="str">
        <f t="shared" si="74"/>
        <v>1.5–3</v>
      </c>
      <c r="V172" s="48">
        <v>6.8099999999999994E-2</v>
      </c>
      <c r="W172" s="25" t="str">
        <f t="shared" si="84"/>
        <v>0.07–0.11</v>
      </c>
      <c r="X172" s="22">
        <v>3</v>
      </c>
      <c r="Y172" s="22">
        <v>0</v>
      </c>
      <c r="Z172" s="22">
        <v>0</v>
      </c>
      <c r="AA172" s="22">
        <v>0</v>
      </c>
      <c r="AB172" s="22">
        <v>0</v>
      </c>
      <c r="AC172" s="22">
        <v>3</v>
      </c>
      <c r="AD172" s="22">
        <f t="shared" si="82"/>
        <v>5</v>
      </c>
      <c r="AE172" s="22">
        <v>4</v>
      </c>
      <c r="AP172" s="23" t="str">
        <f t="shared" si="75"/>
        <v>30–40</v>
      </c>
      <c r="AQ172" s="24">
        <v>36.5</v>
      </c>
      <c r="AR172" s="24">
        <v>53.3</v>
      </c>
      <c r="AS172" s="27">
        <f t="shared" si="79"/>
        <v>0.37862407058335296</v>
      </c>
      <c r="AT172" s="45"/>
      <c r="AU172" s="45"/>
      <c r="AV172" s="46"/>
      <c r="AW172" s="45"/>
      <c r="AX172" s="45"/>
      <c r="AY172" s="46"/>
      <c r="BI172" s="28">
        <v>6.7199999999999989</v>
      </c>
      <c r="BK172" s="49"/>
    </row>
    <row r="173" spans="1:63" ht="13.95" customHeight="1" x14ac:dyDescent="0.25">
      <c r="A173" s="22">
        <v>170</v>
      </c>
      <c r="B173" s="22">
        <v>22</v>
      </c>
      <c r="C173" s="22" t="s">
        <v>177</v>
      </c>
      <c r="D173" s="22" t="s">
        <v>68</v>
      </c>
      <c r="E173" s="23">
        <v>0.9</v>
      </c>
      <c r="F173" s="23" t="str">
        <f t="shared" si="73"/>
        <v>&gt;0.5</v>
      </c>
      <c r="G173" s="24">
        <v>7.8</v>
      </c>
      <c r="H173" s="23" t="str">
        <f t="shared" si="80"/>
        <v>&gt;7.0</v>
      </c>
      <c r="K173" s="24">
        <v>1.42</v>
      </c>
      <c r="L173" s="23" t="str">
        <f t="shared" si="83"/>
        <v>&lt;10</v>
      </c>
      <c r="M173" s="18">
        <v>105</v>
      </c>
      <c r="N173" s="25" t="str">
        <f t="shared" si="71"/>
        <v>&lt;110</v>
      </c>
      <c r="O173" s="18">
        <v>48.4</v>
      </c>
      <c r="P173" s="25" t="str">
        <f t="shared" si="68"/>
        <v>&gt;44</v>
      </c>
      <c r="S173" s="22" t="s">
        <v>8</v>
      </c>
      <c r="T173" s="40">
        <v>2.5</v>
      </c>
      <c r="U173" s="25" t="str">
        <f t="shared" si="74"/>
        <v>1.5–3</v>
      </c>
      <c r="V173" s="48">
        <v>6.8099999999999994E-2</v>
      </c>
      <c r="W173" s="25" t="str">
        <f t="shared" si="84"/>
        <v>0.07–0.11</v>
      </c>
      <c r="X173" s="22">
        <v>3</v>
      </c>
      <c r="Y173" s="22">
        <v>0</v>
      </c>
      <c r="Z173" s="22">
        <v>0</v>
      </c>
      <c r="AA173" s="22">
        <v>0</v>
      </c>
      <c r="AB173" s="22">
        <v>0</v>
      </c>
      <c r="AC173" s="22">
        <v>3</v>
      </c>
      <c r="AD173" s="22">
        <f t="shared" si="82"/>
        <v>5</v>
      </c>
      <c r="AE173" s="22">
        <v>4</v>
      </c>
      <c r="AP173" s="23" t="str">
        <f t="shared" si="75"/>
        <v>30–40</v>
      </c>
      <c r="AQ173" s="24">
        <v>32.1</v>
      </c>
      <c r="AR173" s="24">
        <v>46.6</v>
      </c>
      <c r="AS173" s="27">
        <f t="shared" si="79"/>
        <v>0.37274451099562994</v>
      </c>
      <c r="AT173" s="45"/>
      <c r="AU173" s="45"/>
      <c r="AV173" s="46"/>
      <c r="AW173" s="45"/>
      <c r="AX173" s="45"/>
      <c r="AY173" s="46"/>
      <c r="BI173" s="28">
        <v>5.8</v>
      </c>
      <c r="BK173" s="49"/>
    </row>
    <row r="174" spans="1:63" ht="13.95" customHeight="1" x14ac:dyDescent="0.25">
      <c r="A174" s="22">
        <v>171</v>
      </c>
      <c r="B174" s="22">
        <v>22</v>
      </c>
      <c r="C174" s="22" t="s">
        <v>177</v>
      </c>
      <c r="D174" s="22" t="s">
        <v>61</v>
      </c>
      <c r="E174" s="23">
        <v>0.9</v>
      </c>
      <c r="F174" s="23" t="str">
        <f t="shared" si="73"/>
        <v>&gt;0.5</v>
      </c>
      <c r="G174" s="24">
        <v>7.8</v>
      </c>
      <c r="H174" s="23" t="str">
        <f t="shared" si="80"/>
        <v>&gt;7.0</v>
      </c>
      <c r="K174" s="24">
        <v>1.42</v>
      </c>
      <c r="L174" s="23" t="str">
        <f t="shared" si="83"/>
        <v>&lt;10</v>
      </c>
      <c r="M174" s="18">
        <v>150</v>
      </c>
      <c r="N174" s="25" t="str">
        <f t="shared" si="71"/>
        <v>110–180</v>
      </c>
      <c r="O174" s="18">
        <v>48.4</v>
      </c>
      <c r="P174" s="25" t="str">
        <f t="shared" si="68"/>
        <v>&gt;44</v>
      </c>
      <c r="S174" s="22" t="s">
        <v>8</v>
      </c>
      <c r="T174" s="40">
        <v>2.5</v>
      </c>
      <c r="U174" s="25" t="str">
        <f t="shared" si="74"/>
        <v>1.5–3</v>
      </c>
      <c r="V174" s="48">
        <v>6.8099999999999994E-2</v>
      </c>
      <c r="W174" s="25" t="str">
        <f t="shared" si="84"/>
        <v>0.07–0.11</v>
      </c>
      <c r="X174" s="22">
        <v>3</v>
      </c>
      <c r="Y174" s="22">
        <v>0</v>
      </c>
      <c r="Z174" s="22">
        <v>0</v>
      </c>
      <c r="AA174" s="22">
        <v>0</v>
      </c>
      <c r="AB174" s="22">
        <v>0</v>
      </c>
      <c r="AC174" s="22">
        <v>3</v>
      </c>
      <c r="AD174" s="22">
        <f t="shared" si="82"/>
        <v>5</v>
      </c>
      <c r="AE174" s="22">
        <v>4</v>
      </c>
      <c r="AP174" s="23" t="str">
        <f t="shared" si="75"/>
        <v>20–30</v>
      </c>
      <c r="AQ174" s="24">
        <v>24.495699999999999</v>
      </c>
      <c r="AR174" s="24">
        <v>56.195999999999998</v>
      </c>
      <c r="AS174" s="27">
        <f t="shared" si="79"/>
        <v>0.83034798804652366</v>
      </c>
      <c r="AT174" s="45"/>
      <c r="AU174" s="45"/>
      <c r="AV174" s="46"/>
      <c r="AW174" s="45"/>
      <c r="AX174" s="45"/>
      <c r="AY174" s="46"/>
      <c r="BI174" s="28">
        <v>12.680119999999999</v>
      </c>
      <c r="BK174" s="49"/>
    </row>
    <row r="175" spans="1:63" ht="13.95" customHeight="1" x14ac:dyDescent="0.25">
      <c r="A175" s="22">
        <v>172</v>
      </c>
      <c r="B175" s="22">
        <v>22</v>
      </c>
      <c r="C175" s="22" t="s">
        <v>177</v>
      </c>
      <c r="D175" s="22" t="s">
        <v>61</v>
      </c>
      <c r="E175" s="23">
        <v>0.9</v>
      </c>
      <c r="F175" s="23" t="str">
        <f t="shared" si="73"/>
        <v>&gt;0.5</v>
      </c>
      <c r="G175" s="24">
        <v>7.8</v>
      </c>
      <c r="H175" s="23" t="str">
        <f t="shared" si="80"/>
        <v>&gt;7.0</v>
      </c>
      <c r="K175" s="24">
        <v>1.42</v>
      </c>
      <c r="L175" s="23" t="str">
        <f t="shared" si="83"/>
        <v>&lt;10</v>
      </c>
      <c r="M175" s="18">
        <v>127.5</v>
      </c>
      <c r="N175" s="25" t="str">
        <f t="shared" si="71"/>
        <v>110–180</v>
      </c>
      <c r="O175" s="18">
        <v>48.4</v>
      </c>
      <c r="P175" s="25" t="str">
        <f t="shared" si="68"/>
        <v>&gt;44</v>
      </c>
      <c r="S175" s="22" t="s">
        <v>8</v>
      </c>
      <c r="T175" s="40">
        <v>2.5</v>
      </c>
      <c r="U175" s="25" t="str">
        <f t="shared" si="74"/>
        <v>1.5–3</v>
      </c>
      <c r="V175" s="48">
        <v>6.8099999999999994E-2</v>
      </c>
      <c r="W175" s="25" t="str">
        <f t="shared" si="84"/>
        <v>0.07–0.11</v>
      </c>
      <c r="X175" s="22">
        <v>3</v>
      </c>
      <c r="Y175" s="22">
        <v>0</v>
      </c>
      <c r="Z175" s="22">
        <v>0</v>
      </c>
      <c r="AA175" s="22">
        <v>0</v>
      </c>
      <c r="AB175" s="22">
        <v>0</v>
      </c>
      <c r="AC175" s="22">
        <v>3</v>
      </c>
      <c r="AD175" s="22">
        <f t="shared" si="82"/>
        <v>5</v>
      </c>
      <c r="AE175" s="22">
        <v>4</v>
      </c>
      <c r="AP175" s="23" t="str">
        <f t="shared" si="75"/>
        <v>30–40</v>
      </c>
      <c r="AQ175" s="24">
        <v>34.005800000000001</v>
      </c>
      <c r="AR175" s="24">
        <v>59.654200000000003</v>
      </c>
      <c r="AS175" s="27">
        <f t="shared" si="79"/>
        <v>0.56203345849152297</v>
      </c>
      <c r="AT175" s="45"/>
      <c r="AU175" s="45"/>
      <c r="AV175" s="46"/>
      <c r="AW175" s="45"/>
      <c r="AX175" s="45"/>
      <c r="AY175" s="46"/>
      <c r="BI175" s="28">
        <v>10.259360000000001</v>
      </c>
      <c r="BK175" s="49"/>
    </row>
    <row r="176" spans="1:63" ht="13.95" customHeight="1" x14ac:dyDescent="0.25">
      <c r="A176" s="22">
        <v>173</v>
      </c>
      <c r="B176" s="22">
        <v>22</v>
      </c>
      <c r="C176" s="22" t="s">
        <v>177</v>
      </c>
      <c r="D176" s="22" t="s">
        <v>61</v>
      </c>
      <c r="E176" s="23">
        <v>0.9</v>
      </c>
      <c r="F176" s="23" t="str">
        <f t="shared" si="73"/>
        <v>&gt;0.5</v>
      </c>
      <c r="G176" s="24">
        <v>7.8</v>
      </c>
      <c r="H176" s="23" t="str">
        <f t="shared" si="80"/>
        <v>&gt;7.0</v>
      </c>
      <c r="K176" s="24">
        <v>1.42</v>
      </c>
      <c r="L176" s="23" t="str">
        <f t="shared" si="83"/>
        <v>&lt;10</v>
      </c>
      <c r="M176" s="18">
        <v>105</v>
      </c>
      <c r="N176" s="25" t="str">
        <f t="shared" si="71"/>
        <v>&lt;110</v>
      </c>
      <c r="O176" s="18">
        <v>48.4</v>
      </c>
      <c r="P176" s="25" t="str">
        <f t="shared" si="68"/>
        <v>&gt;44</v>
      </c>
      <c r="S176" s="22" t="s">
        <v>8</v>
      </c>
      <c r="T176" s="40">
        <v>2.5</v>
      </c>
      <c r="U176" s="25" t="str">
        <f t="shared" si="74"/>
        <v>1.5–3</v>
      </c>
      <c r="V176" s="48">
        <v>6.8099999999999994E-2</v>
      </c>
      <c r="W176" s="25" t="str">
        <f t="shared" si="84"/>
        <v>0.07–0.11</v>
      </c>
      <c r="X176" s="22">
        <v>3</v>
      </c>
      <c r="Y176" s="22">
        <v>0</v>
      </c>
      <c r="Z176" s="22">
        <v>0</v>
      </c>
      <c r="AA176" s="22">
        <v>0</v>
      </c>
      <c r="AB176" s="22">
        <v>0</v>
      </c>
      <c r="AC176" s="22">
        <v>3</v>
      </c>
      <c r="AD176" s="22">
        <f t="shared" si="82"/>
        <v>5</v>
      </c>
      <c r="AE176" s="22">
        <v>4</v>
      </c>
      <c r="AP176" s="23" t="str">
        <f t="shared" si="75"/>
        <v>20–30</v>
      </c>
      <c r="AQ176" s="24">
        <v>22.7666</v>
      </c>
      <c r="AR176" s="24">
        <v>58.7896</v>
      </c>
      <c r="AS176" s="27">
        <f t="shared" si="79"/>
        <v>0.94867041886614589</v>
      </c>
      <c r="AT176" s="45"/>
      <c r="AU176" s="45"/>
      <c r="AV176" s="46"/>
      <c r="AW176" s="45"/>
      <c r="AX176" s="45"/>
      <c r="AY176" s="46"/>
      <c r="BI176" s="28">
        <v>14.409199999999998</v>
      </c>
      <c r="BK176" s="49"/>
    </row>
    <row r="177" spans="1:63" ht="13.95" customHeight="1" x14ac:dyDescent="0.25">
      <c r="A177" s="22">
        <v>174</v>
      </c>
      <c r="B177" s="22">
        <v>22</v>
      </c>
      <c r="C177" s="22" t="s">
        <v>177</v>
      </c>
      <c r="D177" s="22" t="s">
        <v>61</v>
      </c>
      <c r="E177" s="23">
        <v>0.67</v>
      </c>
      <c r="F177" s="23" t="str">
        <f t="shared" si="73"/>
        <v>&gt;0.5</v>
      </c>
      <c r="G177" s="24">
        <v>7.98</v>
      </c>
      <c r="H177" s="23" t="str">
        <f t="shared" si="80"/>
        <v>&gt;7.0</v>
      </c>
      <c r="K177" s="24">
        <v>13.9</v>
      </c>
      <c r="L177" s="23" t="str">
        <f t="shared" si="83"/>
        <v>10–20</v>
      </c>
      <c r="M177" s="18">
        <v>0</v>
      </c>
      <c r="N177" s="25" t="str">
        <f t="shared" si="71"/>
        <v>&lt;110</v>
      </c>
      <c r="O177" s="18">
        <v>44</v>
      </c>
      <c r="P177" s="25" t="str">
        <f t="shared" si="68"/>
        <v>26–44</v>
      </c>
      <c r="S177" s="22" t="s">
        <v>8</v>
      </c>
      <c r="T177" s="40">
        <v>2.5</v>
      </c>
      <c r="U177" s="25" t="str">
        <f t="shared" si="74"/>
        <v>1.5–3</v>
      </c>
      <c r="V177" s="48">
        <v>6.8099999999999994E-2</v>
      </c>
      <c r="W177" s="25" t="str">
        <f t="shared" si="84"/>
        <v>0.07–0.11</v>
      </c>
      <c r="X177" s="22">
        <v>3</v>
      </c>
      <c r="Y177" s="22">
        <v>0</v>
      </c>
      <c r="Z177" s="22">
        <v>0</v>
      </c>
      <c r="AA177" s="22">
        <v>0</v>
      </c>
      <c r="AB177" s="22">
        <v>0</v>
      </c>
      <c r="AC177" s="22">
        <v>3</v>
      </c>
      <c r="AD177" s="22">
        <f t="shared" si="82"/>
        <v>5</v>
      </c>
      <c r="AE177" s="22">
        <v>4</v>
      </c>
      <c r="AP177" s="23" t="str">
        <f t="shared" si="75"/>
        <v>20–30</v>
      </c>
      <c r="AQ177" s="24">
        <v>25.228000000000002</v>
      </c>
      <c r="AR177" s="24">
        <v>58.9666</v>
      </c>
      <c r="AS177" s="27">
        <f t="shared" si="79"/>
        <v>0.84901669311333605</v>
      </c>
      <c r="AT177" s="45"/>
      <c r="AU177" s="45"/>
      <c r="AV177" s="46"/>
      <c r="AW177" s="45"/>
      <c r="AX177" s="45"/>
      <c r="AY177" s="46"/>
      <c r="BI177" s="28">
        <v>13.495439999999999</v>
      </c>
      <c r="BK177" s="49"/>
    </row>
    <row r="178" spans="1:63" ht="13.95" customHeight="1" x14ac:dyDescent="0.25">
      <c r="A178" s="22">
        <v>175</v>
      </c>
      <c r="B178" s="22">
        <v>22</v>
      </c>
      <c r="C178" s="22" t="s">
        <v>177</v>
      </c>
      <c r="D178" s="22" t="s">
        <v>121</v>
      </c>
      <c r="E178" s="23">
        <v>0.67</v>
      </c>
      <c r="F178" s="23" t="str">
        <f t="shared" si="73"/>
        <v>&gt;0.5</v>
      </c>
      <c r="G178" s="24">
        <v>7.98</v>
      </c>
      <c r="H178" s="23" t="str">
        <f t="shared" si="80"/>
        <v>&gt;7.0</v>
      </c>
      <c r="K178" s="24">
        <v>13.9</v>
      </c>
      <c r="L178" s="23" t="str">
        <f t="shared" si="83"/>
        <v>10–20</v>
      </c>
      <c r="M178" s="18">
        <v>120</v>
      </c>
      <c r="N178" s="25" t="str">
        <f t="shared" si="71"/>
        <v>110–180</v>
      </c>
      <c r="O178" s="18">
        <v>44</v>
      </c>
      <c r="P178" s="25" t="str">
        <f t="shared" si="68"/>
        <v>26–44</v>
      </c>
      <c r="S178" s="22" t="s">
        <v>8</v>
      </c>
      <c r="T178" s="40">
        <v>2.5</v>
      </c>
      <c r="U178" s="25" t="str">
        <f t="shared" si="74"/>
        <v>1.5–3</v>
      </c>
      <c r="V178" s="48">
        <v>6.8099999999999994E-2</v>
      </c>
      <c r="W178" s="25" t="str">
        <f t="shared" si="84"/>
        <v>0.07–0.11</v>
      </c>
      <c r="X178" s="22">
        <v>3</v>
      </c>
      <c r="Y178" s="22">
        <v>0</v>
      </c>
      <c r="Z178" s="22">
        <v>0</v>
      </c>
      <c r="AA178" s="22">
        <v>0</v>
      </c>
      <c r="AB178" s="22">
        <v>0</v>
      </c>
      <c r="AC178" s="22">
        <v>3</v>
      </c>
      <c r="AD178" s="22">
        <f t="shared" si="82"/>
        <v>5</v>
      </c>
      <c r="AE178" s="22">
        <v>4</v>
      </c>
      <c r="AP178" s="23" t="str">
        <f t="shared" si="75"/>
        <v>20–30</v>
      </c>
      <c r="AQ178" s="24">
        <v>27.355599999999999</v>
      </c>
      <c r="AR178" s="24">
        <v>57.142899999999997</v>
      </c>
      <c r="AS178" s="27">
        <f t="shared" si="79"/>
        <v>0.73663388694420384</v>
      </c>
      <c r="AT178" s="45"/>
      <c r="AU178" s="45"/>
      <c r="AV178" s="46"/>
      <c r="AW178" s="45"/>
      <c r="AX178" s="45"/>
      <c r="AY178" s="46"/>
      <c r="BI178" s="28">
        <v>11.914919999999999</v>
      </c>
      <c r="BK178" s="49"/>
    </row>
    <row r="179" spans="1:63" ht="13.95" customHeight="1" x14ac:dyDescent="0.25">
      <c r="A179" s="22">
        <v>176</v>
      </c>
      <c r="B179" s="22">
        <v>22</v>
      </c>
      <c r="C179" s="22" t="s">
        <v>177</v>
      </c>
      <c r="D179" s="22" t="s">
        <v>61</v>
      </c>
      <c r="E179" s="23">
        <v>0.67</v>
      </c>
      <c r="F179" s="23" t="str">
        <f t="shared" si="73"/>
        <v>&gt;0.5</v>
      </c>
      <c r="G179" s="24">
        <v>7.98</v>
      </c>
      <c r="H179" s="23" t="str">
        <f t="shared" si="80"/>
        <v>&gt;7.0</v>
      </c>
      <c r="K179" s="24">
        <v>13.9</v>
      </c>
      <c r="L179" s="23" t="str">
        <f t="shared" si="83"/>
        <v>10–20</v>
      </c>
      <c r="M179" s="18">
        <v>240</v>
      </c>
      <c r="N179" s="25" t="str">
        <f t="shared" si="71"/>
        <v>&gt;180</v>
      </c>
      <c r="O179" s="18">
        <v>44</v>
      </c>
      <c r="P179" s="25" t="str">
        <f t="shared" si="68"/>
        <v>26–44</v>
      </c>
      <c r="S179" s="22" t="s">
        <v>8</v>
      </c>
      <c r="T179" s="40">
        <v>2.5</v>
      </c>
      <c r="U179" s="25" t="str">
        <f t="shared" si="74"/>
        <v>1.5–3</v>
      </c>
      <c r="V179" s="48">
        <v>6.8099999999999994E-2</v>
      </c>
      <c r="W179" s="25" t="str">
        <f t="shared" si="84"/>
        <v>0.07–0.11</v>
      </c>
      <c r="X179" s="22">
        <v>3</v>
      </c>
      <c r="Y179" s="22">
        <v>0</v>
      </c>
      <c r="Z179" s="22">
        <v>0</v>
      </c>
      <c r="AA179" s="22">
        <v>0</v>
      </c>
      <c r="AB179" s="22">
        <v>0</v>
      </c>
      <c r="AC179" s="22">
        <v>3</v>
      </c>
      <c r="AD179" s="22">
        <f t="shared" si="82"/>
        <v>5</v>
      </c>
      <c r="AE179" s="22">
        <v>4</v>
      </c>
      <c r="AP179" s="23" t="str">
        <f t="shared" si="75"/>
        <v>20–30</v>
      </c>
      <c r="AQ179" s="24">
        <v>28.571400000000001</v>
      </c>
      <c r="AR179" s="24">
        <v>55.0152</v>
      </c>
      <c r="AS179" s="27">
        <f t="shared" si="79"/>
        <v>0.65520329319521586</v>
      </c>
      <c r="AT179" s="45"/>
      <c r="AU179" s="45"/>
      <c r="AV179" s="46"/>
      <c r="AW179" s="45"/>
      <c r="AX179" s="45"/>
      <c r="AY179" s="46"/>
      <c r="BI179" s="28">
        <v>10.57752</v>
      </c>
      <c r="BK179" s="49"/>
    </row>
    <row r="180" spans="1:63" ht="13.95" customHeight="1" x14ac:dyDescent="0.25">
      <c r="A180" s="22">
        <v>177</v>
      </c>
      <c r="B180" s="22">
        <v>23</v>
      </c>
      <c r="C180" s="22" t="s">
        <v>512</v>
      </c>
      <c r="D180" s="22" t="s">
        <v>68</v>
      </c>
      <c r="E180" s="23">
        <v>0.65</v>
      </c>
      <c r="F180" s="23" t="str">
        <f t="shared" si="73"/>
        <v>&gt;0.5</v>
      </c>
      <c r="G180" s="24">
        <v>8.1</v>
      </c>
      <c r="H180" s="23" t="str">
        <f t="shared" si="80"/>
        <v>&gt;7.0</v>
      </c>
      <c r="K180" s="24">
        <v>13.8</v>
      </c>
      <c r="L180" s="23" t="str">
        <f t="shared" si="83"/>
        <v>10–20</v>
      </c>
      <c r="M180" s="18">
        <v>0</v>
      </c>
      <c r="N180" s="25" t="str">
        <f t="shared" si="71"/>
        <v>&lt;110</v>
      </c>
      <c r="O180" s="18">
        <v>44</v>
      </c>
      <c r="P180" s="25" t="str">
        <f t="shared" si="68"/>
        <v>26–44</v>
      </c>
      <c r="S180" s="22" t="s">
        <v>8</v>
      </c>
      <c r="T180" s="40">
        <v>2.0429999999999997</v>
      </c>
      <c r="U180" s="25" t="str">
        <f t="shared" si="74"/>
        <v>1.5–3</v>
      </c>
      <c r="V180" s="48">
        <v>6.8099999999999994E-2</v>
      </c>
      <c r="W180" s="25" t="str">
        <f t="shared" si="84"/>
        <v>0.07–0.11</v>
      </c>
      <c r="X180" s="22">
        <v>3</v>
      </c>
      <c r="Y180" s="22">
        <v>0</v>
      </c>
      <c r="Z180" s="22">
        <v>0</v>
      </c>
      <c r="AA180" s="22">
        <v>0</v>
      </c>
      <c r="AB180" s="22">
        <v>0</v>
      </c>
      <c r="AC180" s="22">
        <v>3</v>
      </c>
      <c r="AD180" s="22">
        <f t="shared" si="82"/>
        <v>5</v>
      </c>
      <c r="AE180" s="22">
        <v>4</v>
      </c>
      <c r="AF180" s="23" t="str">
        <f t="shared" ref="AF180:AF203" si="85">IF(AG180&gt;6000,"&gt;6000",IF(AG180&gt;4000,"4000–6000",IF(AG180&gt;2000,"2000–4000","&lt;2000")))</f>
        <v>&lt;2000</v>
      </c>
      <c r="AG180" s="18">
        <v>1989.6113744075828</v>
      </c>
      <c r="AH180" s="18">
        <v>1955.602305475504</v>
      </c>
      <c r="AI180" s="27">
        <f t="shared" ref="AI180:AI203" si="86">LN(AH180/AG180)</f>
        <v>-1.7241099791350821E-2</v>
      </c>
      <c r="AP180" s="23" t="str">
        <f t="shared" si="75"/>
        <v>20–30</v>
      </c>
      <c r="AQ180" s="24">
        <v>21.1</v>
      </c>
      <c r="AR180" s="24">
        <v>34.700000000000003</v>
      </c>
      <c r="AS180" s="27">
        <f t="shared" si="79"/>
        <v>0.49746664647079269</v>
      </c>
      <c r="AT180" s="45"/>
      <c r="AU180" s="45"/>
      <c r="AV180" s="46"/>
      <c r="AW180" s="45"/>
      <c r="AX180" s="45"/>
      <c r="AY180" s="46"/>
      <c r="AZ180" s="18">
        <v>41.980800000000002</v>
      </c>
      <c r="BA180" s="18">
        <v>67.859399999999994</v>
      </c>
      <c r="BB180" s="27">
        <f t="shared" ref="BB180:BB203" si="87">LN(BA180/AZ180)</f>
        <v>0.48022554667944178</v>
      </c>
      <c r="BC180" s="18">
        <v>11.2013</v>
      </c>
      <c r="BD180" s="18">
        <v>40.4221</v>
      </c>
      <c r="BE180" s="27">
        <f t="shared" ref="BE180:BE197" si="88">LN(BD180/BC180)</f>
        <v>1.2833468221100157</v>
      </c>
      <c r="BF180" s="18">
        <v>53.182100000000005</v>
      </c>
      <c r="BG180" s="18">
        <v>108.28149999999999</v>
      </c>
      <c r="BH180" s="27">
        <f t="shared" ref="BH180:BH197" si="89">LN(BG180/BF180)</f>
        <v>0.71101244405917574</v>
      </c>
      <c r="BI180" s="28">
        <v>6.656877141458641</v>
      </c>
      <c r="BK180" s="49"/>
    </row>
    <row r="181" spans="1:63" ht="13.95" customHeight="1" x14ac:dyDescent="0.25">
      <c r="A181" s="22">
        <v>178</v>
      </c>
      <c r="B181" s="22">
        <v>23</v>
      </c>
      <c r="C181" s="22" t="s">
        <v>512</v>
      </c>
      <c r="D181" s="22" t="s">
        <v>61</v>
      </c>
      <c r="E181" s="23">
        <v>0.65</v>
      </c>
      <c r="F181" s="23" t="str">
        <f t="shared" si="73"/>
        <v>&gt;0.5</v>
      </c>
      <c r="G181" s="24">
        <v>8.1</v>
      </c>
      <c r="H181" s="23" t="str">
        <f t="shared" si="80"/>
        <v>&gt;7.0</v>
      </c>
      <c r="K181" s="24">
        <v>13.8</v>
      </c>
      <c r="L181" s="23" t="str">
        <f t="shared" si="83"/>
        <v>10–20</v>
      </c>
      <c r="M181" s="18">
        <v>120</v>
      </c>
      <c r="N181" s="25" t="str">
        <f t="shared" si="71"/>
        <v>110–180</v>
      </c>
      <c r="O181" s="18">
        <v>44</v>
      </c>
      <c r="P181" s="25" t="str">
        <f t="shared" si="68"/>
        <v>26–44</v>
      </c>
      <c r="S181" s="22" t="s">
        <v>8</v>
      </c>
      <c r="T181" s="40">
        <v>2.0429999999999997</v>
      </c>
      <c r="U181" s="25" t="str">
        <f t="shared" si="74"/>
        <v>1.5–3</v>
      </c>
      <c r="V181" s="48">
        <v>6.8099999999999994E-2</v>
      </c>
      <c r="W181" s="25" t="str">
        <f t="shared" si="84"/>
        <v>0.07–0.11</v>
      </c>
      <c r="X181" s="22">
        <v>3</v>
      </c>
      <c r="Y181" s="22">
        <v>0</v>
      </c>
      <c r="Z181" s="22">
        <v>0</v>
      </c>
      <c r="AA181" s="22">
        <v>0</v>
      </c>
      <c r="AB181" s="22">
        <v>0</v>
      </c>
      <c r="AC181" s="22">
        <v>3</v>
      </c>
      <c r="AD181" s="22">
        <f t="shared" si="82"/>
        <v>5</v>
      </c>
      <c r="AE181" s="22">
        <v>4</v>
      </c>
      <c r="AF181" s="23" t="str">
        <f t="shared" si="85"/>
        <v>2000–4000</v>
      </c>
      <c r="AG181" s="18">
        <v>2742.5445544554459</v>
      </c>
      <c r="AH181" s="18">
        <v>2632.0489977728284</v>
      </c>
      <c r="AI181" s="27">
        <f t="shared" si="86"/>
        <v>-4.1123529497642336E-2</v>
      </c>
      <c r="AP181" s="23" t="str">
        <f t="shared" si="75"/>
        <v>20–30</v>
      </c>
      <c r="AQ181" s="24">
        <v>20.2</v>
      </c>
      <c r="AR181" s="24">
        <v>44.9</v>
      </c>
      <c r="AS181" s="27">
        <f t="shared" si="79"/>
        <v>0.79875519034104958</v>
      </c>
      <c r="AT181" s="45"/>
      <c r="AU181" s="45"/>
      <c r="AV181" s="46"/>
      <c r="AW181" s="45"/>
      <c r="AX181" s="45"/>
      <c r="AY181" s="46"/>
      <c r="AZ181" s="18">
        <v>55.3994</v>
      </c>
      <c r="BA181" s="18">
        <v>118.179</v>
      </c>
      <c r="BB181" s="27">
        <f t="shared" si="87"/>
        <v>0.75763166084340738</v>
      </c>
      <c r="BC181" s="18">
        <v>18.993500000000001</v>
      </c>
      <c r="BD181" s="18">
        <v>81.331199999999995</v>
      </c>
      <c r="BE181" s="27">
        <f t="shared" si="88"/>
        <v>1.4544328914009685</v>
      </c>
      <c r="BF181" s="18">
        <v>74.392899999999997</v>
      </c>
      <c r="BG181" s="18">
        <v>199.5102</v>
      </c>
      <c r="BH181" s="27">
        <f t="shared" si="89"/>
        <v>0.98650485566470769</v>
      </c>
      <c r="BI181" s="28">
        <v>12.090063631913853</v>
      </c>
      <c r="BK181" s="49"/>
    </row>
    <row r="182" spans="1:63" ht="13.95" customHeight="1" x14ac:dyDescent="0.25">
      <c r="A182" s="22">
        <v>179</v>
      </c>
      <c r="B182" s="22">
        <v>23</v>
      </c>
      <c r="C182" s="22" t="s">
        <v>512</v>
      </c>
      <c r="D182" s="22" t="s">
        <v>61</v>
      </c>
      <c r="E182" s="23">
        <v>0.65</v>
      </c>
      <c r="F182" s="23" t="str">
        <f t="shared" si="73"/>
        <v>&gt;0.5</v>
      </c>
      <c r="G182" s="24">
        <v>8.1</v>
      </c>
      <c r="H182" s="23" t="str">
        <f t="shared" si="80"/>
        <v>&gt;7.0</v>
      </c>
      <c r="K182" s="24">
        <v>13.8</v>
      </c>
      <c r="L182" s="23" t="str">
        <f t="shared" si="83"/>
        <v>10–20</v>
      </c>
      <c r="M182" s="18">
        <v>240</v>
      </c>
      <c r="N182" s="25" t="str">
        <f t="shared" si="71"/>
        <v>&gt;180</v>
      </c>
      <c r="O182" s="18">
        <v>44</v>
      </c>
      <c r="P182" s="25" t="str">
        <f t="shared" si="68"/>
        <v>26–44</v>
      </c>
      <c r="S182" s="22" t="s">
        <v>8</v>
      </c>
      <c r="T182" s="40">
        <v>2.0429999999999997</v>
      </c>
      <c r="U182" s="25" t="str">
        <f t="shared" si="74"/>
        <v>1.5–3</v>
      </c>
      <c r="V182" s="48">
        <v>6.8099999999999994E-2</v>
      </c>
      <c r="W182" s="25" t="str">
        <f t="shared" si="84"/>
        <v>0.07–0.11</v>
      </c>
      <c r="X182" s="22">
        <v>3</v>
      </c>
      <c r="Y182" s="22">
        <v>0</v>
      </c>
      <c r="Z182" s="22">
        <v>0</v>
      </c>
      <c r="AA182" s="22">
        <v>0</v>
      </c>
      <c r="AB182" s="22">
        <v>0</v>
      </c>
      <c r="AC182" s="22">
        <v>3</v>
      </c>
      <c r="AD182" s="22">
        <f t="shared" si="82"/>
        <v>5</v>
      </c>
      <c r="AE182" s="22">
        <v>4</v>
      </c>
      <c r="AF182" s="23" t="str">
        <f t="shared" si="85"/>
        <v>2000–4000</v>
      </c>
      <c r="AG182" s="18">
        <v>2562.7682403433478</v>
      </c>
      <c r="AH182" s="18">
        <v>2561.3732193732194</v>
      </c>
      <c r="AI182" s="27">
        <f t="shared" si="86"/>
        <v>-5.4448965375380142E-4</v>
      </c>
      <c r="AP182" s="23" t="str">
        <f t="shared" si="75"/>
        <v>20–30</v>
      </c>
      <c r="AQ182" s="24">
        <v>23.3</v>
      </c>
      <c r="AR182" s="24">
        <v>35.1</v>
      </c>
      <c r="AS182" s="27">
        <f t="shared" si="79"/>
        <v>0.40974776990016526</v>
      </c>
      <c r="AT182" s="45"/>
      <c r="AU182" s="45"/>
      <c r="AV182" s="46"/>
      <c r="AW182" s="45"/>
      <c r="AX182" s="45"/>
      <c r="AY182" s="46"/>
      <c r="AZ182" s="18">
        <v>59.712499999999999</v>
      </c>
      <c r="BA182" s="18">
        <v>89.904200000000003</v>
      </c>
      <c r="BB182" s="27">
        <f t="shared" si="87"/>
        <v>0.40920328024641156</v>
      </c>
      <c r="BC182" s="18">
        <v>23.3766</v>
      </c>
      <c r="BD182" s="18">
        <v>131.98099999999999</v>
      </c>
      <c r="BE182" s="27">
        <f t="shared" si="88"/>
        <v>1.7309224508020904</v>
      </c>
      <c r="BF182" s="18">
        <v>83.089100000000002</v>
      </c>
      <c r="BG182" s="18">
        <v>221.8852</v>
      </c>
      <c r="BH182" s="27">
        <f t="shared" si="89"/>
        <v>0.9822466050141212</v>
      </c>
      <c r="BI182" s="28">
        <v>5.7758198727361734</v>
      </c>
      <c r="BK182" s="49"/>
    </row>
    <row r="183" spans="1:63" ht="13.95" customHeight="1" x14ac:dyDescent="0.25">
      <c r="A183" s="22">
        <v>180</v>
      </c>
      <c r="B183" s="22">
        <v>23</v>
      </c>
      <c r="C183" s="22" t="s">
        <v>512</v>
      </c>
      <c r="D183" s="22" t="s">
        <v>61</v>
      </c>
      <c r="E183" s="23">
        <v>0.65</v>
      </c>
      <c r="F183" s="23" t="str">
        <f t="shared" si="73"/>
        <v>&gt;0.5</v>
      </c>
      <c r="G183" s="24">
        <v>8.1</v>
      </c>
      <c r="H183" s="23" t="str">
        <f t="shared" si="80"/>
        <v>&gt;7.0</v>
      </c>
      <c r="K183" s="24">
        <v>13.8</v>
      </c>
      <c r="L183" s="23" t="str">
        <f t="shared" si="83"/>
        <v>10–20</v>
      </c>
      <c r="M183" s="18">
        <v>0</v>
      </c>
      <c r="N183" s="25" t="str">
        <f t="shared" si="71"/>
        <v>&lt;110</v>
      </c>
      <c r="O183" s="18">
        <v>44</v>
      </c>
      <c r="P183" s="25" t="str">
        <f t="shared" si="68"/>
        <v>26–44</v>
      </c>
      <c r="S183" s="22" t="s">
        <v>8</v>
      </c>
      <c r="T183" s="40">
        <v>2.0429999999999997</v>
      </c>
      <c r="U183" s="25" t="str">
        <f t="shared" si="74"/>
        <v>1.5–3</v>
      </c>
      <c r="V183" s="48">
        <v>6.8099999999999994E-2</v>
      </c>
      <c r="W183" s="25" t="str">
        <f t="shared" si="84"/>
        <v>0.07–0.11</v>
      </c>
      <c r="X183" s="22">
        <v>3</v>
      </c>
      <c r="Y183" s="22">
        <v>0</v>
      </c>
      <c r="Z183" s="22">
        <v>0</v>
      </c>
      <c r="AA183" s="22">
        <v>0</v>
      </c>
      <c r="AB183" s="22">
        <v>0</v>
      </c>
      <c r="AC183" s="22">
        <v>3</v>
      </c>
      <c r="AD183" s="22">
        <f t="shared" si="82"/>
        <v>5</v>
      </c>
      <c r="AE183" s="22">
        <v>4</v>
      </c>
      <c r="AF183" s="23" t="str">
        <f t="shared" si="85"/>
        <v>&lt;2000</v>
      </c>
      <c r="AG183" s="18">
        <v>1758.5423728813562</v>
      </c>
      <c r="AH183" s="18">
        <v>1751.0916030534352</v>
      </c>
      <c r="AI183" s="27">
        <f t="shared" si="86"/>
        <v>-4.2459020355688042E-3</v>
      </c>
      <c r="AP183" s="23" t="str">
        <f t="shared" si="75"/>
        <v>20–30</v>
      </c>
      <c r="AQ183" s="24">
        <v>23.6</v>
      </c>
      <c r="AR183" s="24">
        <v>39.299999999999997</v>
      </c>
      <c r="AS183" s="27">
        <f t="shared" si="79"/>
        <v>0.50997780684365102</v>
      </c>
      <c r="AT183" s="45"/>
      <c r="AU183" s="45"/>
      <c r="AV183" s="46"/>
      <c r="AW183" s="45"/>
      <c r="AX183" s="45"/>
      <c r="AY183" s="46"/>
      <c r="AZ183" s="18">
        <v>41.501600000000003</v>
      </c>
      <c r="BA183" s="18">
        <v>68.817899999999995</v>
      </c>
      <c r="BB183" s="27">
        <f t="shared" si="87"/>
        <v>0.50573190480808239</v>
      </c>
      <c r="BC183" s="18">
        <v>6.8181799999999999</v>
      </c>
      <c r="BD183" s="18">
        <v>49.6753</v>
      </c>
      <c r="BE183" s="27">
        <f t="shared" si="88"/>
        <v>1.9859152536035651</v>
      </c>
      <c r="BF183" s="18">
        <v>48.319780000000002</v>
      </c>
      <c r="BG183" s="18">
        <v>118.4932</v>
      </c>
      <c r="BH183" s="27">
        <f t="shared" si="89"/>
        <v>0.89701457432635612</v>
      </c>
      <c r="BI183" s="28">
        <v>7.6847772883015164</v>
      </c>
      <c r="BK183" s="49"/>
    </row>
    <row r="184" spans="1:63" ht="13.95" customHeight="1" x14ac:dyDescent="0.25">
      <c r="A184" s="22">
        <v>181</v>
      </c>
      <c r="B184" s="22">
        <v>23</v>
      </c>
      <c r="C184" s="22" t="s">
        <v>512</v>
      </c>
      <c r="D184" s="22" t="s">
        <v>61</v>
      </c>
      <c r="E184" s="23">
        <v>0.65</v>
      </c>
      <c r="F184" s="23" t="str">
        <f t="shared" si="73"/>
        <v>&gt;0.5</v>
      </c>
      <c r="G184" s="24">
        <v>8.1</v>
      </c>
      <c r="H184" s="23" t="str">
        <f t="shared" si="80"/>
        <v>&gt;7.0</v>
      </c>
      <c r="K184" s="24">
        <v>13.8</v>
      </c>
      <c r="L184" s="23" t="str">
        <f t="shared" si="83"/>
        <v>10–20</v>
      </c>
      <c r="M184" s="18">
        <v>120</v>
      </c>
      <c r="N184" s="25" t="str">
        <f t="shared" si="71"/>
        <v>110–180</v>
      </c>
      <c r="O184" s="18">
        <v>44</v>
      </c>
      <c r="P184" s="25" t="str">
        <f t="shared" si="68"/>
        <v>26–44</v>
      </c>
      <c r="S184" s="22" t="s">
        <v>8</v>
      </c>
      <c r="T184" s="40">
        <v>2.0429999999999997</v>
      </c>
      <c r="U184" s="25" t="str">
        <f t="shared" si="74"/>
        <v>1.5–3</v>
      </c>
      <c r="V184" s="48">
        <v>6.8099999999999994E-2</v>
      </c>
      <c r="W184" s="25" t="str">
        <f t="shared" si="84"/>
        <v>0.07–0.11</v>
      </c>
      <c r="X184" s="22">
        <v>3</v>
      </c>
      <c r="Y184" s="22">
        <v>0</v>
      </c>
      <c r="Z184" s="22">
        <v>0</v>
      </c>
      <c r="AA184" s="22">
        <v>0</v>
      </c>
      <c r="AB184" s="22">
        <v>0</v>
      </c>
      <c r="AC184" s="22">
        <v>3</v>
      </c>
      <c r="AD184" s="22">
        <f t="shared" si="82"/>
        <v>5</v>
      </c>
      <c r="AE184" s="22">
        <v>4</v>
      </c>
      <c r="AF184" s="23" t="str">
        <f t="shared" si="85"/>
        <v>4000–6000</v>
      </c>
      <c r="AG184" s="18">
        <v>4052.8071065989852</v>
      </c>
      <c r="AH184" s="18">
        <v>4032.329411764706</v>
      </c>
      <c r="AI184" s="27">
        <f t="shared" si="86"/>
        <v>-5.0655269889735271E-3</v>
      </c>
      <c r="AP184" s="23" t="str">
        <f t="shared" si="75"/>
        <v>&lt;20</v>
      </c>
      <c r="AQ184" s="24">
        <v>19.7</v>
      </c>
      <c r="AR184" s="24">
        <v>42.5</v>
      </c>
      <c r="AS184" s="27">
        <f t="shared" si="79"/>
        <v>0.76888544018642824</v>
      </c>
      <c r="AT184" s="45"/>
      <c r="AU184" s="45"/>
      <c r="AV184" s="46"/>
      <c r="AW184" s="45"/>
      <c r="AX184" s="45"/>
      <c r="AY184" s="46"/>
      <c r="AZ184" s="18">
        <v>79.840299999999999</v>
      </c>
      <c r="BA184" s="18">
        <v>171.374</v>
      </c>
      <c r="BB184" s="27">
        <f t="shared" si="87"/>
        <v>0.7638199131974549</v>
      </c>
      <c r="BC184" s="18">
        <v>13.1494</v>
      </c>
      <c r="BD184" s="18">
        <v>110.55200000000001</v>
      </c>
      <c r="BE184" s="27">
        <f t="shared" si="88"/>
        <v>2.1291098682947962</v>
      </c>
      <c r="BF184" s="18">
        <v>92.989699999999999</v>
      </c>
      <c r="BG184" s="18">
        <v>281.92599999999999</v>
      </c>
      <c r="BH184" s="27">
        <f t="shared" si="89"/>
        <v>1.1091558908231618</v>
      </c>
      <c r="BI184" s="28">
        <v>11.16005873715125</v>
      </c>
      <c r="BK184" s="49"/>
    </row>
    <row r="185" spans="1:63" ht="13.95" customHeight="1" x14ac:dyDescent="0.25">
      <c r="A185" s="22">
        <v>182</v>
      </c>
      <c r="B185" s="22">
        <v>23</v>
      </c>
      <c r="C185" s="22" t="s">
        <v>512</v>
      </c>
      <c r="D185" s="22" t="s">
        <v>61</v>
      </c>
      <c r="E185" s="23">
        <v>0.65</v>
      </c>
      <c r="F185" s="23" t="str">
        <f t="shared" si="73"/>
        <v>&gt;0.5</v>
      </c>
      <c r="G185" s="24">
        <v>8.1</v>
      </c>
      <c r="H185" s="23" t="str">
        <f t="shared" si="80"/>
        <v>&gt;7.0</v>
      </c>
      <c r="K185" s="24">
        <v>13.8</v>
      </c>
      <c r="L185" s="23" t="str">
        <f t="shared" si="83"/>
        <v>10–20</v>
      </c>
      <c r="M185" s="18">
        <v>240</v>
      </c>
      <c r="N185" s="25" t="str">
        <f t="shared" si="71"/>
        <v>&gt;180</v>
      </c>
      <c r="O185" s="18">
        <v>44</v>
      </c>
      <c r="P185" s="25" t="str">
        <f t="shared" ref="P185:P248" si="90">IF(O185&gt;44,"&gt;44", IF(O185&gt;26.4,"26–44","&lt;26" ))</f>
        <v>26–44</v>
      </c>
      <c r="S185" s="22" t="s">
        <v>8</v>
      </c>
      <c r="T185" s="40">
        <v>2.0429999999999997</v>
      </c>
      <c r="U185" s="25" t="str">
        <f t="shared" si="74"/>
        <v>1.5–3</v>
      </c>
      <c r="V185" s="48">
        <v>6.8099999999999994E-2</v>
      </c>
      <c r="W185" s="25" t="str">
        <f t="shared" si="84"/>
        <v>0.07–0.11</v>
      </c>
      <c r="X185" s="22">
        <v>3</v>
      </c>
      <c r="Y185" s="22">
        <v>0</v>
      </c>
      <c r="Z185" s="22">
        <v>0</v>
      </c>
      <c r="AA185" s="22">
        <v>0</v>
      </c>
      <c r="AB185" s="22">
        <v>0</v>
      </c>
      <c r="AC185" s="22">
        <v>3</v>
      </c>
      <c r="AD185" s="22">
        <f t="shared" si="82"/>
        <v>5</v>
      </c>
      <c r="AE185" s="22">
        <v>4</v>
      </c>
      <c r="AF185" s="23" t="str">
        <f t="shared" si="85"/>
        <v>2000–4000</v>
      </c>
      <c r="AG185" s="18">
        <v>3671.8067632850239</v>
      </c>
      <c r="AH185" s="18">
        <v>3694.9881235154394</v>
      </c>
      <c r="AI185" s="27">
        <f t="shared" si="86"/>
        <v>6.2934931949721615E-3</v>
      </c>
      <c r="AP185" s="23" t="str">
        <f t="shared" si="75"/>
        <v>20–30</v>
      </c>
      <c r="AQ185" s="24">
        <v>20.7</v>
      </c>
      <c r="AR185" s="24">
        <v>42.1</v>
      </c>
      <c r="AS185" s="27">
        <f t="shared" si="79"/>
        <v>0.70991404041701245</v>
      </c>
      <c r="AT185" s="45"/>
      <c r="AU185" s="45"/>
      <c r="AV185" s="46"/>
      <c r="AW185" s="45"/>
      <c r="AX185" s="45"/>
      <c r="AY185" s="46"/>
      <c r="AZ185" s="18">
        <v>76.006399999999999</v>
      </c>
      <c r="BA185" s="18">
        <v>155.559</v>
      </c>
      <c r="BB185" s="27">
        <f t="shared" si="87"/>
        <v>0.71620753361198453</v>
      </c>
      <c r="BC185" s="18">
        <v>24.3506</v>
      </c>
      <c r="BD185" s="18">
        <v>135.87700000000001</v>
      </c>
      <c r="BE185" s="27">
        <f t="shared" si="88"/>
        <v>1.7191935748621607</v>
      </c>
      <c r="BF185" s="18">
        <v>100.357</v>
      </c>
      <c r="BG185" s="18">
        <v>291.43600000000004</v>
      </c>
      <c r="BH185" s="27">
        <f t="shared" si="89"/>
        <v>1.066086598990128</v>
      </c>
      <c r="BI185" s="28">
        <v>10.474791972589331</v>
      </c>
      <c r="BK185" s="49"/>
    </row>
    <row r="186" spans="1:63" ht="13.95" customHeight="1" x14ac:dyDescent="0.25">
      <c r="A186" s="22">
        <v>183</v>
      </c>
      <c r="B186" s="22">
        <v>23</v>
      </c>
      <c r="C186" s="22" t="s">
        <v>512</v>
      </c>
      <c r="D186" s="22" t="s">
        <v>61</v>
      </c>
      <c r="E186" s="23">
        <v>0.65</v>
      </c>
      <c r="F186" s="23" t="str">
        <f t="shared" si="73"/>
        <v>&gt;0.5</v>
      </c>
      <c r="G186" s="24">
        <v>8.1</v>
      </c>
      <c r="H186" s="23" t="str">
        <f t="shared" si="80"/>
        <v>&gt;7.0</v>
      </c>
      <c r="K186" s="24">
        <v>13.8</v>
      </c>
      <c r="L186" s="23" t="str">
        <f t="shared" si="83"/>
        <v>10–20</v>
      </c>
      <c r="M186" s="18">
        <v>0</v>
      </c>
      <c r="N186" s="25" t="str">
        <f t="shared" si="71"/>
        <v>&lt;110</v>
      </c>
      <c r="O186" s="18">
        <v>44</v>
      </c>
      <c r="P186" s="25" t="str">
        <f t="shared" si="90"/>
        <v>26–44</v>
      </c>
      <c r="S186" s="22" t="s">
        <v>8</v>
      </c>
      <c r="T186" s="40">
        <v>2.0429999999999997</v>
      </c>
      <c r="U186" s="25" t="str">
        <f t="shared" si="74"/>
        <v>1.5–3</v>
      </c>
      <c r="V186" s="48">
        <v>6.8099999999999994E-2</v>
      </c>
      <c r="W186" s="25" t="str">
        <f t="shared" si="84"/>
        <v>0.07–0.11</v>
      </c>
      <c r="X186" s="22">
        <v>3</v>
      </c>
      <c r="Y186" s="22">
        <v>0</v>
      </c>
      <c r="Z186" s="22">
        <v>0</v>
      </c>
      <c r="AA186" s="22">
        <v>0</v>
      </c>
      <c r="AB186" s="22">
        <v>0</v>
      </c>
      <c r="AC186" s="22">
        <v>3</v>
      </c>
      <c r="AD186" s="22">
        <f t="shared" si="82"/>
        <v>5</v>
      </c>
      <c r="AE186" s="22">
        <v>4</v>
      </c>
      <c r="AF186" s="23" t="str">
        <f t="shared" si="85"/>
        <v>&lt;2000</v>
      </c>
      <c r="AG186" s="18">
        <v>1761.1231527093594</v>
      </c>
      <c r="AH186" s="18">
        <v>1742.2494004796158</v>
      </c>
      <c r="AI186" s="27">
        <f t="shared" si="86"/>
        <v>-1.077472323482429E-2</v>
      </c>
      <c r="AP186" s="23" t="str">
        <f t="shared" si="75"/>
        <v>20–30</v>
      </c>
      <c r="AQ186" s="24">
        <v>20.3</v>
      </c>
      <c r="AR186" s="24">
        <v>41.7</v>
      </c>
      <c r="AS186" s="27">
        <f t="shared" si="79"/>
        <v>0.71988024275701423</v>
      </c>
      <c r="AT186" s="45"/>
      <c r="AU186" s="45"/>
      <c r="AV186" s="46"/>
      <c r="AW186" s="45"/>
      <c r="AX186" s="45"/>
      <c r="AY186" s="46"/>
      <c r="AZ186" s="18">
        <v>35.750799999999998</v>
      </c>
      <c r="BA186" s="18">
        <v>72.651799999999994</v>
      </c>
      <c r="BB186" s="27">
        <f t="shared" si="87"/>
        <v>0.70910551952218992</v>
      </c>
      <c r="BC186" s="18">
        <v>11.2013</v>
      </c>
      <c r="BD186" s="18">
        <v>38.473999999999997</v>
      </c>
      <c r="BE186" s="27">
        <f t="shared" si="88"/>
        <v>1.2339528454901363</v>
      </c>
      <c r="BF186" s="18">
        <v>46.952100000000002</v>
      </c>
      <c r="BG186" s="18">
        <v>111.1258</v>
      </c>
      <c r="BH186" s="27">
        <f t="shared" si="89"/>
        <v>0.86153495981977757</v>
      </c>
      <c r="BI186" s="28">
        <v>10.474791972589331</v>
      </c>
      <c r="BK186" s="49"/>
    </row>
    <row r="187" spans="1:63" ht="13.95" customHeight="1" x14ac:dyDescent="0.25">
      <c r="A187" s="22">
        <v>184</v>
      </c>
      <c r="B187" s="22">
        <v>23</v>
      </c>
      <c r="C187" s="22" t="s">
        <v>512</v>
      </c>
      <c r="D187" s="22" t="s">
        <v>61</v>
      </c>
      <c r="E187" s="23">
        <v>0.65</v>
      </c>
      <c r="F187" s="23" t="str">
        <f t="shared" si="73"/>
        <v>&gt;0.5</v>
      </c>
      <c r="G187" s="24">
        <v>8.1</v>
      </c>
      <c r="H187" s="23" t="str">
        <f t="shared" si="80"/>
        <v>&gt;7.0</v>
      </c>
      <c r="K187" s="24">
        <v>13.8</v>
      </c>
      <c r="L187" s="23" t="str">
        <f t="shared" si="83"/>
        <v>10–20</v>
      </c>
      <c r="M187" s="18">
        <v>120</v>
      </c>
      <c r="N187" s="25" t="str">
        <f t="shared" si="71"/>
        <v>110–180</v>
      </c>
      <c r="O187" s="18">
        <v>44</v>
      </c>
      <c r="P187" s="25" t="str">
        <f t="shared" si="90"/>
        <v>26–44</v>
      </c>
      <c r="S187" s="22" t="s">
        <v>8</v>
      </c>
      <c r="T187" s="40">
        <v>2.0429999999999997</v>
      </c>
      <c r="U187" s="25" t="str">
        <f t="shared" si="74"/>
        <v>1.5–3</v>
      </c>
      <c r="V187" s="48">
        <v>6.8099999999999994E-2</v>
      </c>
      <c r="W187" s="25" t="str">
        <f t="shared" si="84"/>
        <v>0.07–0.11</v>
      </c>
      <c r="X187" s="22">
        <v>3</v>
      </c>
      <c r="Y187" s="22">
        <v>0</v>
      </c>
      <c r="Z187" s="22">
        <v>0</v>
      </c>
      <c r="AA187" s="22">
        <v>0</v>
      </c>
      <c r="AB187" s="22">
        <v>0</v>
      </c>
      <c r="AC187" s="22">
        <v>3</v>
      </c>
      <c r="AD187" s="22">
        <f t="shared" si="82"/>
        <v>5</v>
      </c>
      <c r="AE187" s="22">
        <v>4</v>
      </c>
      <c r="AF187" s="23" t="str">
        <f t="shared" si="85"/>
        <v>2000–4000</v>
      </c>
      <c r="AG187" s="18">
        <v>2935.9942528735637</v>
      </c>
      <c r="AH187" s="18">
        <v>2902.3419203747071</v>
      </c>
      <c r="AI187" s="27">
        <f t="shared" si="86"/>
        <v>-1.1528183440017112E-2</v>
      </c>
      <c r="AP187" s="23" t="str">
        <f t="shared" si="75"/>
        <v>&lt;20</v>
      </c>
      <c r="AQ187" s="24">
        <v>17.399999999999999</v>
      </c>
      <c r="AR187" s="24">
        <v>42.7</v>
      </c>
      <c r="AS187" s="27">
        <f t="shared" si="79"/>
        <v>0.89772871401409571</v>
      </c>
      <c r="AT187" s="45"/>
      <c r="AU187" s="45"/>
      <c r="AV187" s="46"/>
      <c r="AW187" s="45"/>
      <c r="AX187" s="45"/>
      <c r="AY187" s="46"/>
      <c r="AZ187" s="18">
        <v>51.086300000000001</v>
      </c>
      <c r="BA187" s="18">
        <v>123.93</v>
      </c>
      <c r="BB187" s="27">
        <f t="shared" si="87"/>
        <v>0.88620053057407855</v>
      </c>
      <c r="BC187" s="18">
        <v>42.857100000000003</v>
      </c>
      <c r="BD187" s="18">
        <v>69.155799999999999</v>
      </c>
      <c r="BE187" s="27">
        <f t="shared" si="88"/>
        <v>0.47849060462569781</v>
      </c>
      <c r="BF187" s="18">
        <v>93.943399999999997</v>
      </c>
      <c r="BG187" s="18">
        <v>193.08580000000001</v>
      </c>
      <c r="BH187" s="27">
        <f t="shared" si="89"/>
        <v>0.72044217644427355</v>
      </c>
      <c r="BI187" s="28">
        <v>12.383749388154678</v>
      </c>
      <c r="BK187" s="49"/>
    </row>
    <row r="188" spans="1:63" ht="13.95" customHeight="1" x14ac:dyDescent="0.25">
      <c r="A188" s="22">
        <v>185</v>
      </c>
      <c r="B188" s="22">
        <v>23</v>
      </c>
      <c r="C188" s="22" t="s">
        <v>512</v>
      </c>
      <c r="D188" s="22" t="s">
        <v>61</v>
      </c>
      <c r="E188" s="23">
        <v>0.65</v>
      </c>
      <c r="F188" s="23" t="str">
        <f t="shared" si="73"/>
        <v>&gt;0.5</v>
      </c>
      <c r="G188" s="24">
        <v>8.1</v>
      </c>
      <c r="H188" s="23" t="str">
        <f t="shared" si="80"/>
        <v>&gt;7.0</v>
      </c>
      <c r="K188" s="24">
        <v>13.8</v>
      </c>
      <c r="L188" s="23" t="str">
        <f t="shared" si="83"/>
        <v>10–20</v>
      </c>
      <c r="M188" s="18">
        <v>240</v>
      </c>
      <c r="N188" s="25" t="str">
        <f t="shared" si="71"/>
        <v>&gt;180</v>
      </c>
      <c r="O188" s="18">
        <v>44</v>
      </c>
      <c r="P188" s="25" t="str">
        <f t="shared" si="90"/>
        <v>26–44</v>
      </c>
      <c r="S188" s="22" t="s">
        <v>8</v>
      </c>
      <c r="T188" s="40">
        <v>2.0429999999999997</v>
      </c>
      <c r="U188" s="25" t="str">
        <f t="shared" si="74"/>
        <v>1.5–3</v>
      </c>
      <c r="V188" s="48">
        <v>6.8099999999999994E-2</v>
      </c>
      <c r="W188" s="25" t="str">
        <f t="shared" si="84"/>
        <v>0.07–0.11</v>
      </c>
      <c r="X188" s="22">
        <v>3</v>
      </c>
      <c r="Y188" s="22">
        <v>0</v>
      </c>
      <c r="Z188" s="22">
        <v>0</v>
      </c>
      <c r="AA188" s="22">
        <v>0</v>
      </c>
      <c r="AB188" s="22">
        <v>0</v>
      </c>
      <c r="AC188" s="22">
        <v>3</v>
      </c>
      <c r="AD188" s="22">
        <f t="shared" si="82"/>
        <v>5</v>
      </c>
      <c r="AE188" s="22">
        <v>4</v>
      </c>
      <c r="AF188" s="23" t="str">
        <f t="shared" si="85"/>
        <v>2000–4000</v>
      </c>
      <c r="AG188" s="18">
        <v>3345.5047619047623</v>
      </c>
      <c r="AH188" s="18">
        <v>3329.1545893719808</v>
      </c>
      <c r="AI188" s="27">
        <f t="shared" si="86"/>
        <v>-4.8991879211838889E-3</v>
      </c>
      <c r="AP188" s="23" t="str">
        <f t="shared" si="75"/>
        <v>20–30</v>
      </c>
      <c r="AQ188" s="24">
        <v>21</v>
      </c>
      <c r="AR188" s="24">
        <v>41.4</v>
      </c>
      <c r="AS188" s="27">
        <f t="shared" si="79"/>
        <v>0.67875844310784561</v>
      </c>
      <c r="AT188" s="45"/>
      <c r="AU188" s="45"/>
      <c r="AV188" s="46"/>
      <c r="AW188" s="45"/>
      <c r="AX188" s="45"/>
      <c r="AY188" s="46"/>
      <c r="AZ188" s="18">
        <v>70.255600000000001</v>
      </c>
      <c r="BA188" s="18">
        <v>137.827</v>
      </c>
      <c r="BB188" s="27">
        <f t="shared" si="87"/>
        <v>0.6738592551866619</v>
      </c>
      <c r="BC188" s="18">
        <v>38.960999999999999</v>
      </c>
      <c r="BD188" s="18">
        <v>86.688299999999998</v>
      </c>
      <c r="BE188" s="27">
        <f t="shared" si="88"/>
        <v>0.79975778078723381</v>
      </c>
      <c r="BF188" s="18">
        <v>109.2166</v>
      </c>
      <c r="BG188" s="18">
        <v>224.5153</v>
      </c>
      <c r="BH188" s="27">
        <f t="shared" si="89"/>
        <v>0.7206107898980032</v>
      </c>
      <c r="BI188" s="28">
        <v>9.9853157121879601</v>
      </c>
      <c r="BK188" s="49"/>
    </row>
    <row r="189" spans="1:63" ht="13.95" customHeight="1" x14ac:dyDescent="0.25">
      <c r="A189" s="22">
        <v>186</v>
      </c>
      <c r="B189" s="22">
        <v>23</v>
      </c>
      <c r="C189" s="22" t="s">
        <v>512</v>
      </c>
      <c r="D189" s="22" t="s">
        <v>61</v>
      </c>
      <c r="E189" s="23">
        <v>0.65</v>
      </c>
      <c r="F189" s="23" t="str">
        <f t="shared" si="73"/>
        <v>&gt;0.5</v>
      </c>
      <c r="G189" s="24">
        <v>8.1</v>
      </c>
      <c r="H189" s="23" t="str">
        <f t="shared" si="80"/>
        <v>&gt;7.0</v>
      </c>
      <c r="K189" s="24">
        <v>13.8</v>
      </c>
      <c r="L189" s="23" t="str">
        <f t="shared" si="83"/>
        <v>10–20</v>
      </c>
      <c r="M189" s="18">
        <v>0</v>
      </c>
      <c r="N189" s="25" t="str">
        <f t="shared" si="71"/>
        <v>&lt;110</v>
      </c>
      <c r="O189" s="18">
        <v>44</v>
      </c>
      <c r="P189" s="25" t="str">
        <f t="shared" si="90"/>
        <v>26–44</v>
      </c>
      <c r="S189" s="22" t="s">
        <v>8</v>
      </c>
      <c r="T189" s="40">
        <v>2.0429999999999997</v>
      </c>
      <c r="U189" s="25" t="str">
        <f t="shared" si="74"/>
        <v>1.5–3</v>
      </c>
      <c r="V189" s="48">
        <v>6.8099999999999994E-2</v>
      </c>
      <c r="W189" s="25" t="str">
        <f t="shared" si="84"/>
        <v>0.07–0.11</v>
      </c>
      <c r="X189" s="22">
        <v>3</v>
      </c>
      <c r="Y189" s="22">
        <v>0</v>
      </c>
      <c r="Z189" s="22">
        <v>0</v>
      </c>
      <c r="AA189" s="22">
        <v>0</v>
      </c>
      <c r="AB189" s="22">
        <v>0</v>
      </c>
      <c r="AC189" s="22">
        <v>3</v>
      </c>
      <c r="AD189" s="22">
        <f t="shared" si="82"/>
        <v>5</v>
      </c>
      <c r="AE189" s="22">
        <v>4</v>
      </c>
      <c r="AF189" s="23" t="str">
        <f t="shared" si="85"/>
        <v>2000–4000</v>
      </c>
      <c r="AG189" s="18">
        <v>3830.7606382978724</v>
      </c>
      <c r="AH189" s="18">
        <v>3782.0052083333335</v>
      </c>
      <c r="AI189" s="27">
        <f t="shared" si="86"/>
        <v>-1.2809036179308658E-2</v>
      </c>
      <c r="AP189" s="23" t="str">
        <f t="shared" si="75"/>
        <v>&lt;20</v>
      </c>
      <c r="AQ189" s="24">
        <v>18.8</v>
      </c>
      <c r="AR189" s="24">
        <v>38.4</v>
      </c>
      <c r="AS189" s="27">
        <f t="shared" si="79"/>
        <v>0.71420058975777756</v>
      </c>
      <c r="AT189" s="45"/>
      <c r="AU189" s="45"/>
      <c r="AV189" s="46"/>
      <c r="AW189" s="45"/>
      <c r="AX189" s="45"/>
      <c r="AY189" s="46"/>
      <c r="AZ189" s="18">
        <v>72.018299999999996</v>
      </c>
      <c r="BA189" s="18">
        <v>145.22900000000001</v>
      </c>
      <c r="BB189" s="27">
        <f t="shared" si="87"/>
        <v>0.70139155357846905</v>
      </c>
      <c r="BC189" s="18">
        <v>5.3921599999999996</v>
      </c>
      <c r="BD189" s="18">
        <v>32.8431</v>
      </c>
      <c r="BE189" s="27">
        <f t="shared" si="88"/>
        <v>1.8067956304455814</v>
      </c>
      <c r="BF189" s="18">
        <v>77.41046</v>
      </c>
      <c r="BG189" s="18">
        <v>178.07210000000001</v>
      </c>
      <c r="BH189" s="27">
        <f t="shared" si="89"/>
        <v>0.83306661087508083</v>
      </c>
      <c r="BI189" s="28">
        <v>9.593734703866863</v>
      </c>
      <c r="BK189" s="49"/>
    </row>
    <row r="190" spans="1:63" ht="13.95" customHeight="1" x14ac:dyDescent="0.25">
      <c r="A190" s="22">
        <v>187</v>
      </c>
      <c r="B190" s="22">
        <v>23</v>
      </c>
      <c r="C190" s="22" t="s">
        <v>512</v>
      </c>
      <c r="D190" s="22" t="s">
        <v>111</v>
      </c>
      <c r="E190" s="23">
        <v>0.65</v>
      </c>
      <c r="F190" s="23" t="str">
        <f t="shared" si="73"/>
        <v>&gt;0.5</v>
      </c>
      <c r="G190" s="24">
        <v>8.1</v>
      </c>
      <c r="H190" s="23" t="str">
        <f t="shared" si="80"/>
        <v>&gt;7.0</v>
      </c>
      <c r="K190" s="24">
        <v>13.8</v>
      </c>
      <c r="L190" s="23" t="str">
        <f t="shared" si="83"/>
        <v>10–20</v>
      </c>
      <c r="M190" s="18">
        <v>120</v>
      </c>
      <c r="N190" s="25" t="str">
        <f t="shared" si="71"/>
        <v>110–180</v>
      </c>
      <c r="O190" s="18">
        <v>44</v>
      </c>
      <c r="P190" s="25" t="str">
        <f t="shared" si="90"/>
        <v>26–44</v>
      </c>
      <c r="S190" s="22" t="s">
        <v>8</v>
      </c>
      <c r="T190" s="40">
        <v>2.0429999999999997</v>
      </c>
      <c r="U190" s="25" t="str">
        <f t="shared" si="74"/>
        <v>1.5–3</v>
      </c>
      <c r="V190" s="48">
        <v>6.8099999999999994E-2</v>
      </c>
      <c r="W190" s="25" t="str">
        <f t="shared" si="84"/>
        <v>0.07–0.11</v>
      </c>
      <c r="X190" s="22">
        <v>3</v>
      </c>
      <c r="Y190" s="22">
        <v>0</v>
      </c>
      <c r="Z190" s="22">
        <v>0</v>
      </c>
      <c r="AA190" s="22">
        <v>0</v>
      </c>
      <c r="AB190" s="22">
        <v>0</v>
      </c>
      <c r="AC190" s="22">
        <v>3</v>
      </c>
      <c r="AD190" s="22">
        <f t="shared" si="82"/>
        <v>5</v>
      </c>
      <c r="AE190" s="22">
        <v>4</v>
      </c>
      <c r="AF190" s="23" t="str">
        <f t="shared" si="85"/>
        <v>4000–6000</v>
      </c>
      <c r="AG190" s="18">
        <v>4832.1019417475727</v>
      </c>
      <c r="AH190" s="18">
        <v>4863.3977900552482</v>
      </c>
      <c r="AI190" s="27">
        <f t="shared" si="86"/>
        <v>6.4557697625295361E-3</v>
      </c>
      <c r="AP190" s="23" t="str">
        <f t="shared" si="75"/>
        <v>20–30</v>
      </c>
      <c r="AQ190" s="24">
        <v>20.6</v>
      </c>
      <c r="AR190" s="24">
        <v>36.200000000000003</v>
      </c>
      <c r="AS190" s="27">
        <f t="shared" si="79"/>
        <v>0.56376804303618999</v>
      </c>
      <c r="AT190" s="45"/>
      <c r="AU190" s="45"/>
      <c r="AV190" s="46"/>
      <c r="AW190" s="45"/>
      <c r="AX190" s="45"/>
      <c r="AY190" s="46"/>
      <c r="AZ190" s="18">
        <v>99.541300000000007</v>
      </c>
      <c r="BA190" s="18">
        <v>176.05500000000001</v>
      </c>
      <c r="BB190" s="27">
        <f t="shared" si="87"/>
        <v>0.57022381279871959</v>
      </c>
      <c r="BC190" s="18">
        <v>15.196099999999999</v>
      </c>
      <c r="BD190" s="18">
        <v>71.568600000000004</v>
      </c>
      <c r="BE190" s="27">
        <f t="shared" si="88"/>
        <v>1.5496176143076414</v>
      </c>
      <c r="BF190" s="18">
        <v>114.73740000000001</v>
      </c>
      <c r="BG190" s="18">
        <v>247.62360000000001</v>
      </c>
      <c r="BH190" s="27">
        <f t="shared" si="89"/>
        <v>0.76926381230229135</v>
      </c>
      <c r="BI190" s="28">
        <v>7.6358296622613819</v>
      </c>
      <c r="BK190" s="49"/>
    </row>
    <row r="191" spans="1:63" ht="13.95" customHeight="1" x14ac:dyDescent="0.25">
      <c r="A191" s="22">
        <v>188</v>
      </c>
      <c r="B191" s="22">
        <v>23</v>
      </c>
      <c r="C191" s="22" t="s">
        <v>512</v>
      </c>
      <c r="D191" s="22" t="s">
        <v>89</v>
      </c>
      <c r="E191" s="23">
        <v>0.65</v>
      </c>
      <c r="F191" s="23" t="str">
        <f t="shared" si="73"/>
        <v>&gt;0.5</v>
      </c>
      <c r="G191" s="24">
        <v>8.1</v>
      </c>
      <c r="H191" s="23" t="str">
        <f t="shared" si="80"/>
        <v>&gt;7.0</v>
      </c>
      <c r="K191" s="24">
        <v>13.8</v>
      </c>
      <c r="L191" s="23" t="str">
        <f t="shared" si="83"/>
        <v>10–20</v>
      </c>
      <c r="M191" s="18">
        <v>240</v>
      </c>
      <c r="N191" s="25" t="str">
        <f t="shared" ref="N191:N254" si="91">IF(M191&gt;180,"&gt;180", IF(M191&gt;110,"110–180","&lt;110" ))</f>
        <v>&gt;180</v>
      </c>
      <c r="O191" s="18">
        <v>44</v>
      </c>
      <c r="P191" s="25" t="str">
        <f t="shared" si="90"/>
        <v>26–44</v>
      </c>
      <c r="S191" s="22" t="s">
        <v>8</v>
      </c>
      <c r="T191" s="40">
        <v>2.0429999999999997</v>
      </c>
      <c r="U191" s="25" t="str">
        <f t="shared" si="74"/>
        <v>1.5–3</v>
      </c>
      <c r="V191" s="48">
        <v>6.8099999999999994E-2</v>
      </c>
      <c r="W191" s="25" t="str">
        <f t="shared" si="84"/>
        <v>0.07–0.11</v>
      </c>
      <c r="X191" s="22">
        <v>3</v>
      </c>
      <c r="Y191" s="22">
        <v>0</v>
      </c>
      <c r="Z191" s="22">
        <v>0</v>
      </c>
      <c r="AA191" s="22">
        <v>0</v>
      </c>
      <c r="AB191" s="22">
        <v>0</v>
      </c>
      <c r="AC191" s="22">
        <v>3</v>
      </c>
      <c r="AD191" s="22">
        <f t="shared" si="82"/>
        <v>5</v>
      </c>
      <c r="AE191" s="22">
        <v>4</v>
      </c>
      <c r="AF191" s="23" t="str">
        <f t="shared" si="85"/>
        <v>4000–6000</v>
      </c>
      <c r="AG191" s="18">
        <v>4755.4148471615727</v>
      </c>
      <c r="AH191" s="18">
        <v>4732.4010554089709</v>
      </c>
      <c r="AI191" s="27">
        <f t="shared" si="86"/>
        <v>-4.851240185056508E-3</v>
      </c>
      <c r="AP191" s="23" t="str">
        <f t="shared" si="75"/>
        <v>20–30</v>
      </c>
      <c r="AQ191" s="24">
        <v>22.9</v>
      </c>
      <c r="AR191" s="24">
        <v>37.9</v>
      </c>
      <c r="AS191" s="27">
        <f t="shared" si="79"/>
        <v>0.50381420152818668</v>
      </c>
      <c r="AT191" s="45"/>
      <c r="AU191" s="45"/>
      <c r="AV191" s="46"/>
      <c r="AW191" s="45"/>
      <c r="AX191" s="45"/>
      <c r="AY191" s="46"/>
      <c r="AZ191" s="18">
        <v>108.899</v>
      </c>
      <c r="BA191" s="18">
        <v>179.358</v>
      </c>
      <c r="BB191" s="27">
        <f t="shared" si="87"/>
        <v>0.4989629613431304</v>
      </c>
      <c r="BC191" s="18">
        <v>14.7059</v>
      </c>
      <c r="BD191" s="18">
        <v>63.725499999999997</v>
      </c>
      <c r="BE191" s="27">
        <f t="shared" si="88"/>
        <v>1.4663360226402888</v>
      </c>
      <c r="BF191" s="18">
        <v>123.6049</v>
      </c>
      <c r="BG191" s="18">
        <v>243.08350000000002</v>
      </c>
      <c r="BH191" s="27">
        <f t="shared" si="89"/>
        <v>0.67631481746468114</v>
      </c>
      <c r="BI191" s="28">
        <v>7.3421439060205591</v>
      </c>
      <c r="BK191" s="49"/>
    </row>
    <row r="192" spans="1:63" ht="13.95" customHeight="1" x14ac:dyDescent="0.25">
      <c r="A192" s="22">
        <v>189</v>
      </c>
      <c r="B192" s="22">
        <v>23</v>
      </c>
      <c r="C192" s="22" t="s">
        <v>512</v>
      </c>
      <c r="D192" s="22" t="s">
        <v>89</v>
      </c>
      <c r="E192" s="23">
        <v>0.65</v>
      </c>
      <c r="F192" s="23" t="str">
        <f t="shared" si="73"/>
        <v>&gt;0.5</v>
      </c>
      <c r="G192" s="24">
        <v>8.1</v>
      </c>
      <c r="H192" s="23" t="str">
        <f t="shared" si="80"/>
        <v>&gt;7.0</v>
      </c>
      <c r="K192" s="24">
        <v>13.8</v>
      </c>
      <c r="L192" s="23" t="str">
        <f t="shared" si="83"/>
        <v>10–20</v>
      </c>
      <c r="M192" s="18">
        <v>0</v>
      </c>
      <c r="N192" s="25" t="str">
        <f t="shared" si="91"/>
        <v>&lt;110</v>
      </c>
      <c r="O192" s="18">
        <v>44</v>
      </c>
      <c r="P192" s="25" t="str">
        <f t="shared" si="90"/>
        <v>26–44</v>
      </c>
      <c r="S192" s="22" t="s">
        <v>8</v>
      </c>
      <c r="T192" s="40">
        <v>2.0429999999999997</v>
      </c>
      <c r="U192" s="25" t="str">
        <f t="shared" si="74"/>
        <v>1.5–3</v>
      </c>
      <c r="V192" s="48">
        <v>6.8099999999999994E-2</v>
      </c>
      <c r="W192" s="25" t="str">
        <f t="shared" si="84"/>
        <v>0.07–0.11</v>
      </c>
      <c r="X192" s="22">
        <v>3</v>
      </c>
      <c r="Y192" s="22">
        <v>0</v>
      </c>
      <c r="Z192" s="22">
        <v>0</v>
      </c>
      <c r="AA192" s="22">
        <v>0</v>
      </c>
      <c r="AB192" s="22">
        <v>0</v>
      </c>
      <c r="AC192" s="22">
        <v>3</v>
      </c>
      <c r="AD192" s="22">
        <f t="shared" si="82"/>
        <v>5</v>
      </c>
      <c r="AE192" s="22">
        <v>4</v>
      </c>
      <c r="AF192" s="23" t="str">
        <f t="shared" si="85"/>
        <v>2000–4000</v>
      </c>
      <c r="AG192" s="18">
        <v>3694.3870967741927</v>
      </c>
      <c r="AH192" s="18">
        <v>3640.2716049382716</v>
      </c>
      <c r="AI192" s="27">
        <f t="shared" si="86"/>
        <v>-1.4756371361261513E-2</v>
      </c>
      <c r="AP192" s="23" t="str">
        <f t="shared" si="75"/>
        <v>&lt;20</v>
      </c>
      <c r="AQ192" s="24">
        <v>18.600000000000001</v>
      </c>
      <c r="AR192" s="24">
        <v>40.5</v>
      </c>
      <c r="AS192" s="27">
        <f t="shared" si="79"/>
        <v>0.77814039339333785</v>
      </c>
      <c r="AT192" s="45"/>
      <c r="AU192" s="45"/>
      <c r="AV192" s="46"/>
      <c r="AW192" s="45"/>
      <c r="AX192" s="45"/>
      <c r="AY192" s="46"/>
      <c r="AZ192" s="18">
        <v>68.715599999999995</v>
      </c>
      <c r="BA192" s="18">
        <v>147.43100000000001</v>
      </c>
      <c r="BB192" s="27">
        <f t="shared" si="87"/>
        <v>0.76338402203207634</v>
      </c>
      <c r="BC192" s="18">
        <v>5.8823499999999997</v>
      </c>
      <c r="BD192" s="18">
        <v>62.745100000000001</v>
      </c>
      <c r="BE192" s="27">
        <f t="shared" si="88"/>
        <v>2.3671241453817413</v>
      </c>
      <c r="BF192" s="18">
        <v>74.597949999999997</v>
      </c>
      <c r="BG192" s="18">
        <v>210.17610000000002</v>
      </c>
      <c r="BH192" s="27">
        <f t="shared" si="89"/>
        <v>1.0358327238020835</v>
      </c>
      <c r="BI192" s="28">
        <v>10.719530102790015</v>
      </c>
      <c r="BK192" s="49"/>
    </row>
    <row r="193" spans="1:63" ht="13.95" customHeight="1" x14ac:dyDescent="0.25">
      <c r="A193" s="22">
        <v>190</v>
      </c>
      <c r="B193" s="22">
        <v>23</v>
      </c>
      <c r="C193" s="22" t="s">
        <v>512</v>
      </c>
      <c r="D193" s="22" t="s">
        <v>61</v>
      </c>
      <c r="E193" s="23">
        <v>0.65</v>
      </c>
      <c r="F193" s="23" t="str">
        <f t="shared" si="73"/>
        <v>&gt;0.5</v>
      </c>
      <c r="G193" s="24">
        <v>8.1</v>
      </c>
      <c r="H193" s="23" t="str">
        <f t="shared" si="80"/>
        <v>&gt;7.0</v>
      </c>
      <c r="K193" s="24">
        <v>13.8</v>
      </c>
      <c r="L193" s="23" t="str">
        <f t="shared" si="83"/>
        <v>10–20</v>
      </c>
      <c r="M193" s="18">
        <v>120</v>
      </c>
      <c r="N193" s="25" t="str">
        <f t="shared" si="91"/>
        <v>110–180</v>
      </c>
      <c r="O193" s="18">
        <v>44</v>
      </c>
      <c r="P193" s="25" t="str">
        <f t="shared" si="90"/>
        <v>26–44</v>
      </c>
      <c r="S193" s="22" t="s">
        <v>8</v>
      </c>
      <c r="T193" s="40">
        <v>2.0429999999999997</v>
      </c>
      <c r="U193" s="25" t="str">
        <f t="shared" si="74"/>
        <v>1.5–3</v>
      </c>
      <c r="V193" s="48">
        <v>6.8099999999999994E-2</v>
      </c>
      <c r="W193" s="25" t="str">
        <f t="shared" si="84"/>
        <v>0.07–0.11</v>
      </c>
      <c r="X193" s="22">
        <v>3</v>
      </c>
      <c r="Y193" s="22">
        <v>0</v>
      </c>
      <c r="Z193" s="22">
        <v>0</v>
      </c>
      <c r="AA193" s="22">
        <v>0</v>
      </c>
      <c r="AB193" s="22">
        <v>0</v>
      </c>
      <c r="AC193" s="22">
        <v>3</v>
      </c>
      <c r="AD193" s="22">
        <f t="shared" si="82"/>
        <v>5</v>
      </c>
      <c r="AE193" s="22">
        <v>4</v>
      </c>
      <c r="AF193" s="23" t="str">
        <f t="shared" si="85"/>
        <v>4000–6000</v>
      </c>
      <c r="AG193" s="18">
        <v>5447.5119617224882</v>
      </c>
      <c r="AH193" s="18">
        <v>5502.3134328358201</v>
      </c>
      <c r="AI193" s="27">
        <f t="shared" si="86"/>
        <v>1.0009644299903215E-2</v>
      </c>
      <c r="AP193" s="23" t="str">
        <f t="shared" si="75"/>
        <v>20–30</v>
      </c>
      <c r="AQ193" s="24">
        <v>20.9</v>
      </c>
      <c r="AR193" s="24">
        <v>40.200000000000003</v>
      </c>
      <c r="AS193" s="27">
        <f t="shared" si="79"/>
        <v>0.65411783665421019</v>
      </c>
      <c r="AT193" s="45"/>
      <c r="AU193" s="45"/>
      <c r="AV193" s="46"/>
      <c r="AW193" s="45"/>
      <c r="AX193" s="45"/>
      <c r="AY193" s="46"/>
      <c r="AZ193" s="18">
        <v>113.85299999999999</v>
      </c>
      <c r="BA193" s="18">
        <v>221.19300000000001</v>
      </c>
      <c r="BB193" s="27">
        <f t="shared" si="87"/>
        <v>0.66412748095411356</v>
      </c>
      <c r="BC193" s="18">
        <v>17.1569</v>
      </c>
      <c r="BD193" s="18">
        <v>113.72499999999999</v>
      </c>
      <c r="BE193" s="27">
        <f t="shared" si="88"/>
        <v>1.8913828283965652</v>
      </c>
      <c r="BF193" s="18">
        <v>131.00989999999999</v>
      </c>
      <c r="BG193" s="18">
        <v>334.91800000000001</v>
      </c>
      <c r="BH193" s="27">
        <f t="shared" si="89"/>
        <v>0.9386128328783232</v>
      </c>
      <c r="BI193" s="28">
        <v>9.4468918257464551</v>
      </c>
      <c r="BK193" s="49"/>
    </row>
    <row r="194" spans="1:63" ht="13.95" customHeight="1" x14ac:dyDescent="0.25">
      <c r="A194" s="22">
        <v>191</v>
      </c>
      <c r="B194" s="22">
        <v>23</v>
      </c>
      <c r="C194" s="22" t="s">
        <v>512</v>
      </c>
      <c r="D194" s="22" t="s">
        <v>61</v>
      </c>
      <c r="E194" s="23">
        <v>0.65</v>
      </c>
      <c r="F194" s="23" t="str">
        <f t="shared" si="73"/>
        <v>&gt;0.5</v>
      </c>
      <c r="G194" s="24">
        <v>8.1</v>
      </c>
      <c r="H194" s="23" t="str">
        <f t="shared" si="80"/>
        <v>&gt;7.0</v>
      </c>
      <c r="K194" s="24">
        <v>13.8</v>
      </c>
      <c r="L194" s="23" t="str">
        <f t="shared" si="83"/>
        <v>10–20</v>
      </c>
      <c r="M194" s="18">
        <v>240</v>
      </c>
      <c r="N194" s="25" t="str">
        <f t="shared" si="91"/>
        <v>&gt;180</v>
      </c>
      <c r="O194" s="18">
        <v>44</v>
      </c>
      <c r="P194" s="25" t="str">
        <f t="shared" si="90"/>
        <v>26–44</v>
      </c>
      <c r="S194" s="22" t="s">
        <v>8</v>
      </c>
      <c r="T194" s="40">
        <v>2.0429999999999997</v>
      </c>
      <c r="U194" s="25" t="str">
        <f t="shared" si="74"/>
        <v>1.5–3</v>
      </c>
      <c r="V194" s="48">
        <v>6.8099999999999994E-2</v>
      </c>
      <c r="W194" s="25" t="str">
        <f t="shared" si="84"/>
        <v>0.07–0.11</v>
      </c>
      <c r="X194" s="22">
        <v>3</v>
      </c>
      <c r="Y194" s="22">
        <v>0</v>
      </c>
      <c r="Z194" s="22">
        <v>0</v>
      </c>
      <c r="AA194" s="22">
        <v>0</v>
      </c>
      <c r="AB194" s="22">
        <v>0</v>
      </c>
      <c r="AC194" s="22">
        <v>3</v>
      </c>
      <c r="AD194" s="22">
        <f t="shared" si="82"/>
        <v>5</v>
      </c>
      <c r="AE194" s="22">
        <v>4</v>
      </c>
      <c r="AF194" s="23" t="str">
        <f t="shared" si="85"/>
        <v>4000–6000</v>
      </c>
      <c r="AG194" s="18">
        <v>5017.071129707113</v>
      </c>
      <c r="AH194" s="18">
        <v>4990.395348837209</v>
      </c>
      <c r="AI194" s="27">
        <f t="shared" si="86"/>
        <v>-5.3311882898022375E-3</v>
      </c>
      <c r="AP194" s="23" t="str">
        <f t="shared" si="75"/>
        <v>20–30</v>
      </c>
      <c r="AQ194" s="24">
        <v>23.9</v>
      </c>
      <c r="AR194" s="24">
        <v>43</v>
      </c>
      <c r="AS194" s="27">
        <f t="shared" si="79"/>
        <v>0.58732165675609749</v>
      </c>
      <c r="AT194" s="45"/>
      <c r="AU194" s="45"/>
      <c r="AV194" s="46"/>
      <c r="AW194" s="45"/>
      <c r="AX194" s="45"/>
      <c r="AY194" s="46"/>
      <c r="AZ194" s="18">
        <v>119.908</v>
      </c>
      <c r="BA194" s="18">
        <v>214.58699999999999</v>
      </c>
      <c r="BB194" s="27">
        <f t="shared" si="87"/>
        <v>0.58199046846629521</v>
      </c>
      <c r="BC194" s="18">
        <v>23.039200000000001</v>
      </c>
      <c r="BD194" s="18">
        <v>100.98</v>
      </c>
      <c r="BE194" s="27">
        <f t="shared" si="88"/>
        <v>1.4777253644281316</v>
      </c>
      <c r="BF194" s="18">
        <v>142.94720000000001</v>
      </c>
      <c r="BG194" s="18">
        <v>315.56700000000001</v>
      </c>
      <c r="BH194" s="27">
        <f t="shared" si="89"/>
        <v>0.79189568945880029</v>
      </c>
      <c r="BI194" s="28">
        <v>9.3489965736661791</v>
      </c>
      <c r="BK194" s="49"/>
    </row>
    <row r="195" spans="1:63" ht="13.95" customHeight="1" x14ac:dyDescent="0.25">
      <c r="A195" s="22">
        <v>192</v>
      </c>
      <c r="B195" s="22">
        <v>23</v>
      </c>
      <c r="C195" s="22" t="s">
        <v>512</v>
      </c>
      <c r="D195" s="22" t="s">
        <v>61</v>
      </c>
      <c r="E195" s="23">
        <v>0.65</v>
      </c>
      <c r="F195" s="23" t="str">
        <f t="shared" si="73"/>
        <v>&gt;0.5</v>
      </c>
      <c r="G195" s="24">
        <v>8.1</v>
      </c>
      <c r="H195" s="23" t="str">
        <f t="shared" si="80"/>
        <v>&gt;7.0</v>
      </c>
      <c r="K195" s="24">
        <v>13.8</v>
      </c>
      <c r="L195" s="23" t="str">
        <f t="shared" si="83"/>
        <v>10–20</v>
      </c>
      <c r="M195" s="18">
        <v>0</v>
      </c>
      <c r="N195" s="25" t="str">
        <f t="shared" si="91"/>
        <v>&lt;110</v>
      </c>
      <c r="O195" s="18">
        <v>44</v>
      </c>
      <c r="P195" s="25" t="str">
        <f t="shared" si="90"/>
        <v>26–44</v>
      </c>
      <c r="S195" s="22" t="s">
        <v>8</v>
      </c>
      <c r="T195" s="40">
        <v>2.0429999999999997</v>
      </c>
      <c r="U195" s="25" t="str">
        <f t="shared" si="74"/>
        <v>1.5–3</v>
      </c>
      <c r="V195" s="48">
        <v>6.8099999999999994E-2</v>
      </c>
      <c r="W195" s="25" t="str">
        <f t="shared" si="84"/>
        <v>0.07–0.11</v>
      </c>
      <c r="X195" s="22">
        <v>3</v>
      </c>
      <c r="Y195" s="22">
        <v>0</v>
      </c>
      <c r="Z195" s="22">
        <v>0</v>
      </c>
      <c r="AA195" s="22">
        <v>0</v>
      </c>
      <c r="AB195" s="22">
        <v>0</v>
      </c>
      <c r="AC195" s="22">
        <v>3</v>
      </c>
      <c r="AD195" s="22">
        <f t="shared" si="82"/>
        <v>5</v>
      </c>
      <c r="AE195" s="22">
        <v>4</v>
      </c>
      <c r="AF195" s="23" t="str">
        <f t="shared" si="85"/>
        <v>2000–4000</v>
      </c>
      <c r="AG195" s="18">
        <v>3367.4508670520231</v>
      </c>
      <c r="AH195" s="18">
        <v>3292.0959595959589</v>
      </c>
      <c r="AI195" s="27">
        <f t="shared" si="86"/>
        <v>-2.2631607141991469E-2</v>
      </c>
      <c r="AP195" s="23" t="str">
        <f t="shared" si="75"/>
        <v>&lt;20</v>
      </c>
      <c r="AQ195" s="24">
        <v>17.3</v>
      </c>
      <c r="AR195" s="24">
        <v>39.6</v>
      </c>
      <c r="AS195" s="27">
        <f t="shared" si="79"/>
        <v>0.82812261675670162</v>
      </c>
      <c r="AT195" s="45"/>
      <c r="AU195" s="45"/>
      <c r="AV195" s="46"/>
      <c r="AW195" s="45"/>
      <c r="AX195" s="45"/>
      <c r="AY195" s="46"/>
      <c r="AZ195" s="18">
        <v>58.256900000000002</v>
      </c>
      <c r="BA195" s="18">
        <v>130.36699999999999</v>
      </c>
      <c r="BB195" s="27">
        <f t="shared" si="87"/>
        <v>0.8054910096147101</v>
      </c>
      <c r="BC195" s="18">
        <v>4.4117600000000001</v>
      </c>
      <c r="BD195" s="18">
        <v>48.039200000000001</v>
      </c>
      <c r="BE195" s="27">
        <f t="shared" si="88"/>
        <v>2.3877436414709226</v>
      </c>
      <c r="BF195" s="18">
        <v>62.668660000000003</v>
      </c>
      <c r="BG195" s="18">
        <v>178.40619999999998</v>
      </c>
      <c r="BH195" s="27">
        <f t="shared" si="89"/>
        <v>1.0462014907386554</v>
      </c>
      <c r="BI195" s="28">
        <v>10.915320606950564</v>
      </c>
      <c r="BK195" s="49"/>
    </row>
    <row r="196" spans="1:63" ht="13.95" customHeight="1" x14ac:dyDescent="0.25">
      <c r="A196" s="22">
        <v>193</v>
      </c>
      <c r="B196" s="22">
        <v>23</v>
      </c>
      <c r="C196" s="22" t="s">
        <v>512</v>
      </c>
      <c r="D196" s="22" t="s">
        <v>68</v>
      </c>
      <c r="E196" s="23">
        <v>0.65</v>
      </c>
      <c r="F196" s="23" t="str">
        <f t="shared" si="73"/>
        <v>&gt;0.5</v>
      </c>
      <c r="G196" s="24">
        <v>8.1</v>
      </c>
      <c r="H196" s="23" t="str">
        <f t="shared" si="80"/>
        <v>&gt;7.0</v>
      </c>
      <c r="K196" s="24">
        <v>13.8</v>
      </c>
      <c r="L196" s="23" t="str">
        <f t="shared" si="83"/>
        <v>10–20</v>
      </c>
      <c r="M196" s="18">
        <v>120</v>
      </c>
      <c r="N196" s="25" t="str">
        <f t="shared" si="91"/>
        <v>110–180</v>
      </c>
      <c r="O196" s="18">
        <v>44</v>
      </c>
      <c r="P196" s="25" t="str">
        <f t="shared" si="90"/>
        <v>26–44</v>
      </c>
      <c r="S196" s="22" t="s">
        <v>8</v>
      </c>
      <c r="T196" s="40">
        <v>2.0429999999999997</v>
      </c>
      <c r="U196" s="25" t="str">
        <f t="shared" si="74"/>
        <v>1.5–3</v>
      </c>
      <c r="V196" s="48">
        <v>6.8099999999999994E-2</v>
      </c>
      <c r="W196" s="25" t="str">
        <f t="shared" si="84"/>
        <v>0.07–0.11</v>
      </c>
      <c r="X196" s="22">
        <v>3</v>
      </c>
      <c r="Y196" s="22">
        <v>0</v>
      </c>
      <c r="Z196" s="22">
        <v>0</v>
      </c>
      <c r="AA196" s="22">
        <v>0</v>
      </c>
      <c r="AB196" s="22">
        <v>0</v>
      </c>
      <c r="AC196" s="22">
        <v>3</v>
      </c>
      <c r="AD196" s="22">
        <f t="shared" si="82"/>
        <v>5</v>
      </c>
      <c r="AE196" s="22">
        <v>4</v>
      </c>
      <c r="AF196" s="23" t="str">
        <f t="shared" si="85"/>
        <v>4000–6000</v>
      </c>
      <c r="AG196" s="18">
        <v>4955.0833333333339</v>
      </c>
      <c r="AH196" s="18">
        <v>4959.7183098591549</v>
      </c>
      <c r="AI196" s="27">
        <f t="shared" si="86"/>
        <v>9.3496108752581688E-4</v>
      </c>
      <c r="AP196" s="23" t="str">
        <f t="shared" si="75"/>
        <v>&lt;20</v>
      </c>
      <c r="AQ196" s="24">
        <v>19.2</v>
      </c>
      <c r="AR196" s="24">
        <v>42.6</v>
      </c>
      <c r="AS196" s="27">
        <f t="shared" si="79"/>
        <v>0.79694397424158891</v>
      </c>
      <c r="AT196" s="45"/>
      <c r="AU196" s="45"/>
      <c r="AV196" s="46"/>
      <c r="AW196" s="45"/>
      <c r="AX196" s="45"/>
      <c r="AY196" s="46"/>
      <c r="AZ196" s="18">
        <v>95.137600000000006</v>
      </c>
      <c r="BA196" s="18">
        <v>211.28399999999999</v>
      </c>
      <c r="BB196" s="27">
        <f t="shared" si="87"/>
        <v>0.79787893532911469</v>
      </c>
      <c r="BC196" s="18">
        <v>11.764699999999999</v>
      </c>
      <c r="BD196" s="18">
        <v>114.21599999999999</v>
      </c>
      <c r="BE196" s="27">
        <f t="shared" si="88"/>
        <v>2.2729878699952235</v>
      </c>
      <c r="BF196" s="18">
        <v>106.90230000000001</v>
      </c>
      <c r="BG196" s="18">
        <v>325.5</v>
      </c>
      <c r="BH196" s="27">
        <f t="shared" si="89"/>
        <v>1.1134471284140921</v>
      </c>
      <c r="BI196" s="28">
        <v>11.453744493392072</v>
      </c>
      <c r="BK196" s="49"/>
    </row>
    <row r="197" spans="1:63" ht="13.95" customHeight="1" x14ac:dyDescent="0.25">
      <c r="A197" s="22">
        <v>194</v>
      </c>
      <c r="B197" s="22">
        <v>23</v>
      </c>
      <c r="C197" s="22" t="s">
        <v>512</v>
      </c>
      <c r="D197" s="22" t="s">
        <v>61</v>
      </c>
      <c r="E197" s="23">
        <v>0.65</v>
      </c>
      <c r="F197" s="23" t="str">
        <f t="shared" si="73"/>
        <v>&gt;0.5</v>
      </c>
      <c r="G197" s="24">
        <v>8.1</v>
      </c>
      <c r="H197" s="23" t="str">
        <f t="shared" si="80"/>
        <v>&gt;7.0</v>
      </c>
      <c r="K197" s="24">
        <v>13.8</v>
      </c>
      <c r="L197" s="23" t="str">
        <f t="shared" si="83"/>
        <v>10–20</v>
      </c>
      <c r="M197" s="18">
        <v>240</v>
      </c>
      <c r="N197" s="25" t="str">
        <f t="shared" si="91"/>
        <v>&gt;180</v>
      </c>
      <c r="O197" s="18">
        <v>44</v>
      </c>
      <c r="P197" s="25" t="str">
        <f t="shared" si="90"/>
        <v>26–44</v>
      </c>
      <c r="S197" s="22" t="s">
        <v>8</v>
      </c>
      <c r="T197" s="40">
        <v>2.0429999999999997</v>
      </c>
      <c r="U197" s="25" t="str">
        <f t="shared" si="74"/>
        <v>1.5–3</v>
      </c>
      <c r="V197" s="48">
        <v>6.8099999999999994E-2</v>
      </c>
      <c r="W197" s="25" t="str">
        <f t="shared" si="84"/>
        <v>0.07–0.11</v>
      </c>
      <c r="X197" s="22">
        <v>3</v>
      </c>
      <c r="Y197" s="22">
        <v>0</v>
      </c>
      <c r="Z197" s="22">
        <v>0</v>
      </c>
      <c r="AA197" s="22">
        <v>0</v>
      </c>
      <c r="AB197" s="22">
        <v>0</v>
      </c>
      <c r="AC197" s="22">
        <v>3</v>
      </c>
      <c r="AD197" s="22">
        <f t="shared" si="82"/>
        <v>5</v>
      </c>
      <c r="AE197" s="22">
        <v>4</v>
      </c>
      <c r="AF197" s="23" t="str">
        <f t="shared" si="85"/>
        <v>4000–6000</v>
      </c>
      <c r="AG197" s="18">
        <v>4742.8440366972472</v>
      </c>
      <c r="AH197" s="18">
        <v>4697.5</v>
      </c>
      <c r="AI197" s="27">
        <f t="shared" si="86"/>
        <v>-9.6065112108622199E-3</v>
      </c>
      <c r="AP197" s="23" t="str">
        <f t="shared" si="75"/>
        <v>20–30</v>
      </c>
      <c r="AQ197" s="24">
        <v>21.8</v>
      </c>
      <c r="AR197" s="24">
        <v>42.4</v>
      </c>
      <c r="AS197" s="27">
        <f t="shared" si="79"/>
        <v>0.66523839244286864</v>
      </c>
      <c r="AT197" s="45"/>
      <c r="AU197" s="45"/>
      <c r="AV197" s="46"/>
      <c r="AW197" s="45"/>
      <c r="AX197" s="45"/>
      <c r="AY197" s="46"/>
      <c r="AZ197" s="18">
        <v>103.39400000000001</v>
      </c>
      <c r="BA197" s="18">
        <v>199.17400000000001</v>
      </c>
      <c r="BB197" s="27">
        <f t="shared" si="87"/>
        <v>0.65563188123200644</v>
      </c>
      <c r="BC197" s="18">
        <v>21.5686</v>
      </c>
      <c r="BD197" s="18">
        <v>112.255</v>
      </c>
      <c r="BE197" s="27">
        <f t="shared" si="88"/>
        <v>1.6495345157261252</v>
      </c>
      <c r="BF197" s="18">
        <v>124.96260000000001</v>
      </c>
      <c r="BG197" s="18">
        <v>311.42899999999997</v>
      </c>
      <c r="BH197" s="27">
        <f t="shared" si="89"/>
        <v>0.91315689034061243</v>
      </c>
      <c r="BI197" s="28">
        <v>10.083210964268233</v>
      </c>
      <c r="BK197" s="49"/>
    </row>
    <row r="198" spans="1:63" ht="13.95" customHeight="1" x14ac:dyDescent="0.25">
      <c r="A198" s="22">
        <v>195</v>
      </c>
      <c r="B198" s="22">
        <v>24</v>
      </c>
      <c r="C198" s="22" t="s">
        <v>513</v>
      </c>
      <c r="D198" s="22" t="s">
        <v>63</v>
      </c>
      <c r="E198" s="23">
        <v>0.91</v>
      </c>
      <c r="F198" s="23" t="str">
        <f t="shared" si="73"/>
        <v>&gt;0.5</v>
      </c>
      <c r="G198" s="24">
        <v>8.4</v>
      </c>
      <c r="H198" s="23" t="str">
        <f t="shared" si="80"/>
        <v>&gt;7.0</v>
      </c>
      <c r="K198" s="24">
        <v>18.3</v>
      </c>
      <c r="L198" s="23" t="str">
        <f t="shared" si="83"/>
        <v>10–20</v>
      </c>
      <c r="M198" s="18">
        <v>127</v>
      </c>
      <c r="N198" s="25" t="str">
        <f t="shared" si="91"/>
        <v>110–180</v>
      </c>
      <c r="O198" s="18">
        <v>44</v>
      </c>
      <c r="P198" s="25" t="str">
        <f t="shared" si="90"/>
        <v>26–44</v>
      </c>
      <c r="Q198" s="18">
        <v>0</v>
      </c>
      <c r="R198" s="25" t="str">
        <f t="shared" ref="R198:R200" si="92">IF(Q198&gt;58,"&gt;58", IF(Q198&gt;25,"25–58","&lt;25" ))</f>
        <v>&lt;25</v>
      </c>
      <c r="S198" s="22" t="s">
        <v>8</v>
      </c>
      <c r="T198" s="40">
        <v>1.1373500260824201</v>
      </c>
      <c r="U198" s="25" t="str">
        <f t="shared" si="74"/>
        <v>&lt;1.5</v>
      </c>
      <c r="V198" s="48">
        <v>9.0988002086593606E-2</v>
      </c>
      <c r="W198" s="25" t="str">
        <f t="shared" si="84"/>
        <v>0.07–0.11</v>
      </c>
      <c r="X198" s="22">
        <v>2</v>
      </c>
      <c r="Y198" s="22">
        <v>0</v>
      </c>
      <c r="Z198" s="22">
        <v>0</v>
      </c>
      <c r="AA198" s="22">
        <v>0</v>
      </c>
      <c r="AB198" s="22">
        <v>2</v>
      </c>
      <c r="AC198" s="22">
        <v>0</v>
      </c>
      <c r="AD198" s="22">
        <f t="shared" si="82"/>
        <v>4</v>
      </c>
      <c r="AE198" s="22">
        <v>4</v>
      </c>
      <c r="AF198" s="23" t="str">
        <f t="shared" si="85"/>
        <v>&gt;6000</v>
      </c>
      <c r="AG198" s="18">
        <v>6929.46</v>
      </c>
      <c r="AH198" s="18">
        <v>6348.55</v>
      </c>
      <c r="AI198" s="27">
        <f t="shared" si="86"/>
        <v>-8.7555447714921214E-2</v>
      </c>
      <c r="AP198" s="23" t="str">
        <f t="shared" si="75"/>
        <v>30–40</v>
      </c>
      <c r="AQ198" s="24">
        <v>31.496099999999998</v>
      </c>
      <c r="AR198" s="24">
        <v>52.913400000000003</v>
      </c>
      <c r="AS198" s="27">
        <f t="shared" si="79"/>
        <v>0.51879288627296505</v>
      </c>
      <c r="AT198" s="50"/>
      <c r="AU198" s="50"/>
      <c r="AV198" s="51"/>
      <c r="AW198" s="50"/>
      <c r="AX198" s="50"/>
      <c r="AY198" s="51"/>
      <c r="AZ198" s="18">
        <v>217.84200000000001</v>
      </c>
      <c r="BA198" s="18">
        <v>336.1</v>
      </c>
      <c r="BB198" s="27">
        <f t="shared" si="87"/>
        <v>0.43363870535738924</v>
      </c>
      <c r="BI198" s="28">
        <v>18.830878365362576</v>
      </c>
      <c r="BK198" s="49"/>
    </row>
    <row r="199" spans="1:63" ht="13.95" customHeight="1" x14ac:dyDescent="0.25">
      <c r="A199" s="22">
        <v>196</v>
      </c>
      <c r="B199" s="22">
        <v>24</v>
      </c>
      <c r="C199" s="22" t="s">
        <v>513</v>
      </c>
      <c r="D199" s="22" t="s">
        <v>63</v>
      </c>
      <c r="E199" s="23">
        <v>0.91</v>
      </c>
      <c r="F199" s="23" t="str">
        <f t="shared" si="73"/>
        <v>&gt;0.5</v>
      </c>
      <c r="G199" s="24">
        <v>8.4</v>
      </c>
      <c r="H199" s="23" t="str">
        <f t="shared" si="80"/>
        <v>&gt;7.0</v>
      </c>
      <c r="K199" s="24">
        <v>18.3</v>
      </c>
      <c r="L199" s="23" t="str">
        <f t="shared" si="83"/>
        <v>10–20</v>
      </c>
      <c r="M199" s="18">
        <v>127</v>
      </c>
      <c r="N199" s="25" t="str">
        <f t="shared" si="91"/>
        <v>110–180</v>
      </c>
      <c r="O199" s="18">
        <v>44</v>
      </c>
      <c r="P199" s="25" t="str">
        <f t="shared" si="90"/>
        <v>26–44</v>
      </c>
      <c r="Q199" s="18">
        <v>0</v>
      </c>
      <c r="R199" s="25" t="str">
        <f t="shared" si="92"/>
        <v>&lt;25</v>
      </c>
      <c r="S199" s="22" t="s">
        <v>8</v>
      </c>
      <c r="T199" s="40">
        <v>1.1373500260824201</v>
      </c>
      <c r="U199" s="25" t="str">
        <f t="shared" si="74"/>
        <v>&lt;1.5</v>
      </c>
      <c r="V199" s="48">
        <v>9.0988002086593606E-2</v>
      </c>
      <c r="W199" s="25" t="str">
        <f t="shared" si="84"/>
        <v>0.07–0.11</v>
      </c>
      <c r="X199" s="22">
        <v>2</v>
      </c>
      <c r="Y199" s="22">
        <v>0</v>
      </c>
      <c r="Z199" s="22">
        <v>0</v>
      </c>
      <c r="AA199" s="22">
        <v>0</v>
      </c>
      <c r="AB199" s="22">
        <v>0</v>
      </c>
      <c r="AC199" s="22">
        <v>2</v>
      </c>
      <c r="AD199" s="22">
        <f t="shared" si="82"/>
        <v>5</v>
      </c>
      <c r="AE199" s="22">
        <v>4</v>
      </c>
      <c r="AF199" s="23" t="str">
        <f t="shared" si="85"/>
        <v>&gt;6000</v>
      </c>
      <c r="AG199" s="18">
        <v>7053.94</v>
      </c>
      <c r="AH199" s="18">
        <v>6846.47</v>
      </c>
      <c r="AI199" s="27">
        <f t="shared" si="86"/>
        <v>-2.9853134985749447E-2</v>
      </c>
      <c r="AP199" s="23" t="str">
        <f t="shared" si="75"/>
        <v>20–30</v>
      </c>
      <c r="AQ199" s="24">
        <v>28.976400000000002</v>
      </c>
      <c r="AR199" s="24">
        <v>52.913400000000003</v>
      </c>
      <c r="AS199" s="27">
        <f t="shared" si="79"/>
        <v>0.60217490934204987</v>
      </c>
      <c r="AT199" s="50"/>
      <c r="AU199" s="50"/>
      <c r="AV199" s="51"/>
      <c r="AW199" s="50"/>
      <c r="AX199" s="50"/>
      <c r="AY199" s="51"/>
      <c r="AZ199" s="18">
        <v>205.39400000000001</v>
      </c>
      <c r="BA199" s="18">
        <v>356.846</v>
      </c>
      <c r="BB199" s="27">
        <f t="shared" si="87"/>
        <v>0.55237423038995026</v>
      </c>
      <c r="BI199" s="28">
        <v>21.046291336054679</v>
      </c>
      <c r="BK199" s="49"/>
    </row>
    <row r="200" spans="1:63" ht="13.95" customHeight="1" x14ac:dyDescent="0.25">
      <c r="A200" s="22">
        <v>197</v>
      </c>
      <c r="B200" s="22">
        <v>24</v>
      </c>
      <c r="C200" s="22" t="s">
        <v>513</v>
      </c>
      <c r="D200" s="22" t="s">
        <v>63</v>
      </c>
      <c r="E200" s="23">
        <v>0.91</v>
      </c>
      <c r="F200" s="23" t="str">
        <f t="shared" ref="F200:F206" si="93">IF(E200&gt;0.5, "&gt;0.5", "≤0.5")</f>
        <v>&gt;0.5</v>
      </c>
      <c r="G200" s="24">
        <v>8.4</v>
      </c>
      <c r="H200" s="23" t="str">
        <f t="shared" si="80"/>
        <v>&gt;7.0</v>
      </c>
      <c r="K200" s="24">
        <v>18.3</v>
      </c>
      <c r="L200" s="23" t="str">
        <f t="shared" si="83"/>
        <v>10–20</v>
      </c>
      <c r="M200" s="18">
        <v>127</v>
      </c>
      <c r="N200" s="25" t="str">
        <f t="shared" si="91"/>
        <v>110–180</v>
      </c>
      <c r="O200" s="18">
        <v>44</v>
      </c>
      <c r="P200" s="25" t="str">
        <f t="shared" si="90"/>
        <v>26–44</v>
      </c>
      <c r="Q200" s="18">
        <v>0</v>
      </c>
      <c r="R200" s="25" t="str">
        <f t="shared" si="92"/>
        <v>&lt;25</v>
      </c>
      <c r="S200" s="22" t="s">
        <v>8</v>
      </c>
      <c r="T200" s="40">
        <v>1.1373500260824201</v>
      </c>
      <c r="U200" s="25" t="str">
        <f t="shared" ref="U200:U263" si="94">IF(T200&gt;3,"&gt;3", IF(T200&gt;1.5,"1.5–3","&lt;1.5" ))</f>
        <v>&lt;1.5</v>
      </c>
      <c r="V200" s="48">
        <v>9.0988002086593606E-2</v>
      </c>
      <c r="W200" s="25" t="str">
        <f t="shared" si="84"/>
        <v>0.07–0.11</v>
      </c>
      <c r="X200" s="22">
        <v>2</v>
      </c>
      <c r="Y200" s="22">
        <v>0</v>
      </c>
      <c r="Z200" s="22">
        <v>0</v>
      </c>
      <c r="AA200" s="22">
        <v>0</v>
      </c>
      <c r="AB200" s="22">
        <v>1</v>
      </c>
      <c r="AC200" s="22">
        <v>1</v>
      </c>
      <c r="AD200" s="22">
        <f t="shared" si="82"/>
        <v>9</v>
      </c>
      <c r="AE200" s="22">
        <v>4</v>
      </c>
      <c r="AF200" s="23" t="str">
        <f t="shared" si="85"/>
        <v>&gt;6000</v>
      </c>
      <c r="AG200" s="18">
        <v>6929.46</v>
      </c>
      <c r="AH200" s="18">
        <v>7053.94</v>
      </c>
      <c r="AI200" s="27">
        <f t="shared" si="86"/>
        <v>1.7804437877573513E-2</v>
      </c>
      <c r="AP200" s="23" t="str">
        <f t="shared" si="75"/>
        <v>30–40</v>
      </c>
      <c r="AQ200" s="24">
        <v>32.125999999999998</v>
      </c>
      <c r="AR200" s="24">
        <v>52.283499999999997</v>
      </c>
      <c r="AS200" s="27">
        <f t="shared" si="79"/>
        <v>0.48701516258692762</v>
      </c>
      <c r="AT200" s="50"/>
      <c r="AU200" s="50"/>
      <c r="AV200" s="51"/>
      <c r="AW200" s="50"/>
      <c r="AX200" s="50"/>
      <c r="AY200" s="51"/>
      <c r="AZ200" s="18">
        <v>226.14099999999999</v>
      </c>
      <c r="BA200" s="18">
        <v>369.29500000000002</v>
      </c>
      <c r="BB200" s="27">
        <f t="shared" si="87"/>
        <v>0.49043708410201614</v>
      </c>
      <c r="BI200" s="28">
        <v>17.723215841856629</v>
      </c>
      <c r="BK200" s="49"/>
    </row>
    <row r="201" spans="1:63" ht="13.95" customHeight="1" x14ac:dyDescent="0.25">
      <c r="A201" s="22">
        <v>198</v>
      </c>
      <c r="B201" s="22">
        <v>24</v>
      </c>
      <c r="C201" s="22" t="s">
        <v>513</v>
      </c>
      <c r="D201" s="22" t="s">
        <v>63</v>
      </c>
      <c r="E201" s="23">
        <v>0.91</v>
      </c>
      <c r="F201" s="23" t="str">
        <f t="shared" si="93"/>
        <v>&gt;0.5</v>
      </c>
      <c r="G201" s="24">
        <v>8.4</v>
      </c>
      <c r="H201" s="23" t="str">
        <f t="shared" si="80"/>
        <v>&gt;7.0</v>
      </c>
      <c r="K201" s="24">
        <v>18.3</v>
      </c>
      <c r="L201" s="23" t="str">
        <f t="shared" si="83"/>
        <v>10–20</v>
      </c>
      <c r="M201" s="18">
        <v>127</v>
      </c>
      <c r="N201" s="25" t="str">
        <f t="shared" si="91"/>
        <v>110–180</v>
      </c>
      <c r="O201" s="18">
        <v>44</v>
      </c>
      <c r="P201" s="25" t="str">
        <f t="shared" si="90"/>
        <v>26–44</v>
      </c>
      <c r="S201" s="22" t="s">
        <v>8</v>
      </c>
      <c r="T201" s="40">
        <v>1.1373500260824201</v>
      </c>
      <c r="U201" s="25" t="str">
        <f t="shared" si="94"/>
        <v>&lt;1.5</v>
      </c>
      <c r="V201" s="48">
        <v>9.0988002086593606E-2</v>
      </c>
      <c r="W201" s="25" t="str">
        <f t="shared" si="84"/>
        <v>0.07–0.11</v>
      </c>
      <c r="X201" s="22">
        <v>2</v>
      </c>
      <c r="Y201" s="22">
        <v>0</v>
      </c>
      <c r="Z201" s="22">
        <v>0</v>
      </c>
      <c r="AA201" s="22">
        <v>0</v>
      </c>
      <c r="AB201" s="22">
        <v>2</v>
      </c>
      <c r="AC201" s="22">
        <v>0</v>
      </c>
      <c r="AD201" s="22">
        <f t="shared" si="82"/>
        <v>4</v>
      </c>
      <c r="AE201" s="22">
        <v>4</v>
      </c>
      <c r="AF201" s="23" t="str">
        <f t="shared" si="85"/>
        <v>4000–6000</v>
      </c>
      <c r="AG201" s="18">
        <v>4149.38</v>
      </c>
      <c r="AH201" s="18">
        <v>4605.8100000000004</v>
      </c>
      <c r="AI201" s="27">
        <f t="shared" si="86"/>
        <v>0.1043596245135824</v>
      </c>
      <c r="AP201" s="23" t="str">
        <f t="shared" si="75"/>
        <v>30–40</v>
      </c>
      <c r="AQ201" s="24">
        <v>33.385800000000003</v>
      </c>
      <c r="AR201" s="24">
        <v>60.4724</v>
      </c>
      <c r="AS201" s="27">
        <f t="shared" si="79"/>
        <v>0.59405640271926574</v>
      </c>
      <c r="AT201" s="50"/>
      <c r="AU201" s="50"/>
      <c r="AV201" s="51"/>
      <c r="AW201" s="50"/>
      <c r="AX201" s="50"/>
      <c r="AY201" s="51"/>
      <c r="AZ201" s="18">
        <v>139.00399999999999</v>
      </c>
      <c r="BA201" s="18">
        <v>278.00799999999998</v>
      </c>
      <c r="BB201" s="27">
        <f t="shared" si="87"/>
        <v>0.69314718055994529</v>
      </c>
      <c r="BI201" s="28">
        <v>23.815535568499755</v>
      </c>
      <c r="BK201" s="49"/>
    </row>
    <row r="202" spans="1:63" ht="13.95" customHeight="1" x14ac:dyDescent="0.25">
      <c r="A202" s="22">
        <v>199</v>
      </c>
      <c r="B202" s="22">
        <v>24</v>
      </c>
      <c r="C202" s="22" t="s">
        <v>513</v>
      </c>
      <c r="D202" s="22" t="s">
        <v>63</v>
      </c>
      <c r="E202" s="23">
        <v>0.91</v>
      </c>
      <c r="F202" s="23" t="str">
        <f t="shared" si="93"/>
        <v>&gt;0.5</v>
      </c>
      <c r="G202" s="24">
        <v>8.4</v>
      </c>
      <c r="H202" s="23" t="str">
        <f t="shared" si="80"/>
        <v>&gt;7.0</v>
      </c>
      <c r="K202" s="24">
        <v>18.3</v>
      </c>
      <c r="L202" s="23" t="str">
        <f t="shared" si="83"/>
        <v>10–20</v>
      </c>
      <c r="M202" s="18">
        <v>127</v>
      </c>
      <c r="N202" s="25" t="str">
        <f t="shared" si="91"/>
        <v>110–180</v>
      </c>
      <c r="O202" s="18">
        <v>44</v>
      </c>
      <c r="P202" s="25" t="str">
        <f t="shared" si="90"/>
        <v>26–44</v>
      </c>
      <c r="S202" s="22" t="s">
        <v>8</v>
      </c>
      <c r="T202" s="40">
        <v>1.1373500260824201</v>
      </c>
      <c r="U202" s="25" t="str">
        <f t="shared" si="94"/>
        <v>&lt;1.5</v>
      </c>
      <c r="V202" s="48">
        <v>9.0988002086593606E-2</v>
      </c>
      <c r="W202" s="25" t="str">
        <f t="shared" si="84"/>
        <v>0.07–0.11</v>
      </c>
      <c r="X202" s="22">
        <v>2</v>
      </c>
      <c r="Y202" s="22">
        <v>0</v>
      </c>
      <c r="Z202" s="22">
        <v>0</v>
      </c>
      <c r="AA202" s="22">
        <v>0</v>
      </c>
      <c r="AB202" s="22">
        <v>0</v>
      </c>
      <c r="AC202" s="22">
        <v>2</v>
      </c>
      <c r="AD202" s="22">
        <f t="shared" si="82"/>
        <v>5</v>
      </c>
      <c r="AE202" s="22">
        <v>4</v>
      </c>
      <c r="AF202" s="23" t="str">
        <f t="shared" si="85"/>
        <v>4000–6000</v>
      </c>
      <c r="AG202" s="18">
        <v>4647.3</v>
      </c>
      <c r="AH202" s="18">
        <v>4730.29</v>
      </c>
      <c r="AI202" s="27">
        <f t="shared" si="86"/>
        <v>1.7700105608363565E-2</v>
      </c>
      <c r="AP202" s="23" t="str">
        <f t="shared" si="75"/>
        <v>30–40</v>
      </c>
      <c r="AQ202" s="24">
        <v>31.496099999999998</v>
      </c>
      <c r="AR202" s="24">
        <v>59.212600000000002</v>
      </c>
      <c r="AS202" s="27">
        <f t="shared" si="79"/>
        <v>0.63127062843829262</v>
      </c>
      <c r="AT202" s="50"/>
      <c r="AU202" s="50"/>
      <c r="AV202" s="51"/>
      <c r="AW202" s="50"/>
      <c r="AX202" s="50"/>
      <c r="AY202" s="51"/>
      <c r="AZ202" s="18">
        <v>145.22800000000001</v>
      </c>
      <c r="BA202" s="18">
        <v>280.08300000000003</v>
      </c>
      <c r="BB202" s="27">
        <f t="shared" si="87"/>
        <v>0.65678106654890334</v>
      </c>
      <c r="BI202" s="28">
        <v>24.36936683025273</v>
      </c>
      <c r="BK202" s="49"/>
    </row>
    <row r="203" spans="1:63" ht="13.95" customHeight="1" x14ac:dyDescent="0.25">
      <c r="A203" s="22">
        <v>200</v>
      </c>
      <c r="B203" s="22">
        <v>24</v>
      </c>
      <c r="C203" s="22" t="s">
        <v>513</v>
      </c>
      <c r="D203" s="22" t="s">
        <v>63</v>
      </c>
      <c r="E203" s="23">
        <v>0.91</v>
      </c>
      <c r="F203" s="23" t="str">
        <f t="shared" si="93"/>
        <v>&gt;0.5</v>
      </c>
      <c r="G203" s="24">
        <v>8.4</v>
      </c>
      <c r="H203" s="23" t="str">
        <f t="shared" si="80"/>
        <v>&gt;7.0</v>
      </c>
      <c r="K203" s="24">
        <v>18.3</v>
      </c>
      <c r="L203" s="23" t="str">
        <f t="shared" si="83"/>
        <v>10–20</v>
      </c>
      <c r="M203" s="18">
        <v>127</v>
      </c>
      <c r="N203" s="25" t="str">
        <f t="shared" si="91"/>
        <v>110–180</v>
      </c>
      <c r="O203" s="18">
        <v>44</v>
      </c>
      <c r="P203" s="25" t="str">
        <f t="shared" si="90"/>
        <v>26–44</v>
      </c>
      <c r="S203" s="22" t="s">
        <v>8</v>
      </c>
      <c r="T203" s="40">
        <v>1.1373500260824201</v>
      </c>
      <c r="U203" s="25" t="str">
        <f t="shared" si="94"/>
        <v>&lt;1.5</v>
      </c>
      <c r="V203" s="48">
        <v>9.0988002086593606E-2</v>
      </c>
      <c r="W203" s="25" t="str">
        <f t="shared" si="84"/>
        <v>0.07–0.11</v>
      </c>
      <c r="X203" s="22">
        <v>2</v>
      </c>
      <c r="Y203" s="22">
        <v>0</v>
      </c>
      <c r="Z203" s="22">
        <v>0</v>
      </c>
      <c r="AA203" s="22">
        <v>0</v>
      </c>
      <c r="AB203" s="22">
        <v>1</v>
      </c>
      <c r="AC203" s="22">
        <v>1</v>
      </c>
      <c r="AD203" s="22">
        <f t="shared" si="82"/>
        <v>9</v>
      </c>
      <c r="AE203" s="22">
        <v>4</v>
      </c>
      <c r="AF203" s="23" t="str">
        <f t="shared" si="85"/>
        <v>4000–6000</v>
      </c>
      <c r="AG203" s="18">
        <v>4439.83</v>
      </c>
      <c r="AH203" s="18">
        <v>4315.3499999999995</v>
      </c>
      <c r="AI203" s="27">
        <f t="shared" si="86"/>
        <v>-2.8437653778261927E-2</v>
      </c>
      <c r="AP203" s="23" t="str">
        <f t="shared" ref="AP203:AP208" si="95">IF(AQ203&gt;40,"&gt;40",IF(AQ203&gt;30,"30–40",IF(AQ203&gt;20,"20–30","&lt;20")))</f>
        <v>30–40</v>
      </c>
      <c r="AQ203" s="24">
        <v>32.755899999999997</v>
      </c>
      <c r="AR203" s="24">
        <v>68.031499999999994</v>
      </c>
      <c r="AS203" s="27">
        <f t="shared" si="79"/>
        <v>0.73088773468240598</v>
      </c>
      <c r="AT203" s="50"/>
      <c r="AU203" s="50"/>
      <c r="AV203" s="51"/>
      <c r="AW203" s="50"/>
      <c r="AX203" s="50"/>
      <c r="AY203" s="51"/>
      <c r="AZ203" s="18">
        <v>147.303</v>
      </c>
      <c r="BA203" s="18">
        <v>294.60599999999999</v>
      </c>
      <c r="BB203" s="27">
        <f t="shared" si="87"/>
        <v>0.69314718055994529</v>
      </c>
      <c r="BI203" s="28">
        <v>31.015605742329043</v>
      </c>
      <c r="BK203" s="49"/>
    </row>
    <row r="204" spans="1:63" ht="13.95" customHeight="1" x14ac:dyDescent="0.25">
      <c r="A204" s="22">
        <v>201</v>
      </c>
      <c r="B204" s="22">
        <v>25</v>
      </c>
      <c r="C204" s="22" t="s">
        <v>178</v>
      </c>
      <c r="D204" s="22" t="s">
        <v>1</v>
      </c>
      <c r="E204" s="23">
        <v>0.8</v>
      </c>
      <c r="F204" s="23" t="str">
        <f t="shared" si="93"/>
        <v>&gt;0.5</v>
      </c>
      <c r="G204" s="24">
        <v>7.5</v>
      </c>
      <c r="H204" s="23" t="str">
        <f t="shared" si="80"/>
        <v>&gt;7.0</v>
      </c>
      <c r="K204" s="24">
        <v>19.3</v>
      </c>
      <c r="L204" s="23" t="str">
        <f t="shared" si="83"/>
        <v>10–20</v>
      </c>
      <c r="M204" s="18">
        <v>240</v>
      </c>
      <c r="N204" s="25" t="str">
        <f t="shared" si="91"/>
        <v>&gt;180</v>
      </c>
      <c r="O204" s="18">
        <v>136.0451612903226</v>
      </c>
      <c r="P204" s="25" t="str">
        <f t="shared" si="90"/>
        <v>&gt;44</v>
      </c>
      <c r="Q204" s="18">
        <v>119.97851662404091</v>
      </c>
      <c r="R204" s="25" t="str">
        <f t="shared" ref="R204:R267" si="96">IF(Q204&gt;58,"&gt;58", IF(Q204&gt;25,"25–58","&lt;25" ))</f>
        <v>&gt;58</v>
      </c>
      <c r="S204" s="22" t="s">
        <v>8</v>
      </c>
      <c r="T204" s="40">
        <v>1.5</v>
      </c>
      <c r="U204" s="25" t="str">
        <f t="shared" si="94"/>
        <v>&lt;1.5</v>
      </c>
      <c r="V204" s="48">
        <v>9.0800000000000006E-2</v>
      </c>
      <c r="W204" s="25" t="str">
        <f t="shared" si="84"/>
        <v>0.07–0.11</v>
      </c>
      <c r="X204" s="22">
        <v>4</v>
      </c>
      <c r="Y204" s="22">
        <v>0</v>
      </c>
      <c r="Z204" s="22">
        <v>0</v>
      </c>
      <c r="AA204" s="22">
        <v>0</v>
      </c>
      <c r="AB204" s="22">
        <v>0</v>
      </c>
      <c r="AC204" s="22">
        <v>4</v>
      </c>
      <c r="AD204" s="22">
        <f t="shared" si="82"/>
        <v>5</v>
      </c>
      <c r="AE204" s="22">
        <v>3</v>
      </c>
      <c r="AP204" s="23" t="str">
        <f t="shared" si="95"/>
        <v>&gt;40</v>
      </c>
      <c r="AQ204" s="24">
        <v>64.434200000000004</v>
      </c>
      <c r="AR204" s="24">
        <v>82.679000000000002</v>
      </c>
      <c r="AS204" s="27">
        <f t="shared" si="79"/>
        <v>0.24932109186636162</v>
      </c>
      <c r="AT204" s="45"/>
      <c r="AU204" s="45"/>
      <c r="AV204" s="46"/>
      <c r="AW204" s="45"/>
      <c r="AX204" s="45"/>
      <c r="AY204" s="46"/>
      <c r="BI204" s="28">
        <v>12.163199999999998</v>
      </c>
      <c r="BK204" s="49"/>
    </row>
    <row r="205" spans="1:63" ht="13.95" customHeight="1" x14ac:dyDescent="0.25">
      <c r="A205" s="22">
        <v>202</v>
      </c>
      <c r="B205" s="22">
        <v>25</v>
      </c>
      <c r="C205" s="22" t="s">
        <v>178</v>
      </c>
      <c r="D205" s="22" t="s">
        <v>1</v>
      </c>
      <c r="E205" s="23">
        <v>0.8</v>
      </c>
      <c r="F205" s="23" t="str">
        <f t="shared" si="93"/>
        <v>&gt;0.5</v>
      </c>
      <c r="G205" s="24">
        <v>7.5</v>
      </c>
      <c r="H205" s="23" t="str">
        <f t="shared" si="80"/>
        <v>&gt;7.0</v>
      </c>
      <c r="K205" s="24">
        <v>19.3</v>
      </c>
      <c r="L205" s="23" t="str">
        <f t="shared" si="83"/>
        <v>10–20</v>
      </c>
      <c r="M205" s="18">
        <v>180</v>
      </c>
      <c r="N205" s="25" t="str">
        <f t="shared" si="91"/>
        <v>110–180</v>
      </c>
      <c r="O205" s="18">
        <v>136.0451612903226</v>
      </c>
      <c r="P205" s="25" t="str">
        <f t="shared" si="90"/>
        <v>&gt;44</v>
      </c>
      <c r="Q205" s="18">
        <v>119.97851662404091</v>
      </c>
      <c r="R205" s="25" t="str">
        <f t="shared" si="96"/>
        <v>&gt;58</v>
      </c>
      <c r="S205" s="22" t="s">
        <v>8</v>
      </c>
      <c r="T205" s="40">
        <v>1.5</v>
      </c>
      <c r="U205" s="25" t="str">
        <f t="shared" si="94"/>
        <v>&lt;1.5</v>
      </c>
      <c r="V205" s="48">
        <v>9.0800000000000006E-2</v>
      </c>
      <c r="W205" s="25" t="str">
        <f t="shared" si="84"/>
        <v>0.07–0.11</v>
      </c>
      <c r="X205" s="22">
        <v>4</v>
      </c>
      <c r="Y205" s="22">
        <v>0</v>
      </c>
      <c r="Z205" s="22">
        <v>0</v>
      </c>
      <c r="AA205" s="22">
        <v>0</v>
      </c>
      <c r="AB205" s="22">
        <v>0</v>
      </c>
      <c r="AC205" s="22">
        <v>4</v>
      </c>
      <c r="AD205" s="22">
        <f t="shared" si="82"/>
        <v>5</v>
      </c>
      <c r="AE205" s="22">
        <v>3</v>
      </c>
      <c r="AF205" s="23" t="str">
        <f t="shared" ref="AF205:AF206" si="97">IF(AG205&gt;6000,"&gt;6000",IF(AG205&gt;4000,"4000–6000",IF(AG205&gt;2000,"2000–4000","&lt;2000")))</f>
        <v>&gt;6000</v>
      </c>
      <c r="AG205" s="18">
        <v>9526.1299999999992</v>
      </c>
      <c r="AH205" s="18">
        <v>8044.57</v>
      </c>
      <c r="AI205" s="27">
        <f>LN(AH205/AG205)</f>
        <v>-0.16904121947831449</v>
      </c>
      <c r="AP205" s="23" t="str">
        <f t="shared" si="95"/>
        <v>&gt;40</v>
      </c>
      <c r="AQ205" s="24">
        <v>51.732100000000003</v>
      </c>
      <c r="AR205" s="24">
        <v>69.515000000000001</v>
      </c>
      <c r="AS205" s="27">
        <f t="shared" si="79"/>
        <v>0.29546407803086566</v>
      </c>
      <c r="AT205" s="45"/>
      <c r="AU205" s="45"/>
      <c r="AV205" s="46"/>
      <c r="AW205" s="45"/>
      <c r="AX205" s="45"/>
      <c r="AY205" s="46"/>
      <c r="AZ205" s="18">
        <v>492.80670977299997</v>
      </c>
      <c r="BA205" s="18">
        <v>559.21828354999991</v>
      </c>
      <c r="BB205" s="27">
        <f>LN(BA205/AZ205)</f>
        <v>0.12642285855255125</v>
      </c>
      <c r="BI205" s="28">
        <v>11.855266666666665</v>
      </c>
      <c r="BK205" s="49"/>
    </row>
    <row r="206" spans="1:63" ht="13.95" customHeight="1" x14ac:dyDescent="0.25">
      <c r="A206" s="22">
        <v>203</v>
      </c>
      <c r="B206" s="22">
        <v>25</v>
      </c>
      <c r="C206" s="22" t="s">
        <v>178</v>
      </c>
      <c r="D206" s="22" t="s">
        <v>1</v>
      </c>
      <c r="E206" s="23">
        <v>0.8</v>
      </c>
      <c r="F206" s="23" t="str">
        <f t="shared" si="93"/>
        <v>&gt;0.5</v>
      </c>
      <c r="G206" s="24">
        <v>7.5</v>
      </c>
      <c r="H206" s="23" t="str">
        <f t="shared" si="80"/>
        <v>&gt;7.0</v>
      </c>
      <c r="K206" s="24">
        <v>19.3</v>
      </c>
      <c r="L206" s="23" t="str">
        <f t="shared" si="83"/>
        <v>10–20</v>
      </c>
      <c r="M206" s="18">
        <v>120</v>
      </c>
      <c r="N206" s="25" t="str">
        <f t="shared" si="91"/>
        <v>110–180</v>
      </c>
      <c r="O206" s="18">
        <v>136.0451612903226</v>
      </c>
      <c r="P206" s="25" t="str">
        <f t="shared" si="90"/>
        <v>&gt;44</v>
      </c>
      <c r="Q206" s="18">
        <v>119.97851662404091</v>
      </c>
      <c r="R206" s="25" t="str">
        <f t="shared" si="96"/>
        <v>&gt;58</v>
      </c>
      <c r="S206" s="22" t="s">
        <v>8</v>
      </c>
      <c r="T206" s="40">
        <v>1.5</v>
      </c>
      <c r="U206" s="25" t="str">
        <f t="shared" si="94"/>
        <v>&lt;1.5</v>
      </c>
      <c r="V206" s="48">
        <v>9.0800000000000006E-2</v>
      </c>
      <c r="W206" s="25" t="str">
        <f t="shared" si="84"/>
        <v>0.07–0.11</v>
      </c>
      <c r="X206" s="22">
        <v>4</v>
      </c>
      <c r="Y206" s="22">
        <v>0</v>
      </c>
      <c r="Z206" s="22">
        <v>0</v>
      </c>
      <c r="AA206" s="22">
        <v>0</v>
      </c>
      <c r="AB206" s="22">
        <v>0</v>
      </c>
      <c r="AC206" s="22">
        <v>4</v>
      </c>
      <c r="AD206" s="22">
        <f t="shared" si="82"/>
        <v>5</v>
      </c>
      <c r="AE206" s="22">
        <v>3</v>
      </c>
      <c r="AF206" s="23" t="str">
        <f t="shared" si="97"/>
        <v>&gt;6000</v>
      </c>
      <c r="AG206" s="18">
        <v>9396.6299999999992</v>
      </c>
      <c r="AH206" s="18">
        <v>7412.98</v>
      </c>
      <c r="AI206" s="27">
        <f>LN(AH206/AG206)</f>
        <v>-0.23711859664945223</v>
      </c>
      <c r="AP206" s="23" t="str">
        <f t="shared" si="95"/>
        <v>&gt;40</v>
      </c>
      <c r="AQ206" s="24">
        <v>42.494199999999999</v>
      </c>
      <c r="AR206" s="24">
        <v>60.738999999999997</v>
      </c>
      <c r="AS206" s="27">
        <f>LN(AR206/AQ206)</f>
        <v>0.3572183998374881</v>
      </c>
      <c r="AT206" s="45"/>
      <c r="AU206" s="45"/>
      <c r="AV206" s="46"/>
      <c r="AW206" s="45"/>
      <c r="AX206" s="45"/>
      <c r="AY206" s="46"/>
      <c r="AZ206" s="18">
        <v>399.30227454599992</v>
      </c>
      <c r="BA206" s="18">
        <v>450.25699221999997</v>
      </c>
      <c r="BB206" s="27">
        <f>LN(BA206/AZ206)</f>
        <v>0.12009980318803601</v>
      </c>
      <c r="BC206" s="18">
        <v>497.20036251282352</v>
      </c>
      <c r="BD206" s="18">
        <v>567.27293370090388</v>
      </c>
      <c r="BE206" s="27">
        <f>LN(BD206/BC206)</f>
        <v>0.13184746371591496</v>
      </c>
      <c r="BF206" s="18">
        <v>896.50263705882344</v>
      </c>
      <c r="BG206" s="18">
        <v>1017.5299259209039</v>
      </c>
      <c r="BH206" s="27">
        <f>LN(BG206/BF206)</f>
        <v>0.12663209356331909</v>
      </c>
      <c r="BI206" s="28">
        <v>12.163199999999998</v>
      </c>
      <c r="BK206" s="49"/>
    </row>
    <row r="207" spans="1:63" ht="13.95" customHeight="1" x14ac:dyDescent="0.25">
      <c r="A207" s="22">
        <v>204</v>
      </c>
      <c r="B207" s="22" t="s">
        <v>515</v>
      </c>
      <c r="C207" s="22" t="s">
        <v>514</v>
      </c>
      <c r="D207" s="22" t="s">
        <v>1</v>
      </c>
      <c r="M207" s="18">
        <v>240</v>
      </c>
      <c r="N207" s="25" t="str">
        <f t="shared" si="91"/>
        <v>&gt;180</v>
      </c>
      <c r="O207" s="18">
        <v>52.8</v>
      </c>
      <c r="P207" s="25" t="str">
        <f t="shared" si="90"/>
        <v>&gt;44</v>
      </c>
      <c r="Q207" s="18">
        <v>99.6</v>
      </c>
      <c r="R207" s="25" t="str">
        <f t="shared" si="96"/>
        <v>&gt;58</v>
      </c>
      <c r="S207" s="22" t="s">
        <v>8</v>
      </c>
      <c r="T207" s="40">
        <v>1.41875</v>
      </c>
      <c r="U207" s="25" t="str">
        <f t="shared" si="94"/>
        <v>&lt;1.5</v>
      </c>
      <c r="V207" s="48">
        <v>0.1135</v>
      </c>
      <c r="W207" s="25" t="str">
        <f t="shared" si="84"/>
        <v>0.07–0.11</v>
      </c>
      <c r="X207" s="22">
        <v>1</v>
      </c>
      <c r="Y207" s="22">
        <v>0</v>
      </c>
      <c r="Z207" s="22">
        <v>0</v>
      </c>
      <c r="AA207" s="22">
        <v>0</v>
      </c>
      <c r="AB207" s="22">
        <v>1</v>
      </c>
      <c r="AC207" s="22">
        <v>0</v>
      </c>
      <c r="AD207" s="22">
        <f t="shared" si="82"/>
        <v>4</v>
      </c>
      <c r="AE207" s="22">
        <v>2</v>
      </c>
      <c r="AP207" s="23" t="str">
        <f t="shared" si="95"/>
        <v>30–40</v>
      </c>
      <c r="AQ207" s="24">
        <v>35.200000000000003</v>
      </c>
      <c r="AR207" s="24">
        <v>61.3</v>
      </c>
      <c r="AS207" s="27">
        <f>LN(AR207/AQ207)</f>
        <v>0.55473376033811417</v>
      </c>
      <c r="AT207" s="45"/>
      <c r="AU207" s="45"/>
      <c r="AV207" s="46"/>
      <c r="AW207" s="45"/>
      <c r="AX207" s="45"/>
      <c r="AY207" s="46"/>
      <c r="BI207" s="28">
        <v>18.396475770925107</v>
      </c>
      <c r="BK207" s="49"/>
    </row>
    <row r="208" spans="1:63" ht="13.95" customHeight="1" x14ac:dyDescent="0.25">
      <c r="A208" s="22">
        <v>205</v>
      </c>
      <c r="B208" s="22" t="s">
        <v>515</v>
      </c>
      <c r="C208" s="22" t="s">
        <v>514</v>
      </c>
      <c r="D208" s="22" t="s">
        <v>1</v>
      </c>
      <c r="M208" s="18">
        <v>240</v>
      </c>
      <c r="N208" s="25" t="str">
        <f t="shared" si="91"/>
        <v>&gt;180</v>
      </c>
      <c r="O208" s="18">
        <v>52.8</v>
      </c>
      <c r="P208" s="25" t="str">
        <f t="shared" si="90"/>
        <v>&gt;44</v>
      </c>
      <c r="Q208" s="18">
        <v>99.6</v>
      </c>
      <c r="R208" s="25" t="str">
        <f t="shared" si="96"/>
        <v>&gt;58</v>
      </c>
      <c r="S208" s="22" t="s">
        <v>8</v>
      </c>
      <c r="T208" s="40">
        <v>1.41875</v>
      </c>
      <c r="U208" s="25" t="str">
        <f t="shared" si="94"/>
        <v>&lt;1.5</v>
      </c>
      <c r="V208" s="48">
        <v>0.1135</v>
      </c>
      <c r="W208" s="25" t="str">
        <f t="shared" si="84"/>
        <v>0.07–0.11</v>
      </c>
      <c r="X208" s="22">
        <v>1</v>
      </c>
      <c r="Y208" s="22">
        <v>0</v>
      </c>
      <c r="Z208" s="22">
        <v>0</v>
      </c>
      <c r="AA208" s="22">
        <v>0</v>
      </c>
      <c r="AB208" s="22">
        <v>1</v>
      </c>
      <c r="AC208" s="22">
        <v>0</v>
      </c>
      <c r="AD208" s="22">
        <f t="shared" si="82"/>
        <v>4</v>
      </c>
      <c r="AE208" s="22">
        <v>2</v>
      </c>
      <c r="AP208" s="23" t="str">
        <f t="shared" si="95"/>
        <v>20–30</v>
      </c>
      <c r="AQ208" s="24">
        <v>29.1</v>
      </c>
      <c r="AR208" s="24">
        <v>53.6</v>
      </c>
      <c r="AS208" s="27">
        <f>LN(AR208/AQ208)</f>
        <v>0.61081089389930943</v>
      </c>
      <c r="AT208" s="45"/>
      <c r="AU208" s="45"/>
      <c r="AV208" s="46"/>
      <c r="AW208" s="45"/>
      <c r="AX208" s="45"/>
      <c r="AY208" s="46"/>
      <c r="BI208" s="28">
        <v>17.268722466960352</v>
      </c>
      <c r="BK208" s="49"/>
    </row>
    <row r="209" spans="1:63" ht="13.95" customHeight="1" x14ac:dyDescent="0.25">
      <c r="A209" s="22">
        <v>206</v>
      </c>
      <c r="B209" s="22" t="s">
        <v>515</v>
      </c>
      <c r="C209" s="22" t="s">
        <v>514</v>
      </c>
      <c r="D209" s="22" t="s">
        <v>1</v>
      </c>
      <c r="M209" s="18">
        <v>240</v>
      </c>
      <c r="N209" s="25" t="str">
        <f t="shared" si="91"/>
        <v>&gt;180</v>
      </c>
      <c r="O209" s="18">
        <v>52.8</v>
      </c>
      <c r="P209" s="25" t="str">
        <f t="shared" si="90"/>
        <v>&gt;44</v>
      </c>
      <c r="Q209" s="18">
        <v>99.6</v>
      </c>
      <c r="R209" s="25" t="str">
        <f t="shared" si="96"/>
        <v>&gt;58</v>
      </c>
      <c r="S209" s="22" t="s">
        <v>8</v>
      </c>
      <c r="T209" s="40">
        <v>1.41875</v>
      </c>
      <c r="U209" s="25" t="str">
        <f t="shared" si="94"/>
        <v>&lt;1.5</v>
      </c>
      <c r="V209" s="48">
        <v>0.1135</v>
      </c>
      <c r="W209" s="25" t="str">
        <f t="shared" si="84"/>
        <v>0.07–0.11</v>
      </c>
      <c r="X209" s="22">
        <v>1</v>
      </c>
      <c r="Y209" s="22">
        <v>0</v>
      </c>
      <c r="Z209" s="22">
        <v>0</v>
      </c>
      <c r="AA209" s="22">
        <v>0</v>
      </c>
      <c r="AB209" s="22">
        <v>1</v>
      </c>
      <c r="AC209" s="22">
        <v>0</v>
      </c>
      <c r="AD209" s="22">
        <f t="shared" si="82"/>
        <v>4</v>
      </c>
      <c r="AE209" s="22">
        <v>2</v>
      </c>
      <c r="AT209" s="45"/>
      <c r="AU209" s="45"/>
      <c r="AV209" s="46"/>
      <c r="AW209" s="45"/>
      <c r="AX209" s="45"/>
      <c r="AY209" s="46"/>
      <c r="BI209" s="28">
        <v>36.017621145374449</v>
      </c>
      <c r="BK209" s="49"/>
    </row>
    <row r="210" spans="1:63" ht="13.95" customHeight="1" x14ac:dyDescent="0.25">
      <c r="A210" s="22">
        <v>207</v>
      </c>
      <c r="B210" s="22" t="s">
        <v>515</v>
      </c>
      <c r="C210" s="22" t="s">
        <v>514</v>
      </c>
      <c r="D210" s="22" t="s">
        <v>1</v>
      </c>
      <c r="M210" s="18">
        <v>240</v>
      </c>
      <c r="N210" s="25" t="str">
        <f t="shared" si="91"/>
        <v>&gt;180</v>
      </c>
      <c r="O210" s="18">
        <v>52.8</v>
      </c>
      <c r="P210" s="25" t="str">
        <f t="shared" si="90"/>
        <v>&gt;44</v>
      </c>
      <c r="Q210" s="18">
        <v>99.6</v>
      </c>
      <c r="R210" s="25" t="str">
        <f t="shared" si="96"/>
        <v>&gt;58</v>
      </c>
      <c r="S210" s="22" t="s">
        <v>8</v>
      </c>
      <c r="T210" s="40">
        <v>1.41875</v>
      </c>
      <c r="U210" s="25" t="str">
        <f t="shared" si="94"/>
        <v>&lt;1.5</v>
      </c>
      <c r="V210" s="48">
        <v>0.1135</v>
      </c>
      <c r="W210" s="25" t="str">
        <f t="shared" si="84"/>
        <v>0.07–0.11</v>
      </c>
      <c r="X210" s="22">
        <v>1</v>
      </c>
      <c r="Y210" s="22">
        <v>0</v>
      </c>
      <c r="Z210" s="22">
        <v>0</v>
      </c>
      <c r="AA210" s="22">
        <v>0</v>
      </c>
      <c r="AB210" s="22">
        <v>1</v>
      </c>
      <c r="AC210" s="22">
        <v>0</v>
      </c>
      <c r="AD210" s="22">
        <f t="shared" si="82"/>
        <v>4</v>
      </c>
      <c r="AE210" s="22">
        <v>2</v>
      </c>
      <c r="AP210" s="23" t="str">
        <f t="shared" ref="AP210:AP246" si="98">IF(AQ210&gt;40,"&gt;40",IF(AQ210&gt;30,"30–40",IF(AQ210&gt;20,"20–30","&lt;20")))</f>
        <v>30–40</v>
      </c>
      <c r="AQ210" s="24">
        <v>34.1</v>
      </c>
      <c r="AR210" s="24">
        <v>69</v>
      </c>
      <c r="AS210" s="27">
        <f t="shared" ref="AS210:AS246" si="99">LN(AR210/AQ210)</f>
        <v>0.70480912030778831</v>
      </c>
      <c r="AT210" s="45"/>
      <c r="AU210" s="45"/>
      <c r="AV210" s="46"/>
      <c r="AW210" s="45"/>
      <c r="AX210" s="45"/>
      <c r="AY210" s="46"/>
      <c r="BI210" s="28">
        <v>24.599118942731277</v>
      </c>
      <c r="BK210" s="49"/>
    </row>
    <row r="211" spans="1:63" ht="13.95" customHeight="1" x14ac:dyDescent="0.25">
      <c r="A211" s="22">
        <v>208</v>
      </c>
      <c r="B211" s="22" t="s">
        <v>515</v>
      </c>
      <c r="C211" s="22" t="s">
        <v>514</v>
      </c>
      <c r="D211" s="22" t="s">
        <v>1</v>
      </c>
      <c r="M211" s="18">
        <v>240</v>
      </c>
      <c r="N211" s="25" t="str">
        <f t="shared" si="91"/>
        <v>&gt;180</v>
      </c>
      <c r="O211" s="18">
        <v>52.8</v>
      </c>
      <c r="P211" s="25" t="str">
        <f t="shared" si="90"/>
        <v>&gt;44</v>
      </c>
      <c r="Q211" s="18">
        <v>99.6</v>
      </c>
      <c r="R211" s="25" t="str">
        <f t="shared" si="96"/>
        <v>&gt;58</v>
      </c>
      <c r="S211" s="22" t="s">
        <v>8</v>
      </c>
      <c r="T211" s="40">
        <v>1.41875</v>
      </c>
      <c r="U211" s="25" t="str">
        <f t="shared" si="94"/>
        <v>&lt;1.5</v>
      </c>
      <c r="V211" s="48">
        <v>0.1135</v>
      </c>
      <c r="W211" s="25" t="str">
        <f t="shared" si="84"/>
        <v>0.07–0.11</v>
      </c>
      <c r="X211" s="22">
        <v>1</v>
      </c>
      <c r="Y211" s="22">
        <v>0</v>
      </c>
      <c r="Z211" s="22">
        <v>0</v>
      </c>
      <c r="AA211" s="22">
        <v>0</v>
      </c>
      <c r="AB211" s="22">
        <v>1</v>
      </c>
      <c r="AC211" s="22">
        <v>0</v>
      </c>
      <c r="AD211" s="22">
        <f t="shared" si="82"/>
        <v>4</v>
      </c>
      <c r="AE211" s="22">
        <v>2</v>
      </c>
      <c r="AP211" s="23" t="str">
        <f t="shared" si="98"/>
        <v>30–40</v>
      </c>
      <c r="AQ211" s="24">
        <v>31.9</v>
      </c>
      <c r="AR211" s="24">
        <v>54.9</v>
      </c>
      <c r="AS211" s="27">
        <f t="shared" si="99"/>
        <v>0.54290733872468611</v>
      </c>
      <c r="AT211" s="45"/>
      <c r="AU211" s="45"/>
      <c r="AV211" s="46"/>
      <c r="AW211" s="45"/>
      <c r="AX211" s="45"/>
      <c r="AY211" s="46"/>
      <c r="BI211" s="28">
        <v>16.211453744493394</v>
      </c>
      <c r="BK211" s="49"/>
    </row>
    <row r="212" spans="1:63" ht="13.95" customHeight="1" x14ac:dyDescent="0.25">
      <c r="A212" s="22">
        <v>209</v>
      </c>
      <c r="B212" s="22" t="s">
        <v>515</v>
      </c>
      <c r="C212" s="22" t="s">
        <v>514</v>
      </c>
      <c r="D212" s="22" t="s">
        <v>1</v>
      </c>
      <c r="M212" s="18">
        <v>240</v>
      </c>
      <c r="N212" s="25" t="str">
        <f t="shared" si="91"/>
        <v>&gt;180</v>
      </c>
      <c r="O212" s="18">
        <v>52.8</v>
      </c>
      <c r="P212" s="25" t="str">
        <f t="shared" si="90"/>
        <v>&gt;44</v>
      </c>
      <c r="Q212" s="18">
        <v>99.6</v>
      </c>
      <c r="R212" s="25" t="str">
        <f t="shared" si="96"/>
        <v>&gt;58</v>
      </c>
      <c r="S212" s="22" t="s">
        <v>8</v>
      </c>
      <c r="T212" s="40">
        <v>1.41875</v>
      </c>
      <c r="U212" s="25" t="str">
        <f t="shared" si="94"/>
        <v>&lt;1.5</v>
      </c>
      <c r="V212" s="48">
        <v>0.1135</v>
      </c>
      <c r="W212" s="25" t="str">
        <f t="shared" si="84"/>
        <v>0.07–0.11</v>
      </c>
      <c r="X212" s="22">
        <v>1</v>
      </c>
      <c r="Y212" s="22">
        <v>0</v>
      </c>
      <c r="Z212" s="22">
        <v>0</v>
      </c>
      <c r="AA212" s="22">
        <v>0</v>
      </c>
      <c r="AB212" s="22">
        <v>1</v>
      </c>
      <c r="AC212" s="22">
        <v>0</v>
      </c>
      <c r="AD212" s="22">
        <f t="shared" si="82"/>
        <v>4</v>
      </c>
      <c r="AE212" s="22">
        <v>2</v>
      </c>
      <c r="AP212" s="23" t="str">
        <f t="shared" si="98"/>
        <v>30–40</v>
      </c>
      <c r="AQ212" s="24">
        <v>31.2</v>
      </c>
      <c r="AR212" s="24">
        <v>57.9</v>
      </c>
      <c r="AS212" s="27">
        <f t="shared" si="99"/>
        <v>0.61829928976351289</v>
      </c>
      <c r="AT212" s="45"/>
      <c r="AU212" s="45"/>
      <c r="AV212" s="46"/>
      <c r="AW212" s="45"/>
      <c r="AX212" s="45"/>
      <c r="AY212" s="46"/>
      <c r="BI212" s="28">
        <v>18.819383259911895</v>
      </c>
      <c r="BK212" s="49"/>
    </row>
    <row r="213" spans="1:63" ht="13.95" customHeight="1" x14ac:dyDescent="0.25">
      <c r="A213" s="22">
        <v>210</v>
      </c>
      <c r="B213" s="22" t="s">
        <v>515</v>
      </c>
      <c r="C213" s="22" t="s">
        <v>514</v>
      </c>
      <c r="D213" s="22" t="s">
        <v>1</v>
      </c>
      <c r="M213" s="18">
        <v>240</v>
      </c>
      <c r="N213" s="25" t="str">
        <f t="shared" si="91"/>
        <v>&gt;180</v>
      </c>
      <c r="O213" s="18">
        <v>52.8</v>
      </c>
      <c r="P213" s="25" t="str">
        <f t="shared" si="90"/>
        <v>&gt;44</v>
      </c>
      <c r="Q213" s="18">
        <v>99.6</v>
      </c>
      <c r="R213" s="25" t="str">
        <f t="shared" si="96"/>
        <v>&gt;58</v>
      </c>
      <c r="S213" s="22" t="s">
        <v>8</v>
      </c>
      <c r="T213" s="40">
        <v>1.41875</v>
      </c>
      <c r="U213" s="25" t="str">
        <f t="shared" si="94"/>
        <v>&lt;1.5</v>
      </c>
      <c r="V213" s="48">
        <v>0.1135</v>
      </c>
      <c r="W213" s="25" t="str">
        <f t="shared" si="84"/>
        <v>0.07–0.11</v>
      </c>
      <c r="X213" s="22">
        <v>1</v>
      </c>
      <c r="Y213" s="22">
        <v>0</v>
      </c>
      <c r="Z213" s="22">
        <v>0</v>
      </c>
      <c r="AA213" s="22">
        <v>0</v>
      </c>
      <c r="AB213" s="22">
        <v>1</v>
      </c>
      <c r="AC213" s="22">
        <v>0</v>
      </c>
      <c r="AD213" s="22">
        <f t="shared" si="82"/>
        <v>4</v>
      </c>
      <c r="AE213" s="22">
        <v>2</v>
      </c>
      <c r="AP213" s="23" t="str">
        <f t="shared" si="98"/>
        <v>30–40</v>
      </c>
      <c r="AQ213" s="24">
        <v>31.9</v>
      </c>
      <c r="AR213" s="24">
        <v>62.1</v>
      </c>
      <c r="AS213" s="27">
        <f t="shared" si="99"/>
        <v>0.66613997914863421</v>
      </c>
      <c r="AT213" s="45"/>
      <c r="AU213" s="45"/>
      <c r="AV213" s="46"/>
      <c r="AW213" s="45"/>
      <c r="AX213" s="45"/>
      <c r="AY213" s="46"/>
      <c r="BI213" s="28">
        <v>21.286343612334804</v>
      </c>
      <c r="BK213" s="49"/>
    </row>
    <row r="214" spans="1:63" ht="13.95" customHeight="1" x14ac:dyDescent="0.25">
      <c r="A214" s="22">
        <v>211</v>
      </c>
      <c r="B214" s="22" t="s">
        <v>515</v>
      </c>
      <c r="C214" s="22" t="s">
        <v>514</v>
      </c>
      <c r="D214" s="22" t="s">
        <v>1</v>
      </c>
      <c r="M214" s="18">
        <v>240</v>
      </c>
      <c r="N214" s="25" t="str">
        <f t="shared" si="91"/>
        <v>&gt;180</v>
      </c>
      <c r="O214" s="18">
        <v>52.8</v>
      </c>
      <c r="P214" s="25" t="str">
        <f t="shared" si="90"/>
        <v>&gt;44</v>
      </c>
      <c r="Q214" s="18">
        <v>99.6</v>
      </c>
      <c r="R214" s="25" t="str">
        <f t="shared" si="96"/>
        <v>&gt;58</v>
      </c>
      <c r="S214" s="22" t="s">
        <v>8</v>
      </c>
      <c r="T214" s="40">
        <v>1.41875</v>
      </c>
      <c r="U214" s="25" t="str">
        <f t="shared" si="94"/>
        <v>&lt;1.5</v>
      </c>
      <c r="V214" s="48">
        <v>0.1135</v>
      </c>
      <c r="W214" s="25" t="str">
        <f t="shared" si="84"/>
        <v>0.07–0.11</v>
      </c>
      <c r="X214" s="22">
        <v>1</v>
      </c>
      <c r="Y214" s="22">
        <v>0</v>
      </c>
      <c r="Z214" s="22">
        <v>0</v>
      </c>
      <c r="AA214" s="22">
        <v>0</v>
      </c>
      <c r="AB214" s="22">
        <v>1</v>
      </c>
      <c r="AC214" s="22">
        <v>0</v>
      </c>
      <c r="AD214" s="22">
        <f t="shared" si="82"/>
        <v>4</v>
      </c>
      <c r="AE214" s="22">
        <v>2</v>
      </c>
      <c r="AP214" s="23" t="str">
        <f t="shared" si="98"/>
        <v>20–30</v>
      </c>
      <c r="AQ214" s="24">
        <v>25.5</v>
      </c>
      <c r="AR214" s="24">
        <v>71.3</v>
      </c>
      <c r="AS214" s="27">
        <f t="shared" si="99"/>
        <v>1.0282178752558697</v>
      </c>
      <c r="AT214" s="45"/>
      <c r="AU214" s="45"/>
      <c r="AV214" s="46"/>
      <c r="AW214" s="45"/>
      <c r="AX214" s="45"/>
      <c r="AY214" s="46"/>
      <c r="BI214" s="28">
        <v>32.281938325991192</v>
      </c>
      <c r="BK214" s="49"/>
    </row>
    <row r="215" spans="1:63" ht="13.95" customHeight="1" x14ac:dyDescent="0.25">
      <c r="A215" s="22">
        <v>212</v>
      </c>
      <c r="B215" s="22" t="s">
        <v>515</v>
      </c>
      <c r="C215" s="22" t="s">
        <v>514</v>
      </c>
      <c r="D215" s="22" t="s">
        <v>1</v>
      </c>
      <c r="M215" s="18">
        <v>240</v>
      </c>
      <c r="N215" s="25" t="str">
        <f t="shared" si="91"/>
        <v>&gt;180</v>
      </c>
      <c r="O215" s="18">
        <v>52.8</v>
      </c>
      <c r="P215" s="25" t="str">
        <f t="shared" si="90"/>
        <v>&gt;44</v>
      </c>
      <c r="Q215" s="18">
        <v>99.6</v>
      </c>
      <c r="R215" s="25" t="str">
        <f t="shared" si="96"/>
        <v>&gt;58</v>
      </c>
      <c r="S215" s="22" t="s">
        <v>8</v>
      </c>
      <c r="T215" s="40">
        <v>1.41875</v>
      </c>
      <c r="U215" s="25" t="str">
        <f t="shared" si="94"/>
        <v>&lt;1.5</v>
      </c>
      <c r="V215" s="48">
        <v>0.1135</v>
      </c>
      <c r="W215" s="25" t="str">
        <f t="shared" si="84"/>
        <v>0.07–0.11</v>
      </c>
      <c r="X215" s="22">
        <v>1</v>
      </c>
      <c r="Y215" s="22">
        <v>0</v>
      </c>
      <c r="Z215" s="22">
        <v>0</v>
      </c>
      <c r="AA215" s="22">
        <v>0</v>
      </c>
      <c r="AB215" s="22">
        <v>1</v>
      </c>
      <c r="AC215" s="22">
        <v>0</v>
      </c>
      <c r="AD215" s="22">
        <f t="shared" si="82"/>
        <v>4</v>
      </c>
      <c r="AE215" s="22">
        <v>2</v>
      </c>
      <c r="AP215" s="23" t="str">
        <f t="shared" si="98"/>
        <v>20–30</v>
      </c>
      <c r="AQ215" s="24">
        <v>23.5</v>
      </c>
      <c r="AR215" s="24">
        <v>59.8</v>
      </c>
      <c r="AS215" s="27">
        <f t="shared" si="99"/>
        <v>0.93400523980647276</v>
      </c>
      <c r="AT215" s="45"/>
      <c r="AU215" s="45"/>
      <c r="AV215" s="46"/>
      <c r="AW215" s="45"/>
      <c r="AX215" s="45"/>
      <c r="AY215" s="46"/>
      <c r="BI215" s="28">
        <v>25.58590308370044</v>
      </c>
      <c r="BK215" s="49"/>
    </row>
    <row r="216" spans="1:63" ht="13.95" customHeight="1" x14ac:dyDescent="0.25">
      <c r="A216" s="22">
        <v>213</v>
      </c>
      <c r="B216" s="22" t="s">
        <v>515</v>
      </c>
      <c r="C216" s="22" t="s">
        <v>514</v>
      </c>
      <c r="D216" s="22" t="s">
        <v>1</v>
      </c>
      <c r="M216" s="18">
        <v>240</v>
      </c>
      <c r="N216" s="25" t="str">
        <f t="shared" si="91"/>
        <v>&gt;180</v>
      </c>
      <c r="O216" s="18">
        <v>52.8</v>
      </c>
      <c r="P216" s="25" t="str">
        <f t="shared" si="90"/>
        <v>&gt;44</v>
      </c>
      <c r="Q216" s="18">
        <v>99.6</v>
      </c>
      <c r="R216" s="25" t="str">
        <f t="shared" si="96"/>
        <v>&gt;58</v>
      </c>
      <c r="S216" s="22" t="s">
        <v>8</v>
      </c>
      <c r="T216" s="40">
        <v>1.41875</v>
      </c>
      <c r="U216" s="25" t="str">
        <f t="shared" si="94"/>
        <v>&lt;1.5</v>
      </c>
      <c r="V216" s="48">
        <v>0.1135</v>
      </c>
      <c r="W216" s="25" t="str">
        <f t="shared" si="84"/>
        <v>0.07–0.11</v>
      </c>
      <c r="X216" s="22">
        <v>1</v>
      </c>
      <c r="Y216" s="22">
        <v>0</v>
      </c>
      <c r="Z216" s="22">
        <v>0</v>
      </c>
      <c r="AA216" s="22">
        <v>0</v>
      </c>
      <c r="AB216" s="22">
        <v>1</v>
      </c>
      <c r="AC216" s="22">
        <v>0</v>
      </c>
      <c r="AD216" s="22">
        <f t="shared" si="82"/>
        <v>4</v>
      </c>
      <c r="AE216" s="22">
        <v>2</v>
      </c>
      <c r="AP216" s="23" t="str">
        <f t="shared" si="98"/>
        <v>20–30</v>
      </c>
      <c r="AQ216" s="24">
        <v>26.9</v>
      </c>
      <c r="AR216" s="24">
        <v>52.7</v>
      </c>
      <c r="AS216" s="27">
        <f t="shared" si="99"/>
        <v>0.67248916893952337</v>
      </c>
      <c r="AT216" s="45"/>
      <c r="AU216" s="45"/>
      <c r="AV216" s="46"/>
      <c r="AW216" s="45"/>
      <c r="AX216" s="45"/>
      <c r="AY216" s="46"/>
      <c r="BI216" s="28">
        <v>18.185022026431721</v>
      </c>
      <c r="BK216" s="49"/>
    </row>
    <row r="217" spans="1:63" ht="13.95" customHeight="1" x14ac:dyDescent="0.25">
      <c r="A217" s="22">
        <v>214</v>
      </c>
      <c r="B217" s="22" t="s">
        <v>515</v>
      </c>
      <c r="C217" s="22" t="s">
        <v>514</v>
      </c>
      <c r="D217" s="22" t="s">
        <v>1</v>
      </c>
      <c r="M217" s="18">
        <v>240</v>
      </c>
      <c r="N217" s="25" t="str">
        <f t="shared" si="91"/>
        <v>&gt;180</v>
      </c>
      <c r="O217" s="18">
        <v>52.8</v>
      </c>
      <c r="P217" s="25" t="str">
        <f t="shared" si="90"/>
        <v>&gt;44</v>
      </c>
      <c r="Q217" s="18">
        <v>99.6</v>
      </c>
      <c r="R217" s="25" t="str">
        <f t="shared" si="96"/>
        <v>&gt;58</v>
      </c>
      <c r="S217" s="22" t="s">
        <v>8</v>
      </c>
      <c r="T217" s="40">
        <v>1.41875</v>
      </c>
      <c r="U217" s="25" t="str">
        <f t="shared" si="94"/>
        <v>&lt;1.5</v>
      </c>
      <c r="V217" s="48">
        <v>0.1135</v>
      </c>
      <c r="W217" s="25" t="str">
        <f t="shared" si="84"/>
        <v>0.07–0.11</v>
      </c>
      <c r="X217" s="22">
        <v>1</v>
      </c>
      <c r="Y217" s="22">
        <v>0</v>
      </c>
      <c r="Z217" s="22">
        <v>0</v>
      </c>
      <c r="AA217" s="22">
        <v>0</v>
      </c>
      <c r="AB217" s="22">
        <v>1</v>
      </c>
      <c r="AC217" s="22">
        <v>0</v>
      </c>
      <c r="AD217" s="22">
        <f t="shared" si="82"/>
        <v>4</v>
      </c>
      <c r="AE217" s="22">
        <v>2</v>
      </c>
      <c r="AP217" s="23" t="str">
        <f t="shared" si="98"/>
        <v>20–30</v>
      </c>
      <c r="AQ217" s="24">
        <v>25.6</v>
      </c>
      <c r="AR217" s="24">
        <v>48</v>
      </c>
      <c r="AS217" s="27">
        <f t="shared" si="99"/>
        <v>0.62860865942237409</v>
      </c>
      <c r="AT217" s="45"/>
      <c r="AU217" s="45"/>
      <c r="AV217" s="46"/>
      <c r="AW217" s="45"/>
      <c r="AX217" s="45"/>
      <c r="AY217" s="46"/>
      <c r="BI217" s="28">
        <v>15.788546255506608</v>
      </c>
      <c r="BK217" s="49"/>
    </row>
    <row r="218" spans="1:63" ht="13.95" customHeight="1" x14ac:dyDescent="0.25">
      <c r="A218" s="22">
        <v>215</v>
      </c>
      <c r="B218" s="22" t="s">
        <v>515</v>
      </c>
      <c r="C218" s="22" t="s">
        <v>514</v>
      </c>
      <c r="D218" s="22" t="s">
        <v>1</v>
      </c>
      <c r="M218" s="18">
        <v>240</v>
      </c>
      <c r="N218" s="25" t="str">
        <f t="shared" si="91"/>
        <v>&gt;180</v>
      </c>
      <c r="O218" s="18">
        <v>52.8</v>
      </c>
      <c r="P218" s="25" t="str">
        <f t="shared" si="90"/>
        <v>&gt;44</v>
      </c>
      <c r="Q218" s="18">
        <v>99.6</v>
      </c>
      <c r="R218" s="25" t="str">
        <f t="shared" si="96"/>
        <v>&gt;58</v>
      </c>
      <c r="S218" s="22" t="s">
        <v>8</v>
      </c>
      <c r="T218" s="40">
        <v>1.41875</v>
      </c>
      <c r="U218" s="25" t="str">
        <f t="shared" si="94"/>
        <v>&lt;1.5</v>
      </c>
      <c r="V218" s="48">
        <v>0.1135</v>
      </c>
      <c r="W218" s="25" t="str">
        <f t="shared" si="84"/>
        <v>0.07–0.11</v>
      </c>
      <c r="X218" s="22">
        <v>1</v>
      </c>
      <c r="Y218" s="22">
        <v>0</v>
      </c>
      <c r="Z218" s="22">
        <v>0</v>
      </c>
      <c r="AA218" s="22">
        <v>0</v>
      </c>
      <c r="AB218" s="22">
        <v>1</v>
      </c>
      <c r="AC218" s="22">
        <v>0</v>
      </c>
      <c r="AD218" s="22">
        <f t="shared" si="82"/>
        <v>4</v>
      </c>
      <c r="AE218" s="22">
        <v>2</v>
      </c>
      <c r="AP218" s="23" t="str">
        <f t="shared" si="98"/>
        <v>20–30</v>
      </c>
      <c r="AQ218" s="24">
        <v>27.2</v>
      </c>
      <c r="AR218" s="24">
        <v>45.6</v>
      </c>
      <c r="AS218" s="27">
        <f t="shared" si="99"/>
        <v>0.51669074321838881</v>
      </c>
      <c r="AT218" s="45"/>
      <c r="AU218" s="45"/>
      <c r="AV218" s="46"/>
      <c r="AW218" s="45"/>
      <c r="AX218" s="45"/>
      <c r="AY218" s="46"/>
      <c r="BI218" s="28">
        <v>12.969162995594715</v>
      </c>
      <c r="BK218" s="49"/>
    </row>
    <row r="219" spans="1:63" ht="13.95" customHeight="1" x14ac:dyDescent="0.25">
      <c r="A219" s="22">
        <v>216</v>
      </c>
      <c r="B219" s="22" t="s">
        <v>515</v>
      </c>
      <c r="C219" s="22" t="s">
        <v>514</v>
      </c>
      <c r="D219" s="22" t="s">
        <v>1</v>
      </c>
      <c r="M219" s="18">
        <v>240</v>
      </c>
      <c r="N219" s="25" t="str">
        <f t="shared" si="91"/>
        <v>&gt;180</v>
      </c>
      <c r="O219" s="18">
        <v>52.8</v>
      </c>
      <c r="P219" s="25" t="str">
        <f t="shared" si="90"/>
        <v>&gt;44</v>
      </c>
      <c r="Q219" s="18">
        <v>99.6</v>
      </c>
      <c r="R219" s="25" t="str">
        <f t="shared" si="96"/>
        <v>&gt;58</v>
      </c>
      <c r="S219" s="22" t="s">
        <v>8</v>
      </c>
      <c r="T219" s="40">
        <v>1.41875</v>
      </c>
      <c r="U219" s="25" t="str">
        <f t="shared" si="94"/>
        <v>&lt;1.5</v>
      </c>
      <c r="V219" s="48">
        <v>0.1135</v>
      </c>
      <c r="W219" s="25" t="str">
        <f t="shared" si="84"/>
        <v>0.07–0.11</v>
      </c>
      <c r="X219" s="22">
        <v>1</v>
      </c>
      <c r="Y219" s="22">
        <v>0</v>
      </c>
      <c r="Z219" s="22">
        <v>0</v>
      </c>
      <c r="AA219" s="22">
        <v>0</v>
      </c>
      <c r="AB219" s="22">
        <v>1</v>
      </c>
      <c r="AC219" s="22">
        <v>0</v>
      </c>
      <c r="AD219" s="22">
        <f t="shared" si="82"/>
        <v>4</v>
      </c>
      <c r="AE219" s="22">
        <v>2</v>
      </c>
      <c r="AP219" s="23" t="str">
        <f t="shared" si="98"/>
        <v>30–40</v>
      </c>
      <c r="AQ219" s="24">
        <v>31.8</v>
      </c>
      <c r="AR219" s="24">
        <v>53.4</v>
      </c>
      <c r="AS219" s="27">
        <f t="shared" si="99"/>
        <v>0.5183444561800179</v>
      </c>
      <c r="AT219" s="45"/>
      <c r="AU219" s="45"/>
      <c r="AV219" s="46"/>
      <c r="AW219" s="45"/>
      <c r="AX219" s="45"/>
      <c r="AY219" s="46"/>
      <c r="BI219" s="28">
        <v>15.224669603524228</v>
      </c>
      <c r="BK219" s="49"/>
    </row>
    <row r="220" spans="1:63" ht="13.95" customHeight="1" x14ac:dyDescent="0.25">
      <c r="A220" s="22">
        <v>217</v>
      </c>
      <c r="B220" s="22" t="s">
        <v>515</v>
      </c>
      <c r="C220" s="22" t="s">
        <v>514</v>
      </c>
      <c r="D220" s="22" t="s">
        <v>1</v>
      </c>
      <c r="M220" s="18">
        <v>240</v>
      </c>
      <c r="N220" s="25" t="str">
        <f t="shared" si="91"/>
        <v>&gt;180</v>
      </c>
      <c r="O220" s="18">
        <v>52.8</v>
      </c>
      <c r="P220" s="25" t="str">
        <f t="shared" si="90"/>
        <v>&gt;44</v>
      </c>
      <c r="Q220" s="18">
        <v>99.6</v>
      </c>
      <c r="R220" s="25" t="str">
        <f t="shared" si="96"/>
        <v>&gt;58</v>
      </c>
      <c r="S220" s="22" t="s">
        <v>8</v>
      </c>
      <c r="T220" s="40">
        <v>1.41875</v>
      </c>
      <c r="U220" s="25" t="str">
        <f t="shared" si="94"/>
        <v>&lt;1.5</v>
      </c>
      <c r="V220" s="48">
        <v>0.1135</v>
      </c>
      <c r="W220" s="25" t="str">
        <f t="shared" si="84"/>
        <v>0.07–0.11</v>
      </c>
      <c r="X220" s="22">
        <v>1</v>
      </c>
      <c r="Y220" s="22">
        <v>0</v>
      </c>
      <c r="Z220" s="22">
        <v>0</v>
      </c>
      <c r="AA220" s="22">
        <v>0</v>
      </c>
      <c r="AB220" s="22">
        <v>1</v>
      </c>
      <c r="AC220" s="22">
        <v>0</v>
      </c>
      <c r="AD220" s="22">
        <f t="shared" ref="AD220:AD283" si="100">IF(Y220&gt;0,"1","0")+IF(Z220&gt;0,"2","0")+IF(AA220&gt;0,"3","0")+IF(AB220&gt;0,"4","0")+IF(AC220&gt;0,"5","0")</f>
        <v>4</v>
      </c>
      <c r="AE220" s="22">
        <v>2</v>
      </c>
      <c r="AP220" s="23" t="str">
        <f t="shared" si="98"/>
        <v>30–40</v>
      </c>
      <c r="AQ220" s="24">
        <v>31.8</v>
      </c>
      <c r="AR220" s="24">
        <v>49.1</v>
      </c>
      <c r="AS220" s="27">
        <f t="shared" si="99"/>
        <v>0.43439274501434372</v>
      </c>
      <c r="AT220" s="45"/>
      <c r="AU220" s="45"/>
      <c r="AV220" s="46"/>
      <c r="AW220" s="45"/>
      <c r="AX220" s="45"/>
      <c r="AY220" s="46"/>
      <c r="BI220" s="28">
        <v>12.193832599118943</v>
      </c>
      <c r="BK220" s="49"/>
    </row>
    <row r="221" spans="1:63" ht="13.95" customHeight="1" x14ac:dyDescent="0.25">
      <c r="A221" s="22">
        <v>218</v>
      </c>
      <c r="B221" s="22" t="s">
        <v>515</v>
      </c>
      <c r="C221" s="22" t="s">
        <v>514</v>
      </c>
      <c r="D221" s="22" t="s">
        <v>1</v>
      </c>
      <c r="M221" s="18">
        <v>240</v>
      </c>
      <c r="N221" s="25" t="str">
        <f t="shared" si="91"/>
        <v>&gt;180</v>
      </c>
      <c r="O221" s="18">
        <v>52.8</v>
      </c>
      <c r="P221" s="25" t="str">
        <f t="shared" si="90"/>
        <v>&gt;44</v>
      </c>
      <c r="Q221" s="18">
        <v>99.6</v>
      </c>
      <c r="R221" s="25" t="str">
        <f t="shared" si="96"/>
        <v>&gt;58</v>
      </c>
      <c r="S221" s="22" t="s">
        <v>8</v>
      </c>
      <c r="T221" s="40">
        <v>1.41875</v>
      </c>
      <c r="U221" s="25" t="str">
        <f t="shared" si="94"/>
        <v>&lt;1.5</v>
      </c>
      <c r="V221" s="48">
        <v>0.1135</v>
      </c>
      <c r="W221" s="25" t="str">
        <f t="shared" si="84"/>
        <v>0.07–0.11</v>
      </c>
      <c r="X221" s="22">
        <v>1</v>
      </c>
      <c r="Y221" s="22">
        <v>0</v>
      </c>
      <c r="Z221" s="22">
        <v>0</v>
      </c>
      <c r="AA221" s="22">
        <v>0</v>
      </c>
      <c r="AB221" s="22">
        <v>1</v>
      </c>
      <c r="AC221" s="22">
        <v>0</v>
      </c>
      <c r="AD221" s="22">
        <f t="shared" si="100"/>
        <v>4</v>
      </c>
      <c r="AE221" s="22">
        <v>2</v>
      </c>
      <c r="AP221" s="23" t="str">
        <f t="shared" si="98"/>
        <v>20–30</v>
      </c>
      <c r="AQ221" s="24">
        <v>26.3</v>
      </c>
      <c r="AR221" s="24">
        <v>41</v>
      </c>
      <c r="AS221" s="27">
        <f t="shared" si="99"/>
        <v>0.44400312752058896</v>
      </c>
      <c r="AT221" s="45"/>
      <c r="AU221" s="45"/>
      <c r="AV221" s="46"/>
      <c r="AW221" s="45"/>
      <c r="AX221" s="45"/>
      <c r="AY221" s="46"/>
      <c r="BI221" s="28">
        <v>10.361233480176212</v>
      </c>
      <c r="BK221" s="49"/>
    </row>
    <row r="222" spans="1:63" ht="13.95" customHeight="1" x14ac:dyDescent="0.25">
      <c r="A222" s="22">
        <v>219</v>
      </c>
      <c r="B222" s="22" t="s">
        <v>515</v>
      </c>
      <c r="C222" s="22" t="s">
        <v>514</v>
      </c>
      <c r="D222" s="22" t="s">
        <v>1</v>
      </c>
      <c r="M222" s="18">
        <v>240</v>
      </c>
      <c r="N222" s="25" t="str">
        <f t="shared" si="91"/>
        <v>&gt;180</v>
      </c>
      <c r="O222" s="18">
        <v>52.8</v>
      </c>
      <c r="P222" s="25" t="str">
        <f t="shared" si="90"/>
        <v>&gt;44</v>
      </c>
      <c r="Q222" s="18">
        <v>99.6</v>
      </c>
      <c r="R222" s="25" t="str">
        <f t="shared" si="96"/>
        <v>&gt;58</v>
      </c>
      <c r="S222" s="22" t="s">
        <v>8</v>
      </c>
      <c r="T222" s="40">
        <v>1.41875</v>
      </c>
      <c r="U222" s="25" t="str">
        <f t="shared" si="94"/>
        <v>&lt;1.5</v>
      </c>
      <c r="V222" s="48">
        <v>0.1135</v>
      </c>
      <c r="W222" s="25" t="str">
        <f t="shared" ref="W222:W285" si="101">IF(V222&gt;0.114,"&gt;0.11", IF(V222&gt;0.068,"0.07–0.11","&lt;0.07" ))</f>
        <v>0.07–0.11</v>
      </c>
      <c r="X222" s="22">
        <v>1</v>
      </c>
      <c r="Y222" s="22">
        <v>0</v>
      </c>
      <c r="Z222" s="22">
        <v>0</v>
      </c>
      <c r="AA222" s="22">
        <v>0</v>
      </c>
      <c r="AB222" s="22">
        <v>1</v>
      </c>
      <c r="AC222" s="22">
        <v>0</v>
      </c>
      <c r="AD222" s="22">
        <f t="shared" si="100"/>
        <v>4</v>
      </c>
      <c r="AE222" s="22">
        <v>2</v>
      </c>
      <c r="AP222" s="23" t="str">
        <f t="shared" si="98"/>
        <v>20–30</v>
      </c>
      <c r="AQ222" s="24">
        <v>22.7</v>
      </c>
      <c r="AR222" s="24">
        <v>51.3</v>
      </c>
      <c r="AS222" s="27">
        <f t="shared" si="99"/>
        <v>0.8153258276893669</v>
      </c>
      <c r="AT222" s="45"/>
      <c r="AU222" s="45"/>
      <c r="AV222" s="46"/>
      <c r="AW222" s="45"/>
      <c r="AX222" s="45"/>
      <c r="AY222" s="46"/>
      <c r="BI222" s="28">
        <v>20.158590308370044</v>
      </c>
      <c r="BK222" s="49"/>
    </row>
    <row r="223" spans="1:63" ht="13.95" customHeight="1" x14ac:dyDescent="0.25">
      <c r="A223" s="22">
        <v>220</v>
      </c>
      <c r="B223" s="22" t="s">
        <v>515</v>
      </c>
      <c r="C223" s="22" t="s">
        <v>514</v>
      </c>
      <c r="D223" s="22" t="s">
        <v>1</v>
      </c>
      <c r="M223" s="18">
        <v>240</v>
      </c>
      <c r="N223" s="25" t="str">
        <f t="shared" si="91"/>
        <v>&gt;180</v>
      </c>
      <c r="O223" s="18">
        <v>52.8</v>
      </c>
      <c r="P223" s="25" t="str">
        <f t="shared" si="90"/>
        <v>&gt;44</v>
      </c>
      <c r="Q223" s="18">
        <v>99.6</v>
      </c>
      <c r="R223" s="25" t="str">
        <f t="shared" si="96"/>
        <v>&gt;58</v>
      </c>
      <c r="S223" s="22" t="s">
        <v>8</v>
      </c>
      <c r="T223" s="40">
        <v>1.41875</v>
      </c>
      <c r="U223" s="25" t="str">
        <f t="shared" si="94"/>
        <v>&lt;1.5</v>
      </c>
      <c r="V223" s="48">
        <v>0.1135</v>
      </c>
      <c r="W223" s="25" t="str">
        <f t="shared" si="101"/>
        <v>0.07–0.11</v>
      </c>
      <c r="X223" s="22">
        <v>1</v>
      </c>
      <c r="Y223" s="22">
        <v>0</v>
      </c>
      <c r="Z223" s="22">
        <v>0</v>
      </c>
      <c r="AA223" s="22">
        <v>0</v>
      </c>
      <c r="AB223" s="22">
        <v>1</v>
      </c>
      <c r="AC223" s="22">
        <v>0</v>
      </c>
      <c r="AD223" s="22">
        <f t="shared" si="100"/>
        <v>4</v>
      </c>
      <c r="AE223" s="22">
        <v>2</v>
      </c>
      <c r="AP223" s="23" t="str">
        <f t="shared" si="98"/>
        <v>20–30</v>
      </c>
      <c r="AQ223" s="24">
        <v>25.2</v>
      </c>
      <c r="AR223" s="24">
        <v>46.2</v>
      </c>
      <c r="AS223" s="27">
        <f t="shared" si="99"/>
        <v>0.6061358035703156</v>
      </c>
      <c r="AT223" s="45"/>
      <c r="AU223" s="45"/>
      <c r="AV223" s="46"/>
      <c r="AW223" s="45"/>
      <c r="AX223" s="45"/>
      <c r="AY223" s="46"/>
      <c r="BI223" s="28">
        <v>14.801762114537448</v>
      </c>
      <c r="BK223" s="49"/>
    </row>
    <row r="224" spans="1:63" ht="13.95" customHeight="1" x14ac:dyDescent="0.25">
      <c r="A224" s="22">
        <v>221</v>
      </c>
      <c r="B224" s="22" t="s">
        <v>515</v>
      </c>
      <c r="C224" s="22" t="s">
        <v>514</v>
      </c>
      <c r="D224" s="22" t="s">
        <v>1</v>
      </c>
      <c r="M224" s="18">
        <v>240</v>
      </c>
      <c r="N224" s="25" t="str">
        <f t="shared" si="91"/>
        <v>&gt;180</v>
      </c>
      <c r="O224" s="18">
        <v>52.8</v>
      </c>
      <c r="P224" s="25" t="str">
        <f t="shared" si="90"/>
        <v>&gt;44</v>
      </c>
      <c r="Q224" s="18">
        <v>99.6</v>
      </c>
      <c r="R224" s="25" t="str">
        <f t="shared" si="96"/>
        <v>&gt;58</v>
      </c>
      <c r="S224" s="22" t="s">
        <v>8</v>
      </c>
      <c r="T224" s="40">
        <v>1.41875</v>
      </c>
      <c r="U224" s="25" t="str">
        <f t="shared" si="94"/>
        <v>&lt;1.5</v>
      </c>
      <c r="V224" s="48">
        <v>0.1135</v>
      </c>
      <c r="W224" s="25" t="str">
        <f t="shared" si="101"/>
        <v>0.07–0.11</v>
      </c>
      <c r="X224" s="22">
        <v>1</v>
      </c>
      <c r="Y224" s="22">
        <v>0</v>
      </c>
      <c r="Z224" s="22">
        <v>0</v>
      </c>
      <c r="AA224" s="22">
        <v>0</v>
      </c>
      <c r="AB224" s="22">
        <v>1</v>
      </c>
      <c r="AC224" s="22">
        <v>0</v>
      </c>
      <c r="AD224" s="22">
        <f t="shared" si="100"/>
        <v>4</v>
      </c>
      <c r="AE224" s="22">
        <v>2</v>
      </c>
      <c r="AP224" s="23" t="str">
        <f t="shared" si="98"/>
        <v>20–30</v>
      </c>
      <c r="AQ224" s="24">
        <v>25.2</v>
      </c>
      <c r="AR224" s="24">
        <v>47.2</v>
      </c>
      <c r="AS224" s="27">
        <f t="shared" si="99"/>
        <v>0.6275498980741322</v>
      </c>
      <c r="AT224" s="45"/>
      <c r="AU224" s="45"/>
      <c r="AV224" s="46"/>
      <c r="AW224" s="45"/>
      <c r="AX224" s="45"/>
      <c r="AY224" s="46"/>
      <c r="BI224" s="28">
        <v>15.506607929515422</v>
      </c>
      <c r="BK224" s="49"/>
    </row>
    <row r="225" spans="1:63" ht="13.95" customHeight="1" x14ac:dyDescent="0.25">
      <c r="A225" s="22">
        <v>222</v>
      </c>
      <c r="B225" s="22" t="s">
        <v>515</v>
      </c>
      <c r="C225" s="22" t="s">
        <v>514</v>
      </c>
      <c r="D225" s="22" t="s">
        <v>1</v>
      </c>
      <c r="M225" s="18">
        <v>240</v>
      </c>
      <c r="N225" s="25" t="str">
        <f t="shared" si="91"/>
        <v>&gt;180</v>
      </c>
      <c r="O225" s="18">
        <v>52.8</v>
      </c>
      <c r="P225" s="25" t="str">
        <f t="shared" si="90"/>
        <v>&gt;44</v>
      </c>
      <c r="Q225" s="18">
        <v>99.6</v>
      </c>
      <c r="R225" s="25" t="str">
        <f t="shared" si="96"/>
        <v>&gt;58</v>
      </c>
      <c r="S225" s="22" t="s">
        <v>8</v>
      </c>
      <c r="T225" s="40">
        <v>1.41875</v>
      </c>
      <c r="U225" s="25" t="str">
        <f t="shared" si="94"/>
        <v>&lt;1.5</v>
      </c>
      <c r="V225" s="48">
        <v>0.1135</v>
      </c>
      <c r="W225" s="25" t="str">
        <f t="shared" si="101"/>
        <v>0.07–0.11</v>
      </c>
      <c r="X225" s="22">
        <v>1</v>
      </c>
      <c r="Y225" s="22">
        <v>0</v>
      </c>
      <c r="Z225" s="22">
        <v>0</v>
      </c>
      <c r="AA225" s="22">
        <v>0</v>
      </c>
      <c r="AB225" s="22">
        <v>1</v>
      </c>
      <c r="AC225" s="22">
        <v>0</v>
      </c>
      <c r="AD225" s="22">
        <f t="shared" si="100"/>
        <v>4</v>
      </c>
      <c r="AE225" s="22">
        <v>2</v>
      </c>
      <c r="AP225" s="23" t="str">
        <f t="shared" si="98"/>
        <v>30–40</v>
      </c>
      <c r="AQ225" s="24">
        <v>32.799999999999997</v>
      </c>
      <c r="AR225" s="24">
        <v>60.7</v>
      </c>
      <c r="AS225" s="27">
        <f t="shared" si="99"/>
        <v>0.61551518267535466</v>
      </c>
      <c r="AT225" s="45"/>
      <c r="AU225" s="45"/>
      <c r="AV225" s="46"/>
      <c r="AW225" s="45"/>
      <c r="AX225" s="45"/>
      <c r="AY225" s="46"/>
      <c r="BI225" s="28">
        <v>19.665198237885466</v>
      </c>
      <c r="BK225" s="49"/>
    </row>
    <row r="226" spans="1:63" ht="13.95" customHeight="1" x14ac:dyDescent="0.25">
      <c r="A226" s="22">
        <v>223</v>
      </c>
      <c r="B226" s="22" t="s">
        <v>515</v>
      </c>
      <c r="C226" s="22" t="s">
        <v>514</v>
      </c>
      <c r="D226" s="22" t="s">
        <v>1</v>
      </c>
      <c r="M226" s="18">
        <v>240</v>
      </c>
      <c r="N226" s="25" t="str">
        <f t="shared" si="91"/>
        <v>&gt;180</v>
      </c>
      <c r="O226" s="18">
        <v>52.8</v>
      </c>
      <c r="P226" s="25" t="str">
        <f t="shared" si="90"/>
        <v>&gt;44</v>
      </c>
      <c r="Q226" s="18">
        <v>99.6</v>
      </c>
      <c r="R226" s="25" t="str">
        <f t="shared" si="96"/>
        <v>&gt;58</v>
      </c>
      <c r="S226" s="22" t="s">
        <v>8</v>
      </c>
      <c r="T226" s="40">
        <v>1.41875</v>
      </c>
      <c r="U226" s="25" t="str">
        <f t="shared" si="94"/>
        <v>&lt;1.5</v>
      </c>
      <c r="V226" s="48">
        <v>0.1135</v>
      </c>
      <c r="W226" s="25" t="str">
        <f t="shared" si="101"/>
        <v>0.07–0.11</v>
      </c>
      <c r="X226" s="22">
        <v>1</v>
      </c>
      <c r="Y226" s="22">
        <v>0</v>
      </c>
      <c r="Z226" s="22">
        <v>0</v>
      </c>
      <c r="AA226" s="22">
        <v>0</v>
      </c>
      <c r="AB226" s="22">
        <v>1</v>
      </c>
      <c r="AC226" s="22">
        <v>0</v>
      </c>
      <c r="AD226" s="22">
        <f t="shared" si="100"/>
        <v>4</v>
      </c>
      <c r="AE226" s="22">
        <v>2</v>
      </c>
      <c r="AP226" s="23" t="str">
        <f t="shared" si="98"/>
        <v>20–30</v>
      </c>
      <c r="AQ226" s="24">
        <v>27.6</v>
      </c>
      <c r="AR226" s="24">
        <v>60.4</v>
      </c>
      <c r="AS226" s="27">
        <f t="shared" si="99"/>
        <v>0.78317333221766494</v>
      </c>
      <c r="AT226" s="45"/>
      <c r="AU226" s="45"/>
      <c r="AV226" s="46"/>
      <c r="AW226" s="45"/>
      <c r="AX226" s="45"/>
      <c r="AY226" s="46"/>
      <c r="BI226" s="28">
        <v>23.118942731277532</v>
      </c>
      <c r="BK226" s="49"/>
    </row>
    <row r="227" spans="1:63" ht="13.95" customHeight="1" x14ac:dyDescent="0.25">
      <c r="A227" s="22">
        <v>224</v>
      </c>
      <c r="B227" s="22" t="s">
        <v>515</v>
      </c>
      <c r="C227" s="22" t="s">
        <v>514</v>
      </c>
      <c r="D227" s="22" t="s">
        <v>1</v>
      </c>
      <c r="M227" s="18">
        <v>240</v>
      </c>
      <c r="N227" s="25" t="str">
        <f t="shared" si="91"/>
        <v>&gt;180</v>
      </c>
      <c r="O227" s="18">
        <v>52.8</v>
      </c>
      <c r="P227" s="25" t="str">
        <f t="shared" si="90"/>
        <v>&gt;44</v>
      </c>
      <c r="Q227" s="18">
        <v>99.6</v>
      </c>
      <c r="R227" s="25" t="str">
        <f t="shared" si="96"/>
        <v>&gt;58</v>
      </c>
      <c r="S227" s="22" t="s">
        <v>8</v>
      </c>
      <c r="T227" s="40">
        <v>1.41875</v>
      </c>
      <c r="U227" s="25" t="str">
        <f t="shared" si="94"/>
        <v>&lt;1.5</v>
      </c>
      <c r="V227" s="48">
        <v>0.1135</v>
      </c>
      <c r="W227" s="25" t="str">
        <f t="shared" si="101"/>
        <v>0.07–0.11</v>
      </c>
      <c r="X227" s="22">
        <v>1</v>
      </c>
      <c r="Y227" s="22">
        <v>0</v>
      </c>
      <c r="Z227" s="22">
        <v>0</v>
      </c>
      <c r="AA227" s="22">
        <v>0</v>
      </c>
      <c r="AB227" s="22">
        <v>1</v>
      </c>
      <c r="AC227" s="22">
        <v>0</v>
      </c>
      <c r="AD227" s="22">
        <f t="shared" si="100"/>
        <v>4</v>
      </c>
      <c r="AE227" s="22">
        <v>2</v>
      </c>
      <c r="AP227" s="23" t="str">
        <f t="shared" si="98"/>
        <v>20–30</v>
      </c>
      <c r="AQ227" s="24">
        <v>30</v>
      </c>
      <c r="AR227" s="24">
        <v>52.7</v>
      </c>
      <c r="AS227" s="27">
        <f t="shared" si="99"/>
        <v>0.56341807388516141</v>
      </c>
      <c r="AT227" s="45"/>
      <c r="AU227" s="45"/>
      <c r="AV227" s="46"/>
      <c r="AW227" s="45"/>
      <c r="AX227" s="45"/>
      <c r="AY227" s="46"/>
      <c r="BI227" s="28">
        <v>16.000000000000004</v>
      </c>
      <c r="BK227" s="49"/>
    </row>
    <row r="228" spans="1:63" ht="13.95" customHeight="1" x14ac:dyDescent="0.25">
      <c r="A228" s="22">
        <v>225</v>
      </c>
      <c r="B228" s="22" t="s">
        <v>515</v>
      </c>
      <c r="C228" s="22" t="s">
        <v>514</v>
      </c>
      <c r="D228" s="22" t="s">
        <v>1</v>
      </c>
      <c r="M228" s="18">
        <v>240</v>
      </c>
      <c r="N228" s="25" t="str">
        <f t="shared" si="91"/>
        <v>&gt;180</v>
      </c>
      <c r="O228" s="18">
        <v>52.8</v>
      </c>
      <c r="P228" s="25" t="str">
        <f t="shared" si="90"/>
        <v>&gt;44</v>
      </c>
      <c r="Q228" s="18">
        <v>99.6</v>
      </c>
      <c r="R228" s="25" t="str">
        <f t="shared" si="96"/>
        <v>&gt;58</v>
      </c>
      <c r="S228" s="22" t="s">
        <v>8</v>
      </c>
      <c r="T228" s="40">
        <v>1.41875</v>
      </c>
      <c r="U228" s="25" t="str">
        <f t="shared" si="94"/>
        <v>&lt;1.5</v>
      </c>
      <c r="V228" s="48">
        <v>0.1135</v>
      </c>
      <c r="W228" s="25" t="str">
        <f t="shared" si="101"/>
        <v>0.07–0.11</v>
      </c>
      <c r="X228" s="22">
        <v>1</v>
      </c>
      <c r="Y228" s="22">
        <v>0</v>
      </c>
      <c r="Z228" s="22">
        <v>0</v>
      </c>
      <c r="AA228" s="22">
        <v>0</v>
      </c>
      <c r="AB228" s="22">
        <v>1</v>
      </c>
      <c r="AC228" s="22">
        <v>0</v>
      </c>
      <c r="AD228" s="22">
        <f t="shared" si="100"/>
        <v>4</v>
      </c>
      <c r="AE228" s="22">
        <v>2</v>
      </c>
      <c r="AP228" s="23" t="str">
        <f t="shared" si="98"/>
        <v>30–40</v>
      </c>
      <c r="AQ228" s="24">
        <v>35.299999999999997</v>
      </c>
      <c r="AR228" s="24">
        <v>53.6</v>
      </c>
      <c r="AS228" s="27">
        <f t="shared" si="99"/>
        <v>0.41766610413750532</v>
      </c>
      <c r="AT228" s="45"/>
      <c r="AU228" s="45"/>
      <c r="AV228" s="46"/>
      <c r="AW228" s="45"/>
      <c r="AX228" s="45"/>
      <c r="AY228" s="46"/>
      <c r="BI228" s="28">
        <v>12.898678414096919</v>
      </c>
      <c r="BK228" s="49"/>
    </row>
    <row r="229" spans="1:63" ht="13.95" customHeight="1" x14ac:dyDescent="0.25">
      <c r="A229" s="22">
        <v>226</v>
      </c>
      <c r="B229" s="22" t="s">
        <v>515</v>
      </c>
      <c r="C229" s="22" t="s">
        <v>514</v>
      </c>
      <c r="D229" s="22" t="s">
        <v>1</v>
      </c>
      <c r="M229" s="18">
        <v>240</v>
      </c>
      <c r="N229" s="25" t="str">
        <f t="shared" si="91"/>
        <v>&gt;180</v>
      </c>
      <c r="O229" s="18">
        <v>52.8</v>
      </c>
      <c r="P229" s="25" t="str">
        <f t="shared" si="90"/>
        <v>&gt;44</v>
      </c>
      <c r="Q229" s="18">
        <v>99.6</v>
      </c>
      <c r="R229" s="25" t="str">
        <f t="shared" si="96"/>
        <v>&gt;58</v>
      </c>
      <c r="S229" s="22" t="s">
        <v>8</v>
      </c>
      <c r="T229" s="40">
        <v>1.41875</v>
      </c>
      <c r="U229" s="25" t="str">
        <f t="shared" si="94"/>
        <v>&lt;1.5</v>
      </c>
      <c r="V229" s="48">
        <v>0.1135</v>
      </c>
      <c r="W229" s="25" t="str">
        <f t="shared" si="101"/>
        <v>0.07–0.11</v>
      </c>
      <c r="X229" s="22">
        <v>1</v>
      </c>
      <c r="Y229" s="22">
        <v>0</v>
      </c>
      <c r="Z229" s="22">
        <v>0</v>
      </c>
      <c r="AA229" s="22">
        <v>0</v>
      </c>
      <c r="AB229" s="22">
        <v>1</v>
      </c>
      <c r="AC229" s="22">
        <v>0</v>
      </c>
      <c r="AD229" s="22">
        <f t="shared" si="100"/>
        <v>4</v>
      </c>
      <c r="AE229" s="22">
        <v>2</v>
      </c>
      <c r="AP229" s="23" t="str">
        <f t="shared" si="98"/>
        <v>20–30</v>
      </c>
      <c r="AQ229" s="24">
        <v>24.5</v>
      </c>
      <c r="AR229" s="24">
        <v>47</v>
      </c>
      <c r="AS229" s="27">
        <f t="shared" si="99"/>
        <v>0.65147448415937725</v>
      </c>
      <c r="AT229" s="45"/>
      <c r="AU229" s="45"/>
      <c r="AV229" s="46"/>
      <c r="AW229" s="45"/>
      <c r="AX229" s="45"/>
      <c r="AY229" s="46"/>
      <c r="BI229" s="28">
        <v>15.859030837004406</v>
      </c>
      <c r="BK229" s="49"/>
    </row>
    <row r="230" spans="1:63" ht="13.95" customHeight="1" x14ac:dyDescent="0.25">
      <c r="A230" s="22">
        <v>227</v>
      </c>
      <c r="B230" s="22" t="s">
        <v>515</v>
      </c>
      <c r="C230" s="22" t="s">
        <v>514</v>
      </c>
      <c r="D230" s="22" t="s">
        <v>1</v>
      </c>
      <c r="M230" s="18">
        <v>240</v>
      </c>
      <c r="N230" s="25" t="str">
        <f t="shared" si="91"/>
        <v>&gt;180</v>
      </c>
      <c r="O230" s="18">
        <v>52.8</v>
      </c>
      <c r="P230" s="25" t="str">
        <f t="shared" si="90"/>
        <v>&gt;44</v>
      </c>
      <c r="Q230" s="18">
        <v>99.6</v>
      </c>
      <c r="R230" s="25" t="str">
        <f t="shared" si="96"/>
        <v>&gt;58</v>
      </c>
      <c r="S230" s="22" t="s">
        <v>8</v>
      </c>
      <c r="T230" s="40">
        <v>1.41875</v>
      </c>
      <c r="U230" s="25" t="str">
        <f t="shared" si="94"/>
        <v>&lt;1.5</v>
      </c>
      <c r="V230" s="48">
        <v>0.1135</v>
      </c>
      <c r="W230" s="25" t="str">
        <f t="shared" si="101"/>
        <v>0.07–0.11</v>
      </c>
      <c r="X230" s="22">
        <v>1</v>
      </c>
      <c r="Y230" s="22">
        <v>0</v>
      </c>
      <c r="Z230" s="22">
        <v>0</v>
      </c>
      <c r="AA230" s="22">
        <v>0</v>
      </c>
      <c r="AB230" s="22">
        <v>1</v>
      </c>
      <c r="AC230" s="22">
        <v>0</v>
      </c>
      <c r="AD230" s="22">
        <f t="shared" si="100"/>
        <v>4</v>
      </c>
      <c r="AE230" s="22">
        <v>2</v>
      </c>
      <c r="AP230" s="23" t="str">
        <f t="shared" si="98"/>
        <v>20–30</v>
      </c>
      <c r="AQ230" s="24">
        <v>24.4</v>
      </c>
      <c r="AR230" s="24">
        <v>52.1</v>
      </c>
      <c r="AS230" s="27">
        <f t="shared" si="99"/>
        <v>0.75858181646016509</v>
      </c>
      <c r="AT230" s="45"/>
      <c r="AU230" s="45"/>
      <c r="AV230" s="46"/>
      <c r="AW230" s="45"/>
      <c r="AX230" s="45"/>
      <c r="AY230" s="46"/>
      <c r="BI230" s="28">
        <v>19.52422907488987</v>
      </c>
      <c r="BK230" s="49"/>
    </row>
    <row r="231" spans="1:63" ht="13.95" customHeight="1" x14ac:dyDescent="0.25">
      <c r="A231" s="22">
        <v>228</v>
      </c>
      <c r="B231" s="22" t="s">
        <v>515</v>
      </c>
      <c r="C231" s="22" t="s">
        <v>514</v>
      </c>
      <c r="D231" s="22" t="s">
        <v>1</v>
      </c>
      <c r="M231" s="18">
        <v>240</v>
      </c>
      <c r="N231" s="25" t="str">
        <f t="shared" si="91"/>
        <v>&gt;180</v>
      </c>
      <c r="O231" s="18">
        <v>52.8</v>
      </c>
      <c r="P231" s="25" t="str">
        <f t="shared" si="90"/>
        <v>&gt;44</v>
      </c>
      <c r="Q231" s="18">
        <v>99.6</v>
      </c>
      <c r="R231" s="25" t="str">
        <f t="shared" si="96"/>
        <v>&gt;58</v>
      </c>
      <c r="S231" s="22" t="s">
        <v>8</v>
      </c>
      <c r="T231" s="40">
        <v>1.41875</v>
      </c>
      <c r="U231" s="25" t="str">
        <f t="shared" si="94"/>
        <v>&lt;1.5</v>
      </c>
      <c r="V231" s="48">
        <v>0.1135</v>
      </c>
      <c r="W231" s="25" t="str">
        <f t="shared" si="101"/>
        <v>0.07–0.11</v>
      </c>
      <c r="X231" s="22">
        <v>1</v>
      </c>
      <c r="Y231" s="22">
        <v>0</v>
      </c>
      <c r="Z231" s="22">
        <v>0</v>
      </c>
      <c r="AA231" s="22">
        <v>0</v>
      </c>
      <c r="AB231" s="22">
        <v>1</v>
      </c>
      <c r="AC231" s="22">
        <v>0</v>
      </c>
      <c r="AD231" s="22">
        <f t="shared" si="100"/>
        <v>4</v>
      </c>
      <c r="AE231" s="22">
        <v>2</v>
      </c>
      <c r="AP231" s="23" t="str">
        <f t="shared" si="98"/>
        <v>20–30</v>
      </c>
      <c r="AQ231" s="24">
        <v>27.6</v>
      </c>
      <c r="AR231" s="24">
        <v>50.5</v>
      </c>
      <c r="AS231" s="27">
        <f t="shared" si="99"/>
        <v>0.60415756355820982</v>
      </c>
      <c r="AT231" s="45"/>
      <c r="AU231" s="45"/>
      <c r="AV231" s="46"/>
      <c r="AW231" s="45"/>
      <c r="AX231" s="45"/>
      <c r="AY231" s="46"/>
      <c r="BI231" s="28">
        <v>16.140969162995596</v>
      </c>
      <c r="BK231" s="49"/>
    </row>
    <row r="232" spans="1:63" ht="13.95" customHeight="1" x14ac:dyDescent="0.25">
      <c r="A232" s="22">
        <v>229</v>
      </c>
      <c r="B232" s="22" t="s">
        <v>515</v>
      </c>
      <c r="C232" s="22" t="s">
        <v>514</v>
      </c>
      <c r="D232" s="22" t="s">
        <v>1</v>
      </c>
      <c r="M232" s="18">
        <v>240</v>
      </c>
      <c r="N232" s="25" t="str">
        <f t="shared" si="91"/>
        <v>&gt;180</v>
      </c>
      <c r="O232" s="18">
        <v>52.8</v>
      </c>
      <c r="P232" s="25" t="str">
        <f t="shared" si="90"/>
        <v>&gt;44</v>
      </c>
      <c r="Q232" s="18">
        <v>99.6</v>
      </c>
      <c r="R232" s="25" t="str">
        <f t="shared" si="96"/>
        <v>&gt;58</v>
      </c>
      <c r="S232" s="22" t="s">
        <v>8</v>
      </c>
      <c r="T232" s="40">
        <v>1.41875</v>
      </c>
      <c r="U232" s="25" t="str">
        <f t="shared" si="94"/>
        <v>&lt;1.5</v>
      </c>
      <c r="V232" s="48">
        <v>0.1135</v>
      </c>
      <c r="W232" s="25" t="str">
        <f t="shared" si="101"/>
        <v>0.07–0.11</v>
      </c>
      <c r="X232" s="22">
        <v>1</v>
      </c>
      <c r="Y232" s="22">
        <v>0</v>
      </c>
      <c r="Z232" s="22">
        <v>0</v>
      </c>
      <c r="AA232" s="22">
        <v>0</v>
      </c>
      <c r="AB232" s="22">
        <v>1</v>
      </c>
      <c r="AC232" s="22">
        <v>0</v>
      </c>
      <c r="AD232" s="22">
        <f t="shared" si="100"/>
        <v>4</v>
      </c>
      <c r="AE232" s="22">
        <v>2</v>
      </c>
      <c r="AP232" s="23" t="str">
        <f t="shared" si="98"/>
        <v>20–30</v>
      </c>
      <c r="AQ232" s="24">
        <v>22</v>
      </c>
      <c r="AR232" s="24">
        <v>39.299999999999997</v>
      </c>
      <c r="AS232" s="27">
        <f t="shared" si="99"/>
        <v>0.58018206551689955</v>
      </c>
      <c r="AT232" s="45"/>
      <c r="AU232" s="45"/>
      <c r="AV232" s="46"/>
      <c r="AW232" s="45"/>
      <c r="AX232" s="45"/>
      <c r="AY232" s="46"/>
      <c r="BI232" s="28">
        <v>12.193832599118942</v>
      </c>
      <c r="BK232" s="49"/>
    </row>
    <row r="233" spans="1:63" ht="13.95" customHeight="1" x14ac:dyDescent="0.25">
      <c r="A233" s="22">
        <v>230</v>
      </c>
      <c r="B233" s="22" t="s">
        <v>515</v>
      </c>
      <c r="C233" s="22" t="s">
        <v>514</v>
      </c>
      <c r="D233" s="22" t="s">
        <v>1</v>
      </c>
      <c r="M233" s="18">
        <v>240</v>
      </c>
      <c r="N233" s="25" t="str">
        <f t="shared" si="91"/>
        <v>&gt;180</v>
      </c>
      <c r="O233" s="18">
        <v>52.8</v>
      </c>
      <c r="P233" s="25" t="str">
        <f t="shared" si="90"/>
        <v>&gt;44</v>
      </c>
      <c r="Q233" s="18">
        <v>99.6</v>
      </c>
      <c r="R233" s="25" t="str">
        <f t="shared" si="96"/>
        <v>&gt;58</v>
      </c>
      <c r="S233" s="22" t="s">
        <v>8</v>
      </c>
      <c r="T233" s="40">
        <v>1.41875</v>
      </c>
      <c r="U233" s="25" t="str">
        <f t="shared" si="94"/>
        <v>&lt;1.5</v>
      </c>
      <c r="V233" s="48">
        <v>0.1135</v>
      </c>
      <c r="W233" s="25" t="str">
        <f t="shared" si="101"/>
        <v>0.07–0.11</v>
      </c>
      <c r="X233" s="22">
        <v>1</v>
      </c>
      <c r="Y233" s="22">
        <v>0</v>
      </c>
      <c r="Z233" s="22">
        <v>0</v>
      </c>
      <c r="AA233" s="22">
        <v>0</v>
      </c>
      <c r="AB233" s="22">
        <v>1</v>
      </c>
      <c r="AC233" s="22">
        <v>0</v>
      </c>
      <c r="AD233" s="22">
        <f t="shared" si="100"/>
        <v>4</v>
      </c>
      <c r="AE233" s="22">
        <v>2</v>
      </c>
      <c r="AP233" s="23" t="str">
        <f t="shared" si="98"/>
        <v>30–40</v>
      </c>
      <c r="AQ233" s="24">
        <v>33.1</v>
      </c>
      <c r="AR233" s="24">
        <v>61.5</v>
      </c>
      <c r="AS233" s="27">
        <f t="shared" si="99"/>
        <v>0.61950389242945492</v>
      </c>
      <c r="AT233" s="45"/>
      <c r="AU233" s="45"/>
      <c r="AV233" s="46"/>
      <c r="AW233" s="45"/>
      <c r="AX233" s="45"/>
      <c r="AY233" s="46"/>
      <c r="BI233" s="28">
        <v>20.017621145374449</v>
      </c>
      <c r="BK233" s="49"/>
    </row>
    <row r="234" spans="1:63" ht="13.95" customHeight="1" x14ac:dyDescent="0.25">
      <c r="A234" s="22">
        <v>231</v>
      </c>
      <c r="B234" s="22" t="s">
        <v>515</v>
      </c>
      <c r="C234" s="22" t="s">
        <v>514</v>
      </c>
      <c r="D234" s="22" t="s">
        <v>1</v>
      </c>
      <c r="M234" s="18">
        <v>240</v>
      </c>
      <c r="N234" s="25" t="str">
        <f t="shared" si="91"/>
        <v>&gt;180</v>
      </c>
      <c r="O234" s="18">
        <v>52.8</v>
      </c>
      <c r="P234" s="25" t="str">
        <f t="shared" si="90"/>
        <v>&gt;44</v>
      </c>
      <c r="Q234" s="18">
        <v>99.6</v>
      </c>
      <c r="R234" s="25" t="str">
        <f t="shared" si="96"/>
        <v>&gt;58</v>
      </c>
      <c r="S234" s="22" t="s">
        <v>8</v>
      </c>
      <c r="T234" s="40">
        <v>1.41875</v>
      </c>
      <c r="U234" s="25" t="str">
        <f t="shared" si="94"/>
        <v>&lt;1.5</v>
      </c>
      <c r="V234" s="48">
        <v>0.1135</v>
      </c>
      <c r="W234" s="25" t="str">
        <f t="shared" si="101"/>
        <v>0.07–0.11</v>
      </c>
      <c r="X234" s="22">
        <v>1</v>
      </c>
      <c r="Y234" s="22">
        <v>0</v>
      </c>
      <c r="Z234" s="22">
        <v>0</v>
      </c>
      <c r="AA234" s="22">
        <v>0</v>
      </c>
      <c r="AB234" s="22">
        <v>1</v>
      </c>
      <c r="AC234" s="22">
        <v>0</v>
      </c>
      <c r="AD234" s="22">
        <f t="shared" si="100"/>
        <v>4</v>
      </c>
      <c r="AE234" s="22">
        <v>2</v>
      </c>
      <c r="AP234" s="23" t="str">
        <f t="shared" si="98"/>
        <v>20–30</v>
      </c>
      <c r="AQ234" s="24">
        <v>28.9</v>
      </c>
      <c r="AR234" s="24">
        <v>48.6</v>
      </c>
      <c r="AS234" s="27">
        <f t="shared" si="99"/>
        <v>0.51978193578806176</v>
      </c>
      <c r="AT234" s="45"/>
      <c r="AU234" s="45"/>
      <c r="AV234" s="46"/>
      <c r="AW234" s="45"/>
      <c r="AX234" s="45"/>
      <c r="AY234" s="46"/>
      <c r="BI234" s="28">
        <v>13.885462555066082</v>
      </c>
      <c r="BK234" s="49"/>
    </row>
    <row r="235" spans="1:63" ht="13.95" customHeight="1" x14ac:dyDescent="0.25">
      <c r="A235" s="22">
        <v>232</v>
      </c>
      <c r="B235" s="22" t="s">
        <v>515</v>
      </c>
      <c r="C235" s="22" t="s">
        <v>514</v>
      </c>
      <c r="D235" s="22" t="s">
        <v>1</v>
      </c>
      <c r="M235" s="18">
        <v>240</v>
      </c>
      <c r="N235" s="25" t="str">
        <f t="shared" si="91"/>
        <v>&gt;180</v>
      </c>
      <c r="O235" s="18">
        <v>52.8</v>
      </c>
      <c r="P235" s="25" t="str">
        <f t="shared" si="90"/>
        <v>&gt;44</v>
      </c>
      <c r="Q235" s="18">
        <v>99.6</v>
      </c>
      <c r="R235" s="25" t="str">
        <f t="shared" si="96"/>
        <v>&gt;58</v>
      </c>
      <c r="S235" s="22" t="s">
        <v>8</v>
      </c>
      <c r="T235" s="40">
        <v>1.41875</v>
      </c>
      <c r="U235" s="25" t="str">
        <f t="shared" si="94"/>
        <v>&lt;1.5</v>
      </c>
      <c r="V235" s="48">
        <v>0.1135</v>
      </c>
      <c r="W235" s="25" t="str">
        <f t="shared" si="101"/>
        <v>0.07–0.11</v>
      </c>
      <c r="X235" s="22">
        <v>1</v>
      </c>
      <c r="Y235" s="22">
        <v>0</v>
      </c>
      <c r="Z235" s="22">
        <v>0</v>
      </c>
      <c r="AA235" s="22">
        <v>0</v>
      </c>
      <c r="AB235" s="22">
        <v>1</v>
      </c>
      <c r="AC235" s="22">
        <v>0</v>
      </c>
      <c r="AD235" s="22">
        <f t="shared" si="100"/>
        <v>4</v>
      </c>
      <c r="AE235" s="22">
        <v>2</v>
      </c>
      <c r="AP235" s="23" t="str">
        <f t="shared" si="98"/>
        <v>20–30</v>
      </c>
      <c r="AQ235" s="24">
        <v>30</v>
      </c>
      <c r="AR235" s="24">
        <v>62</v>
      </c>
      <c r="AS235" s="27">
        <f t="shared" si="99"/>
        <v>0.72593700338293632</v>
      </c>
      <c r="AT235" s="45"/>
      <c r="AU235" s="45"/>
      <c r="AV235" s="46"/>
      <c r="AW235" s="45"/>
      <c r="AX235" s="45"/>
      <c r="AY235" s="46"/>
      <c r="BI235" s="28">
        <v>22.555066079295155</v>
      </c>
      <c r="BK235" s="49"/>
    </row>
    <row r="236" spans="1:63" ht="13.95" customHeight="1" x14ac:dyDescent="0.25">
      <c r="A236" s="22">
        <v>233</v>
      </c>
      <c r="B236" s="22" t="s">
        <v>515</v>
      </c>
      <c r="C236" s="22" t="s">
        <v>514</v>
      </c>
      <c r="D236" s="22" t="s">
        <v>1</v>
      </c>
      <c r="M236" s="18">
        <v>240</v>
      </c>
      <c r="N236" s="25" t="str">
        <f t="shared" si="91"/>
        <v>&gt;180</v>
      </c>
      <c r="O236" s="18">
        <v>52.8</v>
      </c>
      <c r="P236" s="25" t="str">
        <f t="shared" si="90"/>
        <v>&gt;44</v>
      </c>
      <c r="Q236" s="18">
        <v>99.6</v>
      </c>
      <c r="R236" s="25" t="str">
        <f t="shared" si="96"/>
        <v>&gt;58</v>
      </c>
      <c r="S236" s="22" t="s">
        <v>8</v>
      </c>
      <c r="T236" s="40">
        <v>1.41875</v>
      </c>
      <c r="U236" s="25" t="str">
        <f t="shared" si="94"/>
        <v>&lt;1.5</v>
      </c>
      <c r="V236" s="48">
        <v>0.1135</v>
      </c>
      <c r="W236" s="25" t="str">
        <f t="shared" si="101"/>
        <v>0.07–0.11</v>
      </c>
      <c r="X236" s="22">
        <v>1</v>
      </c>
      <c r="Y236" s="22">
        <v>0</v>
      </c>
      <c r="Z236" s="22">
        <v>0</v>
      </c>
      <c r="AA236" s="22">
        <v>0</v>
      </c>
      <c r="AB236" s="22">
        <v>1</v>
      </c>
      <c r="AC236" s="22">
        <v>0</v>
      </c>
      <c r="AD236" s="22">
        <f t="shared" si="100"/>
        <v>4</v>
      </c>
      <c r="AE236" s="22">
        <v>2</v>
      </c>
      <c r="AP236" s="23" t="str">
        <f t="shared" si="98"/>
        <v>30–40</v>
      </c>
      <c r="AQ236" s="24">
        <v>32.4</v>
      </c>
      <c r="AR236" s="24">
        <v>60.1</v>
      </c>
      <c r="AS236" s="27">
        <f t="shared" si="99"/>
        <v>0.61785141874287819</v>
      </c>
      <c r="AT236" s="45"/>
      <c r="AU236" s="45"/>
      <c r="AV236" s="46"/>
      <c r="AW236" s="45"/>
      <c r="AX236" s="45"/>
      <c r="AY236" s="46"/>
      <c r="BI236" s="28">
        <v>19.52422907488987</v>
      </c>
      <c r="BK236" s="49"/>
    </row>
    <row r="237" spans="1:63" ht="13.95" customHeight="1" x14ac:dyDescent="0.25">
      <c r="A237" s="22">
        <v>234</v>
      </c>
      <c r="B237" s="22" t="s">
        <v>515</v>
      </c>
      <c r="C237" s="22" t="s">
        <v>514</v>
      </c>
      <c r="D237" s="22" t="s">
        <v>1</v>
      </c>
      <c r="M237" s="18">
        <v>240</v>
      </c>
      <c r="N237" s="25" t="str">
        <f t="shared" si="91"/>
        <v>&gt;180</v>
      </c>
      <c r="O237" s="18">
        <v>52.8</v>
      </c>
      <c r="P237" s="25" t="str">
        <f t="shared" si="90"/>
        <v>&gt;44</v>
      </c>
      <c r="Q237" s="18">
        <v>99.6</v>
      </c>
      <c r="R237" s="25" t="str">
        <f t="shared" si="96"/>
        <v>&gt;58</v>
      </c>
      <c r="S237" s="22" t="s">
        <v>8</v>
      </c>
      <c r="T237" s="40">
        <v>1.41875</v>
      </c>
      <c r="U237" s="25" t="str">
        <f t="shared" si="94"/>
        <v>&lt;1.5</v>
      </c>
      <c r="V237" s="48">
        <v>0.1135</v>
      </c>
      <c r="W237" s="25" t="str">
        <f t="shared" si="101"/>
        <v>0.07–0.11</v>
      </c>
      <c r="X237" s="22">
        <v>1</v>
      </c>
      <c r="Y237" s="22">
        <v>0</v>
      </c>
      <c r="Z237" s="22">
        <v>0</v>
      </c>
      <c r="AA237" s="22">
        <v>0</v>
      </c>
      <c r="AB237" s="22">
        <v>1</v>
      </c>
      <c r="AC237" s="22">
        <v>0</v>
      </c>
      <c r="AD237" s="22">
        <f t="shared" si="100"/>
        <v>4</v>
      </c>
      <c r="AE237" s="22">
        <v>2</v>
      </c>
      <c r="AP237" s="23" t="str">
        <f t="shared" si="98"/>
        <v>30–40</v>
      </c>
      <c r="AQ237" s="24">
        <v>31.2</v>
      </c>
      <c r="AR237" s="24">
        <v>49.5</v>
      </c>
      <c r="AS237" s="27">
        <f t="shared" si="99"/>
        <v>0.46155457475920803</v>
      </c>
      <c r="AT237" s="45"/>
      <c r="AU237" s="45"/>
      <c r="AV237" s="46"/>
      <c r="AW237" s="45"/>
      <c r="AX237" s="45"/>
      <c r="AY237" s="46"/>
      <c r="BI237" s="28">
        <v>12.898678414096917</v>
      </c>
      <c r="BK237" s="49"/>
    </row>
    <row r="238" spans="1:63" ht="13.95" customHeight="1" x14ac:dyDescent="0.25">
      <c r="A238" s="22">
        <v>235</v>
      </c>
      <c r="B238" s="22" t="s">
        <v>515</v>
      </c>
      <c r="C238" s="22" t="s">
        <v>514</v>
      </c>
      <c r="D238" s="22" t="s">
        <v>1</v>
      </c>
      <c r="M238" s="18">
        <v>240</v>
      </c>
      <c r="N238" s="25" t="str">
        <f t="shared" si="91"/>
        <v>&gt;180</v>
      </c>
      <c r="O238" s="18">
        <v>52.8</v>
      </c>
      <c r="P238" s="25" t="str">
        <f t="shared" si="90"/>
        <v>&gt;44</v>
      </c>
      <c r="Q238" s="18">
        <v>99.6</v>
      </c>
      <c r="R238" s="25" t="str">
        <f t="shared" si="96"/>
        <v>&gt;58</v>
      </c>
      <c r="S238" s="22" t="s">
        <v>8</v>
      </c>
      <c r="T238" s="40">
        <v>1.41875</v>
      </c>
      <c r="U238" s="25" t="str">
        <f t="shared" si="94"/>
        <v>&lt;1.5</v>
      </c>
      <c r="V238" s="48">
        <v>0.1135</v>
      </c>
      <c r="W238" s="25" t="str">
        <f t="shared" si="101"/>
        <v>0.07–0.11</v>
      </c>
      <c r="X238" s="22">
        <v>1</v>
      </c>
      <c r="Y238" s="22">
        <v>0</v>
      </c>
      <c r="Z238" s="22">
        <v>0</v>
      </c>
      <c r="AA238" s="22">
        <v>0</v>
      </c>
      <c r="AB238" s="22">
        <v>1</v>
      </c>
      <c r="AC238" s="22">
        <v>0</v>
      </c>
      <c r="AD238" s="22">
        <f t="shared" si="100"/>
        <v>4</v>
      </c>
      <c r="AE238" s="22">
        <v>2</v>
      </c>
      <c r="AP238" s="23" t="str">
        <f t="shared" si="98"/>
        <v>20–30</v>
      </c>
      <c r="AQ238" s="24">
        <v>29.1</v>
      </c>
      <c r="AR238" s="24">
        <v>56.2</v>
      </c>
      <c r="AS238" s="27">
        <f t="shared" si="99"/>
        <v>0.65817858272219854</v>
      </c>
      <c r="AT238" s="45"/>
      <c r="AU238" s="45"/>
      <c r="AV238" s="46"/>
      <c r="AW238" s="45"/>
      <c r="AX238" s="45"/>
      <c r="AY238" s="46"/>
      <c r="BI238" s="28">
        <v>19.101321585903086</v>
      </c>
      <c r="BK238" s="49"/>
    </row>
    <row r="239" spans="1:63" ht="13.95" customHeight="1" x14ac:dyDescent="0.25">
      <c r="A239" s="22">
        <v>236</v>
      </c>
      <c r="B239" s="22" t="s">
        <v>515</v>
      </c>
      <c r="C239" s="22" t="s">
        <v>514</v>
      </c>
      <c r="D239" s="22" t="s">
        <v>1</v>
      </c>
      <c r="M239" s="18">
        <v>240</v>
      </c>
      <c r="N239" s="25" t="str">
        <f t="shared" si="91"/>
        <v>&gt;180</v>
      </c>
      <c r="O239" s="18">
        <v>52.8</v>
      </c>
      <c r="P239" s="25" t="str">
        <f t="shared" si="90"/>
        <v>&gt;44</v>
      </c>
      <c r="Q239" s="18">
        <v>99.6</v>
      </c>
      <c r="R239" s="25" t="str">
        <f t="shared" si="96"/>
        <v>&gt;58</v>
      </c>
      <c r="S239" s="22" t="s">
        <v>8</v>
      </c>
      <c r="T239" s="40">
        <v>1.41875</v>
      </c>
      <c r="U239" s="25" t="str">
        <f t="shared" si="94"/>
        <v>&lt;1.5</v>
      </c>
      <c r="V239" s="48">
        <v>0.1135</v>
      </c>
      <c r="W239" s="25" t="str">
        <f t="shared" si="101"/>
        <v>0.07–0.11</v>
      </c>
      <c r="X239" s="22">
        <v>1</v>
      </c>
      <c r="Y239" s="22">
        <v>0</v>
      </c>
      <c r="Z239" s="22">
        <v>0</v>
      </c>
      <c r="AA239" s="22">
        <v>0</v>
      </c>
      <c r="AB239" s="22">
        <v>1</v>
      </c>
      <c r="AC239" s="22">
        <v>0</v>
      </c>
      <c r="AD239" s="22">
        <f t="shared" si="100"/>
        <v>4</v>
      </c>
      <c r="AE239" s="22">
        <v>2</v>
      </c>
      <c r="AP239" s="23" t="str">
        <f t="shared" si="98"/>
        <v>20–30</v>
      </c>
      <c r="AQ239" s="24">
        <v>22.3</v>
      </c>
      <c r="AR239" s="24">
        <v>56.9</v>
      </c>
      <c r="AS239" s="27">
        <f t="shared" si="99"/>
        <v>0.93670866266621222</v>
      </c>
      <c r="AT239" s="45"/>
      <c r="AU239" s="45"/>
      <c r="AV239" s="46"/>
      <c r="AW239" s="45"/>
      <c r="AX239" s="45"/>
      <c r="AY239" s="46"/>
      <c r="BI239" s="28">
        <v>24.387665198237883</v>
      </c>
      <c r="BK239" s="49"/>
    </row>
    <row r="240" spans="1:63" ht="13.95" customHeight="1" x14ac:dyDescent="0.25">
      <c r="A240" s="22">
        <v>237</v>
      </c>
      <c r="B240" s="22" t="s">
        <v>515</v>
      </c>
      <c r="C240" s="22" t="s">
        <v>514</v>
      </c>
      <c r="D240" s="22" t="s">
        <v>1</v>
      </c>
      <c r="M240" s="18">
        <v>240</v>
      </c>
      <c r="N240" s="25" t="str">
        <f t="shared" si="91"/>
        <v>&gt;180</v>
      </c>
      <c r="O240" s="18">
        <v>52.8</v>
      </c>
      <c r="P240" s="25" t="str">
        <f t="shared" si="90"/>
        <v>&gt;44</v>
      </c>
      <c r="Q240" s="18">
        <v>99.6</v>
      </c>
      <c r="R240" s="25" t="str">
        <f t="shared" si="96"/>
        <v>&gt;58</v>
      </c>
      <c r="S240" s="22" t="s">
        <v>8</v>
      </c>
      <c r="T240" s="40">
        <v>1.41875</v>
      </c>
      <c r="U240" s="25" t="str">
        <f t="shared" si="94"/>
        <v>&lt;1.5</v>
      </c>
      <c r="V240" s="48">
        <v>0.1135</v>
      </c>
      <c r="W240" s="25" t="str">
        <f t="shared" si="101"/>
        <v>0.07–0.11</v>
      </c>
      <c r="X240" s="22">
        <v>1</v>
      </c>
      <c r="Y240" s="22">
        <v>0</v>
      </c>
      <c r="Z240" s="22">
        <v>0</v>
      </c>
      <c r="AA240" s="22">
        <v>0</v>
      </c>
      <c r="AB240" s="22">
        <v>1</v>
      </c>
      <c r="AC240" s="22">
        <v>0</v>
      </c>
      <c r="AD240" s="22">
        <f t="shared" si="100"/>
        <v>4</v>
      </c>
      <c r="AE240" s="22">
        <v>2</v>
      </c>
      <c r="AP240" s="23" t="str">
        <f t="shared" si="98"/>
        <v>30–40</v>
      </c>
      <c r="AQ240" s="24">
        <v>33.200000000000003</v>
      </c>
      <c r="AR240" s="24">
        <v>64.3</v>
      </c>
      <c r="AS240" s="27">
        <f t="shared" si="99"/>
        <v>0.66100975532113071</v>
      </c>
      <c r="AT240" s="45"/>
      <c r="AU240" s="45"/>
      <c r="AV240" s="46"/>
      <c r="AW240" s="45"/>
      <c r="AX240" s="45"/>
      <c r="AY240" s="46"/>
      <c r="BI240" s="28">
        <v>21.920704845814974</v>
      </c>
      <c r="BK240" s="49"/>
    </row>
    <row r="241" spans="1:63" ht="13.95" customHeight="1" x14ac:dyDescent="0.25">
      <c r="A241" s="22">
        <v>238</v>
      </c>
      <c r="B241" s="22" t="s">
        <v>515</v>
      </c>
      <c r="C241" s="22" t="s">
        <v>514</v>
      </c>
      <c r="D241" s="22" t="s">
        <v>1</v>
      </c>
      <c r="M241" s="18">
        <v>240</v>
      </c>
      <c r="N241" s="25" t="str">
        <f t="shared" si="91"/>
        <v>&gt;180</v>
      </c>
      <c r="O241" s="18">
        <v>52.8</v>
      </c>
      <c r="P241" s="25" t="str">
        <f t="shared" si="90"/>
        <v>&gt;44</v>
      </c>
      <c r="Q241" s="18">
        <v>99.6</v>
      </c>
      <c r="R241" s="25" t="str">
        <f t="shared" si="96"/>
        <v>&gt;58</v>
      </c>
      <c r="S241" s="22" t="s">
        <v>8</v>
      </c>
      <c r="T241" s="40">
        <v>1.41875</v>
      </c>
      <c r="U241" s="25" t="str">
        <f t="shared" si="94"/>
        <v>&lt;1.5</v>
      </c>
      <c r="V241" s="48">
        <v>0.1135</v>
      </c>
      <c r="W241" s="25" t="str">
        <f t="shared" si="101"/>
        <v>0.07–0.11</v>
      </c>
      <c r="X241" s="22">
        <v>1</v>
      </c>
      <c r="Y241" s="22">
        <v>0</v>
      </c>
      <c r="Z241" s="22">
        <v>0</v>
      </c>
      <c r="AA241" s="22">
        <v>0</v>
      </c>
      <c r="AB241" s="22">
        <v>1</v>
      </c>
      <c r="AC241" s="22">
        <v>0</v>
      </c>
      <c r="AD241" s="22">
        <f t="shared" si="100"/>
        <v>4</v>
      </c>
      <c r="AE241" s="22">
        <v>2</v>
      </c>
      <c r="AP241" s="23" t="str">
        <f t="shared" si="98"/>
        <v>20–30</v>
      </c>
      <c r="AQ241" s="24">
        <v>27.3</v>
      </c>
      <c r="AR241" s="24">
        <v>42.3</v>
      </c>
      <c r="AS241" s="27">
        <f t="shared" si="99"/>
        <v>0.43790038386131813</v>
      </c>
      <c r="AT241" s="45"/>
      <c r="AU241" s="45"/>
      <c r="AV241" s="46"/>
      <c r="AW241" s="45"/>
      <c r="AX241" s="45"/>
      <c r="AY241" s="46"/>
      <c r="BI241" s="28">
        <v>10.572687224669602</v>
      </c>
      <c r="BK241" s="49"/>
    </row>
    <row r="242" spans="1:63" ht="13.95" customHeight="1" x14ac:dyDescent="0.25">
      <c r="A242" s="22">
        <v>239</v>
      </c>
      <c r="B242" s="22" t="s">
        <v>515</v>
      </c>
      <c r="C242" s="22" t="s">
        <v>514</v>
      </c>
      <c r="D242" s="22" t="s">
        <v>1</v>
      </c>
      <c r="M242" s="18">
        <v>240</v>
      </c>
      <c r="N242" s="25" t="str">
        <f t="shared" si="91"/>
        <v>&gt;180</v>
      </c>
      <c r="O242" s="18">
        <v>52.8</v>
      </c>
      <c r="P242" s="25" t="str">
        <f t="shared" si="90"/>
        <v>&gt;44</v>
      </c>
      <c r="Q242" s="18">
        <v>99.6</v>
      </c>
      <c r="R242" s="25" t="str">
        <f t="shared" si="96"/>
        <v>&gt;58</v>
      </c>
      <c r="S242" s="22" t="s">
        <v>8</v>
      </c>
      <c r="T242" s="40">
        <v>1.41875</v>
      </c>
      <c r="U242" s="25" t="str">
        <f t="shared" si="94"/>
        <v>&lt;1.5</v>
      </c>
      <c r="V242" s="48">
        <v>0.1135</v>
      </c>
      <c r="W242" s="25" t="str">
        <f t="shared" si="101"/>
        <v>0.07–0.11</v>
      </c>
      <c r="X242" s="22">
        <v>1</v>
      </c>
      <c r="Y242" s="22">
        <v>0</v>
      </c>
      <c r="Z242" s="22">
        <v>0</v>
      </c>
      <c r="AA242" s="22">
        <v>0</v>
      </c>
      <c r="AB242" s="22">
        <v>1</v>
      </c>
      <c r="AC242" s="22">
        <v>0</v>
      </c>
      <c r="AD242" s="22">
        <f t="shared" si="100"/>
        <v>4</v>
      </c>
      <c r="AE242" s="22">
        <v>2</v>
      </c>
      <c r="AP242" s="23" t="str">
        <f t="shared" si="98"/>
        <v>&gt;40</v>
      </c>
      <c r="AQ242" s="24">
        <v>42.1</v>
      </c>
      <c r="AR242" s="24">
        <v>66.5</v>
      </c>
      <c r="AS242" s="27">
        <f t="shared" si="99"/>
        <v>0.4571542069734727</v>
      </c>
      <c r="AT242" s="45"/>
      <c r="AU242" s="45"/>
      <c r="AV242" s="46"/>
      <c r="AW242" s="45"/>
      <c r="AX242" s="45"/>
      <c r="AY242" s="46"/>
      <c r="BI242" s="28">
        <v>17.198237885462554</v>
      </c>
      <c r="BK242" s="49"/>
    </row>
    <row r="243" spans="1:63" ht="13.95" customHeight="1" x14ac:dyDescent="0.25">
      <c r="A243" s="22">
        <v>240</v>
      </c>
      <c r="B243" s="22" t="s">
        <v>515</v>
      </c>
      <c r="C243" s="22" t="s">
        <v>514</v>
      </c>
      <c r="D243" s="22" t="s">
        <v>1</v>
      </c>
      <c r="M243" s="18">
        <v>240</v>
      </c>
      <c r="N243" s="25" t="str">
        <f t="shared" si="91"/>
        <v>&gt;180</v>
      </c>
      <c r="O243" s="18">
        <v>52.8</v>
      </c>
      <c r="P243" s="25" t="str">
        <f t="shared" si="90"/>
        <v>&gt;44</v>
      </c>
      <c r="Q243" s="18">
        <v>99.6</v>
      </c>
      <c r="R243" s="25" t="str">
        <f t="shared" si="96"/>
        <v>&gt;58</v>
      </c>
      <c r="S243" s="22" t="s">
        <v>8</v>
      </c>
      <c r="T243" s="40">
        <v>1.41875</v>
      </c>
      <c r="U243" s="25" t="str">
        <f t="shared" si="94"/>
        <v>&lt;1.5</v>
      </c>
      <c r="V243" s="48">
        <v>0.1135</v>
      </c>
      <c r="W243" s="25" t="str">
        <f t="shared" si="101"/>
        <v>0.07–0.11</v>
      </c>
      <c r="X243" s="22">
        <v>1</v>
      </c>
      <c r="Y243" s="22">
        <v>0</v>
      </c>
      <c r="Z243" s="22">
        <v>0</v>
      </c>
      <c r="AA243" s="22">
        <v>0</v>
      </c>
      <c r="AB243" s="22">
        <v>1</v>
      </c>
      <c r="AC243" s="22">
        <v>0</v>
      </c>
      <c r="AD243" s="22">
        <f t="shared" si="100"/>
        <v>4</v>
      </c>
      <c r="AE243" s="22">
        <v>2</v>
      </c>
      <c r="AP243" s="23" t="str">
        <f t="shared" si="98"/>
        <v>30–40</v>
      </c>
      <c r="AQ243" s="24">
        <v>38.200000000000003</v>
      </c>
      <c r="AR243" s="24">
        <v>47.9</v>
      </c>
      <c r="AS243" s="27">
        <f t="shared" si="99"/>
        <v>0.22627998880433997</v>
      </c>
      <c r="AT243" s="45"/>
      <c r="AU243" s="45"/>
      <c r="AV243" s="46"/>
      <c r="AW243" s="45"/>
      <c r="AX243" s="45"/>
      <c r="AY243" s="46"/>
      <c r="BI243" s="28">
        <v>6.8370044052863408</v>
      </c>
      <c r="BK243" s="49"/>
    </row>
    <row r="244" spans="1:63" ht="13.95" customHeight="1" x14ac:dyDescent="0.25">
      <c r="A244" s="22">
        <v>241</v>
      </c>
      <c r="B244" s="22" t="s">
        <v>515</v>
      </c>
      <c r="C244" s="22" t="s">
        <v>514</v>
      </c>
      <c r="D244" s="22" t="s">
        <v>1</v>
      </c>
      <c r="M244" s="18">
        <v>240</v>
      </c>
      <c r="N244" s="25" t="str">
        <f t="shared" si="91"/>
        <v>&gt;180</v>
      </c>
      <c r="O244" s="18">
        <v>52.8</v>
      </c>
      <c r="P244" s="25" t="str">
        <f t="shared" si="90"/>
        <v>&gt;44</v>
      </c>
      <c r="Q244" s="18">
        <v>99.6</v>
      </c>
      <c r="R244" s="25" t="str">
        <f t="shared" si="96"/>
        <v>&gt;58</v>
      </c>
      <c r="S244" s="22" t="s">
        <v>8</v>
      </c>
      <c r="T244" s="40">
        <v>1.41875</v>
      </c>
      <c r="U244" s="25" t="str">
        <f t="shared" si="94"/>
        <v>&lt;1.5</v>
      </c>
      <c r="V244" s="48">
        <v>0.1135</v>
      </c>
      <c r="W244" s="25" t="str">
        <f t="shared" si="101"/>
        <v>0.07–0.11</v>
      </c>
      <c r="X244" s="22">
        <v>1</v>
      </c>
      <c r="Y244" s="22">
        <v>0</v>
      </c>
      <c r="Z244" s="22">
        <v>0</v>
      </c>
      <c r="AA244" s="22">
        <v>0</v>
      </c>
      <c r="AB244" s="22">
        <v>1</v>
      </c>
      <c r="AC244" s="22">
        <v>0</v>
      </c>
      <c r="AD244" s="22">
        <f t="shared" si="100"/>
        <v>4</v>
      </c>
      <c r="AE244" s="22">
        <v>2</v>
      </c>
      <c r="AP244" s="23" t="str">
        <f t="shared" si="98"/>
        <v>30–40</v>
      </c>
      <c r="AQ244" s="24">
        <v>32.9</v>
      </c>
      <c r="AR244" s="24">
        <v>64.8</v>
      </c>
      <c r="AS244" s="27">
        <f t="shared" si="99"/>
        <v>0.67783294558690288</v>
      </c>
      <c r="AT244" s="45"/>
      <c r="AU244" s="45"/>
      <c r="AV244" s="46"/>
      <c r="AW244" s="45"/>
      <c r="AX244" s="45"/>
      <c r="AY244" s="46"/>
      <c r="BI244" s="28">
        <v>22.484581497797357</v>
      </c>
      <c r="BK244" s="49"/>
    </row>
    <row r="245" spans="1:63" ht="13.95" customHeight="1" x14ac:dyDescent="0.25">
      <c r="A245" s="22">
        <v>242</v>
      </c>
      <c r="B245" s="22" t="s">
        <v>515</v>
      </c>
      <c r="C245" s="22" t="s">
        <v>514</v>
      </c>
      <c r="D245" s="22" t="s">
        <v>1</v>
      </c>
      <c r="M245" s="18">
        <v>240</v>
      </c>
      <c r="N245" s="25" t="str">
        <f t="shared" si="91"/>
        <v>&gt;180</v>
      </c>
      <c r="O245" s="18">
        <v>52.8</v>
      </c>
      <c r="P245" s="25" t="str">
        <f t="shared" si="90"/>
        <v>&gt;44</v>
      </c>
      <c r="Q245" s="18">
        <v>99.6</v>
      </c>
      <c r="R245" s="25" t="str">
        <f t="shared" si="96"/>
        <v>&gt;58</v>
      </c>
      <c r="S245" s="22" t="s">
        <v>8</v>
      </c>
      <c r="T245" s="40">
        <v>1.41875</v>
      </c>
      <c r="U245" s="25" t="str">
        <f t="shared" si="94"/>
        <v>&lt;1.5</v>
      </c>
      <c r="V245" s="48">
        <v>0.1135</v>
      </c>
      <c r="W245" s="25" t="str">
        <f t="shared" si="101"/>
        <v>0.07–0.11</v>
      </c>
      <c r="X245" s="22">
        <v>1</v>
      </c>
      <c r="Y245" s="22">
        <v>0</v>
      </c>
      <c r="Z245" s="22">
        <v>0</v>
      </c>
      <c r="AA245" s="22">
        <v>0</v>
      </c>
      <c r="AB245" s="22">
        <v>1</v>
      </c>
      <c r="AC245" s="22">
        <v>0</v>
      </c>
      <c r="AD245" s="22">
        <f t="shared" si="100"/>
        <v>4</v>
      </c>
      <c r="AE245" s="22">
        <v>2</v>
      </c>
      <c r="AP245" s="23" t="str">
        <f t="shared" si="98"/>
        <v>30–40</v>
      </c>
      <c r="AQ245" s="24">
        <v>31.3</v>
      </c>
      <c r="AR245" s="24">
        <v>48.2</v>
      </c>
      <c r="AS245" s="27">
        <f t="shared" si="99"/>
        <v>0.43174092351044713</v>
      </c>
      <c r="AT245" s="45"/>
      <c r="AU245" s="45"/>
      <c r="AV245" s="46"/>
      <c r="AW245" s="45"/>
      <c r="AX245" s="45"/>
      <c r="AY245" s="46"/>
      <c r="BI245" s="28">
        <v>11.911894273127755</v>
      </c>
      <c r="BK245" s="49"/>
    </row>
    <row r="246" spans="1:63" ht="13.95" customHeight="1" x14ac:dyDescent="0.25">
      <c r="A246" s="22">
        <v>243</v>
      </c>
      <c r="B246" s="22" t="s">
        <v>515</v>
      </c>
      <c r="C246" s="22" t="s">
        <v>514</v>
      </c>
      <c r="D246" s="22" t="s">
        <v>1</v>
      </c>
      <c r="M246" s="18">
        <v>240</v>
      </c>
      <c r="N246" s="25" t="str">
        <f t="shared" si="91"/>
        <v>&gt;180</v>
      </c>
      <c r="O246" s="18">
        <v>52.8</v>
      </c>
      <c r="P246" s="25" t="str">
        <f t="shared" si="90"/>
        <v>&gt;44</v>
      </c>
      <c r="Q246" s="18">
        <v>99.6</v>
      </c>
      <c r="R246" s="25" t="str">
        <f t="shared" si="96"/>
        <v>&gt;58</v>
      </c>
      <c r="S246" s="22" t="s">
        <v>8</v>
      </c>
      <c r="T246" s="40">
        <v>1.41875</v>
      </c>
      <c r="U246" s="25" t="str">
        <f t="shared" si="94"/>
        <v>&lt;1.5</v>
      </c>
      <c r="V246" s="48">
        <v>0.1135</v>
      </c>
      <c r="W246" s="25" t="str">
        <f t="shared" si="101"/>
        <v>0.07–0.11</v>
      </c>
      <c r="X246" s="22">
        <v>1</v>
      </c>
      <c r="Y246" s="22">
        <v>0</v>
      </c>
      <c r="Z246" s="22">
        <v>0</v>
      </c>
      <c r="AA246" s="22">
        <v>0</v>
      </c>
      <c r="AB246" s="22">
        <v>1</v>
      </c>
      <c r="AC246" s="22">
        <v>0</v>
      </c>
      <c r="AD246" s="22">
        <f t="shared" si="100"/>
        <v>4</v>
      </c>
      <c r="AE246" s="22">
        <v>2</v>
      </c>
      <c r="AP246" s="23" t="str">
        <f t="shared" si="98"/>
        <v>20–30</v>
      </c>
      <c r="AQ246" s="24">
        <v>28.4</v>
      </c>
      <c r="AR246" s="24">
        <v>44</v>
      </c>
      <c r="AS246" s="27">
        <f t="shared" si="99"/>
        <v>0.43780048875110089</v>
      </c>
      <c r="AT246" s="45"/>
      <c r="AU246" s="45"/>
      <c r="AV246" s="46"/>
      <c r="AW246" s="45"/>
      <c r="AX246" s="45"/>
      <c r="AY246" s="46"/>
      <c r="BI246" s="28">
        <v>10.99559471365639</v>
      </c>
      <c r="BK246" s="49"/>
    </row>
    <row r="247" spans="1:63" ht="13.95" customHeight="1" x14ac:dyDescent="0.25">
      <c r="A247" s="22">
        <v>244</v>
      </c>
      <c r="B247" s="29">
        <v>26</v>
      </c>
      <c r="C247" s="22" t="s">
        <v>179</v>
      </c>
      <c r="D247" s="22" t="s">
        <v>1</v>
      </c>
      <c r="M247" s="18">
        <v>180</v>
      </c>
      <c r="N247" s="25" t="str">
        <f t="shared" si="91"/>
        <v>110–180</v>
      </c>
      <c r="O247" s="18">
        <v>39.6</v>
      </c>
      <c r="P247" s="25" t="str">
        <f t="shared" si="90"/>
        <v>26–44</v>
      </c>
      <c r="Q247" s="18">
        <v>74.7</v>
      </c>
      <c r="R247" s="25" t="str">
        <f t="shared" si="96"/>
        <v>&gt;58</v>
      </c>
      <c r="S247" s="22" t="s">
        <v>8</v>
      </c>
      <c r="T247" s="40">
        <v>0.28375</v>
      </c>
      <c r="U247" s="25" t="str">
        <f t="shared" si="94"/>
        <v>&lt;1.5</v>
      </c>
      <c r="V247" s="48">
        <v>2.2700000000000001E-2</v>
      </c>
      <c r="W247" s="25" t="str">
        <f t="shared" si="101"/>
        <v>&lt;0.07</v>
      </c>
      <c r="X247" s="22">
        <v>1</v>
      </c>
      <c r="Y247" s="22">
        <v>0</v>
      </c>
      <c r="Z247" s="22">
        <v>0</v>
      </c>
      <c r="AA247" s="22">
        <v>0</v>
      </c>
      <c r="AB247" s="22">
        <v>1</v>
      </c>
      <c r="AC247" s="22">
        <v>0</v>
      </c>
      <c r="AD247" s="22">
        <f t="shared" si="100"/>
        <v>4</v>
      </c>
      <c r="AE247" s="22">
        <v>2</v>
      </c>
      <c r="AT247" s="45"/>
      <c r="AU247" s="45"/>
      <c r="AV247" s="46"/>
      <c r="AW247" s="45"/>
      <c r="AX247" s="45"/>
      <c r="AY247" s="46"/>
      <c r="BK247" s="49"/>
    </row>
    <row r="248" spans="1:63" ht="13.95" customHeight="1" x14ac:dyDescent="0.25">
      <c r="A248" s="22">
        <v>245</v>
      </c>
      <c r="B248" s="29">
        <v>26</v>
      </c>
      <c r="C248" s="22" t="s">
        <v>179</v>
      </c>
      <c r="D248" s="22" t="s">
        <v>1</v>
      </c>
      <c r="M248" s="18">
        <v>180</v>
      </c>
      <c r="N248" s="25" t="str">
        <f t="shared" si="91"/>
        <v>110–180</v>
      </c>
      <c r="O248" s="18">
        <v>39.6</v>
      </c>
      <c r="P248" s="25" t="str">
        <f t="shared" si="90"/>
        <v>26–44</v>
      </c>
      <c r="Q248" s="18">
        <v>74.7</v>
      </c>
      <c r="R248" s="25" t="str">
        <f t="shared" si="96"/>
        <v>&gt;58</v>
      </c>
      <c r="S248" s="22" t="s">
        <v>8</v>
      </c>
      <c r="T248" s="40">
        <v>0.28375</v>
      </c>
      <c r="U248" s="25" t="str">
        <f t="shared" si="94"/>
        <v>&lt;1.5</v>
      </c>
      <c r="V248" s="48">
        <v>2.2700000000000001E-2</v>
      </c>
      <c r="W248" s="25" t="str">
        <f t="shared" si="101"/>
        <v>&lt;0.07</v>
      </c>
      <c r="X248" s="22">
        <v>1</v>
      </c>
      <c r="Y248" s="22">
        <v>0</v>
      </c>
      <c r="Z248" s="22">
        <v>0</v>
      </c>
      <c r="AA248" s="22">
        <v>0</v>
      </c>
      <c r="AB248" s="22">
        <v>1</v>
      </c>
      <c r="AC248" s="22">
        <v>0</v>
      </c>
      <c r="AD248" s="22">
        <f t="shared" si="100"/>
        <v>4</v>
      </c>
      <c r="AE248" s="22">
        <v>2</v>
      </c>
      <c r="AP248" s="23" t="str">
        <f t="shared" ref="AP248:AP257" si="102">IF(AQ248&gt;40,"&gt;40",IF(AQ248&gt;30,"30–40",IF(AQ248&gt;20,"20–30","&lt;20")))</f>
        <v>30–40</v>
      </c>
      <c r="AQ248" s="24">
        <v>39.869999999999997</v>
      </c>
      <c r="AR248" s="24">
        <v>59.39</v>
      </c>
      <c r="AS248" s="27">
        <f t="shared" ref="AS248:AS257" si="103">LN(AR248/AQ248)</f>
        <v>0.3985017006345053</v>
      </c>
      <c r="AT248" s="45"/>
      <c r="AU248" s="45"/>
      <c r="AV248" s="46"/>
      <c r="AW248" s="45"/>
      <c r="AX248" s="45"/>
      <c r="AY248" s="46"/>
      <c r="BI248" s="28">
        <v>68.792951541850229</v>
      </c>
      <c r="BK248" s="49"/>
    </row>
    <row r="249" spans="1:63" ht="13.95" customHeight="1" x14ac:dyDescent="0.25">
      <c r="A249" s="22">
        <v>246</v>
      </c>
      <c r="B249" s="29">
        <v>26</v>
      </c>
      <c r="C249" s="22" t="s">
        <v>179</v>
      </c>
      <c r="D249" s="22" t="s">
        <v>1</v>
      </c>
      <c r="M249" s="18">
        <v>180</v>
      </c>
      <c r="N249" s="25" t="str">
        <f t="shared" si="91"/>
        <v>110–180</v>
      </c>
      <c r="O249" s="18">
        <v>39.6</v>
      </c>
      <c r="P249" s="25" t="str">
        <f t="shared" ref="P249:P312" si="104">IF(O249&gt;44,"&gt;44", IF(O249&gt;26.4,"26–44","&lt;26" ))</f>
        <v>26–44</v>
      </c>
      <c r="Q249" s="18">
        <v>74.7</v>
      </c>
      <c r="R249" s="25" t="str">
        <f t="shared" si="96"/>
        <v>&gt;58</v>
      </c>
      <c r="S249" s="22" t="s">
        <v>8</v>
      </c>
      <c r="T249" s="40">
        <v>0.28375</v>
      </c>
      <c r="U249" s="25" t="str">
        <f t="shared" si="94"/>
        <v>&lt;1.5</v>
      </c>
      <c r="V249" s="48">
        <v>2.2700000000000001E-2</v>
      </c>
      <c r="W249" s="25" t="str">
        <f t="shared" si="101"/>
        <v>&lt;0.07</v>
      </c>
      <c r="X249" s="22">
        <v>1</v>
      </c>
      <c r="Y249" s="22">
        <v>0</v>
      </c>
      <c r="Z249" s="22">
        <v>0</v>
      </c>
      <c r="AA249" s="22">
        <v>0</v>
      </c>
      <c r="AB249" s="22">
        <v>1</v>
      </c>
      <c r="AC249" s="22">
        <v>0</v>
      </c>
      <c r="AD249" s="22">
        <f t="shared" si="100"/>
        <v>4</v>
      </c>
      <c r="AE249" s="22">
        <v>2</v>
      </c>
      <c r="AP249" s="23" t="str">
        <f t="shared" si="102"/>
        <v>30–40</v>
      </c>
      <c r="AQ249" s="24">
        <v>38.36</v>
      </c>
      <c r="AR249" s="24">
        <v>44.965000000000003</v>
      </c>
      <c r="AS249" s="27">
        <f t="shared" si="103"/>
        <v>0.15886915935124149</v>
      </c>
      <c r="AT249" s="45"/>
      <c r="AU249" s="45"/>
      <c r="AV249" s="46"/>
      <c r="AW249" s="45"/>
      <c r="AX249" s="45"/>
      <c r="AY249" s="46"/>
      <c r="BI249" s="28">
        <v>23.27753303964759</v>
      </c>
      <c r="BK249" s="49"/>
    </row>
    <row r="250" spans="1:63" ht="13.95" customHeight="1" x14ac:dyDescent="0.25">
      <c r="A250" s="22">
        <v>247</v>
      </c>
      <c r="B250" s="29">
        <v>26</v>
      </c>
      <c r="C250" s="22" t="s">
        <v>179</v>
      </c>
      <c r="D250" s="22" t="s">
        <v>1</v>
      </c>
      <c r="M250" s="18">
        <v>180</v>
      </c>
      <c r="N250" s="25" t="str">
        <f t="shared" si="91"/>
        <v>110–180</v>
      </c>
      <c r="O250" s="18">
        <v>39.6</v>
      </c>
      <c r="P250" s="25" t="str">
        <f t="shared" si="104"/>
        <v>26–44</v>
      </c>
      <c r="Q250" s="18">
        <v>74.7</v>
      </c>
      <c r="R250" s="25" t="str">
        <f t="shared" si="96"/>
        <v>&gt;58</v>
      </c>
      <c r="S250" s="22" t="s">
        <v>8</v>
      </c>
      <c r="T250" s="40">
        <v>0.28375</v>
      </c>
      <c r="U250" s="25" t="str">
        <f t="shared" si="94"/>
        <v>&lt;1.5</v>
      </c>
      <c r="V250" s="48">
        <v>2.2700000000000001E-2</v>
      </c>
      <c r="W250" s="25" t="str">
        <f t="shared" si="101"/>
        <v>&lt;0.07</v>
      </c>
      <c r="X250" s="22">
        <v>1</v>
      </c>
      <c r="Y250" s="22">
        <v>0</v>
      </c>
      <c r="Z250" s="22">
        <v>0</v>
      </c>
      <c r="AA250" s="22">
        <v>0</v>
      </c>
      <c r="AB250" s="22">
        <v>1</v>
      </c>
      <c r="AC250" s="22">
        <v>0</v>
      </c>
      <c r="AD250" s="22">
        <f t="shared" si="100"/>
        <v>4</v>
      </c>
      <c r="AE250" s="22">
        <v>2</v>
      </c>
      <c r="AP250" s="23" t="str">
        <f t="shared" si="102"/>
        <v>30–40</v>
      </c>
      <c r="AQ250" s="24">
        <v>32.26</v>
      </c>
      <c r="AR250" s="24">
        <v>76.655000000000001</v>
      </c>
      <c r="AS250" s="27">
        <f t="shared" si="103"/>
        <v>0.86548676206535491</v>
      </c>
      <c r="AT250" s="45"/>
      <c r="AU250" s="45"/>
      <c r="AV250" s="46"/>
      <c r="AW250" s="45"/>
      <c r="AX250" s="45"/>
      <c r="AY250" s="46"/>
      <c r="BK250" s="49"/>
    </row>
    <row r="251" spans="1:63" ht="13.95" customHeight="1" x14ac:dyDescent="0.25">
      <c r="A251" s="22">
        <v>248</v>
      </c>
      <c r="B251" s="29">
        <v>26</v>
      </c>
      <c r="C251" s="22" t="s">
        <v>179</v>
      </c>
      <c r="D251" s="22" t="s">
        <v>1</v>
      </c>
      <c r="M251" s="18">
        <v>180</v>
      </c>
      <c r="N251" s="25" t="str">
        <f t="shared" si="91"/>
        <v>110–180</v>
      </c>
      <c r="O251" s="18">
        <v>39.6</v>
      </c>
      <c r="P251" s="25" t="str">
        <f t="shared" si="104"/>
        <v>26–44</v>
      </c>
      <c r="Q251" s="18">
        <v>74.7</v>
      </c>
      <c r="R251" s="25" t="str">
        <f t="shared" si="96"/>
        <v>&gt;58</v>
      </c>
      <c r="S251" s="22" t="s">
        <v>8</v>
      </c>
      <c r="T251" s="40">
        <v>0.28375</v>
      </c>
      <c r="U251" s="25" t="str">
        <f t="shared" si="94"/>
        <v>&lt;1.5</v>
      </c>
      <c r="V251" s="48">
        <v>2.2700000000000001E-2</v>
      </c>
      <c r="W251" s="25" t="str">
        <f t="shared" si="101"/>
        <v>&lt;0.07</v>
      </c>
      <c r="X251" s="22">
        <v>1</v>
      </c>
      <c r="Y251" s="22">
        <v>0</v>
      </c>
      <c r="Z251" s="22">
        <v>0</v>
      </c>
      <c r="AA251" s="22">
        <v>0</v>
      </c>
      <c r="AB251" s="22">
        <v>1</v>
      </c>
      <c r="AC251" s="22">
        <v>0</v>
      </c>
      <c r="AD251" s="22">
        <f t="shared" si="100"/>
        <v>4</v>
      </c>
      <c r="AE251" s="22">
        <v>2</v>
      </c>
      <c r="AP251" s="23" t="str">
        <f t="shared" si="102"/>
        <v>20–30</v>
      </c>
      <c r="AQ251" s="24">
        <v>28.36</v>
      </c>
      <c r="AR251" s="24">
        <v>55.655000000000001</v>
      </c>
      <c r="AS251" s="27">
        <f t="shared" si="103"/>
        <v>0.67419221928126238</v>
      </c>
      <c r="AT251" s="45"/>
      <c r="AU251" s="45"/>
      <c r="AV251" s="46"/>
      <c r="AW251" s="45"/>
      <c r="AX251" s="45"/>
      <c r="AY251" s="46"/>
      <c r="BI251" s="28">
        <v>96.193832599118949</v>
      </c>
      <c r="BK251" s="49"/>
    </row>
    <row r="252" spans="1:63" ht="13.95" customHeight="1" x14ac:dyDescent="0.25">
      <c r="A252" s="22">
        <v>249</v>
      </c>
      <c r="B252" s="29">
        <v>26</v>
      </c>
      <c r="C252" s="22" t="s">
        <v>179</v>
      </c>
      <c r="D252" s="22" t="s">
        <v>1</v>
      </c>
      <c r="M252" s="18">
        <v>180</v>
      </c>
      <c r="N252" s="25" t="str">
        <f t="shared" si="91"/>
        <v>110–180</v>
      </c>
      <c r="O252" s="18">
        <v>39.6</v>
      </c>
      <c r="P252" s="25" t="str">
        <f t="shared" si="104"/>
        <v>26–44</v>
      </c>
      <c r="Q252" s="18">
        <v>74.7</v>
      </c>
      <c r="R252" s="25" t="str">
        <f t="shared" si="96"/>
        <v>&gt;58</v>
      </c>
      <c r="S252" s="22" t="s">
        <v>8</v>
      </c>
      <c r="T252" s="40">
        <v>0.28375</v>
      </c>
      <c r="U252" s="25" t="str">
        <f t="shared" si="94"/>
        <v>&lt;1.5</v>
      </c>
      <c r="V252" s="48">
        <v>2.2700000000000001E-2</v>
      </c>
      <c r="W252" s="25" t="str">
        <f t="shared" si="101"/>
        <v>&lt;0.07</v>
      </c>
      <c r="X252" s="22">
        <v>1</v>
      </c>
      <c r="Y252" s="22">
        <v>0</v>
      </c>
      <c r="Z252" s="22">
        <v>0</v>
      </c>
      <c r="AA252" s="22">
        <v>0</v>
      </c>
      <c r="AB252" s="22">
        <v>1</v>
      </c>
      <c r="AC252" s="22">
        <v>0</v>
      </c>
      <c r="AD252" s="22">
        <f t="shared" si="100"/>
        <v>4</v>
      </c>
      <c r="AE252" s="22">
        <v>2</v>
      </c>
      <c r="AP252" s="23" t="str">
        <f t="shared" si="102"/>
        <v>30–40</v>
      </c>
      <c r="AQ252" s="24">
        <v>33.42</v>
      </c>
      <c r="AR252" s="24">
        <v>48.215000000000003</v>
      </c>
      <c r="AS252" s="27">
        <f t="shared" si="103"/>
        <v>0.36651565279510007</v>
      </c>
      <c r="AT252" s="45"/>
      <c r="AU252" s="45"/>
      <c r="AV252" s="46"/>
      <c r="AW252" s="45"/>
      <c r="AX252" s="45"/>
      <c r="AY252" s="46"/>
      <c r="BI252" s="28">
        <v>52.140969162995603</v>
      </c>
      <c r="BK252" s="49"/>
    </row>
    <row r="253" spans="1:63" ht="13.95" customHeight="1" x14ac:dyDescent="0.25">
      <c r="A253" s="22">
        <v>250</v>
      </c>
      <c r="B253" s="29">
        <v>26</v>
      </c>
      <c r="C253" s="22" t="s">
        <v>179</v>
      </c>
      <c r="D253" s="22" t="s">
        <v>1</v>
      </c>
      <c r="M253" s="18">
        <v>180</v>
      </c>
      <c r="N253" s="25" t="str">
        <f t="shared" si="91"/>
        <v>110–180</v>
      </c>
      <c r="O253" s="18">
        <v>39.6</v>
      </c>
      <c r="P253" s="25" t="str">
        <f t="shared" si="104"/>
        <v>26–44</v>
      </c>
      <c r="Q253" s="18">
        <v>74.7</v>
      </c>
      <c r="R253" s="25" t="str">
        <f t="shared" si="96"/>
        <v>&gt;58</v>
      </c>
      <c r="S253" s="22" t="s">
        <v>8</v>
      </c>
      <c r="T253" s="40">
        <v>0.28375</v>
      </c>
      <c r="U253" s="25" t="str">
        <f t="shared" si="94"/>
        <v>&lt;1.5</v>
      </c>
      <c r="V253" s="48">
        <v>2.2700000000000001E-2</v>
      </c>
      <c r="W253" s="25" t="str">
        <f t="shared" si="101"/>
        <v>&lt;0.07</v>
      </c>
      <c r="X253" s="22">
        <v>1</v>
      </c>
      <c r="Y253" s="22">
        <v>0</v>
      </c>
      <c r="Z253" s="22">
        <v>0</v>
      </c>
      <c r="AA253" s="22">
        <v>0</v>
      </c>
      <c r="AB253" s="22">
        <v>1</v>
      </c>
      <c r="AC253" s="22">
        <v>0</v>
      </c>
      <c r="AD253" s="22">
        <f t="shared" si="100"/>
        <v>4</v>
      </c>
      <c r="AE253" s="22">
        <v>2</v>
      </c>
      <c r="AP253" s="23" t="str">
        <f t="shared" si="102"/>
        <v>20–30</v>
      </c>
      <c r="AQ253" s="24">
        <v>27.88</v>
      </c>
      <c r="AR253" s="24">
        <v>62.075000000000003</v>
      </c>
      <c r="AS253" s="27">
        <f t="shared" si="103"/>
        <v>0.80043374550190716</v>
      </c>
      <c r="AT253" s="45"/>
      <c r="AU253" s="45"/>
      <c r="AV253" s="46"/>
      <c r="AW253" s="45"/>
      <c r="AX253" s="45"/>
      <c r="AY253" s="46"/>
      <c r="BI253" s="28">
        <v>120.51101321585905</v>
      </c>
      <c r="BK253" s="49"/>
    </row>
    <row r="254" spans="1:63" ht="13.95" customHeight="1" x14ac:dyDescent="0.25">
      <c r="A254" s="22">
        <v>251</v>
      </c>
      <c r="B254" s="29">
        <v>26</v>
      </c>
      <c r="C254" s="22" t="s">
        <v>179</v>
      </c>
      <c r="D254" s="22" t="s">
        <v>1</v>
      </c>
      <c r="M254" s="18">
        <v>180</v>
      </c>
      <c r="N254" s="25" t="str">
        <f t="shared" si="91"/>
        <v>110–180</v>
      </c>
      <c r="O254" s="18">
        <v>39.6</v>
      </c>
      <c r="P254" s="25" t="str">
        <f t="shared" si="104"/>
        <v>26–44</v>
      </c>
      <c r="Q254" s="18">
        <v>74.7</v>
      </c>
      <c r="R254" s="25" t="str">
        <f t="shared" si="96"/>
        <v>&gt;58</v>
      </c>
      <c r="S254" s="22" t="s">
        <v>8</v>
      </c>
      <c r="T254" s="40">
        <v>0.28375</v>
      </c>
      <c r="U254" s="25" t="str">
        <f t="shared" si="94"/>
        <v>&lt;1.5</v>
      </c>
      <c r="V254" s="48">
        <v>2.2700000000000001E-2</v>
      </c>
      <c r="W254" s="25" t="str">
        <f t="shared" si="101"/>
        <v>&lt;0.07</v>
      </c>
      <c r="X254" s="22">
        <v>1</v>
      </c>
      <c r="Y254" s="22">
        <v>0</v>
      </c>
      <c r="Z254" s="22">
        <v>0</v>
      </c>
      <c r="AA254" s="22">
        <v>0</v>
      </c>
      <c r="AB254" s="22">
        <v>1</v>
      </c>
      <c r="AC254" s="22">
        <v>0</v>
      </c>
      <c r="AD254" s="22">
        <f t="shared" si="100"/>
        <v>4</v>
      </c>
      <c r="AE254" s="22">
        <v>2</v>
      </c>
      <c r="AP254" s="23" t="str">
        <f t="shared" si="102"/>
        <v>20–30</v>
      </c>
      <c r="AQ254" s="24">
        <v>26.08</v>
      </c>
      <c r="AR254" s="24">
        <v>41.125</v>
      </c>
      <c r="AS254" s="27">
        <f t="shared" si="103"/>
        <v>0.45544747202708391</v>
      </c>
      <c r="AT254" s="45"/>
      <c r="AU254" s="45"/>
      <c r="AV254" s="46"/>
      <c r="AW254" s="45"/>
      <c r="AX254" s="45"/>
      <c r="AY254" s="46"/>
      <c r="BI254" s="28">
        <v>53.022026431718068</v>
      </c>
      <c r="BK254" s="49"/>
    </row>
    <row r="255" spans="1:63" ht="13.95" customHeight="1" x14ac:dyDescent="0.25">
      <c r="A255" s="22">
        <v>252</v>
      </c>
      <c r="B255" s="29">
        <v>26</v>
      </c>
      <c r="C255" s="22" t="s">
        <v>179</v>
      </c>
      <c r="D255" s="22" t="s">
        <v>1</v>
      </c>
      <c r="M255" s="18">
        <v>180</v>
      </c>
      <c r="N255" s="25" t="str">
        <f t="shared" ref="N255:N318" si="105">IF(M255&gt;180,"&gt;180", IF(M255&gt;110,"110–180","&lt;110" ))</f>
        <v>110–180</v>
      </c>
      <c r="O255" s="18">
        <v>39.6</v>
      </c>
      <c r="P255" s="25" t="str">
        <f t="shared" si="104"/>
        <v>26–44</v>
      </c>
      <c r="Q255" s="18">
        <v>74.7</v>
      </c>
      <c r="R255" s="25" t="str">
        <f t="shared" si="96"/>
        <v>&gt;58</v>
      </c>
      <c r="S255" s="22" t="s">
        <v>8</v>
      </c>
      <c r="T255" s="40">
        <v>0.28375</v>
      </c>
      <c r="U255" s="25" t="str">
        <f t="shared" si="94"/>
        <v>&lt;1.5</v>
      </c>
      <c r="V255" s="48">
        <v>2.2700000000000001E-2</v>
      </c>
      <c r="W255" s="25" t="str">
        <f t="shared" si="101"/>
        <v>&lt;0.07</v>
      </c>
      <c r="X255" s="22">
        <v>1</v>
      </c>
      <c r="Y255" s="22">
        <v>0</v>
      </c>
      <c r="Z255" s="22">
        <v>0</v>
      </c>
      <c r="AA255" s="22">
        <v>0</v>
      </c>
      <c r="AB255" s="22">
        <v>1</v>
      </c>
      <c r="AC255" s="22">
        <v>0</v>
      </c>
      <c r="AD255" s="22">
        <f t="shared" si="100"/>
        <v>4</v>
      </c>
      <c r="AE255" s="22">
        <v>2</v>
      </c>
      <c r="AP255" s="23" t="str">
        <f t="shared" si="102"/>
        <v>20–30</v>
      </c>
      <c r="AQ255" s="24">
        <v>27.45</v>
      </c>
      <c r="AR255" s="24">
        <v>54.83</v>
      </c>
      <c r="AS255" s="27">
        <f t="shared" si="103"/>
        <v>0.69187132146041752</v>
      </c>
      <c r="AT255" s="45"/>
      <c r="AU255" s="45"/>
      <c r="AV255" s="46"/>
      <c r="AW255" s="45"/>
      <c r="AX255" s="45"/>
      <c r="AY255" s="46"/>
      <c r="BI255" s="28">
        <v>96.493392070484575</v>
      </c>
      <c r="BK255" s="49"/>
    </row>
    <row r="256" spans="1:63" ht="13.95" customHeight="1" x14ac:dyDescent="0.25">
      <c r="A256" s="22">
        <v>253</v>
      </c>
      <c r="B256" s="29">
        <v>26</v>
      </c>
      <c r="C256" s="22" t="s">
        <v>179</v>
      </c>
      <c r="D256" s="22" t="s">
        <v>1</v>
      </c>
      <c r="M256" s="18">
        <v>180</v>
      </c>
      <c r="N256" s="25" t="str">
        <f t="shared" si="105"/>
        <v>110–180</v>
      </c>
      <c r="O256" s="18">
        <v>39.6</v>
      </c>
      <c r="P256" s="25" t="str">
        <f t="shared" si="104"/>
        <v>26–44</v>
      </c>
      <c r="Q256" s="18">
        <v>74.7</v>
      </c>
      <c r="R256" s="25" t="str">
        <f t="shared" si="96"/>
        <v>&gt;58</v>
      </c>
      <c r="S256" s="22" t="s">
        <v>8</v>
      </c>
      <c r="T256" s="40">
        <v>0.28375</v>
      </c>
      <c r="U256" s="25" t="str">
        <f t="shared" si="94"/>
        <v>&lt;1.5</v>
      </c>
      <c r="V256" s="48">
        <v>2.2700000000000001E-2</v>
      </c>
      <c r="W256" s="25" t="str">
        <f t="shared" si="101"/>
        <v>&lt;0.07</v>
      </c>
      <c r="X256" s="22">
        <v>1</v>
      </c>
      <c r="Y256" s="22">
        <v>0</v>
      </c>
      <c r="Z256" s="22">
        <v>0</v>
      </c>
      <c r="AA256" s="22">
        <v>0</v>
      </c>
      <c r="AB256" s="22">
        <v>1</v>
      </c>
      <c r="AC256" s="22">
        <v>0</v>
      </c>
      <c r="AD256" s="22">
        <f t="shared" si="100"/>
        <v>4</v>
      </c>
      <c r="AE256" s="22">
        <v>2</v>
      </c>
      <c r="AP256" s="23" t="str">
        <f t="shared" si="102"/>
        <v>30–40</v>
      </c>
      <c r="AQ256" s="24">
        <v>33.924999999999997</v>
      </c>
      <c r="AR256" s="24">
        <v>60.66</v>
      </c>
      <c r="AS256" s="27">
        <f t="shared" si="103"/>
        <v>0.58113229653950216</v>
      </c>
      <c r="AT256" s="45"/>
      <c r="AU256" s="45"/>
      <c r="AV256" s="46"/>
      <c r="AW256" s="45"/>
      <c r="AX256" s="45"/>
      <c r="AY256" s="46"/>
      <c r="BI256" s="28">
        <v>94.220264317180607</v>
      </c>
      <c r="BK256" s="49"/>
    </row>
    <row r="257" spans="1:63" ht="13.95" customHeight="1" x14ac:dyDescent="0.25">
      <c r="A257" s="22">
        <v>254</v>
      </c>
      <c r="B257" s="29">
        <v>26</v>
      </c>
      <c r="C257" s="22" t="s">
        <v>179</v>
      </c>
      <c r="D257" s="22" t="s">
        <v>1</v>
      </c>
      <c r="M257" s="18">
        <v>180</v>
      </c>
      <c r="N257" s="25" t="str">
        <f t="shared" si="105"/>
        <v>110–180</v>
      </c>
      <c r="O257" s="18">
        <v>39.6</v>
      </c>
      <c r="P257" s="25" t="str">
        <f t="shared" si="104"/>
        <v>26–44</v>
      </c>
      <c r="Q257" s="18">
        <v>74.7</v>
      </c>
      <c r="R257" s="25" t="str">
        <f t="shared" si="96"/>
        <v>&gt;58</v>
      </c>
      <c r="S257" s="22" t="s">
        <v>8</v>
      </c>
      <c r="T257" s="40">
        <v>0.28375</v>
      </c>
      <c r="U257" s="25" t="str">
        <f t="shared" si="94"/>
        <v>&lt;1.5</v>
      </c>
      <c r="V257" s="48">
        <v>2.2700000000000001E-2</v>
      </c>
      <c r="W257" s="25" t="str">
        <f t="shared" si="101"/>
        <v>&lt;0.07</v>
      </c>
      <c r="X257" s="22">
        <v>1</v>
      </c>
      <c r="Y257" s="22">
        <v>0</v>
      </c>
      <c r="Z257" s="22">
        <v>0</v>
      </c>
      <c r="AA257" s="22">
        <v>0</v>
      </c>
      <c r="AB257" s="22">
        <v>0</v>
      </c>
      <c r="AC257" s="22">
        <v>1</v>
      </c>
      <c r="AD257" s="22">
        <f t="shared" si="100"/>
        <v>5</v>
      </c>
      <c r="AE257" s="22">
        <v>2</v>
      </c>
      <c r="AP257" s="23" t="str">
        <f t="shared" si="102"/>
        <v>&gt;40</v>
      </c>
      <c r="AQ257" s="24">
        <v>41.77</v>
      </c>
      <c r="AR257" s="24">
        <v>82.07</v>
      </c>
      <c r="AS257" s="27">
        <f t="shared" si="103"/>
        <v>0.6753941631325362</v>
      </c>
      <c r="AT257" s="45"/>
      <c r="AU257" s="45"/>
      <c r="AV257" s="46"/>
      <c r="AW257" s="45"/>
      <c r="AX257" s="45"/>
      <c r="AY257" s="46"/>
      <c r="BK257" s="49"/>
    </row>
    <row r="258" spans="1:63" ht="13.95" customHeight="1" x14ac:dyDescent="0.25">
      <c r="A258" s="22">
        <v>255</v>
      </c>
      <c r="B258" s="29">
        <v>26</v>
      </c>
      <c r="C258" s="22" t="s">
        <v>179</v>
      </c>
      <c r="D258" s="22" t="s">
        <v>1</v>
      </c>
      <c r="M258" s="18">
        <v>180</v>
      </c>
      <c r="N258" s="25" t="str">
        <f t="shared" si="105"/>
        <v>110–180</v>
      </c>
      <c r="O258" s="18">
        <v>39.6</v>
      </c>
      <c r="P258" s="25" t="str">
        <f t="shared" si="104"/>
        <v>26–44</v>
      </c>
      <c r="Q258" s="18">
        <v>74.7</v>
      </c>
      <c r="R258" s="25" t="str">
        <f t="shared" si="96"/>
        <v>&gt;58</v>
      </c>
      <c r="S258" s="22" t="s">
        <v>8</v>
      </c>
      <c r="T258" s="40">
        <v>0.28375</v>
      </c>
      <c r="U258" s="25" t="str">
        <f t="shared" si="94"/>
        <v>&lt;1.5</v>
      </c>
      <c r="V258" s="48">
        <v>2.2700000000000001E-2</v>
      </c>
      <c r="W258" s="25" t="str">
        <f t="shared" si="101"/>
        <v>&lt;0.07</v>
      </c>
      <c r="X258" s="22">
        <v>1</v>
      </c>
      <c r="Y258" s="22">
        <v>0</v>
      </c>
      <c r="Z258" s="22">
        <v>0</v>
      </c>
      <c r="AA258" s="22">
        <v>0</v>
      </c>
      <c r="AB258" s="22">
        <v>0</v>
      </c>
      <c r="AC258" s="22">
        <v>1</v>
      </c>
      <c r="AD258" s="22">
        <f t="shared" si="100"/>
        <v>5</v>
      </c>
      <c r="AE258" s="22">
        <v>2</v>
      </c>
      <c r="AT258" s="45"/>
      <c r="AU258" s="45"/>
      <c r="AV258" s="46"/>
      <c r="AW258" s="45"/>
      <c r="AX258" s="45"/>
      <c r="AY258" s="46"/>
      <c r="BK258" s="49"/>
    </row>
    <row r="259" spans="1:63" ht="13.95" customHeight="1" x14ac:dyDescent="0.25">
      <c r="A259" s="22">
        <v>256</v>
      </c>
      <c r="B259" s="29">
        <v>26</v>
      </c>
      <c r="C259" s="22" t="s">
        <v>179</v>
      </c>
      <c r="D259" s="22" t="s">
        <v>1</v>
      </c>
      <c r="M259" s="18">
        <v>180</v>
      </c>
      <c r="N259" s="25" t="str">
        <f t="shared" si="105"/>
        <v>110–180</v>
      </c>
      <c r="O259" s="18">
        <v>39.6</v>
      </c>
      <c r="P259" s="25" t="str">
        <f t="shared" si="104"/>
        <v>26–44</v>
      </c>
      <c r="Q259" s="18">
        <v>74.7</v>
      </c>
      <c r="R259" s="25" t="str">
        <f t="shared" si="96"/>
        <v>&gt;58</v>
      </c>
      <c r="S259" s="22" t="s">
        <v>8</v>
      </c>
      <c r="T259" s="40">
        <v>0.28375</v>
      </c>
      <c r="U259" s="25" t="str">
        <f t="shared" si="94"/>
        <v>&lt;1.5</v>
      </c>
      <c r="V259" s="48">
        <v>2.2700000000000001E-2</v>
      </c>
      <c r="W259" s="25" t="str">
        <f t="shared" si="101"/>
        <v>&lt;0.07</v>
      </c>
      <c r="X259" s="22">
        <v>1</v>
      </c>
      <c r="Y259" s="22">
        <v>0</v>
      </c>
      <c r="Z259" s="22">
        <v>0</v>
      </c>
      <c r="AA259" s="22">
        <v>0</v>
      </c>
      <c r="AB259" s="22">
        <v>0</v>
      </c>
      <c r="AC259" s="22">
        <v>1</v>
      </c>
      <c r="AD259" s="22">
        <f t="shared" si="100"/>
        <v>5</v>
      </c>
      <c r="AE259" s="22">
        <v>2</v>
      </c>
      <c r="AT259" s="45"/>
      <c r="AU259" s="45"/>
      <c r="AV259" s="46"/>
      <c r="AW259" s="45"/>
      <c r="AX259" s="45"/>
      <c r="AY259" s="46"/>
      <c r="BK259" s="49"/>
    </row>
    <row r="260" spans="1:63" ht="13.95" customHeight="1" x14ac:dyDescent="0.25">
      <c r="A260" s="22">
        <v>257</v>
      </c>
      <c r="B260" s="29">
        <v>26</v>
      </c>
      <c r="C260" s="22" t="s">
        <v>179</v>
      </c>
      <c r="D260" s="22" t="s">
        <v>1</v>
      </c>
      <c r="M260" s="18">
        <v>180</v>
      </c>
      <c r="N260" s="25" t="str">
        <f t="shared" si="105"/>
        <v>110–180</v>
      </c>
      <c r="O260" s="18">
        <v>39.6</v>
      </c>
      <c r="P260" s="25" t="str">
        <f t="shared" si="104"/>
        <v>26–44</v>
      </c>
      <c r="Q260" s="18">
        <v>74.7</v>
      </c>
      <c r="R260" s="25" t="str">
        <f t="shared" si="96"/>
        <v>&gt;58</v>
      </c>
      <c r="S260" s="22" t="s">
        <v>8</v>
      </c>
      <c r="T260" s="40">
        <v>0.28375</v>
      </c>
      <c r="U260" s="25" t="str">
        <f t="shared" si="94"/>
        <v>&lt;1.5</v>
      </c>
      <c r="V260" s="48">
        <v>2.2700000000000001E-2</v>
      </c>
      <c r="W260" s="25" t="str">
        <f t="shared" si="101"/>
        <v>&lt;0.07</v>
      </c>
      <c r="X260" s="22">
        <v>1</v>
      </c>
      <c r="Y260" s="22">
        <v>0</v>
      </c>
      <c r="Z260" s="22">
        <v>0</v>
      </c>
      <c r="AA260" s="22">
        <v>0</v>
      </c>
      <c r="AB260" s="22">
        <v>0</v>
      </c>
      <c r="AC260" s="22">
        <v>1</v>
      </c>
      <c r="AD260" s="22">
        <f t="shared" si="100"/>
        <v>5</v>
      </c>
      <c r="AE260" s="22">
        <v>2</v>
      </c>
      <c r="AP260" s="23" t="str">
        <f t="shared" ref="AP260:AP266" si="106">IF(AQ260&gt;40,"&gt;40",IF(AQ260&gt;30,"30–40",IF(AQ260&gt;20,"20–30","&lt;20")))</f>
        <v>30–40</v>
      </c>
      <c r="AQ260" s="24">
        <v>32.26</v>
      </c>
      <c r="AR260" s="24">
        <v>52.734999999999999</v>
      </c>
      <c r="AS260" s="27">
        <f t="shared" ref="AS260:AS266" si="107">LN(AR260/AQ260)</f>
        <v>0.49145129903151474</v>
      </c>
      <c r="AT260" s="45"/>
      <c r="AU260" s="45"/>
      <c r="AV260" s="46"/>
      <c r="AW260" s="45"/>
      <c r="AX260" s="45"/>
      <c r="AY260" s="46"/>
      <c r="BI260" s="28">
        <v>72.158590308370052</v>
      </c>
      <c r="BK260" s="49"/>
    </row>
    <row r="261" spans="1:63" ht="13.95" customHeight="1" x14ac:dyDescent="0.25">
      <c r="A261" s="22">
        <v>258</v>
      </c>
      <c r="B261" s="29">
        <v>26</v>
      </c>
      <c r="C261" s="22" t="s">
        <v>179</v>
      </c>
      <c r="D261" s="22" t="s">
        <v>1</v>
      </c>
      <c r="M261" s="18">
        <v>180</v>
      </c>
      <c r="N261" s="25" t="str">
        <f t="shared" si="105"/>
        <v>110–180</v>
      </c>
      <c r="O261" s="18">
        <v>39.6</v>
      </c>
      <c r="P261" s="25" t="str">
        <f t="shared" si="104"/>
        <v>26–44</v>
      </c>
      <c r="Q261" s="18">
        <v>74.7</v>
      </c>
      <c r="R261" s="25" t="str">
        <f t="shared" si="96"/>
        <v>&gt;58</v>
      </c>
      <c r="S261" s="22" t="s">
        <v>8</v>
      </c>
      <c r="T261" s="40">
        <v>0.28375</v>
      </c>
      <c r="U261" s="25" t="str">
        <f t="shared" si="94"/>
        <v>&lt;1.5</v>
      </c>
      <c r="V261" s="48">
        <v>2.2700000000000001E-2</v>
      </c>
      <c r="W261" s="25" t="str">
        <f t="shared" si="101"/>
        <v>&lt;0.07</v>
      </c>
      <c r="X261" s="22">
        <v>1</v>
      </c>
      <c r="Y261" s="22">
        <v>0</v>
      </c>
      <c r="Z261" s="22">
        <v>0</v>
      </c>
      <c r="AA261" s="22">
        <v>0</v>
      </c>
      <c r="AB261" s="22">
        <v>0</v>
      </c>
      <c r="AC261" s="22">
        <v>1</v>
      </c>
      <c r="AD261" s="22">
        <f t="shared" si="100"/>
        <v>5</v>
      </c>
      <c r="AE261" s="22">
        <v>2</v>
      </c>
      <c r="AP261" s="23" t="str">
        <f t="shared" si="106"/>
        <v>20–30</v>
      </c>
      <c r="AQ261" s="24">
        <v>28.36</v>
      </c>
      <c r="AR261" s="24">
        <v>50.78</v>
      </c>
      <c r="AS261" s="27">
        <f t="shared" si="107"/>
        <v>0.58252287461260566</v>
      </c>
      <c r="AT261" s="45"/>
      <c r="AU261" s="45"/>
      <c r="AV261" s="46"/>
      <c r="AW261" s="45"/>
      <c r="AX261" s="45"/>
      <c r="AY261" s="46"/>
      <c r="BI261" s="28">
        <v>79.013215859030836</v>
      </c>
      <c r="BK261" s="49"/>
    </row>
    <row r="262" spans="1:63" ht="13.95" customHeight="1" x14ac:dyDescent="0.25">
      <c r="A262" s="22">
        <v>259</v>
      </c>
      <c r="B262" s="29">
        <v>26</v>
      </c>
      <c r="C262" s="22" t="s">
        <v>179</v>
      </c>
      <c r="D262" s="22" t="s">
        <v>1</v>
      </c>
      <c r="M262" s="18">
        <v>180</v>
      </c>
      <c r="N262" s="25" t="str">
        <f t="shared" si="105"/>
        <v>110–180</v>
      </c>
      <c r="O262" s="18">
        <v>39.6</v>
      </c>
      <c r="P262" s="25" t="str">
        <f t="shared" si="104"/>
        <v>26–44</v>
      </c>
      <c r="Q262" s="18">
        <v>74.7</v>
      </c>
      <c r="R262" s="25" t="str">
        <f t="shared" si="96"/>
        <v>&gt;58</v>
      </c>
      <c r="S262" s="22" t="s">
        <v>8</v>
      </c>
      <c r="T262" s="40">
        <v>0.28375</v>
      </c>
      <c r="U262" s="25" t="str">
        <f t="shared" si="94"/>
        <v>&lt;1.5</v>
      </c>
      <c r="V262" s="48">
        <v>2.2700000000000001E-2</v>
      </c>
      <c r="W262" s="25" t="str">
        <f t="shared" si="101"/>
        <v>&lt;0.07</v>
      </c>
      <c r="X262" s="22">
        <v>1</v>
      </c>
      <c r="Y262" s="22">
        <v>0</v>
      </c>
      <c r="Z262" s="22">
        <v>0</v>
      </c>
      <c r="AA262" s="22">
        <v>0</v>
      </c>
      <c r="AB262" s="22">
        <v>0</v>
      </c>
      <c r="AC262" s="22">
        <v>1</v>
      </c>
      <c r="AD262" s="22">
        <f t="shared" si="100"/>
        <v>5</v>
      </c>
      <c r="AE262" s="22">
        <v>2</v>
      </c>
      <c r="AP262" s="23" t="str">
        <f t="shared" si="106"/>
        <v>30–40</v>
      </c>
      <c r="AQ262" s="24">
        <v>33.42</v>
      </c>
      <c r="AR262" s="24">
        <v>49.5</v>
      </c>
      <c r="AS262" s="27">
        <f t="shared" si="107"/>
        <v>0.39281814640739687</v>
      </c>
      <c r="AT262" s="45"/>
      <c r="AU262" s="45"/>
      <c r="AV262" s="46"/>
      <c r="AW262" s="45"/>
      <c r="AX262" s="45"/>
      <c r="AY262" s="46"/>
      <c r="BI262" s="28">
        <v>56.669603524229068</v>
      </c>
      <c r="BK262" s="49"/>
    </row>
    <row r="263" spans="1:63" ht="13.95" customHeight="1" x14ac:dyDescent="0.25">
      <c r="A263" s="22">
        <v>260</v>
      </c>
      <c r="B263" s="29">
        <v>26</v>
      </c>
      <c r="C263" s="22" t="s">
        <v>179</v>
      </c>
      <c r="D263" s="22" t="s">
        <v>1</v>
      </c>
      <c r="M263" s="18">
        <v>180</v>
      </c>
      <c r="N263" s="25" t="str">
        <f t="shared" si="105"/>
        <v>110–180</v>
      </c>
      <c r="O263" s="18">
        <v>39.6</v>
      </c>
      <c r="P263" s="25" t="str">
        <f t="shared" si="104"/>
        <v>26–44</v>
      </c>
      <c r="Q263" s="18">
        <v>74.7</v>
      </c>
      <c r="R263" s="25" t="str">
        <f t="shared" si="96"/>
        <v>&gt;58</v>
      </c>
      <c r="S263" s="22" t="s">
        <v>8</v>
      </c>
      <c r="T263" s="40">
        <v>0.28375</v>
      </c>
      <c r="U263" s="25" t="str">
        <f t="shared" si="94"/>
        <v>&lt;1.5</v>
      </c>
      <c r="V263" s="48">
        <v>2.2700000000000001E-2</v>
      </c>
      <c r="W263" s="25" t="str">
        <f t="shared" si="101"/>
        <v>&lt;0.07</v>
      </c>
      <c r="X263" s="22">
        <v>1</v>
      </c>
      <c r="Y263" s="22">
        <v>0</v>
      </c>
      <c r="Z263" s="22">
        <v>0</v>
      </c>
      <c r="AA263" s="22">
        <v>0</v>
      </c>
      <c r="AB263" s="22">
        <v>0</v>
      </c>
      <c r="AC263" s="22">
        <v>1</v>
      </c>
      <c r="AD263" s="22">
        <f t="shared" si="100"/>
        <v>5</v>
      </c>
      <c r="AE263" s="22">
        <v>2</v>
      </c>
      <c r="AP263" s="23" t="str">
        <f t="shared" si="106"/>
        <v>20–30</v>
      </c>
      <c r="AQ263" s="24">
        <v>27.88</v>
      </c>
      <c r="AR263" s="24">
        <v>52.115000000000002</v>
      </c>
      <c r="AS263" s="27">
        <f t="shared" si="107"/>
        <v>0.62554322929896256</v>
      </c>
      <c r="AT263" s="45"/>
      <c r="AU263" s="45"/>
      <c r="AV263" s="46"/>
      <c r="AW263" s="45"/>
      <c r="AX263" s="45"/>
      <c r="AY263" s="46"/>
      <c r="BI263" s="28">
        <v>85.409691629955958</v>
      </c>
      <c r="BK263" s="49"/>
    </row>
    <row r="264" spans="1:63" ht="13.95" customHeight="1" x14ac:dyDescent="0.25">
      <c r="A264" s="22">
        <v>261</v>
      </c>
      <c r="B264" s="29">
        <v>26</v>
      </c>
      <c r="C264" s="22" t="s">
        <v>179</v>
      </c>
      <c r="D264" s="22" t="s">
        <v>1</v>
      </c>
      <c r="M264" s="18">
        <v>180</v>
      </c>
      <c r="N264" s="25" t="str">
        <f t="shared" si="105"/>
        <v>110–180</v>
      </c>
      <c r="O264" s="18">
        <v>39.6</v>
      </c>
      <c r="P264" s="25" t="str">
        <f t="shared" si="104"/>
        <v>26–44</v>
      </c>
      <c r="Q264" s="18">
        <v>74.7</v>
      </c>
      <c r="R264" s="25" t="str">
        <f t="shared" si="96"/>
        <v>&gt;58</v>
      </c>
      <c r="S264" s="22" t="s">
        <v>8</v>
      </c>
      <c r="T264" s="40">
        <v>0.28375</v>
      </c>
      <c r="U264" s="25" t="str">
        <f t="shared" ref="U264:U327" si="108">IF(T264&gt;3,"&gt;3", IF(T264&gt;1.5,"1.5–3","&lt;1.5" ))</f>
        <v>&lt;1.5</v>
      </c>
      <c r="V264" s="48">
        <v>2.2700000000000001E-2</v>
      </c>
      <c r="W264" s="25" t="str">
        <f t="shared" si="101"/>
        <v>&lt;0.07</v>
      </c>
      <c r="X264" s="22">
        <v>1</v>
      </c>
      <c r="Y264" s="22">
        <v>0</v>
      </c>
      <c r="Z264" s="22">
        <v>0</v>
      </c>
      <c r="AA264" s="22">
        <v>0</v>
      </c>
      <c r="AB264" s="22">
        <v>0</v>
      </c>
      <c r="AC264" s="22">
        <v>1</v>
      </c>
      <c r="AD264" s="22">
        <f t="shared" si="100"/>
        <v>5</v>
      </c>
      <c r="AE264" s="22">
        <v>2</v>
      </c>
      <c r="AP264" s="23" t="str">
        <f t="shared" si="106"/>
        <v>20–30</v>
      </c>
      <c r="AQ264" s="24">
        <v>26.08</v>
      </c>
      <c r="AR264" s="24">
        <v>40.76</v>
      </c>
      <c r="AS264" s="27">
        <f t="shared" si="107"/>
        <v>0.44653247129607182</v>
      </c>
      <c r="AT264" s="45"/>
      <c r="AU264" s="45"/>
      <c r="AV264" s="46"/>
      <c r="AW264" s="45"/>
      <c r="AX264" s="45"/>
      <c r="AY264" s="46"/>
      <c r="BI264" s="28">
        <v>51.735682819383257</v>
      </c>
      <c r="BK264" s="49"/>
    </row>
    <row r="265" spans="1:63" ht="13.95" customHeight="1" x14ac:dyDescent="0.25">
      <c r="A265" s="22">
        <v>262</v>
      </c>
      <c r="B265" s="29">
        <v>26</v>
      </c>
      <c r="C265" s="22" t="s">
        <v>179</v>
      </c>
      <c r="D265" s="22" t="s">
        <v>1</v>
      </c>
      <c r="M265" s="18">
        <v>180</v>
      </c>
      <c r="N265" s="25" t="str">
        <f t="shared" si="105"/>
        <v>110–180</v>
      </c>
      <c r="O265" s="18">
        <v>39.6</v>
      </c>
      <c r="P265" s="25" t="str">
        <f t="shared" si="104"/>
        <v>26–44</v>
      </c>
      <c r="Q265" s="18">
        <v>74.7</v>
      </c>
      <c r="R265" s="25" t="str">
        <f t="shared" si="96"/>
        <v>&gt;58</v>
      </c>
      <c r="S265" s="22" t="s">
        <v>8</v>
      </c>
      <c r="T265" s="40">
        <v>0.28375</v>
      </c>
      <c r="U265" s="25" t="str">
        <f t="shared" si="108"/>
        <v>&lt;1.5</v>
      </c>
      <c r="V265" s="48">
        <v>2.2700000000000001E-2</v>
      </c>
      <c r="W265" s="25" t="str">
        <f t="shared" si="101"/>
        <v>&lt;0.07</v>
      </c>
      <c r="X265" s="22">
        <v>1</v>
      </c>
      <c r="Y265" s="22">
        <v>0</v>
      </c>
      <c r="Z265" s="22">
        <v>0</v>
      </c>
      <c r="AA265" s="22">
        <v>0</v>
      </c>
      <c r="AB265" s="22">
        <v>0</v>
      </c>
      <c r="AC265" s="22">
        <v>1</v>
      </c>
      <c r="AD265" s="22">
        <f t="shared" si="100"/>
        <v>5</v>
      </c>
      <c r="AE265" s="22">
        <v>2</v>
      </c>
      <c r="AP265" s="23" t="str">
        <f t="shared" si="106"/>
        <v>20–30</v>
      </c>
      <c r="AQ265" s="24">
        <v>27.45</v>
      </c>
      <c r="AR265" s="24">
        <v>53.08</v>
      </c>
      <c r="AS265" s="27">
        <f t="shared" si="107"/>
        <v>0.65943404150846707</v>
      </c>
      <c r="AT265" s="45"/>
      <c r="AU265" s="45"/>
      <c r="AV265" s="46"/>
      <c r="AW265" s="45"/>
      <c r="AX265" s="45"/>
      <c r="AY265" s="46"/>
      <c r="BI265" s="28">
        <v>90.325991189427313</v>
      </c>
      <c r="BK265" s="49"/>
    </row>
    <row r="266" spans="1:63" ht="13.95" customHeight="1" x14ac:dyDescent="0.25">
      <c r="A266" s="22">
        <v>263</v>
      </c>
      <c r="B266" s="29">
        <v>26</v>
      </c>
      <c r="C266" s="22" t="s">
        <v>179</v>
      </c>
      <c r="D266" s="22" t="s">
        <v>1</v>
      </c>
      <c r="M266" s="18">
        <v>180</v>
      </c>
      <c r="N266" s="25" t="str">
        <f t="shared" si="105"/>
        <v>110–180</v>
      </c>
      <c r="O266" s="18">
        <v>39.6</v>
      </c>
      <c r="P266" s="25" t="str">
        <f t="shared" si="104"/>
        <v>26–44</v>
      </c>
      <c r="Q266" s="18">
        <v>74.7</v>
      </c>
      <c r="R266" s="25" t="str">
        <f t="shared" si="96"/>
        <v>&gt;58</v>
      </c>
      <c r="S266" s="22" t="s">
        <v>8</v>
      </c>
      <c r="T266" s="40">
        <v>0.28375</v>
      </c>
      <c r="U266" s="25" t="str">
        <f t="shared" si="108"/>
        <v>&lt;1.5</v>
      </c>
      <c r="V266" s="48">
        <v>2.2700000000000001E-2</v>
      </c>
      <c r="W266" s="25" t="str">
        <f t="shared" si="101"/>
        <v>&lt;0.07</v>
      </c>
      <c r="X266" s="22">
        <v>1</v>
      </c>
      <c r="Y266" s="22">
        <v>0</v>
      </c>
      <c r="Z266" s="22">
        <v>0</v>
      </c>
      <c r="AA266" s="22">
        <v>0</v>
      </c>
      <c r="AB266" s="22">
        <v>0</v>
      </c>
      <c r="AC266" s="22">
        <v>1</v>
      </c>
      <c r="AD266" s="22">
        <f t="shared" si="100"/>
        <v>5</v>
      </c>
      <c r="AE266" s="22">
        <v>2</v>
      </c>
      <c r="AP266" s="23" t="str">
        <f t="shared" si="106"/>
        <v>30–40</v>
      </c>
      <c r="AQ266" s="24">
        <v>33.924999999999997</v>
      </c>
      <c r="AR266" s="24">
        <v>52.92</v>
      </c>
      <c r="AS266" s="27">
        <f t="shared" si="107"/>
        <v>0.44462913352582228</v>
      </c>
      <c r="AT266" s="45"/>
      <c r="AU266" s="45"/>
      <c r="AV266" s="46"/>
      <c r="AW266" s="45"/>
      <c r="AX266" s="45"/>
      <c r="AY266" s="46"/>
      <c r="BI266" s="28">
        <v>66.942731277533056</v>
      </c>
      <c r="BK266" s="49"/>
    </row>
    <row r="267" spans="1:63" ht="13.95" customHeight="1" x14ac:dyDescent="0.25">
      <c r="A267" s="22">
        <v>264</v>
      </c>
      <c r="B267" s="29">
        <v>26</v>
      </c>
      <c r="C267" s="22" t="s">
        <v>179</v>
      </c>
      <c r="D267" s="22" t="s">
        <v>1</v>
      </c>
      <c r="M267" s="18">
        <v>180</v>
      </c>
      <c r="N267" s="25" t="str">
        <f t="shared" si="105"/>
        <v>110–180</v>
      </c>
      <c r="O267" s="18">
        <v>39.6</v>
      </c>
      <c r="P267" s="25" t="str">
        <f t="shared" si="104"/>
        <v>26–44</v>
      </c>
      <c r="Q267" s="18">
        <v>74.7</v>
      </c>
      <c r="R267" s="25" t="str">
        <f t="shared" si="96"/>
        <v>&gt;58</v>
      </c>
      <c r="S267" s="22" t="s">
        <v>8</v>
      </c>
      <c r="T267" s="40">
        <v>0.85125000000000006</v>
      </c>
      <c r="U267" s="25" t="str">
        <f t="shared" si="108"/>
        <v>&lt;1.5</v>
      </c>
      <c r="V267" s="48">
        <v>6.8099999999999994E-2</v>
      </c>
      <c r="W267" s="25" t="str">
        <f t="shared" si="101"/>
        <v>0.07–0.11</v>
      </c>
      <c r="X267" s="22">
        <v>1</v>
      </c>
      <c r="Y267" s="22">
        <v>0</v>
      </c>
      <c r="Z267" s="22">
        <v>0</v>
      </c>
      <c r="AA267" s="22">
        <v>0</v>
      </c>
      <c r="AB267" s="22">
        <v>1</v>
      </c>
      <c r="AC267" s="22">
        <v>0</v>
      </c>
      <c r="AD267" s="22">
        <f t="shared" si="100"/>
        <v>4</v>
      </c>
      <c r="AE267" s="22">
        <v>2</v>
      </c>
      <c r="AT267" s="45"/>
      <c r="AU267" s="45"/>
      <c r="AV267" s="46"/>
      <c r="AW267" s="45"/>
      <c r="AX267" s="45"/>
      <c r="AY267" s="46"/>
      <c r="BI267" s="28">
        <v>73.151248164464022</v>
      </c>
      <c r="BK267" s="49"/>
    </row>
    <row r="268" spans="1:63" ht="13.95" customHeight="1" x14ac:dyDescent="0.25">
      <c r="A268" s="22">
        <v>265</v>
      </c>
      <c r="B268" s="29">
        <v>26</v>
      </c>
      <c r="C268" s="22" t="s">
        <v>179</v>
      </c>
      <c r="D268" s="22" t="s">
        <v>1</v>
      </c>
      <c r="M268" s="18">
        <v>180</v>
      </c>
      <c r="N268" s="25" t="str">
        <f t="shared" si="105"/>
        <v>110–180</v>
      </c>
      <c r="O268" s="18">
        <v>39.6</v>
      </c>
      <c r="P268" s="25" t="str">
        <f t="shared" si="104"/>
        <v>26–44</v>
      </c>
      <c r="Q268" s="18">
        <v>74.7</v>
      </c>
      <c r="R268" s="25" t="str">
        <f t="shared" ref="R268:R331" si="109">IF(Q268&gt;58,"&gt;58", IF(Q268&gt;25,"25–58","&lt;25" ))</f>
        <v>&gt;58</v>
      </c>
      <c r="S268" s="22" t="s">
        <v>8</v>
      </c>
      <c r="T268" s="40">
        <v>0.85125000000000006</v>
      </c>
      <c r="U268" s="25" t="str">
        <f t="shared" si="108"/>
        <v>&lt;1.5</v>
      </c>
      <c r="V268" s="48">
        <v>6.8099999999999994E-2</v>
      </c>
      <c r="W268" s="25" t="str">
        <f t="shared" si="101"/>
        <v>0.07–0.11</v>
      </c>
      <c r="X268" s="22">
        <v>1</v>
      </c>
      <c r="Y268" s="22">
        <v>0</v>
      </c>
      <c r="Z268" s="22">
        <v>0</v>
      </c>
      <c r="AA268" s="22">
        <v>0</v>
      </c>
      <c r="AB268" s="22">
        <v>1</v>
      </c>
      <c r="AC268" s="22">
        <v>0</v>
      </c>
      <c r="AD268" s="22">
        <f t="shared" si="100"/>
        <v>4</v>
      </c>
      <c r="AE268" s="22">
        <v>2</v>
      </c>
      <c r="AP268" s="23" t="str">
        <f>IF(AQ268&gt;40,"&gt;40",IF(AQ268&gt;30,"30–40",IF(AQ268&gt;20,"20–30","&lt;20")))</f>
        <v>30–40</v>
      </c>
      <c r="AQ268" s="24">
        <v>39.869999999999997</v>
      </c>
      <c r="AR268" s="24">
        <v>77.5</v>
      </c>
      <c r="AS268" s="27">
        <f>LN(AR268/AQ268)</f>
        <v>0.66465377496603772</v>
      </c>
      <c r="AT268" s="45"/>
      <c r="AU268" s="45"/>
      <c r="AV268" s="46"/>
      <c r="AW268" s="45"/>
      <c r="AX268" s="45"/>
      <c r="AY268" s="46"/>
      <c r="BI268" s="28">
        <v>44.205580029368576</v>
      </c>
      <c r="BK268" s="49"/>
    </row>
    <row r="269" spans="1:63" ht="13.95" customHeight="1" x14ac:dyDescent="0.25">
      <c r="A269" s="22">
        <v>266</v>
      </c>
      <c r="B269" s="29">
        <v>26</v>
      </c>
      <c r="C269" s="22" t="s">
        <v>179</v>
      </c>
      <c r="D269" s="22" t="s">
        <v>1</v>
      </c>
      <c r="M269" s="18">
        <v>180</v>
      </c>
      <c r="N269" s="25" t="str">
        <f t="shared" si="105"/>
        <v>110–180</v>
      </c>
      <c r="O269" s="18">
        <v>39.6</v>
      </c>
      <c r="P269" s="25" t="str">
        <f t="shared" si="104"/>
        <v>26–44</v>
      </c>
      <c r="Q269" s="18">
        <v>74.7</v>
      </c>
      <c r="R269" s="25" t="str">
        <f t="shared" si="109"/>
        <v>&gt;58</v>
      </c>
      <c r="S269" s="22" t="s">
        <v>8</v>
      </c>
      <c r="T269" s="40">
        <v>0.85125000000000006</v>
      </c>
      <c r="U269" s="25" t="str">
        <f t="shared" si="108"/>
        <v>&lt;1.5</v>
      </c>
      <c r="V269" s="48">
        <v>6.8099999999999994E-2</v>
      </c>
      <c r="W269" s="25" t="str">
        <f t="shared" si="101"/>
        <v>0.07–0.11</v>
      </c>
      <c r="X269" s="22">
        <v>1</v>
      </c>
      <c r="Y269" s="22">
        <v>0</v>
      </c>
      <c r="Z269" s="22">
        <v>0</v>
      </c>
      <c r="AA269" s="22">
        <v>0</v>
      </c>
      <c r="AB269" s="22">
        <v>1</v>
      </c>
      <c r="AC269" s="22">
        <v>0</v>
      </c>
      <c r="AD269" s="22">
        <f t="shared" si="100"/>
        <v>4</v>
      </c>
      <c r="AE269" s="22">
        <v>2</v>
      </c>
      <c r="AT269" s="45"/>
      <c r="AU269" s="45"/>
      <c r="AV269" s="46"/>
      <c r="AW269" s="45"/>
      <c r="AX269" s="45"/>
      <c r="AY269" s="46"/>
      <c r="BI269" s="28">
        <v>57.221732745961809</v>
      </c>
      <c r="BK269" s="49"/>
    </row>
    <row r="270" spans="1:63" ht="13.95" customHeight="1" x14ac:dyDescent="0.25">
      <c r="A270" s="22">
        <v>267</v>
      </c>
      <c r="B270" s="29">
        <v>26</v>
      </c>
      <c r="C270" s="22" t="s">
        <v>179</v>
      </c>
      <c r="D270" s="22" t="s">
        <v>1</v>
      </c>
      <c r="M270" s="18">
        <v>180</v>
      </c>
      <c r="N270" s="25" t="str">
        <f t="shared" si="105"/>
        <v>110–180</v>
      </c>
      <c r="O270" s="18">
        <v>39.6</v>
      </c>
      <c r="P270" s="25" t="str">
        <f t="shared" si="104"/>
        <v>26–44</v>
      </c>
      <c r="Q270" s="18">
        <v>74.7</v>
      </c>
      <c r="R270" s="25" t="str">
        <f t="shared" si="109"/>
        <v>&gt;58</v>
      </c>
      <c r="S270" s="22" t="s">
        <v>8</v>
      </c>
      <c r="T270" s="40">
        <v>0.85125000000000006</v>
      </c>
      <c r="U270" s="25" t="str">
        <f t="shared" si="108"/>
        <v>&lt;1.5</v>
      </c>
      <c r="V270" s="48">
        <v>6.8099999999999994E-2</v>
      </c>
      <c r="W270" s="25" t="str">
        <f t="shared" si="101"/>
        <v>0.07–0.11</v>
      </c>
      <c r="X270" s="22">
        <v>1</v>
      </c>
      <c r="Y270" s="22">
        <v>0</v>
      </c>
      <c r="Z270" s="22">
        <v>0</v>
      </c>
      <c r="AA270" s="22">
        <v>0</v>
      </c>
      <c r="AB270" s="22">
        <v>1</v>
      </c>
      <c r="AC270" s="22">
        <v>0</v>
      </c>
      <c r="AD270" s="22">
        <f t="shared" si="100"/>
        <v>4</v>
      </c>
      <c r="AE270" s="22">
        <v>2</v>
      </c>
      <c r="AP270" s="23" t="str">
        <f t="shared" ref="AP270:AP277" si="110">IF(AQ270&gt;40,"&gt;40",IF(AQ270&gt;30,"30–40",IF(AQ270&gt;20,"20–30","&lt;20")))</f>
        <v>30–40</v>
      </c>
      <c r="AQ270" s="24">
        <v>32.26</v>
      </c>
      <c r="AR270" s="24">
        <v>74.995000000000005</v>
      </c>
      <c r="AS270" s="27">
        <f t="shared" ref="AS270:AS277" si="111">LN(AR270/AQ270)</f>
        <v>0.84359337195026007</v>
      </c>
      <c r="AT270" s="45"/>
      <c r="AU270" s="45"/>
      <c r="AV270" s="46"/>
      <c r="AW270" s="45"/>
      <c r="AX270" s="45"/>
      <c r="AY270" s="46"/>
      <c r="BI270" s="28">
        <v>50.202643171806173</v>
      </c>
      <c r="BK270" s="49"/>
    </row>
    <row r="271" spans="1:63" ht="13.95" customHeight="1" x14ac:dyDescent="0.25">
      <c r="A271" s="22">
        <v>268</v>
      </c>
      <c r="B271" s="29">
        <v>26</v>
      </c>
      <c r="C271" s="22" t="s">
        <v>179</v>
      </c>
      <c r="D271" s="22" t="s">
        <v>1</v>
      </c>
      <c r="M271" s="18">
        <v>180</v>
      </c>
      <c r="N271" s="25" t="str">
        <f t="shared" si="105"/>
        <v>110–180</v>
      </c>
      <c r="O271" s="18">
        <v>39.6</v>
      </c>
      <c r="P271" s="25" t="str">
        <f t="shared" si="104"/>
        <v>26–44</v>
      </c>
      <c r="Q271" s="18">
        <v>74.7</v>
      </c>
      <c r="R271" s="25" t="str">
        <f t="shared" si="109"/>
        <v>&gt;58</v>
      </c>
      <c r="S271" s="22" t="s">
        <v>8</v>
      </c>
      <c r="T271" s="40">
        <v>0.85125000000000006</v>
      </c>
      <c r="U271" s="25" t="str">
        <f t="shared" si="108"/>
        <v>&lt;1.5</v>
      </c>
      <c r="V271" s="48">
        <v>6.8099999999999994E-2</v>
      </c>
      <c r="W271" s="25" t="str">
        <f t="shared" si="101"/>
        <v>0.07–0.11</v>
      </c>
      <c r="X271" s="22">
        <v>1</v>
      </c>
      <c r="Y271" s="22">
        <v>0</v>
      </c>
      <c r="Z271" s="22">
        <v>0</v>
      </c>
      <c r="AA271" s="22">
        <v>0</v>
      </c>
      <c r="AB271" s="22">
        <v>1</v>
      </c>
      <c r="AC271" s="22">
        <v>0</v>
      </c>
      <c r="AD271" s="22">
        <f t="shared" si="100"/>
        <v>4</v>
      </c>
      <c r="AE271" s="22">
        <v>2</v>
      </c>
      <c r="AP271" s="23" t="str">
        <f t="shared" si="110"/>
        <v>20–30</v>
      </c>
      <c r="AQ271" s="24">
        <v>28.36</v>
      </c>
      <c r="AR271" s="24">
        <v>66.155000000000001</v>
      </c>
      <c r="AS271" s="27">
        <f t="shared" si="111"/>
        <v>0.84702077183044755</v>
      </c>
      <c r="AT271" s="45"/>
      <c r="AU271" s="45"/>
      <c r="AV271" s="46"/>
      <c r="AW271" s="45"/>
      <c r="AX271" s="45"/>
      <c r="AY271" s="46"/>
      <c r="BI271" s="28">
        <v>44.399412628487518</v>
      </c>
      <c r="BK271" s="49"/>
    </row>
    <row r="272" spans="1:63" ht="13.95" customHeight="1" x14ac:dyDescent="0.25">
      <c r="A272" s="22">
        <v>269</v>
      </c>
      <c r="B272" s="29">
        <v>26</v>
      </c>
      <c r="C272" s="22" t="s">
        <v>179</v>
      </c>
      <c r="D272" s="22" t="s">
        <v>1</v>
      </c>
      <c r="M272" s="18">
        <v>180</v>
      </c>
      <c r="N272" s="25" t="str">
        <f t="shared" si="105"/>
        <v>110–180</v>
      </c>
      <c r="O272" s="18">
        <v>39.6</v>
      </c>
      <c r="P272" s="25" t="str">
        <f t="shared" si="104"/>
        <v>26–44</v>
      </c>
      <c r="Q272" s="18">
        <v>74.7</v>
      </c>
      <c r="R272" s="25" t="str">
        <f t="shared" si="109"/>
        <v>&gt;58</v>
      </c>
      <c r="S272" s="22" t="s">
        <v>8</v>
      </c>
      <c r="T272" s="40">
        <v>0.85125000000000006</v>
      </c>
      <c r="U272" s="25" t="str">
        <f t="shared" si="108"/>
        <v>&lt;1.5</v>
      </c>
      <c r="V272" s="48">
        <v>6.8099999999999994E-2</v>
      </c>
      <c r="W272" s="25" t="str">
        <f t="shared" si="101"/>
        <v>0.07–0.11</v>
      </c>
      <c r="X272" s="22">
        <v>1</v>
      </c>
      <c r="Y272" s="22">
        <v>0</v>
      </c>
      <c r="Z272" s="22">
        <v>0</v>
      </c>
      <c r="AA272" s="22">
        <v>0</v>
      </c>
      <c r="AB272" s="22">
        <v>1</v>
      </c>
      <c r="AC272" s="22">
        <v>0</v>
      </c>
      <c r="AD272" s="22">
        <f t="shared" si="100"/>
        <v>4</v>
      </c>
      <c r="AE272" s="22">
        <v>2</v>
      </c>
      <c r="AP272" s="23" t="str">
        <f t="shared" si="110"/>
        <v>30–40</v>
      </c>
      <c r="AQ272" s="24">
        <v>33.42</v>
      </c>
      <c r="AR272" s="24">
        <v>63.725000000000001</v>
      </c>
      <c r="AS272" s="27">
        <f t="shared" si="111"/>
        <v>0.64542242709493147</v>
      </c>
      <c r="AT272" s="45"/>
      <c r="AU272" s="45"/>
      <c r="AV272" s="46"/>
      <c r="AW272" s="45"/>
      <c r="AX272" s="45"/>
      <c r="AY272" s="46"/>
      <c r="BI272" s="28">
        <v>35.600587371512482</v>
      </c>
      <c r="BK272" s="49"/>
    </row>
    <row r="273" spans="1:63" ht="13.95" customHeight="1" x14ac:dyDescent="0.25">
      <c r="A273" s="22">
        <v>270</v>
      </c>
      <c r="B273" s="29">
        <v>26</v>
      </c>
      <c r="C273" s="22" t="s">
        <v>179</v>
      </c>
      <c r="D273" s="22" t="s">
        <v>1</v>
      </c>
      <c r="M273" s="18">
        <v>180</v>
      </c>
      <c r="N273" s="25" t="str">
        <f t="shared" si="105"/>
        <v>110–180</v>
      </c>
      <c r="O273" s="18">
        <v>39.6</v>
      </c>
      <c r="P273" s="25" t="str">
        <f t="shared" si="104"/>
        <v>26–44</v>
      </c>
      <c r="Q273" s="18">
        <v>74.7</v>
      </c>
      <c r="R273" s="25" t="str">
        <f t="shared" si="109"/>
        <v>&gt;58</v>
      </c>
      <c r="S273" s="22" t="s">
        <v>8</v>
      </c>
      <c r="T273" s="40">
        <v>0.85125000000000006</v>
      </c>
      <c r="U273" s="25" t="str">
        <f t="shared" si="108"/>
        <v>&lt;1.5</v>
      </c>
      <c r="V273" s="48">
        <v>6.8099999999999994E-2</v>
      </c>
      <c r="W273" s="25" t="str">
        <f t="shared" si="101"/>
        <v>0.07–0.11</v>
      </c>
      <c r="X273" s="22">
        <v>1</v>
      </c>
      <c r="Y273" s="22">
        <v>0</v>
      </c>
      <c r="Z273" s="22">
        <v>0</v>
      </c>
      <c r="AA273" s="22">
        <v>0</v>
      </c>
      <c r="AB273" s="22">
        <v>1</v>
      </c>
      <c r="AC273" s="22">
        <v>0</v>
      </c>
      <c r="AD273" s="22">
        <f t="shared" si="100"/>
        <v>4</v>
      </c>
      <c r="AE273" s="22">
        <v>2</v>
      </c>
      <c r="AP273" s="23" t="str">
        <f t="shared" si="110"/>
        <v>20–30</v>
      </c>
      <c r="AQ273" s="24">
        <v>27.88</v>
      </c>
      <c r="AR273" s="24">
        <v>70.075000000000003</v>
      </c>
      <c r="AS273" s="27">
        <f t="shared" si="111"/>
        <v>0.92165651115852887</v>
      </c>
      <c r="AT273" s="45"/>
      <c r="AU273" s="45"/>
      <c r="AV273" s="46"/>
      <c r="AW273" s="45"/>
      <c r="AX273" s="45"/>
      <c r="AY273" s="46"/>
      <c r="BI273" s="28">
        <v>49.568281938325995</v>
      </c>
      <c r="BK273" s="49"/>
    </row>
    <row r="274" spans="1:63" ht="13.95" customHeight="1" x14ac:dyDescent="0.25">
      <c r="A274" s="22">
        <v>271</v>
      </c>
      <c r="B274" s="29">
        <v>26</v>
      </c>
      <c r="C274" s="22" t="s">
        <v>179</v>
      </c>
      <c r="D274" s="22" t="s">
        <v>1</v>
      </c>
      <c r="M274" s="18">
        <v>180</v>
      </c>
      <c r="N274" s="25" t="str">
        <f t="shared" si="105"/>
        <v>110–180</v>
      </c>
      <c r="O274" s="18">
        <v>39.6</v>
      </c>
      <c r="P274" s="25" t="str">
        <f t="shared" si="104"/>
        <v>26–44</v>
      </c>
      <c r="Q274" s="18">
        <v>74.7</v>
      </c>
      <c r="R274" s="25" t="str">
        <f t="shared" si="109"/>
        <v>&gt;58</v>
      </c>
      <c r="S274" s="22" t="s">
        <v>8</v>
      </c>
      <c r="T274" s="40">
        <v>0.85125000000000006</v>
      </c>
      <c r="U274" s="25" t="str">
        <f t="shared" si="108"/>
        <v>&lt;1.5</v>
      </c>
      <c r="V274" s="48">
        <v>6.8099999999999994E-2</v>
      </c>
      <c r="W274" s="25" t="str">
        <f t="shared" si="101"/>
        <v>0.07–0.11</v>
      </c>
      <c r="X274" s="22">
        <v>1</v>
      </c>
      <c r="Y274" s="22">
        <v>0</v>
      </c>
      <c r="Z274" s="22">
        <v>0</v>
      </c>
      <c r="AA274" s="22">
        <v>0</v>
      </c>
      <c r="AB274" s="22">
        <v>1</v>
      </c>
      <c r="AC274" s="22">
        <v>0</v>
      </c>
      <c r="AD274" s="22">
        <f t="shared" si="100"/>
        <v>4</v>
      </c>
      <c r="AE274" s="22">
        <v>2</v>
      </c>
      <c r="AP274" s="23" t="str">
        <f t="shared" si="110"/>
        <v>20–30</v>
      </c>
      <c r="AQ274" s="24">
        <v>26.08</v>
      </c>
      <c r="AR274" s="24">
        <v>51.305</v>
      </c>
      <c r="AS274" s="27">
        <f t="shared" si="111"/>
        <v>0.67661947625572028</v>
      </c>
      <c r="AT274" s="45"/>
      <c r="AU274" s="45"/>
      <c r="AV274" s="46"/>
      <c r="AW274" s="45"/>
      <c r="AX274" s="45"/>
      <c r="AY274" s="46"/>
      <c r="BI274" s="28">
        <v>29.632892804698972</v>
      </c>
      <c r="BK274" s="49"/>
    </row>
    <row r="275" spans="1:63" ht="13.95" customHeight="1" x14ac:dyDescent="0.25">
      <c r="A275" s="22">
        <v>272</v>
      </c>
      <c r="B275" s="29">
        <v>26</v>
      </c>
      <c r="C275" s="22" t="s">
        <v>179</v>
      </c>
      <c r="D275" s="22" t="s">
        <v>1</v>
      </c>
      <c r="M275" s="18">
        <v>180</v>
      </c>
      <c r="N275" s="25" t="str">
        <f t="shared" si="105"/>
        <v>110–180</v>
      </c>
      <c r="O275" s="18">
        <v>39.6</v>
      </c>
      <c r="P275" s="25" t="str">
        <f t="shared" si="104"/>
        <v>26–44</v>
      </c>
      <c r="Q275" s="18">
        <v>74.7</v>
      </c>
      <c r="R275" s="25" t="str">
        <f t="shared" si="109"/>
        <v>&gt;58</v>
      </c>
      <c r="S275" s="22" t="s">
        <v>8</v>
      </c>
      <c r="T275" s="40">
        <v>0.85125000000000006</v>
      </c>
      <c r="U275" s="25" t="str">
        <f t="shared" si="108"/>
        <v>&lt;1.5</v>
      </c>
      <c r="V275" s="48">
        <v>6.8099999999999994E-2</v>
      </c>
      <c r="W275" s="25" t="str">
        <f t="shared" si="101"/>
        <v>0.07–0.11</v>
      </c>
      <c r="X275" s="22">
        <v>1</v>
      </c>
      <c r="Y275" s="22">
        <v>0</v>
      </c>
      <c r="Z275" s="22">
        <v>0</v>
      </c>
      <c r="AA275" s="22">
        <v>0</v>
      </c>
      <c r="AB275" s="22">
        <v>1</v>
      </c>
      <c r="AC275" s="22">
        <v>0</v>
      </c>
      <c r="AD275" s="22">
        <f t="shared" si="100"/>
        <v>4</v>
      </c>
      <c r="AE275" s="22">
        <v>2</v>
      </c>
      <c r="AP275" s="23" t="str">
        <f t="shared" si="110"/>
        <v>20–30</v>
      </c>
      <c r="AQ275" s="24">
        <v>27.45</v>
      </c>
      <c r="AR275" s="24">
        <v>61.79</v>
      </c>
      <c r="AS275" s="27">
        <f t="shared" si="111"/>
        <v>0.81137537111734848</v>
      </c>
      <c r="AT275" s="45"/>
      <c r="AU275" s="45"/>
      <c r="AV275" s="46"/>
      <c r="AW275" s="45"/>
      <c r="AX275" s="45"/>
      <c r="AY275" s="46"/>
      <c r="BI275" s="28">
        <v>40.340675477239358</v>
      </c>
      <c r="BK275" s="49"/>
    </row>
    <row r="276" spans="1:63" ht="13.95" customHeight="1" x14ac:dyDescent="0.25">
      <c r="A276" s="22">
        <v>273</v>
      </c>
      <c r="B276" s="29">
        <v>26</v>
      </c>
      <c r="C276" s="22" t="s">
        <v>179</v>
      </c>
      <c r="D276" s="22" t="s">
        <v>1</v>
      </c>
      <c r="M276" s="18">
        <v>180</v>
      </c>
      <c r="N276" s="25" t="str">
        <f t="shared" si="105"/>
        <v>110–180</v>
      </c>
      <c r="O276" s="18">
        <v>39.6</v>
      </c>
      <c r="P276" s="25" t="str">
        <f t="shared" si="104"/>
        <v>26–44</v>
      </c>
      <c r="Q276" s="18">
        <v>74.7</v>
      </c>
      <c r="R276" s="25" t="str">
        <f t="shared" si="109"/>
        <v>&gt;58</v>
      </c>
      <c r="S276" s="22" t="s">
        <v>8</v>
      </c>
      <c r="T276" s="40">
        <v>0.85125000000000006</v>
      </c>
      <c r="U276" s="25" t="str">
        <f t="shared" si="108"/>
        <v>&lt;1.5</v>
      </c>
      <c r="V276" s="48">
        <v>6.8099999999999994E-2</v>
      </c>
      <c r="W276" s="25" t="str">
        <f t="shared" si="101"/>
        <v>0.07–0.11</v>
      </c>
      <c r="X276" s="22">
        <v>1</v>
      </c>
      <c r="Y276" s="22">
        <v>0</v>
      </c>
      <c r="Z276" s="22">
        <v>0</v>
      </c>
      <c r="AA276" s="22">
        <v>0</v>
      </c>
      <c r="AB276" s="22">
        <v>1</v>
      </c>
      <c r="AC276" s="22">
        <v>0</v>
      </c>
      <c r="AD276" s="22">
        <f t="shared" si="100"/>
        <v>4</v>
      </c>
      <c r="AE276" s="22">
        <v>2</v>
      </c>
      <c r="AP276" s="23" t="str">
        <f t="shared" si="110"/>
        <v>30–40</v>
      </c>
      <c r="AQ276" s="24">
        <v>33.924999999999997</v>
      </c>
      <c r="AR276" s="24">
        <v>69.444999999999993</v>
      </c>
      <c r="AS276" s="27">
        <f t="shared" si="111"/>
        <v>0.71638286664724937</v>
      </c>
      <c r="AT276" s="45"/>
      <c r="AU276" s="45"/>
      <c r="AV276" s="46"/>
      <c r="AW276" s="45"/>
      <c r="AX276" s="45"/>
      <c r="AY276" s="46"/>
      <c r="BI276" s="28">
        <v>41.726872246696026</v>
      </c>
      <c r="BK276" s="49"/>
    </row>
    <row r="277" spans="1:63" ht="13.95" customHeight="1" x14ac:dyDescent="0.25">
      <c r="A277" s="22">
        <v>274</v>
      </c>
      <c r="B277" s="29">
        <v>26</v>
      </c>
      <c r="C277" s="22" t="s">
        <v>179</v>
      </c>
      <c r="D277" s="22" t="s">
        <v>1</v>
      </c>
      <c r="M277" s="18">
        <v>180</v>
      </c>
      <c r="N277" s="25" t="str">
        <f t="shared" si="105"/>
        <v>110–180</v>
      </c>
      <c r="O277" s="18">
        <v>39.6</v>
      </c>
      <c r="P277" s="25" t="str">
        <f t="shared" si="104"/>
        <v>26–44</v>
      </c>
      <c r="Q277" s="18">
        <v>74.7</v>
      </c>
      <c r="R277" s="25" t="str">
        <f t="shared" si="109"/>
        <v>&gt;58</v>
      </c>
      <c r="S277" s="22" t="s">
        <v>8</v>
      </c>
      <c r="T277" s="40">
        <v>0.85125000000000006</v>
      </c>
      <c r="U277" s="25" t="str">
        <f t="shared" si="108"/>
        <v>&lt;1.5</v>
      </c>
      <c r="V277" s="48">
        <v>6.8099999999999994E-2</v>
      </c>
      <c r="W277" s="25" t="str">
        <f t="shared" si="101"/>
        <v>0.07–0.11</v>
      </c>
      <c r="X277" s="22">
        <v>1</v>
      </c>
      <c r="Y277" s="22">
        <v>0</v>
      </c>
      <c r="Z277" s="22">
        <v>0</v>
      </c>
      <c r="AA277" s="22">
        <v>0</v>
      </c>
      <c r="AB277" s="22">
        <v>0</v>
      </c>
      <c r="AC277" s="22">
        <v>1</v>
      </c>
      <c r="AD277" s="22">
        <f t="shared" si="100"/>
        <v>5</v>
      </c>
      <c r="AE277" s="22">
        <v>2</v>
      </c>
      <c r="AP277" s="23" t="str">
        <f t="shared" si="110"/>
        <v>&gt;40</v>
      </c>
      <c r="AQ277" s="24">
        <v>41.77</v>
      </c>
      <c r="AR277" s="24">
        <v>81.625</v>
      </c>
      <c r="AS277" s="27">
        <f t="shared" si="111"/>
        <v>0.669957209087511</v>
      </c>
      <c r="AT277" s="45"/>
      <c r="AU277" s="45"/>
      <c r="AV277" s="46"/>
      <c r="AW277" s="45"/>
      <c r="AX277" s="45"/>
      <c r="AY277" s="46"/>
      <c r="BI277" s="28">
        <v>46.819383259911888</v>
      </c>
      <c r="BK277" s="49"/>
    </row>
    <row r="278" spans="1:63" ht="13.95" customHeight="1" x14ac:dyDescent="0.25">
      <c r="A278" s="22">
        <v>275</v>
      </c>
      <c r="B278" s="29">
        <v>26</v>
      </c>
      <c r="C278" s="22" t="s">
        <v>179</v>
      </c>
      <c r="D278" s="22" t="s">
        <v>1</v>
      </c>
      <c r="M278" s="18">
        <v>180</v>
      </c>
      <c r="N278" s="25" t="str">
        <f t="shared" si="105"/>
        <v>110–180</v>
      </c>
      <c r="O278" s="18">
        <v>39.6</v>
      </c>
      <c r="P278" s="25" t="str">
        <f t="shared" si="104"/>
        <v>26–44</v>
      </c>
      <c r="Q278" s="18">
        <v>74.7</v>
      </c>
      <c r="R278" s="25" t="str">
        <f t="shared" si="109"/>
        <v>&gt;58</v>
      </c>
      <c r="S278" s="22" t="s">
        <v>8</v>
      </c>
      <c r="T278" s="40">
        <v>0.85125000000000006</v>
      </c>
      <c r="U278" s="25" t="str">
        <f t="shared" si="108"/>
        <v>&lt;1.5</v>
      </c>
      <c r="V278" s="48">
        <v>6.8099999999999994E-2</v>
      </c>
      <c r="W278" s="25" t="str">
        <f t="shared" si="101"/>
        <v>0.07–0.11</v>
      </c>
      <c r="X278" s="22">
        <v>1</v>
      </c>
      <c r="Y278" s="22">
        <v>0</v>
      </c>
      <c r="Z278" s="22">
        <v>0</v>
      </c>
      <c r="AA278" s="22">
        <v>0</v>
      </c>
      <c r="AB278" s="22">
        <v>0</v>
      </c>
      <c r="AC278" s="22">
        <v>1</v>
      </c>
      <c r="AD278" s="22">
        <f t="shared" si="100"/>
        <v>5</v>
      </c>
      <c r="AE278" s="22">
        <v>2</v>
      </c>
      <c r="AT278" s="45"/>
      <c r="AU278" s="45"/>
      <c r="AV278" s="46"/>
      <c r="AW278" s="45"/>
      <c r="AX278" s="45"/>
      <c r="AY278" s="46"/>
      <c r="BI278" s="28">
        <v>83.218795888399413</v>
      </c>
      <c r="BK278" s="49"/>
    </row>
    <row r="279" spans="1:63" ht="13.95" customHeight="1" x14ac:dyDescent="0.25">
      <c r="A279" s="22">
        <v>276</v>
      </c>
      <c r="B279" s="29">
        <v>26</v>
      </c>
      <c r="C279" s="22" t="s">
        <v>179</v>
      </c>
      <c r="D279" s="22" t="s">
        <v>1</v>
      </c>
      <c r="M279" s="18">
        <v>180</v>
      </c>
      <c r="N279" s="25" t="str">
        <f t="shared" si="105"/>
        <v>110–180</v>
      </c>
      <c r="O279" s="18">
        <v>39.6</v>
      </c>
      <c r="P279" s="25" t="str">
        <f t="shared" si="104"/>
        <v>26–44</v>
      </c>
      <c r="Q279" s="18">
        <v>74.7</v>
      </c>
      <c r="R279" s="25" t="str">
        <f t="shared" si="109"/>
        <v>&gt;58</v>
      </c>
      <c r="S279" s="22" t="s">
        <v>8</v>
      </c>
      <c r="T279" s="40">
        <v>0.85125000000000006</v>
      </c>
      <c r="U279" s="25" t="str">
        <f t="shared" si="108"/>
        <v>&lt;1.5</v>
      </c>
      <c r="V279" s="48">
        <v>6.8099999999999994E-2</v>
      </c>
      <c r="W279" s="25" t="str">
        <f t="shared" si="101"/>
        <v>0.07–0.11</v>
      </c>
      <c r="X279" s="22">
        <v>1</v>
      </c>
      <c r="Y279" s="22">
        <v>0</v>
      </c>
      <c r="Z279" s="22">
        <v>0</v>
      </c>
      <c r="AA279" s="22">
        <v>0</v>
      </c>
      <c r="AB279" s="22">
        <v>0</v>
      </c>
      <c r="AC279" s="22">
        <v>1</v>
      </c>
      <c r="AD279" s="22">
        <f t="shared" si="100"/>
        <v>5</v>
      </c>
      <c r="AE279" s="22">
        <v>2</v>
      </c>
      <c r="AT279" s="45"/>
      <c r="AU279" s="45"/>
      <c r="AV279" s="46"/>
      <c r="AW279" s="45"/>
      <c r="AX279" s="45"/>
      <c r="AY279" s="46"/>
      <c r="BI279" s="28">
        <v>53.486049926578559</v>
      </c>
      <c r="BK279" s="49"/>
    </row>
    <row r="280" spans="1:63" ht="13.95" customHeight="1" x14ac:dyDescent="0.25">
      <c r="A280" s="22">
        <v>277</v>
      </c>
      <c r="B280" s="29">
        <v>26</v>
      </c>
      <c r="C280" s="22" t="s">
        <v>179</v>
      </c>
      <c r="D280" s="22" t="s">
        <v>1</v>
      </c>
      <c r="M280" s="18">
        <v>180</v>
      </c>
      <c r="N280" s="25" t="str">
        <f t="shared" si="105"/>
        <v>110–180</v>
      </c>
      <c r="O280" s="18">
        <v>39.6</v>
      </c>
      <c r="P280" s="25" t="str">
        <f t="shared" si="104"/>
        <v>26–44</v>
      </c>
      <c r="Q280" s="18">
        <v>74.7</v>
      </c>
      <c r="R280" s="25" t="str">
        <f t="shared" si="109"/>
        <v>&gt;58</v>
      </c>
      <c r="S280" s="22" t="s">
        <v>8</v>
      </c>
      <c r="T280" s="40">
        <v>0.85125000000000006</v>
      </c>
      <c r="U280" s="25" t="str">
        <f t="shared" si="108"/>
        <v>&lt;1.5</v>
      </c>
      <c r="V280" s="48">
        <v>6.8099999999999994E-2</v>
      </c>
      <c r="W280" s="25" t="str">
        <f t="shared" si="101"/>
        <v>0.07–0.11</v>
      </c>
      <c r="X280" s="22">
        <v>1</v>
      </c>
      <c r="Y280" s="22">
        <v>0</v>
      </c>
      <c r="Z280" s="22">
        <v>0</v>
      </c>
      <c r="AA280" s="22">
        <v>0</v>
      </c>
      <c r="AB280" s="22">
        <v>0</v>
      </c>
      <c r="AC280" s="22">
        <v>1</v>
      </c>
      <c r="AD280" s="22">
        <f t="shared" si="100"/>
        <v>5</v>
      </c>
      <c r="AE280" s="22">
        <v>2</v>
      </c>
      <c r="AT280" s="45"/>
      <c r="AU280" s="45"/>
      <c r="AV280" s="46"/>
      <c r="AW280" s="45"/>
      <c r="AX280" s="45"/>
      <c r="AY280" s="46"/>
      <c r="BI280" s="28">
        <v>62.390602055800294</v>
      </c>
      <c r="BK280" s="49"/>
    </row>
    <row r="281" spans="1:63" ht="13.95" customHeight="1" x14ac:dyDescent="0.25">
      <c r="A281" s="22">
        <v>278</v>
      </c>
      <c r="B281" s="29">
        <v>26</v>
      </c>
      <c r="C281" s="22" t="s">
        <v>179</v>
      </c>
      <c r="D281" s="22" t="s">
        <v>1</v>
      </c>
      <c r="M281" s="18">
        <v>180</v>
      </c>
      <c r="N281" s="25" t="str">
        <f t="shared" si="105"/>
        <v>110–180</v>
      </c>
      <c r="O281" s="18">
        <v>39.6</v>
      </c>
      <c r="P281" s="25" t="str">
        <f t="shared" si="104"/>
        <v>26–44</v>
      </c>
      <c r="Q281" s="18">
        <v>74.7</v>
      </c>
      <c r="R281" s="25" t="str">
        <f t="shared" si="109"/>
        <v>&gt;58</v>
      </c>
      <c r="S281" s="22" t="s">
        <v>8</v>
      </c>
      <c r="T281" s="40">
        <v>0.85125000000000006</v>
      </c>
      <c r="U281" s="25" t="str">
        <f t="shared" si="108"/>
        <v>&lt;1.5</v>
      </c>
      <c r="V281" s="48">
        <v>6.8099999999999994E-2</v>
      </c>
      <c r="W281" s="25" t="str">
        <f t="shared" si="101"/>
        <v>0.07–0.11</v>
      </c>
      <c r="X281" s="22">
        <v>1</v>
      </c>
      <c r="Y281" s="22">
        <v>0</v>
      </c>
      <c r="Z281" s="22">
        <v>0</v>
      </c>
      <c r="AA281" s="22">
        <v>0</v>
      </c>
      <c r="AB281" s="22">
        <v>0</v>
      </c>
      <c r="AC281" s="22">
        <v>1</v>
      </c>
      <c r="AD281" s="22">
        <f t="shared" si="100"/>
        <v>5</v>
      </c>
      <c r="AE281" s="22">
        <v>2</v>
      </c>
      <c r="AP281" s="23" t="str">
        <f t="shared" ref="AP281:AP282" si="112">IF(AQ281&gt;40,"&gt;40",IF(AQ281&gt;30,"30–40",IF(AQ281&gt;20,"20–30","&lt;20")))</f>
        <v>20–30</v>
      </c>
      <c r="AQ281" s="24">
        <v>28.36</v>
      </c>
      <c r="AR281" s="24">
        <v>79.765000000000001</v>
      </c>
      <c r="AS281" s="27">
        <f>LN(AR281/AQ281)</f>
        <v>1.0341051100890342</v>
      </c>
      <c r="AT281" s="45"/>
      <c r="AU281" s="45"/>
      <c r="AV281" s="46"/>
      <c r="AW281" s="45"/>
      <c r="AX281" s="45"/>
      <c r="AY281" s="46"/>
      <c r="BI281" s="28">
        <v>60.387665198237883</v>
      </c>
      <c r="BK281" s="49"/>
    </row>
    <row r="282" spans="1:63" ht="13.95" customHeight="1" x14ac:dyDescent="0.25">
      <c r="A282" s="22">
        <v>279</v>
      </c>
      <c r="B282" s="29">
        <v>26</v>
      </c>
      <c r="C282" s="22" t="s">
        <v>179</v>
      </c>
      <c r="D282" s="22" t="s">
        <v>1</v>
      </c>
      <c r="M282" s="18">
        <v>180</v>
      </c>
      <c r="N282" s="25" t="str">
        <f t="shared" si="105"/>
        <v>110–180</v>
      </c>
      <c r="O282" s="18">
        <v>39.6</v>
      </c>
      <c r="P282" s="25" t="str">
        <f t="shared" si="104"/>
        <v>26–44</v>
      </c>
      <c r="Q282" s="18">
        <v>74.7</v>
      </c>
      <c r="R282" s="25" t="str">
        <f t="shared" si="109"/>
        <v>&gt;58</v>
      </c>
      <c r="S282" s="22" t="s">
        <v>8</v>
      </c>
      <c r="T282" s="40">
        <v>0.85125000000000006</v>
      </c>
      <c r="U282" s="25" t="str">
        <f t="shared" si="108"/>
        <v>&lt;1.5</v>
      </c>
      <c r="V282" s="48">
        <v>6.8099999999999994E-2</v>
      </c>
      <c r="W282" s="25" t="str">
        <f t="shared" si="101"/>
        <v>0.07–0.11</v>
      </c>
      <c r="X282" s="22">
        <v>1</v>
      </c>
      <c r="Y282" s="22">
        <v>0</v>
      </c>
      <c r="Z282" s="22">
        <v>0</v>
      </c>
      <c r="AA282" s="22">
        <v>0</v>
      </c>
      <c r="AB282" s="22">
        <v>0</v>
      </c>
      <c r="AC282" s="22">
        <v>1</v>
      </c>
      <c r="AD282" s="22">
        <f t="shared" si="100"/>
        <v>5</v>
      </c>
      <c r="AE282" s="22">
        <v>2</v>
      </c>
      <c r="AP282" s="23" t="str">
        <f t="shared" si="112"/>
        <v>30–40</v>
      </c>
      <c r="AQ282" s="24">
        <v>33.42</v>
      </c>
      <c r="AR282" s="24">
        <v>73.84</v>
      </c>
      <c r="AS282" s="27">
        <f>LN(AR282/AQ282)</f>
        <v>0.79274606702734907</v>
      </c>
      <c r="AT282" s="45"/>
      <c r="AU282" s="45"/>
      <c r="AV282" s="46"/>
      <c r="AW282" s="45"/>
      <c r="AX282" s="45"/>
      <c r="AY282" s="46"/>
      <c r="BI282" s="28">
        <v>47.483113069016149</v>
      </c>
      <c r="BK282" s="49"/>
    </row>
    <row r="283" spans="1:63" ht="13.95" customHeight="1" x14ac:dyDescent="0.25">
      <c r="A283" s="22">
        <v>280</v>
      </c>
      <c r="B283" s="29">
        <v>26</v>
      </c>
      <c r="C283" s="22" t="s">
        <v>179</v>
      </c>
      <c r="D283" s="22" t="s">
        <v>1</v>
      </c>
      <c r="M283" s="18">
        <v>180</v>
      </c>
      <c r="N283" s="25" t="str">
        <f t="shared" si="105"/>
        <v>110–180</v>
      </c>
      <c r="O283" s="18">
        <v>39.6</v>
      </c>
      <c r="P283" s="25" t="str">
        <f t="shared" si="104"/>
        <v>26–44</v>
      </c>
      <c r="Q283" s="18">
        <v>74.7</v>
      </c>
      <c r="R283" s="25" t="str">
        <f t="shared" si="109"/>
        <v>&gt;58</v>
      </c>
      <c r="S283" s="22" t="s">
        <v>8</v>
      </c>
      <c r="T283" s="40">
        <v>0.85125000000000006</v>
      </c>
      <c r="U283" s="25" t="str">
        <f t="shared" si="108"/>
        <v>&lt;1.5</v>
      </c>
      <c r="V283" s="48">
        <v>6.8099999999999994E-2</v>
      </c>
      <c r="W283" s="25" t="str">
        <f t="shared" si="101"/>
        <v>0.07–0.11</v>
      </c>
      <c r="X283" s="22">
        <v>1</v>
      </c>
      <c r="Y283" s="22">
        <v>0</v>
      </c>
      <c r="Z283" s="22">
        <v>0</v>
      </c>
      <c r="AA283" s="22">
        <v>0</v>
      </c>
      <c r="AB283" s="22">
        <v>0</v>
      </c>
      <c r="AC283" s="22">
        <v>1</v>
      </c>
      <c r="AD283" s="22">
        <f t="shared" si="100"/>
        <v>5</v>
      </c>
      <c r="AE283" s="22">
        <v>2</v>
      </c>
      <c r="AT283" s="45"/>
      <c r="AU283" s="45"/>
      <c r="AV283" s="46"/>
      <c r="AW283" s="45"/>
      <c r="AX283" s="45"/>
      <c r="AY283" s="46"/>
      <c r="BI283" s="28">
        <v>66.179148311306903</v>
      </c>
      <c r="BK283" s="49"/>
    </row>
    <row r="284" spans="1:63" ht="13.95" customHeight="1" x14ac:dyDescent="0.25">
      <c r="A284" s="22">
        <v>281</v>
      </c>
      <c r="B284" s="29">
        <v>26</v>
      </c>
      <c r="C284" s="22" t="s">
        <v>179</v>
      </c>
      <c r="D284" s="22" t="s">
        <v>1</v>
      </c>
      <c r="M284" s="18">
        <v>180</v>
      </c>
      <c r="N284" s="25" t="str">
        <f t="shared" si="105"/>
        <v>110–180</v>
      </c>
      <c r="O284" s="18">
        <v>39.6</v>
      </c>
      <c r="P284" s="25" t="str">
        <f t="shared" si="104"/>
        <v>26–44</v>
      </c>
      <c r="Q284" s="18">
        <v>74.7</v>
      </c>
      <c r="R284" s="25" t="str">
        <f t="shared" si="109"/>
        <v>&gt;58</v>
      </c>
      <c r="S284" s="22" t="s">
        <v>8</v>
      </c>
      <c r="T284" s="40">
        <v>0.85125000000000006</v>
      </c>
      <c r="U284" s="25" t="str">
        <f t="shared" si="108"/>
        <v>&lt;1.5</v>
      </c>
      <c r="V284" s="48">
        <v>6.8099999999999994E-2</v>
      </c>
      <c r="W284" s="25" t="str">
        <f t="shared" si="101"/>
        <v>0.07–0.11</v>
      </c>
      <c r="X284" s="22">
        <v>1</v>
      </c>
      <c r="Y284" s="22">
        <v>0</v>
      </c>
      <c r="Z284" s="22">
        <v>0</v>
      </c>
      <c r="AA284" s="22">
        <v>0</v>
      </c>
      <c r="AB284" s="22">
        <v>0</v>
      </c>
      <c r="AC284" s="22">
        <v>1</v>
      </c>
      <c r="AD284" s="22">
        <f t="shared" ref="AD284:AD347" si="113">IF(Y284&gt;0,"1","0")+IF(Z284&gt;0,"2","0")+IF(AA284&gt;0,"3","0")+IF(AB284&gt;0,"4","0")+IF(AC284&gt;0,"5","0")</f>
        <v>5</v>
      </c>
      <c r="AE284" s="22">
        <v>2</v>
      </c>
      <c r="AP284" s="23" t="str">
        <f t="shared" ref="AP284:AP286" si="114">IF(AQ284&gt;40,"&gt;40",IF(AQ284&gt;30,"30–40",IF(AQ284&gt;20,"20–30","&lt;20")))</f>
        <v>20–30</v>
      </c>
      <c r="AQ284" s="24">
        <v>26.08</v>
      </c>
      <c r="AR284" s="24">
        <v>61.97</v>
      </c>
      <c r="AS284" s="27">
        <f>LN(AR284/AQ284)</f>
        <v>0.86548165991556392</v>
      </c>
      <c r="AT284" s="45"/>
      <c r="AU284" s="45"/>
      <c r="AV284" s="46"/>
      <c r="AW284" s="45"/>
      <c r="AX284" s="45"/>
      <c r="AY284" s="46"/>
      <c r="BI284" s="28">
        <v>42.161527165932448</v>
      </c>
      <c r="BK284" s="49"/>
    </row>
    <row r="285" spans="1:63" ht="13.95" customHeight="1" x14ac:dyDescent="0.25">
      <c r="A285" s="22">
        <v>282</v>
      </c>
      <c r="B285" s="29">
        <v>26</v>
      </c>
      <c r="C285" s="22" t="s">
        <v>179</v>
      </c>
      <c r="D285" s="22" t="s">
        <v>1</v>
      </c>
      <c r="M285" s="18">
        <v>180</v>
      </c>
      <c r="N285" s="25" t="str">
        <f t="shared" si="105"/>
        <v>110–180</v>
      </c>
      <c r="O285" s="18">
        <v>39.6</v>
      </c>
      <c r="P285" s="25" t="str">
        <f t="shared" si="104"/>
        <v>26–44</v>
      </c>
      <c r="Q285" s="18">
        <v>74.7</v>
      </c>
      <c r="R285" s="25" t="str">
        <f t="shared" si="109"/>
        <v>&gt;58</v>
      </c>
      <c r="S285" s="22" t="s">
        <v>8</v>
      </c>
      <c r="T285" s="40">
        <v>0.85125000000000006</v>
      </c>
      <c r="U285" s="25" t="str">
        <f t="shared" si="108"/>
        <v>&lt;1.5</v>
      </c>
      <c r="V285" s="48">
        <v>6.8099999999999994E-2</v>
      </c>
      <c r="W285" s="25" t="str">
        <f t="shared" si="101"/>
        <v>0.07–0.11</v>
      </c>
      <c r="X285" s="22">
        <v>1</v>
      </c>
      <c r="Y285" s="22">
        <v>0</v>
      </c>
      <c r="Z285" s="22">
        <v>0</v>
      </c>
      <c r="AA285" s="22">
        <v>0</v>
      </c>
      <c r="AB285" s="22">
        <v>0</v>
      </c>
      <c r="AC285" s="22">
        <v>1</v>
      </c>
      <c r="AD285" s="22">
        <f t="shared" si="113"/>
        <v>5</v>
      </c>
      <c r="AE285" s="22">
        <v>2</v>
      </c>
      <c r="AP285" s="23" t="str">
        <f t="shared" si="114"/>
        <v>20–30</v>
      </c>
      <c r="AQ285" s="24">
        <v>27.45</v>
      </c>
      <c r="AR285" s="24">
        <v>76.204999999999998</v>
      </c>
      <c r="AS285" s="27">
        <f>LN(AR285/AQ285)</f>
        <v>1.0210609093822733</v>
      </c>
      <c r="AT285" s="45"/>
      <c r="AU285" s="45"/>
      <c r="AV285" s="46"/>
      <c r="AW285" s="45"/>
      <c r="AX285" s="45"/>
      <c r="AY285" s="46"/>
      <c r="BI285" s="28">
        <v>57.274596182085162</v>
      </c>
      <c r="BK285" s="49"/>
    </row>
    <row r="286" spans="1:63" ht="13.95" customHeight="1" x14ac:dyDescent="0.25">
      <c r="A286" s="22">
        <v>283</v>
      </c>
      <c r="B286" s="29">
        <v>26</v>
      </c>
      <c r="C286" s="22" t="s">
        <v>179</v>
      </c>
      <c r="D286" s="22" t="s">
        <v>1</v>
      </c>
      <c r="M286" s="18">
        <v>180</v>
      </c>
      <c r="N286" s="25" t="str">
        <f t="shared" si="105"/>
        <v>110–180</v>
      </c>
      <c r="O286" s="18">
        <v>39.6</v>
      </c>
      <c r="P286" s="25" t="str">
        <f t="shared" si="104"/>
        <v>26–44</v>
      </c>
      <c r="Q286" s="18">
        <v>74.7</v>
      </c>
      <c r="R286" s="25" t="str">
        <f t="shared" si="109"/>
        <v>&gt;58</v>
      </c>
      <c r="S286" s="22" t="s">
        <v>8</v>
      </c>
      <c r="T286" s="40">
        <v>0.85125000000000006</v>
      </c>
      <c r="U286" s="25" t="str">
        <f t="shared" si="108"/>
        <v>&lt;1.5</v>
      </c>
      <c r="V286" s="48">
        <v>6.8099999999999994E-2</v>
      </c>
      <c r="W286" s="25" t="str">
        <f t="shared" ref="W286:W349" si="115">IF(V286&gt;0.114,"&gt;0.11", IF(V286&gt;0.068,"0.07–0.11","&lt;0.07" ))</f>
        <v>0.07–0.11</v>
      </c>
      <c r="X286" s="22">
        <v>1</v>
      </c>
      <c r="Y286" s="22">
        <v>0</v>
      </c>
      <c r="Z286" s="22">
        <v>0</v>
      </c>
      <c r="AA286" s="22">
        <v>0</v>
      </c>
      <c r="AB286" s="22">
        <v>0</v>
      </c>
      <c r="AC286" s="22">
        <v>1</v>
      </c>
      <c r="AD286" s="22">
        <f t="shared" si="113"/>
        <v>5</v>
      </c>
      <c r="AE286" s="22">
        <v>2</v>
      </c>
      <c r="AP286" s="23" t="str">
        <f t="shared" si="114"/>
        <v>30–40</v>
      </c>
      <c r="AQ286" s="24">
        <v>33.924999999999997</v>
      </c>
      <c r="AR286" s="24">
        <v>61.575000000000003</v>
      </c>
      <c r="AS286" s="27">
        <f>LN(AR286/AQ286)</f>
        <v>0.59610373828566887</v>
      </c>
      <c r="AT286" s="45"/>
      <c r="AU286" s="45"/>
      <c r="AV286" s="46"/>
      <c r="AW286" s="45"/>
      <c r="AX286" s="45"/>
      <c r="AY286" s="46"/>
      <c r="BI286" s="28">
        <v>32.481644640234954</v>
      </c>
      <c r="BK286" s="49"/>
    </row>
    <row r="287" spans="1:63" ht="13.95" customHeight="1" x14ac:dyDescent="0.25">
      <c r="A287" s="22">
        <v>284</v>
      </c>
      <c r="B287" s="29">
        <v>26</v>
      </c>
      <c r="C287" s="22" t="s">
        <v>179</v>
      </c>
      <c r="D287" s="22" t="s">
        <v>1</v>
      </c>
      <c r="M287" s="18">
        <v>180</v>
      </c>
      <c r="N287" s="25" t="str">
        <f t="shared" si="105"/>
        <v>110–180</v>
      </c>
      <c r="O287" s="18">
        <v>39.6</v>
      </c>
      <c r="P287" s="25" t="str">
        <f t="shared" si="104"/>
        <v>26–44</v>
      </c>
      <c r="Q287" s="18">
        <v>74.7</v>
      </c>
      <c r="R287" s="25" t="str">
        <f t="shared" si="109"/>
        <v>&gt;58</v>
      </c>
      <c r="S287" s="22" t="s">
        <v>8</v>
      </c>
      <c r="T287" s="40">
        <v>1.41875</v>
      </c>
      <c r="U287" s="25" t="str">
        <f t="shared" si="108"/>
        <v>&lt;1.5</v>
      </c>
      <c r="V287" s="48">
        <v>0.1135</v>
      </c>
      <c r="W287" s="25" t="str">
        <f t="shared" si="115"/>
        <v>0.07–0.11</v>
      </c>
      <c r="X287" s="22">
        <v>1</v>
      </c>
      <c r="Y287" s="22">
        <v>0</v>
      </c>
      <c r="Z287" s="22">
        <v>0</v>
      </c>
      <c r="AA287" s="22">
        <v>0</v>
      </c>
      <c r="AB287" s="22">
        <v>1</v>
      </c>
      <c r="AC287" s="22">
        <v>0</v>
      </c>
      <c r="AD287" s="22">
        <f t="shared" si="113"/>
        <v>4</v>
      </c>
      <c r="AE287" s="22">
        <v>2</v>
      </c>
      <c r="AT287" s="45"/>
      <c r="AU287" s="45"/>
      <c r="AV287" s="46"/>
      <c r="AW287" s="45"/>
      <c r="AX287" s="45"/>
      <c r="AY287" s="46"/>
      <c r="BI287" s="28">
        <v>38.234361233480179</v>
      </c>
      <c r="BK287" s="49"/>
    </row>
    <row r="288" spans="1:63" ht="13.95" customHeight="1" x14ac:dyDescent="0.25">
      <c r="A288" s="22">
        <v>285</v>
      </c>
      <c r="B288" s="29">
        <v>26</v>
      </c>
      <c r="C288" s="22" t="s">
        <v>179</v>
      </c>
      <c r="D288" s="22" t="s">
        <v>1</v>
      </c>
      <c r="M288" s="18">
        <v>180</v>
      </c>
      <c r="N288" s="25" t="str">
        <f t="shared" si="105"/>
        <v>110–180</v>
      </c>
      <c r="O288" s="18">
        <v>39.6</v>
      </c>
      <c r="P288" s="25" t="str">
        <f t="shared" si="104"/>
        <v>26–44</v>
      </c>
      <c r="Q288" s="18">
        <v>74.7</v>
      </c>
      <c r="R288" s="25" t="str">
        <f t="shared" si="109"/>
        <v>&gt;58</v>
      </c>
      <c r="S288" s="22" t="s">
        <v>8</v>
      </c>
      <c r="T288" s="40">
        <v>1.41875</v>
      </c>
      <c r="U288" s="25" t="str">
        <f t="shared" si="108"/>
        <v>&lt;1.5</v>
      </c>
      <c r="V288" s="48">
        <v>0.1135</v>
      </c>
      <c r="W288" s="25" t="str">
        <f t="shared" si="115"/>
        <v>0.07–0.11</v>
      </c>
      <c r="X288" s="22">
        <v>1</v>
      </c>
      <c r="Y288" s="22">
        <v>0</v>
      </c>
      <c r="Z288" s="22">
        <v>0</v>
      </c>
      <c r="AA288" s="22">
        <v>0</v>
      </c>
      <c r="AB288" s="22">
        <v>1</v>
      </c>
      <c r="AC288" s="22">
        <v>0</v>
      </c>
      <c r="AD288" s="22">
        <f t="shared" si="113"/>
        <v>4</v>
      </c>
      <c r="AE288" s="22">
        <v>2</v>
      </c>
      <c r="AT288" s="45"/>
      <c r="AU288" s="45"/>
      <c r="AV288" s="46"/>
      <c r="AW288" s="45"/>
      <c r="AX288" s="45"/>
      <c r="AY288" s="46"/>
      <c r="BI288" s="28">
        <v>47.918942731277546</v>
      </c>
      <c r="BK288" s="49"/>
    </row>
    <row r="289" spans="1:63" ht="13.95" customHeight="1" x14ac:dyDescent="0.25">
      <c r="A289" s="22">
        <v>286</v>
      </c>
      <c r="B289" s="29">
        <v>26</v>
      </c>
      <c r="C289" s="22" t="s">
        <v>179</v>
      </c>
      <c r="D289" s="22" t="s">
        <v>1</v>
      </c>
      <c r="M289" s="18">
        <v>180</v>
      </c>
      <c r="N289" s="25" t="str">
        <f t="shared" si="105"/>
        <v>110–180</v>
      </c>
      <c r="O289" s="18">
        <v>39.6</v>
      </c>
      <c r="P289" s="25" t="str">
        <f t="shared" si="104"/>
        <v>26–44</v>
      </c>
      <c r="Q289" s="18">
        <v>74.7</v>
      </c>
      <c r="R289" s="25" t="str">
        <f t="shared" si="109"/>
        <v>&gt;58</v>
      </c>
      <c r="S289" s="22" t="s">
        <v>8</v>
      </c>
      <c r="T289" s="40">
        <v>1.41875</v>
      </c>
      <c r="U289" s="25" t="str">
        <f t="shared" si="108"/>
        <v>&lt;1.5</v>
      </c>
      <c r="V289" s="48">
        <v>0.1135</v>
      </c>
      <c r="W289" s="25" t="str">
        <f t="shared" si="115"/>
        <v>0.07–0.11</v>
      </c>
      <c r="X289" s="22">
        <v>1</v>
      </c>
      <c r="Y289" s="22">
        <v>0</v>
      </c>
      <c r="Z289" s="22">
        <v>0</v>
      </c>
      <c r="AA289" s="22">
        <v>0</v>
      </c>
      <c r="AB289" s="22">
        <v>1</v>
      </c>
      <c r="AC289" s="22">
        <v>0</v>
      </c>
      <c r="AD289" s="22">
        <f t="shared" si="113"/>
        <v>4</v>
      </c>
      <c r="AE289" s="22">
        <v>2</v>
      </c>
      <c r="AT289" s="45"/>
      <c r="AU289" s="45"/>
      <c r="AV289" s="46"/>
      <c r="AW289" s="45"/>
      <c r="AX289" s="45"/>
      <c r="AY289" s="46"/>
      <c r="BI289" s="28">
        <v>35.527753303964758</v>
      </c>
      <c r="BK289" s="49"/>
    </row>
    <row r="290" spans="1:63" ht="13.95" customHeight="1" x14ac:dyDescent="0.25">
      <c r="A290" s="22">
        <v>287</v>
      </c>
      <c r="B290" s="29">
        <v>26</v>
      </c>
      <c r="C290" s="22" t="s">
        <v>179</v>
      </c>
      <c r="D290" s="22" t="s">
        <v>1</v>
      </c>
      <c r="M290" s="18">
        <v>180</v>
      </c>
      <c r="N290" s="25" t="str">
        <f t="shared" si="105"/>
        <v>110–180</v>
      </c>
      <c r="O290" s="18">
        <v>39.6</v>
      </c>
      <c r="P290" s="25" t="str">
        <f t="shared" si="104"/>
        <v>26–44</v>
      </c>
      <c r="Q290" s="18">
        <v>74.7</v>
      </c>
      <c r="R290" s="25" t="str">
        <f t="shared" si="109"/>
        <v>&gt;58</v>
      </c>
      <c r="S290" s="22" t="s">
        <v>8</v>
      </c>
      <c r="T290" s="40">
        <v>1.41875</v>
      </c>
      <c r="U290" s="25" t="str">
        <f t="shared" si="108"/>
        <v>&lt;1.5</v>
      </c>
      <c r="V290" s="48">
        <v>0.1135</v>
      </c>
      <c r="W290" s="25" t="str">
        <f t="shared" si="115"/>
        <v>0.07–0.11</v>
      </c>
      <c r="X290" s="22">
        <v>1</v>
      </c>
      <c r="Y290" s="22">
        <v>0</v>
      </c>
      <c r="Z290" s="22">
        <v>0</v>
      </c>
      <c r="AA290" s="22">
        <v>0</v>
      </c>
      <c r="AB290" s="22">
        <v>1</v>
      </c>
      <c r="AC290" s="22">
        <v>0</v>
      </c>
      <c r="AD290" s="22">
        <f t="shared" si="113"/>
        <v>4</v>
      </c>
      <c r="AE290" s="22">
        <v>2</v>
      </c>
      <c r="AT290" s="45"/>
      <c r="AU290" s="45"/>
      <c r="AV290" s="46"/>
      <c r="AW290" s="45"/>
      <c r="AX290" s="45"/>
      <c r="AY290" s="46"/>
      <c r="BI290" s="28">
        <v>41.867841409691628</v>
      </c>
      <c r="BK290" s="49"/>
    </row>
    <row r="291" spans="1:63" ht="13.95" customHeight="1" x14ac:dyDescent="0.25">
      <c r="A291" s="22">
        <v>288</v>
      </c>
      <c r="B291" s="29">
        <v>26</v>
      </c>
      <c r="C291" s="22" t="s">
        <v>179</v>
      </c>
      <c r="D291" s="22" t="s">
        <v>1</v>
      </c>
      <c r="M291" s="18">
        <v>180</v>
      </c>
      <c r="N291" s="25" t="str">
        <f t="shared" si="105"/>
        <v>110–180</v>
      </c>
      <c r="O291" s="18">
        <v>39.6</v>
      </c>
      <c r="P291" s="25" t="str">
        <f t="shared" si="104"/>
        <v>26–44</v>
      </c>
      <c r="Q291" s="18">
        <v>74.7</v>
      </c>
      <c r="R291" s="25" t="str">
        <f t="shared" si="109"/>
        <v>&gt;58</v>
      </c>
      <c r="S291" s="22" t="s">
        <v>8</v>
      </c>
      <c r="T291" s="40">
        <v>1.41875</v>
      </c>
      <c r="U291" s="25" t="str">
        <f t="shared" si="108"/>
        <v>&lt;1.5</v>
      </c>
      <c r="V291" s="48">
        <v>0.1135</v>
      </c>
      <c r="W291" s="25" t="str">
        <f t="shared" si="115"/>
        <v>0.07–0.11</v>
      </c>
      <c r="X291" s="22">
        <v>1</v>
      </c>
      <c r="Y291" s="22">
        <v>0</v>
      </c>
      <c r="Z291" s="22">
        <v>0</v>
      </c>
      <c r="AA291" s="22">
        <v>0</v>
      </c>
      <c r="AB291" s="22">
        <v>1</v>
      </c>
      <c r="AC291" s="22">
        <v>0</v>
      </c>
      <c r="AD291" s="22">
        <f t="shared" si="113"/>
        <v>4</v>
      </c>
      <c r="AE291" s="22">
        <v>2</v>
      </c>
      <c r="AP291" s="23" t="str">
        <f t="shared" ref="AP291:AP296" si="116">IF(AQ291&gt;40,"&gt;40",IF(AQ291&gt;30,"30–40",IF(AQ291&gt;20,"20–30","&lt;20")))</f>
        <v>20–30</v>
      </c>
      <c r="AQ291" s="24">
        <v>28.36</v>
      </c>
      <c r="AR291" s="24">
        <v>82.4</v>
      </c>
      <c r="AS291" s="27">
        <f t="shared" ref="AS291:AS296" si="117">LN(AR291/AQ291)</f>
        <v>1.0666057352514995</v>
      </c>
      <c r="AT291" s="45"/>
      <c r="AU291" s="45"/>
      <c r="AV291" s="46"/>
      <c r="AW291" s="45"/>
      <c r="AX291" s="45"/>
      <c r="AY291" s="46"/>
      <c r="BI291" s="28">
        <v>38.089867841409699</v>
      </c>
      <c r="BK291" s="49"/>
    </row>
    <row r="292" spans="1:63" ht="13.95" customHeight="1" x14ac:dyDescent="0.25">
      <c r="A292" s="22">
        <v>289</v>
      </c>
      <c r="B292" s="29">
        <v>26</v>
      </c>
      <c r="C292" s="22" t="s">
        <v>179</v>
      </c>
      <c r="D292" s="22" t="s">
        <v>1</v>
      </c>
      <c r="M292" s="18">
        <v>180</v>
      </c>
      <c r="N292" s="25" t="str">
        <f t="shared" si="105"/>
        <v>110–180</v>
      </c>
      <c r="O292" s="18">
        <v>39.6</v>
      </c>
      <c r="P292" s="25" t="str">
        <f t="shared" si="104"/>
        <v>26–44</v>
      </c>
      <c r="Q292" s="18">
        <v>74.7</v>
      </c>
      <c r="R292" s="25" t="str">
        <f t="shared" si="109"/>
        <v>&gt;58</v>
      </c>
      <c r="S292" s="22" t="s">
        <v>8</v>
      </c>
      <c r="T292" s="40">
        <v>1.41875</v>
      </c>
      <c r="U292" s="25" t="str">
        <f t="shared" si="108"/>
        <v>&lt;1.5</v>
      </c>
      <c r="V292" s="48">
        <v>0.1135</v>
      </c>
      <c r="W292" s="25" t="str">
        <f t="shared" si="115"/>
        <v>0.07–0.11</v>
      </c>
      <c r="X292" s="22">
        <v>1</v>
      </c>
      <c r="Y292" s="22">
        <v>0</v>
      </c>
      <c r="Z292" s="22">
        <v>0</v>
      </c>
      <c r="AA292" s="22">
        <v>0</v>
      </c>
      <c r="AB292" s="22">
        <v>1</v>
      </c>
      <c r="AC292" s="22">
        <v>0</v>
      </c>
      <c r="AD292" s="22">
        <f t="shared" si="113"/>
        <v>4</v>
      </c>
      <c r="AE292" s="22">
        <v>2</v>
      </c>
      <c r="AP292" s="23" t="str">
        <f t="shared" si="116"/>
        <v>30–40</v>
      </c>
      <c r="AQ292" s="24">
        <v>33.42</v>
      </c>
      <c r="AR292" s="24">
        <v>69.495000000000005</v>
      </c>
      <c r="AS292" s="27">
        <f t="shared" si="117"/>
        <v>0.73210028436947372</v>
      </c>
      <c r="AT292" s="45"/>
      <c r="AU292" s="45"/>
      <c r="AV292" s="46"/>
      <c r="AW292" s="45"/>
      <c r="AX292" s="45"/>
      <c r="AY292" s="46"/>
      <c r="BI292" s="28">
        <v>25.4273127753304</v>
      </c>
      <c r="BK292" s="49"/>
    </row>
    <row r="293" spans="1:63" ht="13.95" customHeight="1" x14ac:dyDescent="0.25">
      <c r="A293" s="22">
        <v>290</v>
      </c>
      <c r="B293" s="29">
        <v>26</v>
      </c>
      <c r="C293" s="22" t="s">
        <v>179</v>
      </c>
      <c r="D293" s="22" t="s">
        <v>1</v>
      </c>
      <c r="M293" s="18">
        <v>180</v>
      </c>
      <c r="N293" s="25" t="str">
        <f t="shared" si="105"/>
        <v>110–180</v>
      </c>
      <c r="O293" s="18">
        <v>39.6</v>
      </c>
      <c r="P293" s="25" t="str">
        <f t="shared" si="104"/>
        <v>26–44</v>
      </c>
      <c r="Q293" s="18">
        <v>74.7</v>
      </c>
      <c r="R293" s="25" t="str">
        <f t="shared" si="109"/>
        <v>&gt;58</v>
      </c>
      <c r="S293" s="22" t="s">
        <v>8</v>
      </c>
      <c r="T293" s="40">
        <v>1.41875</v>
      </c>
      <c r="U293" s="25" t="str">
        <f t="shared" si="108"/>
        <v>&lt;1.5</v>
      </c>
      <c r="V293" s="48">
        <v>0.1135</v>
      </c>
      <c r="W293" s="25" t="str">
        <f t="shared" si="115"/>
        <v>0.07–0.11</v>
      </c>
      <c r="X293" s="22">
        <v>1</v>
      </c>
      <c r="Y293" s="22">
        <v>0</v>
      </c>
      <c r="Z293" s="22">
        <v>0</v>
      </c>
      <c r="AA293" s="22">
        <v>0</v>
      </c>
      <c r="AB293" s="22">
        <v>1</v>
      </c>
      <c r="AC293" s="22">
        <v>0</v>
      </c>
      <c r="AD293" s="22">
        <f t="shared" si="113"/>
        <v>4</v>
      </c>
      <c r="AE293" s="22">
        <v>2</v>
      </c>
      <c r="AP293" s="23" t="str">
        <f t="shared" si="116"/>
        <v>20–30</v>
      </c>
      <c r="AQ293" s="24">
        <v>27.88</v>
      </c>
      <c r="AR293" s="24">
        <v>74.694999999999993</v>
      </c>
      <c r="AS293" s="27">
        <f t="shared" si="117"/>
        <v>0.98550356960195751</v>
      </c>
      <c r="AT293" s="45"/>
      <c r="AU293" s="45"/>
      <c r="AV293" s="46"/>
      <c r="AW293" s="45"/>
      <c r="AX293" s="45"/>
      <c r="AY293" s="46"/>
      <c r="BI293" s="28">
        <v>32.99735682819383</v>
      </c>
      <c r="BK293" s="49"/>
    </row>
    <row r="294" spans="1:63" ht="13.95" customHeight="1" x14ac:dyDescent="0.25">
      <c r="A294" s="22">
        <v>291</v>
      </c>
      <c r="B294" s="29">
        <v>26</v>
      </c>
      <c r="C294" s="22" t="s">
        <v>179</v>
      </c>
      <c r="D294" s="22" t="s">
        <v>1</v>
      </c>
      <c r="M294" s="18">
        <v>180</v>
      </c>
      <c r="N294" s="25" t="str">
        <f t="shared" si="105"/>
        <v>110–180</v>
      </c>
      <c r="O294" s="18">
        <v>39.6</v>
      </c>
      <c r="P294" s="25" t="str">
        <f t="shared" si="104"/>
        <v>26–44</v>
      </c>
      <c r="Q294" s="18">
        <v>74.7</v>
      </c>
      <c r="R294" s="25" t="str">
        <f t="shared" si="109"/>
        <v>&gt;58</v>
      </c>
      <c r="S294" s="22" t="s">
        <v>8</v>
      </c>
      <c r="T294" s="40">
        <v>1.41875</v>
      </c>
      <c r="U294" s="25" t="str">
        <f t="shared" si="108"/>
        <v>&lt;1.5</v>
      </c>
      <c r="V294" s="48">
        <v>0.1135</v>
      </c>
      <c r="W294" s="25" t="str">
        <f t="shared" si="115"/>
        <v>0.07–0.11</v>
      </c>
      <c r="X294" s="22">
        <v>1</v>
      </c>
      <c r="Y294" s="22">
        <v>0</v>
      </c>
      <c r="Z294" s="22">
        <v>0</v>
      </c>
      <c r="AA294" s="22">
        <v>0</v>
      </c>
      <c r="AB294" s="22">
        <v>1</v>
      </c>
      <c r="AC294" s="22">
        <v>0</v>
      </c>
      <c r="AD294" s="22">
        <f t="shared" si="113"/>
        <v>4</v>
      </c>
      <c r="AE294" s="22">
        <v>2</v>
      </c>
      <c r="AP294" s="23" t="str">
        <f t="shared" si="116"/>
        <v>20–30</v>
      </c>
      <c r="AQ294" s="24">
        <v>26.08</v>
      </c>
      <c r="AR294" s="24">
        <v>65.814999999999998</v>
      </c>
      <c r="AS294" s="27">
        <f t="shared" si="117"/>
        <v>0.92567903881891889</v>
      </c>
      <c r="AT294" s="45"/>
      <c r="AU294" s="45"/>
      <c r="AV294" s="46"/>
      <c r="AW294" s="45"/>
      <c r="AX294" s="45"/>
      <c r="AY294" s="46"/>
      <c r="BI294" s="28">
        <v>28.007048458149779</v>
      </c>
      <c r="BK294" s="49"/>
    </row>
    <row r="295" spans="1:63" ht="13.95" customHeight="1" x14ac:dyDescent="0.25">
      <c r="A295" s="22">
        <v>292</v>
      </c>
      <c r="B295" s="29">
        <v>26</v>
      </c>
      <c r="C295" s="22" t="s">
        <v>179</v>
      </c>
      <c r="D295" s="22" t="s">
        <v>1</v>
      </c>
      <c r="M295" s="18">
        <v>180</v>
      </c>
      <c r="N295" s="25" t="str">
        <f t="shared" si="105"/>
        <v>110–180</v>
      </c>
      <c r="O295" s="18">
        <v>39.6</v>
      </c>
      <c r="P295" s="25" t="str">
        <f t="shared" si="104"/>
        <v>26–44</v>
      </c>
      <c r="Q295" s="18">
        <v>74.7</v>
      </c>
      <c r="R295" s="25" t="str">
        <f t="shared" si="109"/>
        <v>&gt;58</v>
      </c>
      <c r="S295" s="22" t="s">
        <v>8</v>
      </c>
      <c r="T295" s="40">
        <v>1.41875</v>
      </c>
      <c r="U295" s="25" t="str">
        <f t="shared" si="108"/>
        <v>&lt;1.5</v>
      </c>
      <c r="V295" s="48">
        <v>0.1135</v>
      </c>
      <c r="W295" s="25" t="str">
        <f t="shared" si="115"/>
        <v>0.07–0.11</v>
      </c>
      <c r="X295" s="22">
        <v>1</v>
      </c>
      <c r="Y295" s="22">
        <v>0</v>
      </c>
      <c r="Z295" s="22">
        <v>0</v>
      </c>
      <c r="AA295" s="22">
        <v>0</v>
      </c>
      <c r="AB295" s="22">
        <v>1</v>
      </c>
      <c r="AC295" s="22">
        <v>0</v>
      </c>
      <c r="AD295" s="22">
        <f t="shared" si="113"/>
        <v>4</v>
      </c>
      <c r="AE295" s="22">
        <v>2</v>
      </c>
      <c r="AP295" s="23" t="str">
        <f t="shared" si="116"/>
        <v>20–30</v>
      </c>
      <c r="AQ295" s="24">
        <v>27.45</v>
      </c>
      <c r="AR295" s="24">
        <v>73.795000000000002</v>
      </c>
      <c r="AS295" s="27">
        <f t="shared" si="117"/>
        <v>0.9889248106781996</v>
      </c>
      <c r="AT295" s="45"/>
      <c r="AU295" s="45"/>
      <c r="AV295" s="46"/>
      <c r="AW295" s="45"/>
      <c r="AX295" s="45"/>
      <c r="AY295" s="46"/>
      <c r="BI295" s="28">
        <v>32.666079295154184</v>
      </c>
      <c r="BK295" s="49"/>
    </row>
    <row r="296" spans="1:63" ht="13.95" customHeight="1" x14ac:dyDescent="0.25">
      <c r="A296" s="22">
        <v>293</v>
      </c>
      <c r="B296" s="29">
        <v>26</v>
      </c>
      <c r="C296" s="22" t="s">
        <v>179</v>
      </c>
      <c r="D296" s="22" t="s">
        <v>1</v>
      </c>
      <c r="M296" s="18">
        <v>180</v>
      </c>
      <c r="N296" s="25" t="str">
        <f t="shared" si="105"/>
        <v>110–180</v>
      </c>
      <c r="O296" s="18">
        <v>39.6</v>
      </c>
      <c r="P296" s="25" t="str">
        <f t="shared" si="104"/>
        <v>26–44</v>
      </c>
      <c r="Q296" s="18">
        <v>74.7</v>
      </c>
      <c r="R296" s="25" t="str">
        <f t="shared" si="109"/>
        <v>&gt;58</v>
      </c>
      <c r="S296" s="22" t="s">
        <v>8</v>
      </c>
      <c r="T296" s="40">
        <v>1.41875</v>
      </c>
      <c r="U296" s="25" t="str">
        <f t="shared" si="108"/>
        <v>&lt;1.5</v>
      </c>
      <c r="V296" s="48">
        <v>0.1135</v>
      </c>
      <c r="W296" s="25" t="str">
        <f t="shared" si="115"/>
        <v>0.07–0.11</v>
      </c>
      <c r="X296" s="22">
        <v>1</v>
      </c>
      <c r="Y296" s="22">
        <v>0</v>
      </c>
      <c r="Z296" s="22">
        <v>0</v>
      </c>
      <c r="AA296" s="22">
        <v>0</v>
      </c>
      <c r="AB296" s="22">
        <v>1</v>
      </c>
      <c r="AC296" s="22">
        <v>0</v>
      </c>
      <c r="AD296" s="22">
        <f t="shared" si="113"/>
        <v>4</v>
      </c>
      <c r="AE296" s="22">
        <v>2</v>
      </c>
      <c r="AP296" s="23" t="str">
        <f t="shared" si="116"/>
        <v>30–40</v>
      </c>
      <c r="AQ296" s="24">
        <v>33.924999999999997</v>
      </c>
      <c r="AR296" s="24">
        <v>69.8</v>
      </c>
      <c r="AS296" s="27">
        <f t="shared" si="117"/>
        <v>0.72148180404739393</v>
      </c>
      <c r="AT296" s="45"/>
      <c r="AU296" s="45"/>
      <c r="AV296" s="46"/>
      <c r="AW296" s="45"/>
      <c r="AX296" s="45"/>
      <c r="AY296" s="46"/>
      <c r="BI296" s="28">
        <v>25.286343612334804</v>
      </c>
      <c r="BK296" s="49"/>
    </row>
    <row r="297" spans="1:63" ht="13.95" customHeight="1" x14ac:dyDescent="0.25">
      <c r="A297" s="22">
        <v>294</v>
      </c>
      <c r="B297" s="29">
        <v>26</v>
      </c>
      <c r="C297" s="22" t="s">
        <v>179</v>
      </c>
      <c r="D297" s="22" t="s">
        <v>1</v>
      </c>
      <c r="M297" s="18">
        <v>180</v>
      </c>
      <c r="N297" s="25" t="str">
        <f t="shared" si="105"/>
        <v>110–180</v>
      </c>
      <c r="O297" s="18">
        <v>39.6</v>
      </c>
      <c r="P297" s="25" t="str">
        <f t="shared" si="104"/>
        <v>26–44</v>
      </c>
      <c r="Q297" s="18">
        <v>74.7</v>
      </c>
      <c r="R297" s="25" t="str">
        <f t="shared" si="109"/>
        <v>&gt;58</v>
      </c>
      <c r="S297" s="22" t="s">
        <v>8</v>
      </c>
      <c r="T297" s="40">
        <v>1.41875</v>
      </c>
      <c r="U297" s="25" t="str">
        <f t="shared" si="108"/>
        <v>&lt;1.5</v>
      </c>
      <c r="V297" s="48">
        <v>0.1135</v>
      </c>
      <c r="W297" s="25" t="str">
        <f t="shared" si="115"/>
        <v>0.07–0.11</v>
      </c>
      <c r="X297" s="22">
        <v>1</v>
      </c>
      <c r="Y297" s="22">
        <v>0</v>
      </c>
      <c r="Z297" s="22">
        <v>0</v>
      </c>
      <c r="AA297" s="22">
        <v>0</v>
      </c>
      <c r="AB297" s="22">
        <v>0</v>
      </c>
      <c r="AC297" s="22">
        <v>1</v>
      </c>
      <c r="AD297" s="22">
        <f t="shared" si="113"/>
        <v>5</v>
      </c>
      <c r="AE297" s="22">
        <v>2</v>
      </c>
      <c r="AT297" s="45"/>
      <c r="AU297" s="45"/>
      <c r="AV297" s="46"/>
      <c r="AW297" s="45"/>
      <c r="AX297" s="45"/>
      <c r="AY297" s="46"/>
      <c r="BI297" s="28">
        <v>33.099559471365637</v>
      </c>
      <c r="BK297" s="49"/>
    </row>
    <row r="298" spans="1:63" ht="13.95" customHeight="1" x14ac:dyDescent="0.25">
      <c r="A298" s="22">
        <v>295</v>
      </c>
      <c r="B298" s="29">
        <v>26</v>
      </c>
      <c r="C298" s="22" t="s">
        <v>179</v>
      </c>
      <c r="D298" s="22" t="s">
        <v>1</v>
      </c>
      <c r="M298" s="18">
        <v>180</v>
      </c>
      <c r="N298" s="25" t="str">
        <f t="shared" si="105"/>
        <v>110–180</v>
      </c>
      <c r="O298" s="18">
        <v>39.6</v>
      </c>
      <c r="P298" s="25" t="str">
        <f t="shared" si="104"/>
        <v>26–44</v>
      </c>
      <c r="Q298" s="18">
        <v>74.7</v>
      </c>
      <c r="R298" s="25" t="str">
        <f t="shared" si="109"/>
        <v>&gt;58</v>
      </c>
      <c r="S298" s="22" t="s">
        <v>8</v>
      </c>
      <c r="T298" s="40">
        <v>1.41875</v>
      </c>
      <c r="U298" s="25" t="str">
        <f t="shared" si="108"/>
        <v>&lt;1.5</v>
      </c>
      <c r="V298" s="48">
        <v>0.1135</v>
      </c>
      <c r="W298" s="25" t="str">
        <f t="shared" si="115"/>
        <v>0.07–0.11</v>
      </c>
      <c r="X298" s="22">
        <v>1</v>
      </c>
      <c r="Y298" s="22">
        <v>0</v>
      </c>
      <c r="Z298" s="22">
        <v>0</v>
      </c>
      <c r="AA298" s="22">
        <v>0</v>
      </c>
      <c r="AB298" s="22">
        <v>0</v>
      </c>
      <c r="AC298" s="22">
        <v>1</v>
      </c>
      <c r="AD298" s="22">
        <f t="shared" si="113"/>
        <v>5</v>
      </c>
      <c r="AE298" s="22">
        <v>2</v>
      </c>
      <c r="AT298" s="45"/>
      <c r="AU298" s="45"/>
      <c r="AV298" s="46"/>
      <c r="AW298" s="45"/>
      <c r="AX298" s="45"/>
      <c r="AY298" s="46"/>
      <c r="BI298" s="28">
        <v>38.32599118942732</v>
      </c>
      <c r="BK298" s="49"/>
    </row>
    <row r="299" spans="1:63" ht="13.95" customHeight="1" x14ac:dyDescent="0.25">
      <c r="A299" s="22">
        <v>296</v>
      </c>
      <c r="B299" s="29">
        <v>26</v>
      </c>
      <c r="C299" s="22" t="s">
        <v>179</v>
      </c>
      <c r="D299" s="22" t="s">
        <v>1</v>
      </c>
      <c r="M299" s="18">
        <v>180</v>
      </c>
      <c r="N299" s="25" t="str">
        <f t="shared" si="105"/>
        <v>110–180</v>
      </c>
      <c r="O299" s="18">
        <v>39.6</v>
      </c>
      <c r="P299" s="25" t="str">
        <f t="shared" si="104"/>
        <v>26–44</v>
      </c>
      <c r="Q299" s="18">
        <v>74.7</v>
      </c>
      <c r="R299" s="25" t="str">
        <f t="shared" si="109"/>
        <v>&gt;58</v>
      </c>
      <c r="S299" s="22" t="s">
        <v>8</v>
      </c>
      <c r="T299" s="40">
        <v>1.41875</v>
      </c>
      <c r="U299" s="25" t="str">
        <f t="shared" si="108"/>
        <v>&lt;1.5</v>
      </c>
      <c r="V299" s="48">
        <v>0.1135</v>
      </c>
      <c r="W299" s="25" t="str">
        <f t="shared" si="115"/>
        <v>0.07–0.11</v>
      </c>
      <c r="X299" s="22">
        <v>1</v>
      </c>
      <c r="Y299" s="22">
        <v>0</v>
      </c>
      <c r="Z299" s="22">
        <v>0</v>
      </c>
      <c r="AA299" s="22">
        <v>0</v>
      </c>
      <c r="AB299" s="22">
        <v>0</v>
      </c>
      <c r="AC299" s="22">
        <v>1</v>
      </c>
      <c r="AD299" s="22">
        <f t="shared" si="113"/>
        <v>5</v>
      </c>
      <c r="AE299" s="22">
        <v>2</v>
      </c>
      <c r="AT299" s="45"/>
      <c r="AU299" s="45"/>
      <c r="AV299" s="46"/>
      <c r="AW299" s="45"/>
      <c r="AX299" s="45"/>
      <c r="AY299" s="46"/>
      <c r="BI299" s="28">
        <v>40.948017621145375</v>
      </c>
      <c r="BK299" s="49"/>
    </row>
    <row r="300" spans="1:63" ht="13.95" customHeight="1" x14ac:dyDescent="0.25">
      <c r="A300" s="22">
        <v>297</v>
      </c>
      <c r="B300" s="29">
        <v>26</v>
      </c>
      <c r="C300" s="22" t="s">
        <v>179</v>
      </c>
      <c r="D300" s="22" t="s">
        <v>1</v>
      </c>
      <c r="M300" s="18">
        <v>180</v>
      </c>
      <c r="N300" s="25" t="str">
        <f t="shared" si="105"/>
        <v>110–180</v>
      </c>
      <c r="O300" s="18">
        <v>39.6</v>
      </c>
      <c r="P300" s="25" t="str">
        <f t="shared" si="104"/>
        <v>26–44</v>
      </c>
      <c r="Q300" s="18">
        <v>74.7</v>
      </c>
      <c r="R300" s="25" t="str">
        <f t="shared" si="109"/>
        <v>&gt;58</v>
      </c>
      <c r="S300" s="22" t="s">
        <v>8</v>
      </c>
      <c r="T300" s="40">
        <v>1.41875</v>
      </c>
      <c r="U300" s="25" t="str">
        <f t="shared" si="108"/>
        <v>&lt;1.5</v>
      </c>
      <c r="V300" s="48">
        <v>0.1135</v>
      </c>
      <c r="W300" s="25" t="str">
        <f t="shared" si="115"/>
        <v>0.07–0.11</v>
      </c>
      <c r="X300" s="22">
        <v>1</v>
      </c>
      <c r="Y300" s="22">
        <v>0</v>
      </c>
      <c r="Z300" s="22">
        <v>0</v>
      </c>
      <c r="AA300" s="22">
        <v>0</v>
      </c>
      <c r="AB300" s="22">
        <v>0</v>
      </c>
      <c r="AC300" s="22">
        <v>1</v>
      </c>
      <c r="AD300" s="22">
        <f t="shared" si="113"/>
        <v>5</v>
      </c>
      <c r="AE300" s="22">
        <v>2</v>
      </c>
      <c r="AP300" s="23" t="str">
        <f t="shared" ref="AP300:AP301" si="118">IF(AQ300&gt;40,"&gt;40",IF(AQ300&gt;30,"30–40",IF(AQ300&gt;20,"20–30","&lt;20")))</f>
        <v>30–40</v>
      </c>
      <c r="AQ300" s="24">
        <v>32.26</v>
      </c>
      <c r="AR300" s="24">
        <v>74.05</v>
      </c>
      <c r="AS300" s="27">
        <f>LN(AR300/AQ300)</f>
        <v>0.83091246801674501</v>
      </c>
      <c r="AT300" s="45"/>
      <c r="AU300" s="45"/>
      <c r="AV300" s="46"/>
      <c r="AW300" s="45"/>
      <c r="AX300" s="45"/>
      <c r="AY300" s="46"/>
      <c r="BI300" s="28">
        <v>29.455506607929514</v>
      </c>
      <c r="BK300" s="49"/>
    </row>
    <row r="301" spans="1:63" ht="13.95" customHeight="1" x14ac:dyDescent="0.25">
      <c r="A301" s="22">
        <v>298</v>
      </c>
      <c r="B301" s="29">
        <v>26</v>
      </c>
      <c r="C301" s="22" t="s">
        <v>179</v>
      </c>
      <c r="D301" s="22" t="s">
        <v>1</v>
      </c>
      <c r="M301" s="18">
        <v>180</v>
      </c>
      <c r="N301" s="25" t="str">
        <f t="shared" si="105"/>
        <v>110–180</v>
      </c>
      <c r="O301" s="18">
        <v>39.6</v>
      </c>
      <c r="P301" s="25" t="str">
        <f t="shared" si="104"/>
        <v>26–44</v>
      </c>
      <c r="Q301" s="18">
        <v>74.7</v>
      </c>
      <c r="R301" s="25" t="str">
        <f t="shared" si="109"/>
        <v>&gt;58</v>
      </c>
      <c r="S301" s="22" t="s">
        <v>8</v>
      </c>
      <c r="T301" s="40">
        <v>1.41875</v>
      </c>
      <c r="U301" s="25" t="str">
        <f t="shared" si="108"/>
        <v>&lt;1.5</v>
      </c>
      <c r="V301" s="48">
        <v>0.1135</v>
      </c>
      <c r="W301" s="25" t="str">
        <f t="shared" si="115"/>
        <v>0.07–0.11</v>
      </c>
      <c r="X301" s="22">
        <v>1</v>
      </c>
      <c r="Y301" s="22">
        <v>0</v>
      </c>
      <c r="Z301" s="22">
        <v>0</v>
      </c>
      <c r="AA301" s="22">
        <v>0</v>
      </c>
      <c r="AB301" s="22">
        <v>0</v>
      </c>
      <c r="AC301" s="22">
        <v>1</v>
      </c>
      <c r="AD301" s="22">
        <f t="shared" si="113"/>
        <v>5</v>
      </c>
      <c r="AE301" s="22">
        <v>2</v>
      </c>
      <c r="AP301" s="23" t="str">
        <f t="shared" si="118"/>
        <v>20–30</v>
      </c>
      <c r="AQ301" s="24">
        <v>28.36</v>
      </c>
      <c r="AR301" s="24">
        <v>78.87</v>
      </c>
      <c r="AS301" s="27">
        <f>LN(AR301/AQ301)</f>
        <v>1.022821225745973</v>
      </c>
      <c r="AT301" s="45"/>
      <c r="AU301" s="45"/>
      <c r="AV301" s="46"/>
      <c r="AW301" s="45"/>
      <c r="AX301" s="45"/>
      <c r="AY301" s="46"/>
      <c r="BI301" s="28">
        <v>35.601762114537451</v>
      </c>
      <c r="BK301" s="49"/>
    </row>
    <row r="302" spans="1:63" ht="13.95" customHeight="1" x14ac:dyDescent="0.25">
      <c r="A302" s="22">
        <v>299</v>
      </c>
      <c r="B302" s="29">
        <v>26</v>
      </c>
      <c r="C302" s="22" t="s">
        <v>179</v>
      </c>
      <c r="D302" s="22" t="s">
        <v>1</v>
      </c>
      <c r="M302" s="18">
        <v>180</v>
      </c>
      <c r="N302" s="25" t="str">
        <f t="shared" si="105"/>
        <v>110–180</v>
      </c>
      <c r="O302" s="18">
        <v>39.6</v>
      </c>
      <c r="P302" s="25" t="str">
        <f t="shared" si="104"/>
        <v>26–44</v>
      </c>
      <c r="Q302" s="18">
        <v>74.7</v>
      </c>
      <c r="R302" s="25" t="str">
        <f t="shared" si="109"/>
        <v>&gt;58</v>
      </c>
      <c r="S302" s="22" t="s">
        <v>8</v>
      </c>
      <c r="T302" s="40">
        <v>1.41875</v>
      </c>
      <c r="U302" s="25" t="str">
        <f t="shared" si="108"/>
        <v>&lt;1.5</v>
      </c>
      <c r="V302" s="48">
        <v>0.1135</v>
      </c>
      <c r="W302" s="25" t="str">
        <f t="shared" si="115"/>
        <v>0.07–0.11</v>
      </c>
      <c r="X302" s="22">
        <v>1</v>
      </c>
      <c r="Y302" s="22">
        <v>0</v>
      </c>
      <c r="Z302" s="22">
        <v>0</v>
      </c>
      <c r="AA302" s="22">
        <v>0</v>
      </c>
      <c r="AB302" s="22">
        <v>0</v>
      </c>
      <c r="AC302" s="22">
        <v>1</v>
      </c>
      <c r="AD302" s="22">
        <f t="shared" si="113"/>
        <v>5</v>
      </c>
      <c r="AE302" s="22">
        <v>2</v>
      </c>
      <c r="AT302" s="45"/>
      <c r="AU302" s="45"/>
      <c r="AV302" s="46"/>
      <c r="AW302" s="45"/>
      <c r="AX302" s="45"/>
      <c r="AY302" s="46"/>
      <c r="BI302" s="28">
        <v>37.751541850220271</v>
      </c>
      <c r="BK302" s="49"/>
    </row>
    <row r="303" spans="1:63" ht="13.95" customHeight="1" x14ac:dyDescent="0.25">
      <c r="A303" s="22">
        <v>300</v>
      </c>
      <c r="B303" s="29">
        <v>26</v>
      </c>
      <c r="C303" s="22" t="s">
        <v>179</v>
      </c>
      <c r="D303" s="22" t="s">
        <v>1</v>
      </c>
      <c r="M303" s="18">
        <v>180</v>
      </c>
      <c r="N303" s="25" t="str">
        <f t="shared" si="105"/>
        <v>110–180</v>
      </c>
      <c r="O303" s="18">
        <v>39.6</v>
      </c>
      <c r="P303" s="25" t="str">
        <f t="shared" si="104"/>
        <v>26–44</v>
      </c>
      <c r="Q303" s="18">
        <v>74.7</v>
      </c>
      <c r="R303" s="25" t="str">
        <f t="shared" si="109"/>
        <v>&gt;58</v>
      </c>
      <c r="S303" s="22" t="s">
        <v>8</v>
      </c>
      <c r="T303" s="40">
        <v>1.41875</v>
      </c>
      <c r="U303" s="25" t="str">
        <f t="shared" si="108"/>
        <v>&lt;1.5</v>
      </c>
      <c r="V303" s="48">
        <v>0.1135</v>
      </c>
      <c r="W303" s="25" t="str">
        <f t="shared" si="115"/>
        <v>0.07–0.11</v>
      </c>
      <c r="X303" s="22">
        <v>1</v>
      </c>
      <c r="Y303" s="22">
        <v>0</v>
      </c>
      <c r="Z303" s="22">
        <v>0</v>
      </c>
      <c r="AA303" s="22">
        <v>0</v>
      </c>
      <c r="AB303" s="22">
        <v>0</v>
      </c>
      <c r="AC303" s="22">
        <v>1</v>
      </c>
      <c r="AD303" s="22">
        <f t="shared" si="113"/>
        <v>5</v>
      </c>
      <c r="AE303" s="22">
        <v>2</v>
      </c>
      <c r="AP303" s="23" t="str">
        <f t="shared" ref="AP303:AP304" si="119">IF(AQ303&gt;40,"&gt;40",IF(AQ303&gt;30,"30–40",IF(AQ303&gt;20,"20–30","&lt;20")))</f>
        <v>20–30</v>
      </c>
      <c r="AQ303" s="24">
        <v>27.88</v>
      </c>
      <c r="AR303" s="24">
        <v>79.319999999999993</v>
      </c>
      <c r="AS303" s="27">
        <f>LN(AR303/AQ303)</f>
        <v>1.045580717759272</v>
      </c>
      <c r="AT303" s="45"/>
      <c r="AU303" s="45"/>
      <c r="AV303" s="46"/>
      <c r="AW303" s="45"/>
      <c r="AX303" s="45"/>
      <c r="AY303" s="46"/>
      <c r="BI303" s="28">
        <v>36.257268722466961</v>
      </c>
      <c r="BK303" s="49"/>
    </row>
    <row r="304" spans="1:63" ht="13.95" customHeight="1" x14ac:dyDescent="0.25">
      <c r="A304" s="22">
        <v>301</v>
      </c>
      <c r="B304" s="29">
        <v>26</v>
      </c>
      <c r="C304" s="22" t="s">
        <v>179</v>
      </c>
      <c r="D304" s="22" t="s">
        <v>1</v>
      </c>
      <c r="M304" s="18">
        <v>180</v>
      </c>
      <c r="N304" s="25" t="str">
        <f t="shared" si="105"/>
        <v>110–180</v>
      </c>
      <c r="O304" s="18">
        <v>39.6</v>
      </c>
      <c r="P304" s="25" t="str">
        <f t="shared" si="104"/>
        <v>26–44</v>
      </c>
      <c r="Q304" s="18">
        <v>74.7</v>
      </c>
      <c r="R304" s="25" t="str">
        <f t="shared" si="109"/>
        <v>&gt;58</v>
      </c>
      <c r="S304" s="22" t="s">
        <v>8</v>
      </c>
      <c r="T304" s="40">
        <v>1.41875</v>
      </c>
      <c r="U304" s="25" t="str">
        <f t="shared" si="108"/>
        <v>&lt;1.5</v>
      </c>
      <c r="V304" s="48">
        <v>0.1135</v>
      </c>
      <c r="W304" s="25" t="str">
        <f t="shared" si="115"/>
        <v>0.07–0.11</v>
      </c>
      <c r="X304" s="22">
        <v>1</v>
      </c>
      <c r="Y304" s="22">
        <v>0</v>
      </c>
      <c r="Z304" s="22">
        <v>0</v>
      </c>
      <c r="AA304" s="22">
        <v>0</v>
      </c>
      <c r="AB304" s="22">
        <v>0</v>
      </c>
      <c r="AC304" s="22">
        <v>1</v>
      </c>
      <c r="AD304" s="22">
        <f t="shared" si="113"/>
        <v>5</v>
      </c>
      <c r="AE304" s="22">
        <v>2</v>
      </c>
      <c r="AP304" s="23" t="str">
        <f t="shared" si="119"/>
        <v>20–30</v>
      </c>
      <c r="AQ304" s="24">
        <v>26.08</v>
      </c>
      <c r="AR304" s="24">
        <v>70.11</v>
      </c>
      <c r="AS304" s="27">
        <f>LN(AR304/AQ304)</f>
        <v>0.98889670016042408</v>
      </c>
      <c r="AT304" s="45"/>
      <c r="AU304" s="45"/>
      <c r="AV304" s="46"/>
      <c r="AW304" s="45"/>
      <c r="AX304" s="45"/>
      <c r="AY304" s="46"/>
      <c r="BI304" s="28">
        <v>31.03436123348018</v>
      </c>
      <c r="BK304" s="49"/>
    </row>
    <row r="305" spans="1:63" ht="13.95" customHeight="1" x14ac:dyDescent="0.25">
      <c r="A305" s="22">
        <v>302</v>
      </c>
      <c r="B305" s="29">
        <v>26</v>
      </c>
      <c r="C305" s="22" t="s">
        <v>179</v>
      </c>
      <c r="D305" s="22" t="s">
        <v>1</v>
      </c>
      <c r="M305" s="18">
        <v>180</v>
      </c>
      <c r="N305" s="25" t="str">
        <f t="shared" si="105"/>
        <v>110–180</v>
      </c>
      <c r="O305" s="18">
        <v>39.6</v>
      </c>
      <c r="P305" s="25" t="str">
        <f t="shared" si="104"/>
        <v>26–44</v>
      </c>
      <c r="Q305" s="18">
        <v>74.7</v>
      </c>
      <c r="R305" s="25" t="str">
        <f t="shared" si="109"/>
        <v>&gt;58</v>
      </c>
      <c r="S305" s="22" t="s">
        <v>8</v>
      </c>
      <c r="T305" s="40">
        <v>1.41875</v>
      </c>
      <c r="U305" s="25" t="str">
        <f t="shared" si="108"/>
        <v>&lt;1.5</v>
      </c>
      <c r="V305" s="48">
        <v>0.1135</v>
      </c>
      <c r="W305" s="25" t="str">
        <f t="shared" si="115"/>
        <v>0.07–0.11</v>
      </c>
      <c r="X305" s="22">
        <v>1</v>
      </c>
      <c r="Y305" s="22">
        <v>0</v>
      </c>
      <c r="Z305" s="22">
        <v>0</v>
      </c>
      <c r="AA305" s="22">
        <v>0</v>
      </c>
      <c r="AB305" s="22">
        <v>0</v>
      </c>
      <c r="AC305" s="22">
        <v>1</v>
      </c>
      <c r="AD305" s="22">
        <f t="shared" si="113"/>
        <v>5</v>
      </c>
      <c r="AE305" s="22">
        <v>2</v>
      </c>
      <c r="AT305" s="45"/>
      <c r="AU305" s="45"/>
      <c r="AV305" s="46"/>
      <c r="AW305" s="45"/>
      <c r="AX305" s="45"/>
      <c r="AY305" s="46"/>
      <c r="BI305" s="28">
        <v>41.575330396475771</v>
      </c>
      <c r="BK305" s="49"/>
    </row>
    <row r="306" spans="1:63" ht="13.95" customHeight="1" x14ac:dyDescent="0.25">
      <c r="A306" s="22">
        <v>303</v>
      </c>
      <c r="B306" s="29">
        <v>26</v>
      </c>
      <c r="C306" s="22" t="s">
        <v>179</v>
      </c>
      <c r="D306" s="22" t="s">
        <v>1</v>
      </c>
      <c r="M306" s="18">
        <v>180</v>
      </c>
      <c r="N306" s="25" t="str">
        <f t="shared" si="105"/>
        <v>110–180</v>
      </c>
      <c r="O306" s="18">
        <v>39.6</v>
      </c>
      <c r="P306" s="25" t="str">
        <f t="shared" si="104"/>
        <v>26–44</v>
      </c>
      <c r="Q306" s="18">
        <v>74.7</v>
      </c>
      <c r="R306" s="25" t="str">
        <f t="shared" si="109"/>
        <v>&gt;58</v>
      </c>
      <c r="S306" s="22" t="s">
        <v>8</v>
      </c>
      <c r="T306" s="40">
        <v>1.41875</v>
      </c>
      <c r="U306" s="25" t="str">
        <f t="shared" si="108"/>
        <v>&lt;1.5</v>
      </c>
      <c r="V306" s="48">
        <v>0.1135</v>
      </c>
      <c r="W306" s="25" t="str">
        <f t="shared" si="115"/>
        <v>0.07–0.11</v>
      </c>
      <c r="X306" s="22">
        <v>1</v>
      </c>
      <c r="Y306" s="22">
        <v>0</v>
      </c>
      <c r="Z306" s="22">
        <v>0</v>
      </c>
      <c r="AA306" s="22">
        <v>0</v>
      </c>
      <c r="AB306" s="22">
        <v>0</v>
      </c>
      <c r="AC306" s="22">
        <v>1</v>
      </c>
      <c r="AD306" s="22">
        <f t="shared" si="113"/>
        <v>5</v>
      </c>
      <c r="AE306" s="22">
        <v>2</v>
      </c>
      <c r="AP306" s="23" t="str">
        <f t="shared" ref="AP306:AP369" si="120">IF(AQ306&gt;40,"&gt;40",IF(AQ306&gt;30,"30–40",IF(AQ306&gt;20,"20–30","&lt;20")))</f>
        <v>30–40</v>
      </c>
      <c r="AQ306" s="24">
        <v>33.924999999999997</v>
      </c>
      <c r="AR306" s="24">
        <v>80.010000000000005</v>
      </c>
      <c r="AS306" s="27">
        <f t="shared" ref="AS306:AS369" si="121">LN(AR306/AQ306)</f>
        <v>0.85799942114109984</v>
      </c>
      <c r="AT306" s="45"/>
      <c r="AU306" s="45"/>
      <c r="AV306" s="46"/>
      <c r="AW306" s="45"/>
      <c r="AX306" s="45"/>
      <c r="AY306" s="46"/>
      <c r="BI306" s="28">
        <v>32.482819383259915</v>
      </c>
      <c r="BK306" s="49"/>
    </row>
    <row r="307" spans="1:63" ht="13.95" customHeight="1" x14ac:dyDescent="0.25">
      <c r="A307" s="22">
        <v>304</v>
      </c>
      <c r="B307" s="22">
        <v>27</v>
      </c>
      <c r="C307" s="22" t="s">
        <v>180</v>
      </c>
      <c r="D307" s="22" t="s">
        <v>1</v>
      </c>
      <c r="M307" s="18">
        <v>150</v>
      </c>
      <c r="N307" s="25" t="str">
        <f t="shared" si="105"/>
        <v>110–180</v>
      </c>
      <c r="O307" s="18">
        <v>37.101790281329919</v>
      </c>
      <c r="P307" s="25" t="str">
        <f t="shared" si="104"/>
        <v>26–44</v>
      </c>
      <c r="Q307" s="18">
        <v>133.0171387096774</v>
      </c>
      <c r="R307" s="25" t="str">
        <f t="shared" si="109"/>
        <v>&gt;58</v>
      </c>
      <c r="S307" s="22" t="s">
        <v>8</v>
      </c>
      <c r="T307" s="40">
        <v>1.2</v>
      </c>
      <c r="U307" s="25" t="str">
        <f t="shared" si="108"/>
        <v>&lt;1.5</v>
      </c>
      <c r="V307" s="48">
        <v>0.10125000000000001</v>
      </c>
      <c r="W307" s="25" t="str">
        <f t="shared" si="115"/>
        <v>0.07–0.11</v>
      </c>
      <c r="X307" s="22">
        <v>2</v>
      </c>
      <c r="Y307" s="22">
        <v>1</v>
      </c>
      <c r="Z307" s="22">
        <v>1</v>
      </c>
      <c r="AA307" s="22">
        <v>0</v>
      </c>
      <c r="AB307" s="22">
        <v>0</v>
      </c>
      <c r="AC307" s="22">
        <v>0</v>
      </c>
      <c r="AD307" s="22">
        <f t="shared" si="113"/>
        <v>3</v>
      </c>
      <c r="AE307" s="22">
        <v>3</v>
      </c>
      <c r="AF307" s="23" t="str">
        <f t="shared" ref="AF307:AF317" si="122">IF(AG307&gt;6000,"&gt;6000",IF(AG307&gt;4000,"4000–6000",IF(AG307&gt;2000,"2000–4000","&lt;2000")))</f>
        <v>&gt;6000</v>
      </c>
      <c r="AG307" s="18">
        <v>8040</v>
      </c>
      <c r="AH307" s="18">
        <v>8400</v>
      </c>
      <c r="AI307" s="27">
        <f t="shared" ref="AI307:AI317" si="123">LN(AH307/AG307)</f>
        <v>4.380262265839284E-2</v>
      </c>
      <c r="AP307" s="23" t="str">
        <f t="shared" si="120"/>
        <v>20–30</v>
      </c>
      <c r="AQ307" s="24">
        <v>28.409099999999999</v>
      </c>
      <c r="AR307" s="24">
        <v>34.090899999999998</v>
      </c>
      <c r="AS307" s="27">
        <f t="shared" si="121"/>
        <v>0.18232097012730358</v>
      </c>
      <c r="AT307" s="45"/>
      <c r="AU307" s="45"/>
      <c r="AV307" s="46"/>
      <c r="AW307" s="45"/>
      <c r="AX307" s="45"/>
      <c r="AY307" s="46"/>
      <c r="AZ307" s="18">
        <v>225.56399999999999</v>
      </c>
      <c r="BA307" s="18">
        <v>285.714</v>
      </c>
      <c r="BB307" s="27">
        <f t="shared" ref="BB307:BB317" si="124">LN(BA307/AZ307)</f>
        <v>0.23638737806381047</v>
      </c>
      <c r="BI307" s="28">
        <v>4.7348333333333326</v>
      </c>
      <c r="BK307" s="49"/>
    </row>
    <row r="308" spans="1:63" ht="13.95" customHeight="1" x14ac:dyDescent="0.25">
      <c r="A308" s="22">
        <v>305</v>
      </c>
      <c r="B308" s="22">
        <v>27</v>
      </c>
      <c r="C308" s="22" t="s">
        <v>180</v>
      </c>
      <c r="D308" s="22" t="s">
        <v>1</v>
      </c>
      <c r="M308" s="18">
        <v>150</v>
      </c>
      <c r="N308" s="25" t="str">
        <f t="shared" si="105"/>
        <v>110–180</v>
      </c>
      <c r="O308" s="18">
        <v>37.101790281329919</v>
      </c>
      <c r="P308" s="25" t="str">
        <f t="shared" si="104"/>
        <v>26–44</v>
      </c>
      <c r="Q308" s="18">
        <v>133.0171387096774</v>
      </c>
      <c r="R308" s="25" t="str">
        <f t="shared" si="109"/>
        <v>&gt;58</v>
      </c>
      <c r="S308" s="22" t="s">
        <v>8</v>
      </c>
      <c r="T308" s="40">
        <v>1.2</v>
      </c>
      <c r="U308" s="25" t="str">
        <f t="shared" si="108"/>
        <v>&lt;1.5</v>
      </c>
      <c r="V308" s="48">
        <v>0.10125000000000001</v>
      </c>
      <c r="W308" s="25" t="str">
        <f t="shared" si="115"/>
        <v>0.07–0.11</v>
      </c>
      <c r="X308" s="22">
        <v>2</v>
      </c>
      <c r="Y308" s="22">
        <v>0</v>
      </c>
      <c r="Z308" s="22">
        <v>1</v>
      </c>
      <c r="AA308" s="22">
        <v>0</v>
      </c>
      <c r="AB308" s="22">
        <v>0</v>
      </c>
      <c r="AC308" s="22">
        <v>1</v>
      </c>
      <c r="AD308" s="22">
        <f t="shared" si="113"/>
        <v>7</v>
      </c>
      <c r="AE308" s="22">
        <v>3</v>
      </c>
      <c r="AF308" s="23" t="str">
        <f t="shared" si="122"/>
        <v>&gt;6000</v>
      </c>
      <c r="AG308" s="18">
        <v>8040</v>
      </c>
      <c r="AH308" s="18">
        <v>7320</v>
      </c>
      <c r="AI308" s="27">
        <f t="shared" si="123"/>
        <v>-9.3818755217654856E-2</v>
      </c>
      <c r="AP308" s="23" t="str">
        <f t="shared" si="120"/>
        <v>20–30</v>
      </c>
      <c r="AQ308" s="24">
        <v>28.409099999999999</v>
      </c>
      <c r="AR308" s="24">
        <v>42.424199999999999</v>
      </c>
      <c r="AS308" s="27">
        <f t="shared" si="121"/>
        <v>0.40100943775833531</v>
      </c>
      <c r="AT308" s="45"/>
      <c r="AU308" s="45"/>
      <c r="AV308" s="46"/>
      <c r="AW308" s="45"/>
      <c r="AX308" s="45"/>
      <c r="AY308" s="46"/>
      <c r="AZ308" s="18">
        <v>225.56399999999999</v>
      </c>
      <c r="BA308" s="18">
        <v>309.774</v>
      </c>
      <c r="BB308" s="27">
        <f t="shared" si="124"/>
        <v>0.3172390669254242</v>
      </c>
      <c r="BI308" s="28">
        <v>11.679250000000001</v>
      </c>
      <c r="BK308" s="49"/>
    </row>
    <row r="309" spans="1:63" ht="13.95" customHeight="1" x14ac:dyDescent="0.25">
      <c r="A309" s="22">
        <v>306</v>
      </c>
      <c r="B309" s="22">
        <v>27</v>
      </c>
      <c r="C309" s="22" t="s">
        <v>180</v>
      </c>
      <c r="D309" s="22" t="s">
        <v>1</v>
      </c>
      <c r="M309" s="18">
        <v>150</v>
      </c>
      <c r="N309" s="25" t="str">
        <f t="shared" si="105"/>
        <v>110–180</v>
      </c>
      <c r="O309" s="18">
        <v>37.101790281329919</v>
      </c>
      <c r="P309" s="25" t="str">
        <f t="shared" si="104"/>
        <v>26–44</v>
      </c>
      <c r="Q309" s="18">
        <v>133.0171387096774</v>
      </c>
      <c r="R309" s="25" t="str">
        <f t="shared" si="109"/>
        <v>&gt;58</v>
      </c>
      <c r="S309" s="22" t="s">
        <v>8</v>
      </c>
      <c r="T309" s="40">
        <v>1.2</v>
      </c>
      <c r="U309" s="25" t="str">
        <f t="shared" si="108"/>
        <v>&lt;1.5</v>
      </c>
      <c r="V309" s="48">
        <v>0.10125000000000001</v>
      </c>
      <c r="W309" s="25" t="str">
        <f t="shared" si="115"/>
        <v>0.07–0.11</v>
      </c>
      <c r="X309" s="22">
        <v>2</v>
      </c>
      <c r="Y309" s="22">
        <v>0</v>
      </c>
      <c r="Z309" s="22">
        <v>0</v>
      </c>
      <c r="AA309" s="22">
        <v>0</v>
      </c>
      <c r="AB309" s="22">
        <v>0</v>
      </c>
      <c r="AC309" s="22">
        <v>2</v>
      </c>
      <c r="AD309" s="22">
        <f t="shared" si="113"/>
        <v>5</v>
      </c>
      <c r="AE309" s="22">
        <v>3</v>
      </c>
      <c r="AF309" s="23" t="str">
        <f t="shared" si="122"/>
        <v>&gt;6000</v>
      </c>
      <c r="AG309" s="18">
        <v>8040</v>
      </c>
      <c r="AH309" s="18">
        <v>8640</v>
      </c>
      <c r="AI309" s="27">
        <f t="shared" si="123"/>
        <v>7.1973499625089241E-2</v>
      </c>
      <c r="AP309" s="23" t="str">
        <f t="shared" si="120"/>
        <v>20–30</v>
      </c>
      <c r="AQ309" s="24">
        <v>28.409099999999999</v>
      </c>
      <c r="AR309" s="24">
        <v>48.4848</v>
      </c>
      <c r="AS309" s="27">
        <f t="shared" si="121"/>
        <v>0.53454083038285793</v>
      </c>
      <c r="AT309" s="45"/>
      <c r="AU309" s="45"/>
      <c r="AV309" s="46"/>
      <c r="AW309" s="45"/>
      <c r="AX309" s="45"/>
      <c r="AY309" s="46"/>
      <c r="AZ309" s="18">
        <v>225.56399999999999</v>
      </c>
      <c r="BA309" s="18">
        <v>421.053</v>
      </c>
      <c r="BB309" s="27">
        <f t="shared" si="124"/>
        <v>0.62415478407269098</v>
      </c>
      <c r="BI309" s="28">
        <v>16.729750000000003</v>
      </c>
      <c r="BK309" s="49"/>
    </row>
    <row r="310" spans="1:63" ht="13.95" customHeight="1" x14ac:dyDescent="0.25">
      <c r="A310" s="22">
        <v>307</v>
      </c>
      <c r="B310" s="22">
        <v>27</v>
      </c>
      <c r="C310" s="22" t="s">
        <v>180</v>
      </c>
      <c r="D310" s="22" t="s">
        <v>1</v>
      </c>
      <c r="M310" s="18">
        <v>150</v>
      </c>
      <c r="N310" s="25" t="str">
        <f t="shared" si="105"/>
        <v>110–180</v>
      </c>
      <c r="O310" s="18">
        <v>37.101790281329919</v>
      </c>
      <c r="P310" s="25" t="str">
        <f t="shared" si="104"/>
        <v>26–44</v>
      </c>
      <c r="Q310" s="18">
        <v>133.0171387096774</v>
      </c>
      <c r="R310" s="25" t="str">
        <f t="shared" si="109"/>
        <v>&gt;58</v>
      </c>
      <c r="S310" s="22" t="s">
        <v>8</v>
      </c>
      <c r="T310" s="40">
        <v>1.2</v>
      </c>
      <c r="U310" s="25" t="str">
        <f t="shared" si="108"/>
        <v>&lt;1.5</v>
      </c>
      <c r="V310" s="48">
        <v>0.10125000000000001</v>
      </c>
      <c r="W310" s="25" t="str">
        <f t="shared" si="115"/>
        <v>0.07–0.11</v>
      </c>
      <c r="X310" s="22">
        <v>2</v>
      </c>
      <c r="Y310" s="22">
        <v>1</v>
      </c>
      <c r="Z310" s="22">
        <v>1</v>
      </c>
      <c r="AA310" s="22">
        <v>0</v>
      </c>
      <c r="AB310" s="22">
        <v>0</v>
      </c>
      <c r="AC310" s="22">
        <v>0</v>
      </c>
      <c r="AD310" s="22">
        <f t="shared" si="113"/>
        <v>3</v>
      </c>
      <c r="AE310" s="22">
        <v>3</v>
      </c>
      <c r="AF310" s="23" t="str">
        <f t="shared" si="122"/>
        <v>&gt;6000</v>
      </c>
      <c r="AG310" s="18">
        <v>8400</v>
      </c>
      <c r="AH310" s="18">
        <v>7860</v>
      </c>
      <c r="AI310" s="27">
        <f t="shared" si="123"/>
        <v>-6.6445099408152741E-2</v>
      </c>
      <c r="AP310" s="23" t="str">
        <f t="shared" si="120"/>
        <v>30–40</v>
      </c>
      <c r="AQ310" s="24">
        <v>31.439399999999999</v>
      </c>
      <c r="AR310" s="24">
        <v>40.909100000000002</v>
      </c>
      <c r="AS310" s="27">
        <f t="shared" si="121"/>
        <v>0.26329064877875369</v>
      </c>
      <c r="AT310" s="45"/>
      <c r="AU310" s="45"/>
      <c r="AV310" s="46"/>
      <c r="AW310" s="45"/>
      <c r="AX310" s="45"/>
      <c r="AY310" s="46"/>
      <c r="AZ310" s="18">
        <v>264.66200000000003</v>
      </c>
      <c r="BA310" s="18">
        <v>318.79700000000003</v>
      </c>
      <c r="BB310" s="27">
        <f t="shared" si="124"/>
        <v>0.1861009964014381</v>
      </c>
      <c r="BI310" s="28">
        <v>7.8914166666666699</v>
      </c>
      <c r="BK310" s="49"/>
    </row>
    <row r="311" spans="1:63" ht="13.95" customHeight="1" x14ac:dyDescent="0.25">
      <c r="A311" s="22">
        <v>308</v>
      </c>
      <c r="B311" s="22">
        <v>27</v>
      </c>
      <c r="C311" s="22" t="s">
        <v>180</v>
      </c>
      <c r="D311" s="22" t="s">
        <v>1</v>
      </c>
      <c r="M311" s="18">
        <v>150</v>
      </c>
      <c r="N311" s="25" t="str">
        <f t="shared" si="105"/>
        <v>110–180</v>
      </c>
      <c r="O311" s="18">
        <v>37.101790281329919</v>
      </c>
      <c r="P311" s="25" t="str">
        <f t="shared" si="104"/>
        <v>26–44</v>
      </c>
      <c r="Q311" s="18">
        <v>133.0171387096774</v>
      </c>
      <c r="R311" s="25" t="str">
        <f t="shared" si="109"/>
        <v>&gt;58</v>
      </c>
      <c r="S311" s="22" t="s">
        <v>8</v>
      </c>
      <c r="T311" s="40">
        <v>1.2</v>
      </c>
      <c r="U311" s="25" t="str">
        <f t="shared" si="108"/>
        <v>&lt;1.5</v>
      </c>
      <c r="V311" s="48">
        <v>0.10125000000000001</v>
      </c>
      <c r="W311" s="25" t="str">
        <f t="shared" si="115"/>
        <v>0.07–0.11</v>
      </c>
      <c r="X311" s="22">
        <v>2</v>
      </c>
      <c r="Y311" s="22">
        <v>0</v>
      </c>
      <c r="Z311" s="22">
        <v>1</v>
      </c>
      <c r="AA311" s="22">
        <v>0</v>
      </c>
      <c r="AB311" s="22">
        <v>0</v>
      </c>
      <c r="AC311" s="22">
        <v>1</v>
      </c>
      <c r="AD311" s="22">
        <f t="shared" si="113"/>
        <v>7</v>
      </c>
      <c r="AE311" s="22">
        <v>3</v>
      </c>
      <c r="AF311" s="23" t="str">
        <f t="shared" si="122"/>
        <v>&gt;6000</v>
      </c>
      <c r="AG311" s="18">
        <v>8400</v>
      </c>
      <c r="AH311" s="18">
        <v>7920</v>
      </c>
      <c r="AI311" s="27">
        <f t="shared" si="123"/>
        <v>-5.8840500022933465E-2</v>
      </c>
      <c r="AP311" s="23" t="str">
        <f t="shared" si="120"/>
        <v>30–40</v>
      </c>
      <c r="AQ311" s="24">
        <v>31.439399999999999</v>
      </c>
      <c r="AR311" s="24">
        <v>48.4848</v>
      </c>
      <c r="AS311" s="27">
        <f t="shared" si="121"/>
        <v>0.43318846335145345</v>
      </c>
      <c r="AT311" s="45"/>
      <c r="AU311" s="45"/>
      <c r="AV311" s="46"/>
      <c r="AW311" s="45"/>
      <c r="AX311" s="45"/>
      <c r="AY311" s="46"/>
      <c r="AZ311" s="18">
        <v>264.66200000000003</v>
      </c>
      <c r="BA311" s="18">
        <v>381.95500000000004</v>
      </c>
      <c r="BB311" s="27">
        <f t="shared" si="124"/>
        <v>0.36684926043860377</v>
      </c>
      <c r="BI311" s="28">
        <v>14.204500000000001</v>
      </c>
      <c r="BK311" s="49"/>
    </row>
    <row r="312" spans="1:63" ht="13.95" customHeight="1" x14ac:dyDescent="0.25">
      <c r="A312" s="22">
        <v>309</v>
      </c>
      <c r="B312" s="22">
        <v>27</v>
      </c>
      <c r="C312" s="22" t="s">
        <v>180</v>
      </c>
      <c r="D312" s="22" t="s">
        <v>1</v>
      </c>
      <c r="M312" s="18">
        <v>150</v>
      </c>
      <c r="N312" s="25" t="str">
        <f t="shared" si="105"/>
        <v>110–180</v>
      </c>
      <c r="O312" s="18">
        <v>37.101790281329919</v>
      </c>
      <c r="P312" s="25" t="str">
        <f t="shared" si="104"/>
        <v>26–44</v>
      </c>
      <c r="Q312" s="18">
        <v>133.0171387096774</v>
      </c>
      <c r="R312" s="25" t="str">
        <f t="shared" si="109"/>
        <v>&gt;58</v>
      </c>
      <c r="S312" s="22" t="s">
        <v>8</v>
      </c>
      <c r="T312" s="40">
        <v>1.2</v>
      </c>
      <c r="U312" s="25" t="str">
        <f t="shared" si="108"/>
        <v>&lt;1.5</v>
      </c>
      <c r="V312" s="48">
        <v>0.10125000000000001</v>
      </c>
      <c r="W312" s="25" t="str">
        <f t="shared" si="115"/>
        <v>0.07–0.11</v>
      </c>
      <c r="X312" s="22">
        <v>2</v>
      </c>
      <c r="Y312" s="22">
        <v>0</v>
      </c>
      <c r="Z312" s="22">
        <v>0</v>
      </c>
      <c r="AA312" s="22">
        <v>0</v>
      </c>
      <c r="AB312" s="22">
        <v>0</v>
      </c>
      <c r="AC312" s="22">
        <v>2</v>
      </c>
      <c r="AD312" s="22">
        <f t="shared" si="113"/>
        <v>5</v>
      </c>
      <c r="AE312" s="22">
        <v>3</v>
      </c>
      <c r="AF312" s="23" t="str">
        <f t="shared" si="122"/>
        <v>&gt;6000</v>
      </c>
      <c r="AG312" s="18">
        <v>8400</v>
      </c>
      <c r="AH312" s="18">
        <v>8400</v>
      </c>
      <c r="AI312" s="27">
        <f t="shared" si="123"/>
        <v>0</v>
      </c>
      <c r="AP312" s="23" t="str">
        <f t="shared" si="120"/>
        <v>30–40</v>
      </c>
      <c r="AQ312" s="24">
        <v>31.439399999999999</v>
      </c>
      <c r="AR312" s="24">
        <v>56.060600000000001</v>
      </c>
      <c r="AS312" s="27">
        <f t="shared" si="121"/>
        <v>0.57837136508833753</v>
      </c>
      <c r="AT312" s="45"/>
      <c r="AU312" s="45"/>
      <c r="AV312" s="46"/>
      <c r="AW312" s="45"/>
      <c r="AX312" s="45"/>
      <c r="AY312" s="46"/>
      <c r="AZ312" s="18">
        <v>264.66200000000003</v>
      </c>
      <c r="BA312" s="18">
        <v>469.173</v>
      </c>
      <c r="BB312" s="27">
        <f t="shared" si="124"/>
        <v>0.57251803018476144</v>
      </c>
      <c r="BI312" s="28">
        <v>20.51766666666667</v>
      </c>
      <c r="BK312" s="49"/>
    </row>
    <row r="313" spans="1:63" ht="13.95" customHeight="1" x14ac:dyDescent="0.25">
      <c r="A313" s="22">
        <v>310</v>
      </c>
      <c r="B313" s="22">
        <v>27</v>
      </c>
      <c r="C313" s="22" t="s">
        <v>180</v>
      </c>
      <c r="D313" s="22" t="s">
        <v>1</v>
      </c>
      <c r="M313" s="18">
        <v>150</v>
      </c>
      <c r="N313" s="25" t="str">
        <f t="shared" si="105"/>
        <v>110–180</v>
      </c>
      <c r="O313" s="18">
        <v>37.101790281329919</v>
      </c>
      <c r="P313" s="25" t="str">
        <f t="shared" ref="P313:P361" si="125">IF(O313&gt;44,"&gt;44", IF(O313&gt;26.4,"26–44","&lt;26" ))</f>
        <v>26–44</v>
      </c>
      <c r="Q313" s="18">
        <v>133.0171387096774</v>
      </c>
      <c r="R313" s="25" t="str">
        <f t="shared" si="109"/>
        <v>&gt;58</v>
      </c>
      <c r="S313" s="22" t="s">
        <v>71</v>
      </c>
      <c r="T313" s="40">
        <v>1.2</v>
      </c>
      <c r="U313" s="25" t="str">
        <f t="shared" si="108"/>
        <v>&lt;1.5</v>
      </c>
      <c r="V313" s="48">
        <v>0.10125000000000001</v>
      </c>
      <c r="W313" s="25" t="str">
        <f t="shared" si="115"/>
        <v>0.07–0.11</v>
      </c>
      <c r="X313" s="22">
        <v>2</v>
      </c>
      <c r="Y313" s="22">
        <v>0</v>
      </c>
      <c r="Z313" s="22">
        <v>0</v>
      </c>
      <c r="AA313" s="22">
        <v>0</v>
      </c>
      <c r="AB313" s="22">
        <v>0</v>
      </c>
      <c r="AC313" s="22">
        <v>2</v>
      </c>
      <c r="AD313" s="22">
        <f t="shared" si="113"/>
        <v>5</v>
      </c>
      <c r="AE313" s="22">
        <v>3</v>
      </c>
      <c r="AF313" s="23" t="str">
        <f t="shared" si="122"/>
        <v>&gt;6000</v>
      </c>
      <c r="AG313" s="18">
        <v>8052.01</v>
      </c>
      <c r="AH313" s="18">
        <v>8214.1999999999989</v>
      </c>
      <c r="AI313" s="27">
        <f t="shared" si="123"/>
        <v>1.9942614206694666E-2</v>
      </c>
      <c r="AP313" s="23" t="str">
        <f t="shared" si="120"/>
        <v>20–30</v>
      </c>
      <c r="AQ313" s="24">
        <v>28.404499999999999</v>
      </c>
      <c r="AR313" s="24">
        <v>40.758400000000002</v>
      </c>
      <c r="AS313" s="27">
        <f t="shared" si="121"/>
        <v>0.36111437009390468</v>
      </c>
      <c r="AT313" s="45"/>
      <c r="AU313" s="45"/>
      <c r="AV313" s="46"/>
      <c r="AW313" s="45"/>
      <c r="AX313" s="45"/>
      <c r="AY313" s="46"/>
      <c r="AZ313" s="18">
        <v>225.6</v>
      </c>
      <c r="BA313" s="18">
        <v>335.36</v>
      </c>
      <c r="BB313" s="27">
        <f t="shared" si="124"/>
        <v>0.39644106206871893</v>
      </c>
      <c r="BI313" s="28">
        <v>10.294916666666669</v>
      </c>
      <c r="BK313" s="49"/>
    </row>
    <row r="314" spans="1:63" ht="13.95" customHeight="1" x14ac:dyDescent="0.25">
      <c r="A314" s="22">
        <v>311</v>
      </c>
      <c r="B314" s="22">
        <v>27</v>
      </c>
      <c r="C314" s="22" t="s">
        <v>180</v>
      </c>
      <c r="D314" s="22" t="s">
        <v>1</v>
      </c>
      <c r="M314" s="18">
        <v>150</v>
      </c>
      <c r="N314" s="25" t="str">
        <f t="shared" si="105"/>
        <v>110–180</v>
      </c>
      <c r="O314" s="18">
        <v>37.101790281329919</v>
      </c>
      <c r="P314" s="25" t="str">
        <f t="shared" si="125"/>
        <v>26–44</v>
      </c>
      <c r="Q314" s="18">
        <v>133.0171387096774</v>
      </c>
      <c r="R314" s="25" t="str">
        <f t="shared" si="109"/>
        <v>&gt;58</v>
      </c>
      <c r="S314" s="22" t="s">
        <v>71</v>
      </c>
      <c r="T314" s="40">
        <v>1.2</v>
      </c>
      <c r="U314" s="25" t="str">
        <f t="shared" si="108"/>
        <v>&lt;1.5</v>
      </c>
      <c r="V314" s="48">
        <v>0.10125000000000001</v>
      </c>
      <c r="W314" s="25" t="str">
        <f t="shared" si="115"/>
        <v>0.07–0.11</v>
      </c>
      <c r="X314" s="22">
        <v>2</v>
      </c>
      <c r="Y314" s="22">
        <v>0</v>
      </c>
      <c r="Z314" s="22">
        <v>0</v>
      </c>
      <c r="AA314" s="22">
        <v>0</v>
      </c>
      <c r="AB314" s="22">
        <v>0</v>
      </c>
      <c r="AC314" s="22">
        <v>2</v>
      </c>
      <c r="AD314" s="22">
        <f t="shared" si="113"/>
        <v>5</v>
      </c>
      <c r="AE314" s="22">
        <v>3</v>
      </c>
      <c r="AF314" s="23" t="str">
        <f t="shared" si="122"/>
        <v>&gt;6000</v>
      </c>
      <c r="AG314" s="18">
        <v>8052.01</v>
      </c>
      <c r="AH314" s="18">
        <v>8655.52</v>
      </c>
      <c r="AI314" s="27">
        <f t="shared" si="123"/>
        <v>7.2275517997248781E-2</v>
      </c>
      <c r="AP314" s="23" t="str">
        <f t="shared" si="120"/>
        <v>20–30</v>
      </c>
      <c r="AQ314" s="24">
        <v>28.404499999999999</v>
      </c>
      <c r="AR314" s="24">
        <v>47.5197</v>
      </c>
      <c r="AS314" s="27">
        <f t="shared" si="121"/>
        <v>0.51459677858374975</v>
      </c>
      <c r="AT314" s="45"/>
      <c r="AU314" s="45"/>
      <c r="AV314" s="46"/>
      <c r="AW314" s="45"/>
      <c r="AX314" s="45"/>
      <c r="AY314" s="46"/>
      <c r="AZ314" s="18">
        <v>225.6</v>
      </c>
      <c r="BA314" s="18">
        <v>418.33599999999996</v>
      </c>
      <c r="BB314" s="27">
        <f t="shared" si="124"/>
        <v>0.6175214177555457</v>
      </c>
      <c r="BI314" s="28">
        <v>15.929333333333336</v>
      </c>
      <c r="BK314" s="49"/>
    </row>
    <row r="315" spans="1:63" ht="13.95" customHeight="1" x14ac:dyDescent="0.25">
      <c r="A315" s="22">
        <v>312</v>
      </c>
      <c r="B315" s="22">
        <v>27</v>
      </c>
      <c r="C315" s="22" t="s">
        <v>180</v>
      </c>
      <c r="D315" s="22" t="s">
        <v>1</v>
      </c>
      <c r="M315" s="18">
        <v>150</v>
      </c>
      <c r="N315" s="25" t="str">
        <f t="shared" si="105"/>
        <v>110–180</v>
      </c>
      <c r="O315" s="18">
        <v>37.101790281329919</v>
      </c>
      <c r="P315" s="25" t="str">
        <f t="shared" si="125"/>
        <v>26–44</v>
      </c>
      <c r="Q315" s="18">
        <v>133.0171387096774</v>
      </c>
      <c r="R315" s="25" t="str">
        <f t="shared" si="109"/>
        <v>&gt;58</v>
      </c>
      <c r="S315" s="22" t="s">
        <v>71</v>
      </c>
      <c r="T315" s="40">
        <v>1.2</v>
      </c>
      <c r="U315" s="25" t="str">
        <f t="shared" si="108"/>
        <v>&lt;1.5</v>
      </c>
      <c r="V315" s="48">
        <v>0.10125000000000001</v>
      </c>
      <c r="W315" s="25" t="str">
        <f t="shared" si="115"/>
        <v>0.07–0.11</v>
      </c>
      <c r="X315" s="22">
        <v>2</v>
      </c>
      <c r="Y315" s="22">
        <v>0</v>
      </c>
      <c r="Z315" s="22">
        <v>0</v>
      </c>
      <c r="AA315" s="22">
        <v>0</v>
      </c>
      <c r="AB315" s="22">
        <v>0</v>
      </c>
      <c r="AC315" s="22">
        <v>2</v>
      </c>
      <c r="AD315" s="22">
        <f t="shared" si="113"/>
        <v>5</v>
      </c>
      <c r="AE315" s="22">
        <v>3</v>
      </c>
      <c r="AF315" s="23" t="str">
        <f t="shared" si="122"/>
        <v>&gt;6000</v>
      </c>
      <c r="AG315" s="18">
        <v>8472.24</v>
      </c>
      <c r="AH315" s="18">
        <v>8466.16</v>
      </c>
      <c r="AI315" s="27">
        <f t="shared" si="123"/>
        <v>-7.1789546369465274E-4</v>
      </c>
      <c r="AP315" s="23" t="str">
        <f t="shared" si="120"/>
        <v>30–40</v>
      </c>
      <c r="AQ315" s="24">
        <v>31.5745</v>
      </c>
      <c r="AR315" s="24">
        <v>48.782499999999999</v>
      </c>
      <c r="AS315" s="27">
        <f t="shared" si="121"/>
        <v>0.43502180918858913</v>
      </c>
      <c r="AT315" s="45"/>
      <c r="AU315" s="45"/>
      <c r="AV315" s="46"/>
      <c r="AW315" s="45"/>
      <c r="AX315" s="45"/>
      <c r="AY315" s="46"/>
      <c r="AZ315" s="18">
        <v>265.78800000000001</v>
      </c>
      <c r="BA315" s="18">
        <v>414.06599999999997</v>
      </c>
      <c r="BB315" s="27">
        <f t="shared" si="124"/>
        <v>0.44332638287596682</v>
      </c>
      <c r="BI315" s="28">
        <v>14.34</v>
      </c>
      <c r="BK315" s="49"/>
    </row>
    <row r="316" spans="1:63" ht="13.95" customHeight="1" x14ac:dyDescent="0.25">
      <c r="A316" s="22">
        <v>313</v>
      </c>
      <c r="B316" s="22">
        <v>27</v>
      </c>
      <c r="C316" s="22" t="s">
        <v>180</v>
      </c>
      <c r="D316" s="22" t="s">
        <v>1</v>
      </c>
      <c r="M316" s="18">
        <v>150</v>
      </c>
      <c r="N316" s="25" t="str">
        <f t="shared" si="105"/>
        <v>110–180</v>
      </c>
      <c r="O316" s="18">
        <v>37.101790281329919</v>
      </c>
      <c r="P316" s="25" t="str">
        <f t="shared" si="125"/>
        <v>26–44</v>
      </c>
      <c r="Q316" s="18">
        <v>133.0171387096774</v>
      </c>
      <c r="R316" s="25" t="str">
        <f t="shared" si="109"/>
        <v>&gt;58</v>
      </c>
      <c r="S316" s="22" t="s">
        <v>71</v>
      </c>
      <c r="T316" s="40">
        <v>1.2</v>
      </c>
      <c r="U316" s="25" t="str">
        <f t="shared" si="108"/>
        <v>&lt;1.5</v>
      </c>
      <c r="V316" s="48">
        <v>0.10125000000000001</v>
      </c>
      <c r="W316" s="25" t="str">
        <f t="shared" si="115"/>
        <v>0.07–0.11</v>
      </c>
      <c r="X316" s="22">
        <v>2</v>
      </c>
      <c r="Y316" s="22">
        <v>0</v>
      </c>
      <c r="Z316" s="22">
        <v>0</v>
      </c>
      <c r="AA316" s="22">
        <v>0</v>
      </c>
      <c r="AB316" s="22">
        <v>0</v>
      </c>
      <c r="AC316" s="22">
        <v>2</v>
      </c>
      <c r="AD316" s="22">
        <f t="shared" si="113"/>
        <v>5</v>
      </c>
      <c r="AE316" s="22">
        <v>3</v>
      </c>
      <c r="AF316" s="23" t="str">
        <f t="shared" si="122"/>
        <v>&gt;6000</v>
      </c>
      <c r="AG316" s="18">
        <v>8472.24</v>
      </c>
      <c r="AH316" s="18">
        <v>8460.08</v>
      </c>
      <c r="AI316" s="27">
        <f t="shared" si="123"/>
        <v>-1.4363066715586644E-3</v>
      </c>
      <c r="AP316" s="23" t="str">
        <f t="shared" si="120"/>
        <v>30–40</v>
      </c>
      <c r="AQ316" s="24">
        <v>31.5745</v>
      </c>
      <c r="AR316" s="24">
        <v>55.540500000000002</v>
      </c>
      <c r="AS316" s="27">
        <f t="shared" si="121"/>
        <v>0.56476265156040939</v>
      </c>
      <c r="AT316" s="45"/>
      <c r="AU316" s="45"/>
      <c r="AV316" s="46"/>
      <c r="AW316" s="45"/>
      <c r="AX316" s="45"/>
      <c r="AY316" s="46"/>
      <c r="AZ316" s="18">
        <v>265.78800000000001</v>
      </c>
      <c r="BA316" s="18">
        <v>467.29500000000002</v>
      </c>
      <c r="BB316" s="27">
        <f t="shared" si="124"/>
        <v>0.56426175135139389</v>
      </c>
      <c r="BI316" s="28">
        <v>19.971666666666668</v>
      </c>
      <c r="BK316" s="49"/>
    </row>
    <row r="317" spans="1:63" ht="13.95" customHeight="1" x14ac:dyDescent="0.25">
      <c r="A317" s="22">
        <v>314</v>
      </c>
      <c r="B317" s="22">
        <v>28</v>
      </c>
      <c r="C317" s="22" t="s">
        <v>516</v>
      </c>
      <c r="D317" s="22" t="s">
        <v>1</v>
      </c>
      <c r="E317" s="23">
        <v>9.6999999999999993</v>
      </c>
      <c r="F317" s="23" t="str">
        <f>IF(E317&gt;0.5, "&gt;0.5", "≤0.5")</f>
        <v>&gt;0.5</v>
      </c>
      <c r="G317" s="24">
        <v>7.5</v>
      </c>
      <c r="H317" s="23" t="str">
        <f>IF(G317&gt;7,"&gt;7.0","≤7.0")</f>
        <v>&gt;7.0</v>
      </c>
      <c r="M317" s="18">
        <v>225</v>
      </c>
      <c r="N317" s="25" t="str">
        <f t="shared" si="105"/>
        <v>&gt;180</v>
      </c>
      <c r="O317" s="18">
        <v>59.4</v>
      </c>
      <c r="P317" s="25" t="str">
        <f t="shared" si="125"/>
        <v>&gt;44</v>
      </c>
      <c r="Q317" s="18">
        <v>112.05</v>
      </c>
      <c r="R317" s="25" t="str">
        <f t="shared" si="109"/>
        <v>&gt;58</v>
      </c>
      <c r="S317" s="22" t="s">
        <v>13</v>
      </c>
      <c r="T317" s="40">
        <v>1.2</v>
      </c>
      <c r="U317" s="25" t="str">
        <f t="shared" si="108"/>
        <v>&lt;1.5</v>
      </c>
      <c r="V317" s="48">
        <v>0.1</v>
      </c>
      <c r="W317" s="25" t="str">
        <f t="shared" si="115"/>
        <v>0.07–0.11</v>
      </c>
      <c r="X317" s="22">
        <v>2</v>
      </c>
      <c r="Y317" s="22">
        <v>0</v>
      </c>
      <c r="Z317" s="22">
        <v>0</v>
      </c>
      <c r="AA317" s="22">
        <v>0</v>
      </c>
      <c r="AB317" s="22">
        <v>0</v>
      </c>
      <c r="AC317" s="22">
        <v>2</v>
      </c>
      <c r="AD317" s="22">
        <f t="shared" si="113"/>
        <v>5</v>
      </c>
      <c r="AE317" s="22">
        <v>4</v>
      </c>
      <c r="AF317" s="23" t="str">
        <f t="shared" si="122"/>
        <v>&gt;6000</v>
      </c>
      <c r="AG317" s="18">
        <v>8023.32</v>
      </c>
      <c r="AH317" s="18">
        <v>7696.79</v>
      </c>
      <c r="AI317" s="27">
        <f t="shared" si="123"/>
        <v>-4.1548942482966832E-2</v>
      </c>
      <c r="AP317" s="23" t="str">
        <f t="shared" si="120"/>
        <v>&gt;40</v>
      </c>
      <c r="AQ317" s="24">
        <v>42.151200000000003</v>
      </c>
      <c r="AR317" s="24">
        <v>53.197699999999998</v>
      </c>
      <c r="AS317" s="27">
        <f t="shared" si="121"/>
        <v>0.23275200853681666</v>
      </c>
      <c r="AT317" s="45"/>
      <c r="AU317" s="45"/>
      <c r="AV317" s="46"/>
      <c r="AW317" s="45"/>
      <c r="AX317" s="45"/>
      <c r="AY317" s="46"/>
      <c r="AZ317" s="18">
        <v>338.192565984</v>
      </c>
      <c r="BA317" s="18">
        <v>409.45152538299999</v>
      </c>
      <c r="BB317" s="27">
        <f t="shared" si="124"/>
        <v>0.19120306605384993</v>
      </c>
      <c r="BI317" s="28">
        <v>9.2054166666666628</v>
      </c>
      <c r="BK317" s="49"/>
    </row>
    <row r="318" spans="1:63" ht="13.95" customHeight="1" x14ac:dyDescent="0.25">
      <c r="A318" s="22">
        <v>315</v>
      </c>
      <c r="B318" s="22">
        <v>29</v>
      </c>
      <c r="C318" s="22" t="s">
        <v>517</v>
      </c>
      <c r="D318" s="22" t="s">
        <v>1</v>
      </c>
      <c r="K318" s="24">
        <v>12.8</v>
      </c>
      <c r="L318" s="23" t="str">
        <f t="shared" ref="L318:L337" si="126">IF(K318&gt;20,"&gt;20",IF(K318&gt;10,"10–20","&lt;10"))</f>
        <v>10–20</v>
      </c>
      <c r="M318" s="18">
        <v>210</v>
      </c>
      <c r="N318" s="25" t="str">
        <f t="shared" si="105"/>
        <v>&gt;180</v>
      </c>
      <c r="O318" s="18">
        <v>60.72</v>
      </c>
      <c r="P318" s="25" t="str">
        <f t="shared" si="125"/>
        <v>&gt;44</v>
      </c>
      <c r="Q318" s="18">
        <v>136.94999999999999</v>
      </c>
      <c r="R318" s="25" t="str">
        <f t="shared" si="109"/>
        <v>&gt;58</v>
      </c>
      <c r="S318" s="22" t="s">
        <v>8</v>
      </c>
      <c r="T318" s="40">
        <v>2.1791999999999998</v>
      </c>
      <c r="U318" s="25" t="str">
        <f t="shared" si="108"/>
        <v>1.5–3</v>
      </c>
      <c r="V318" s="48">
        <v>6.8099999999999994E-2</v>
      </c>
      <c r="W318" s="25" t="str">
        <f t="shared" si="115"/>
        <v>0.07–0.11</v>
      </c>
      <c r="X318" s="22">
        <v>4</v>
      </c>
      <c r="Y318" s="22">
        <v>0</v>
      </c>
      <c r="Z318" s="22">
        <v>0</v>
      </c>
      <c r="AA318" s="22">
        <v>0</v>
      </c>
      <c r="AB318" s="22">
        <v>0</v>
      </c>
      <c r="AC318" s="22">
        <v>4</v>
      </c>
      <c r="AD318" s="22">
        <f t="shared" si="113"/>
        <v>5</v>
      </c>
      <c r="AE318" s="22">
        <v>3</v>
      </c>
      <c r="AP318" s="23" t="str">
        <f t="shared" si="120"/>
        <v>20–30</v>
      </c>
      <c r="AQ318" s="24">
        <v>24.6</v>
      </c>
      <c r="AR318" s="24">
        <v>43.4</v>
      </c>
      <c r="AS318" s="27">
        <f t="shared" si="121"/>
        <v>0.56771299816804199</v>
      </c>
      <c r="AT318" s="45"/>
      <c r="AU318" s="45"/>
      <c r="AV318" s="46"/>
      <c r="AW318" s="45"/>
      <c r="AX318" s="45"/>
      <c r="AY318" s="46"/>
      <c r="BI318" s="28">
        <v>8.627019089574155</v>
      </c>
      <c r="BK318" s="49"/>
    </row>
    <row r="319" spans="1:63" ht="13.95" customHeight="1" x14ac:dyDescent="0.25">
      <c r="A319" s="22">
        <v>316</v>
      </c>
      <c r="B319" s="22">
        <v>29</v>
      </c>
      <c r="C319" s="22" t="s">
        <v>517</v>
      </c>
      <c r="D319" s="22" t="s">
        <v>1</v>
      </c>
      <c r="K319" s="24">
        <v>12.8</v>
      </c>
      <c r="L319" s="23" t="str">
        <f t="shared" si="126"/>
        <v>10–20</v>
      </c>
      <c r="M319" s="18">
        <v>210</v>
      </c>
      <c r="N319" s="25" t="str">
        <f t="shared" ref="N319:N361" si="127">IF(M319&gt;180,"&gt;180", IF(M319&gt;110,"110–180","&lt;110" ))</f>
        <v>&gt;180</v>
      </c>
      <c r="O319" s="18">
        <v>60.72</v>
      </c>
      <c r="P319" s="25" t="str">
        <f t="shared" si="125"/>
        <v>&gt;44</v>
      </c>
      <c r="Q319" s="18">
        <v>136.94999999999999</v>
      </c>
      <c r="R319" s="25" t="str">
        <f t="shared" si="109"/>
        <v>&gt;58</v>
      </c>
      <c r="S319" s="22" t="s">
        <v>8</v>
      </c>
      <c r="T319" s="40">
        <v>2.1791999999999998</v>
      </c>
      <c r="U319" s="25" t="str">
        <f t="shared" si="108"/>
        <v>1.5–3</v>
      </c>
      <c r="V319" s="48">
        <v>6.8099999999999994E-2</v>
      </c>
      <c r="W319" s="25" t="str">
        <f t="shared" si="115"/>
        <v>0.07–0.11</v>
      </c>
      <c r="X319" s="22">
        <v>4</v>
      </c>
      <c r="Y319" s="22">
        <v>0</v>
      </c>
      <c r="Z319" s="22">
        <v>0</v>
      </c>
      <c r="AA319" s="22">
        <v>0</v>
      </c>
      <c r="AB319" s="22">
        <v>0</v>
      </c>
      <c r="AC319" s="22">
        <v>4</v>
      </c>
      <c r="AD319" s="22">
        <f t="shared" si="113"/>
        <v>5</v>
      </c>
      <c r="AE319" s="22">
        <v>3</v>
      </c>
      <c r="AP319" s="23" t="str">
        <f t="shared" si="120"/>
        <v>30–40</v>
      </c>
      <c r="AQ319" s="24">
        <v>30.8</v>
      </c>
      <c r="AR319" s="24">
        <v>42.5</v>
      </c>
      <c r="AS319" s="27">
        <f t="shared" si="121"/>
        <v>0.32198938595084237</v>
      </c>
      <c r="AT319" s="45"/>
      <c r="AU319" s="45"/>
      <c r="AV319" s="46"/>
      <c r="AW319" s="45"/>
      <c r="AX319" s="45"/>
      <c r="AY319" s="46"/>
      <c r="BI319" s="28">
        <v>5.3689427312775333</v>
      </c>
      <c r="BK319" s="49"/>
    </row>
    <row r="320" spans="1:63" ht="13.95" customHeight="1" x14ac:dyDescent="0.25">
      <c r="A320" s="22">
        <v>317</v>
      </c>
      <c r="B320" s="22">
        <v>29</v>
      </c>
      <c r="C320" s="22" t="s">
        <v>517</v>
      </c>
      <c r="D320" s="22" t="s">
        <v>1</v>
      </c>
      <c r="K320" s="24">
        <v>12.8</v>
      </c>
      <c r="L320" s="23" t="str">
        <f t="shared" si="126"/>
        <v>10–20</v>
      </c>
      <c r="M320" s="18">
        <v>210</v>
      </c>
      <c r="N320" s="25" t="str">
        <f t="shared" si="127"/>
        <v>&gt;180</v>
      </c>
      <c r="O320" s="18">
        <v>60.72</v>
      </c>
      <c r="P320" s="25" t="str">
        <f t="shared" si="125"/>
        <v>&gt;44</v>
      </c>
      <c r="Q320" s="18">
        <v>136.94999999999999</v>
      </c>
      <c r="R320" s="25" t="str">
        <f t="shared" si="109"/>
        <v>&gt;58</v>
      </c>
      <c r="S320" s="22" t="s">
        <v>8</v>
      </c>
      <c r="T320" s="40">
        <v>2.1791999999999998</v>
      </c>
      <c r="U320" s="25" t="str">
        <f t="shared" si="108"/>
        <v>1.5–3</v>
      </c>
      <c r="V320" s="48">
        <v>6.8099999999999994E-2</v>
      </c>
      <c r="W320" s="25" t="str">
        <f t="shared" si="115"/>
        <v>0.07–0.11</v>
      </c>
      <c r="X320" s="22">
        <v>4</v>
      </c>
      <c r="Y320" s="22">
        <v>0</v>
      </c>
      <c r="Z320" s="22">
        <v>0</v>
      </c>
      <c r="AA320" s="22">
        <v>0</v>
      </c>
      <c r="AB320" s="22">
        <v>0</v>
      </c>
      <c r="AC320" s="22">
        <v>4</v>
      </c>
      <c r="AD320" s="22">
        <f t="shared" si="113"/>
        <v>5</v>
      </c>
      <c r="AE320" s="22">
        <v>3</v>
      </c>
      <c r="AP320" s="23" t="str">
        <f t="shared" si="120"/>
        <v>20–30</v>
      </c>
      <c r="AQ320" s="24">
        <v>24</v>
      </c>
      <c r="AR320" s="24">
        <v>45.4</v>
      </c>
      <c r="AS320" s="27">
        <f t="shared" si="121"/>
        <v>0.63745827469935668</v>
      </c>
      <c r="AT320" s="45"/>
      <c r="AU320" s="45"/>
      <c r="AV320" s="46"/>
      <c r="AW320" s="45"/>
      <c r="AX320" s="45"/>
      <c r="AY320" s="46"/>
      <c r="BI320" s="28">
        <v>9.8201174743024957</v>
      </c>
      <c r="BK320" s="49"/>
    </row>
    <row r="321" spans="1:63" ht="13.95" customHeight="1" x14ac:dyDescent="0.25">
      <c r="A321" s="22">
        <v>318</v>
      </c>
      <c r="B321" s="22">
        <v>29</v>
      </c>
      <c r="C321" s="22" t="s">
        <v>517</v>
      </c>
      <c r="D321" s="22" t="s">
        <v>1</v>
      </c>
      <c r="K321" s="24">
        <v>12.8</v>
      </c>
      <c r="L321" s="23" t="str">
        <f t="shared" si="126"/>
        <v>10–20</v>
      </c>
      <c r="M321" s="18">
        <v>210</v>
      </c>
      <c r="N321" s="25" t="str">
        <f t="shared" si="127"/>
        <v>&gt;180</v>
      </c>
      <c r="O321" s="18">
        <v>60.72</v>
      </c>
      <c r="P321" s="25" t="str">
        <f t="shared" si="125"/>
        <v>&gt;44</v>
      </c>
      <c r="Q321" s="18">
        <v>136.94999999999999</v>
      </c>
      <c r="R321" s="25" t="str">
        <f t="shared" si="109"/>
        <v>&gt;58</v>
      </c>
      <c r="S321" s="22" t="s">
        <v>8</v>
      </c>
      <c r="T321" s="40">
        <v>2.1791999999999998</v>
      </c>
      <c r="U321" s="25" t="str">
        <f t="shared" si="108"/>
        <v>1.5–3</v>
      </c>
      <c r="V321" s="48">
        <v>6.8099999999999994E-2</v>
      </c>
      <c r="W321" s="25" t="str">
        <f t="shared" si="115"/>
        <v>0.07–0.11</v>
      </c>
      <c r="X321" s="22">
        <v>4</v>
      </c>
      <c r="Y321" s="22">
        <v>0</v>
      </c>
      <c r="Z321" s="22">
        <v>0</v>
      </c>
      <c r="AA321" s="22">
        <v>0</v>
      </c>
      <c r="AB321" s="22">
        <v>0</v>
      </c>
      <c r="AC321" s="22">
        <v>4</v>
      </c>
      <c r="AD321" s="22">
        <f t="shared" si="113"/>
        <v>5</v>
      </c>
      <c r="AE321" s="22">
        <v>3</v>
      </c>
      <c r="AP321" s="23" t="str">
        <f t="shared" si="120"/>
        <v>20–30</v>
      </c>
      <c r="AQ321" s="24">
        <v>28.3</v>
      </c>
      <c r="AR321" s="24">
        <v>54.7</v>
      </c>
      <c r="AS321" s="27">
        <f t="shared" si="121"/>
        <v>0.65900190477874354</v>
      </c>
      <c r="AT321" s="45"/>
      <c r="AU321" s="45"/>
      <c r="AV321" s="46"/>
      <c r="AW321" s="45"/>
      <c r="AX321" s="45"/>
      <c r="AY321" s="46"/>
      <c r="BI321" s="28">
        <v>12.114537444933923</v>
      </c>
      <c r="BK321" s="49"/>
    </row>
    <row r="322" spans="1:63" ht="13.95" customHeight="1" x14ac:dyDescent="0.25">
      <c r="A322" s="22">
        <v>319</v>
      </c>
      <c r="B322" s="22">
        <v>29</v>
      </c>
      <c r="C322" s="22" t="s">
        <v>517</v>
      </c>
      <c r="D322" s="22" t="s">
        <v>1</v>
      </c>
      <c r="K322" s="24">
        <v>12.8</v>
      </c>
      <c r="L322" s="23" t="str">
        <f t="shared" si="126"/>
        <v>10–20</v>
      </c>
      <c r="M322" s="18">
        <v>210</v>
      </c>
      <c r="N322" s="25" t="str">
        <f t="shared" si="127"/>
        <v>&gt;180</v>
      </c>
      <c r="O322" s="18">
        <v>60.72</v>
      </c>
      <c r="P322" s="25" t="str">
        <f t="shared" si="125"/>
        <v>&gt;44</v>
      </c>
      <c r="Q322" s="18">
        <v>136.94999999999999</v>
      </c>
      <c r="R322" s="25" t="str">
        <f t="shared" si="109"/>
        <v>&gt;58</v>
      </c>
      <c r="S322" s="22" t="s">
        <v>8</v>
      </c>
      <c r="T322" s="40">
        <v>2.1791999999999998</v>
      </c>
      <c r="U322" s="25" t="str">
        <f t="shared" si="108"/>
        <v>1.5–3</v>
      </c>
      <c r="V322" s="48">
        <v>6.8099999999999994E-2</v>
      </c>
      <c r="W322" s="25" t="str">
        <f t="shared" si="115"/>
        <v>0.07–0.11</v>
      </c>
      <c r="X322" s="22">
        <v>4</v>
      </c>
      <c r="Y322" s="22">
        <v>0</v>
      </c>
      <c r="Z322" s="22">
        <v>0</v>
      </c>
      <c r="AA322" s="22">
        <v>0</v>
      </c>
      <c r="AB322" s="22">
        <v>0</v>
      </c>
      <c r="AC322" s="22">
        <v>4</v>
      </c>
      <c r="AD322" s="22">
        <f t="shared" si="113"/>
        <v>5</v>
      </c>
      <c r="AE322" s="22">
        <v>3</v>
      </c>
      <c r="AP322" s="23" t="str">
        <f t="shared" si="120"/>
        <v>20–30</v>
      </c>
      <c r="AQ322" s="24">
        <v>25.6</v>
      </c>
      <c r="AR322" s="24">
        <v>47</v>
      </c>
      <c r="AS322" s="27">
        <f t="shared" si="121"/>
        <v>0.60755525022454182</v>
      </c>
      <c r="AT322" s="45"/>
      <c r="AU322" s="45"/>
      <c r="AV322" s="46"/>
      <c r="AW322" s="45"/>
      <c r="AX322" s="45"/>
      <c r="AY322" s="46"/>
      <c r="BI322" s="28">
        <v>9.8201174743024957</v>
      </c>
      <c r="BK322" s="49"/>
    </row>
    <row r="323" spans="1:63" ht="13.95" customHeight="1" x14ac:dyDescent="0.25">
      <c r="A323" s="22">
        <v>320</v>
      </c>
      <c r="B323" s="22">
        <v>29</v>
      </c>
      <c r="C323" s="22" t="s">
        <v>517</v>
      </c>
      <c r="D323" s="22" t="s">
        <v>1</v>
      </c>
      <c r="K323" s="24">
        <v>12.8</v>
      </c>
      <c r="L323" s="23" t="str">
        <f t="shared" si="126"/>
        <v>10–20</v>
      </c>
      <c r="M323" s="18">
        <v>210</v>
      </c>
      <c r="N323" s="25" t="str">
        <f t="shared" si="127"/>
        <v>&gt;180</v>
      </c>
      <c r="O323" s="18">
        <v>60.72</v>
      </c>
      <c r="P323" s="25" t="str">
        <f t="shared" si="125"/>
        <v>&gt;44</v>
      </c>
      <c r="Q323" s="18">
        <v>136.94999999999999</v>
      </c>
      <c r="R323" s="25" t="str">
        <f t="shared" si="109"/>
        <v>&gt;58</v>
      </c>
      <c r="S323" s="22" t="s">
        <v>8</v>
      </c>
      <c r="T323" s="40">
        <v>2.1791999999999998</v>
      </c>
      <c r="U323" s="25" t="str">
        <f t="shared" si="108"/>
        <v>1.5–3</v>
      </c>
      <c r="V323" s="48">
        <v>6.8099999999999994E-2</v>
      </c>
      <c r="W323" s="25" t="str">
        <f t="shared" si="115"/>
        <v>0.07–0.11</v>
      </c>
      <c r="X323" s="22">
        <v>4</v>
      </c>
      <c r="Y323" s="22">
        <v>0</v>
      </c>
      <c r="Z323" s="22">
        <v>0</v>
      </c>
      <c r="AA323" s="22">
        <v>0</v>
      </c>
      <c r="AB323" s="22">
        <v>0</v>
      </c>
      <c r="AC323" s="22">
        <v>4</v>
      </c>
      <c r="AD323" s="22">
        <f t="shared" si="113"/>
        <v>5</v>
      </c>
      <c r="AE323" s="22">
        <v>3</v>
      </c>
      <c r="AP323" s="23" t="str">
        <f t="shared" si="120"/>
        <v>20–30</v>
      </c>
      <c r="AQ323" s="24">
        <v>25.2</v>
      </c>
      <c r="AR323" s="24">
        <v>44.9</v>
      </c>
      <c r="AS323" s="27">
        <f t="shared" si="121"/>
        <v>0.57759380023083096</v>
      </c>
      <c r="AT323" s="45"/>
      <c r="AU323" s="45"/>
      <c r="AV323" s="46"/>
      <c r="AW323" s="45"/>
      <c r="AX323" s="45"/>
      <c r="AY323" s="46"/>
      <c r="BI323" s="28">
        <v>9.0400146842878133</v>
      </c>
      <c r="BK323" s="49"/>
    </row>
    <row r="324" spans="1:63" ht="13.95" customHeight="1" x14ac:dyDescent="0.25">
      <c r="A324" s="22">
        <v>321</v>
      </c>
      <c r="B324" s="22">
        <v>29</v>
      </c>
      <c r="C324" s="22" t="s">
        <v>517</v>
      </c>
      <c r="D324" s="22" t="s">
        <v>1</v>
      </c>
      <c r="K324" s="24">
        <v>12.8</v>
      </c>
      <c r="L324" s="23" t="str">
        <f t="shared" si="126"/>
        <v>10–20</v>
      </c>
      <c r="M324" s="18">
        <v>210</v>
      </c>
      <c r="N324" s="25" t="str">
        <f t="shared" si="127"/>
        <v>&gt;180</v>
      </c>
      <c r="O324" s="18">
        <v>60.72</v>
      </c>
      <c r="P324" s="25" t="str">
        <f t="shared" si="125"/>
        <v>&gt;44</v>
      </c>
      <c r="Q324" s="18">
        <v>136.94999999999999</v>
      </c>
      <c r="R324" s="25" t="str">
        <f t="shared" si="109"/>
        <v>&gt;58</v>
      </c>
      <c r="S324" s="22" t="s">
        <v>8</v>
      </c>
      <c r="T324" s="40">
        <v>2.1791999999999998</v>
      </c>
      <c r="U324" s="25" t="str">
        <f t="shared" si="108"/>
        <v>1.5–3</v>
      </c>
      <c r="V324" s="48">
        <v>6.8099999999999994E-2</v>
      </c>
      <c r="W324" s="25" t="str">
        <f t="shared" si="115"/>
        <v>0.07–0.11</v>
      </c>
      <c r="X324" s="22">
        <v>4</v>
      </c>
      <c r="Y324" s="22">
        <v>0</v>
      </c>
      <c r="Z324" s="22">
        <v>0</v>
      </c>
      <c r="AA324" s="22">
        <v>0</v>
      </c>
      <c r="AB324" s="22">
        <v>0</v>
      </c>
      <c r="AC324" s="22">
        <v>4</v>
      </c>
      <c r="AD324" s="22">
        <f t="shared" si="113"/>
        <v>5</v>
      </c>
      <c r="AE324" s="22">
        <v>3</v>
      </c>
      <c r="AP324" s="23" t="str">
        <f t="shared" si="120"/>
        <v>30–40</v>
      </c>
      <c r="AQ324" s="24">
        <v>32.4</v>
      </c>
      <c r="AR324" s="24">
        <v>57.6</v>
      </c>
      <c r="AS324" s="27">
        <f t="shared" si="121"/>
        <v>0.57536414490356191</v>
      </c>
      <c r="AT324" s="45"/>
      <c r="AU324" s="45"/>
      <c r="AV324" s="46"/>
      <c r="AW324" s="45"/>
      <c r="AX324" s="45"/>
      <c r="AY324" s="46"/>
      <c r="BI324" s="28">
        <v>11.563876651982381</v>
      </c>
      <c r="BK324" s="49"/>
    </row>
    <row r="325" spans="1:63" ht="13.95" customHeight="1" x14ac:dyDescent="0.25">
      <c r="A325" s="22">
        <v>322</v>
      </c>
      <c r="B325" s="22">
        <v>29</v>
      </c>
      <c r="C325" s="22" t="s">
        <v>517</v>
      </c>
      <c r="D325" s="22" t="s">
        <v>1</v>
      </c>
      <c r="K325" s="24">
        <v>12.8</v>
      </c>
      <c r="L325" s="23" t="str">
        <f t="shared" si="126"/>
        <v>10–20</v>
      </c>
      <c r="M325" s="18">
        <v>210</v>
      </c>
      <c r="N325" s="25" t="str">
        <f t="shared" si="127"/>
        <v>&gt;180</v>
      </c>
      <c r="O325" s="18">
        <v>60.72</v>
      </c>
      <c r="P325" s="25" t="str">
        <f t="shared" si="125"/>
        <v>&gt;44</v>
      </c>
      <c r="Q325" s="18">
        <v>136.94999999999999</v>
      </c>
      <c r="R325" s="25" t="str">
        <f t="shared" si="109"/>
        <v>&gt;58</v>
      </c>
      <c r="S325" s="22" t="s">
        <v>8</v>
      </c>
      <c r="T325" s="40">
        <v>2.1791999999999998</v>
      </c>
      <c r="U325" s="25" t="str">
        <f t="shared" si="108"/>
        <v>1.5–3</v>
      </c>
      <c r="V325" s="48">
        <v>6.8099999999999994E-2</v>
      </c>
      <c r="W325" s="25" t="str">
        <f t="shared" si="115"/>
        <v>0.07–0.11</v>
      </c>
      <c r="X325" s="22">
        <v>4</v>
      </c>
      <c r="Y325" s="22">
        <v>0</v>
      </c>
      <c r="Z325" s="22">
        <v>0</v>
      </c>
      <c r="AA325" s="22">
        <v>0</v>
      </c>
      <c r="AB325" s="22">
        <v>0</v>
      </c>
      <c r="AC325" s="22">
        <v>4</v>
      </c>
      <c r="AD325" s="22">
        <f t="shared" si="113"/>
        <v>5</v>
      </c>
      <c r="AE325" s="22">
        <v>3</v>
      </c>
      <c r="AP325" s="23" t="str">
        <f t="shared" si="120"/>
        <v>20–30</v>
      </c>
      <c r="AQ325" s="24">
        <v>26.2</v>
      </c>
      <c r="AR325" s="24">
        <v>48.4</v>
      </c>
      <c r="AS325" s="27">
        <f t="shared" si="121"/>
        <v>0.61374040295553478</v>
      </c>
      <c r="AT325" s="45"/>
      <c r="AU325" s="45"/>
      <c r="AV325" s="46"/>
      <c r="AW325" s="45"/>
      <c r="AX325" s="45"/>
      <c r="AY325" s="46"/>
      <c r="BI325" s="28">
        <v>10.187224669603525</v>
      </c>
      <c r="BK325" s="49"/>
    </row>
    <row r="326" spans="1:63" ht="13.95" customHeight="1" x14ac:dyDescent="0.25">
      <c r="A326" s="22">
        <v>323</v>
      </c>
      <c r="B326" s="22">
        <v>29</v>
      </c>
      <c r="C326" s="22" t="s">
        <v>517</v>
      </c>
      <c r="D326" s="22" t="s">
        <v>1</v>
      </c>
      <c r="K326" s="24">
        <v>12.8</v>
      </c>
      <c r="L326" s="23" t="str">
        <f t="shared" si="126"/>
        <v>10–20</v>
      </c>
      <c r="M326" s="18">
        <v>210</v>
      </c>
      <c r="N326" s="25" t="str">
        <f t="shared" si="127"/>
        <v>&gt;180</v>
      </c>
      <c r="O326" s="18">
        <v>60.72</v>
      </c>
      <c r="P326" s="25" t="str">
        <f t="shared" si="125"/>
        <v>&gt;44</v>
      </c>
      <c r="Q326" s="18">
        <v>136.94999999999999</v>
      </c>
      <c r="R326" s="25" t="str">
        <f t="shared" si="109"/>
        <v>&gt;58</v>
      </c>
      <c r="S326" s="22" t="s">
        <v>8</v>
      </c>
      <c r="T326" s="40">
        <v>2.1791999999999998</v>
      </c>
      <c r="U326" s="25" t="str">
        <f t="shared" si="108"/>
        <v>1.5–3</v>
      </c>
      <c r="V326" s="48">
        <v>6.8099999999999994E-2</v>
      </c>
      <c r="W326" s="25" t="str">
        <f t="shared" si="115"/>
        <v>0.07–0.11</v>
      </c>
      <c r="X326" s="22">
        <v>4</v>
      </c>
      <c r="Y326" s="22">
        <v>0</v>
      </c>
      <c r="Z326" s="22">
        <v>0</v>
      </c>
      <c r="AA326" s="22">
        <v>0</v>
      </c>
      <c r="AB326" s="22">
        <v>0</v>
      </c>
      <c r="AC326" s="22">
        <v>4</v>
      </c>
      <c r="AD326" s="22">
        <f t="shared" si="113"/>
        <v>5</v>
      </c>
      <c r="AE326" s="22">
        <v>3</v>
      </c>
      <c r="AP326" s="23" t="str">
        <f t="shared" si="120"/>
        <v>20–30</v>
      </c>
      <c r="AQ326" s="24">
        <v>29.8</v>
      </c>
      <c r="AR326" s="24">
        <v>47.5</v>
      </c>
      <c r="AS326" s="27">
        <f t="shared" si="121"/>
        <v>0.46622131752923668</v>
      </c>
      <c r="AT326" s="45"/>
      <c r="AU326" s="45"/>
      <c r="AV326" s="46"/>
      <c r="AW326" s="45"/>
      <c r="AX326" s="45"/>
      <c r="AY326" s="46"/>
      <c r="BI326" s="28">
        <v>8.1222466960352424</v>
      </c>
      <c r="BK326" s="49"/>
    </row>
    <row r="327" spans="1:63" ht="13.95" customHeight="1" x14ac:dyDescent="0.25">
      <c r="A327" s="22">
        <v>324</v>
      </c>
      <c r="B327" s="22">
        <v>29</v>
      </c>
      <c r="C327" s="22" t="s">
        <v>517</v>
      </c>
      <c r="D327" s="22" t="s">
        <v>1</v>
      </c>
      <c r="K327" s="24">
        <v>12.8</v>
      </c>
      <c r="L327" s="23" t="str">
        <f t="shared" si="126"/>
        <v>10–20</v>
      </c>
      <c r="M327" s="18">
        <v>210</v>
      </c>
      <c r="N327" s="25" t="str">
        <f t="shared" si="127"/>
        <v>&gt;180</v>
      </c>
      <c r="O327" s="18">
        <v>60.72</v>
      </c>
      <c r="P327" s="25" t="str">
        <f t="shared" si="125"/>
        <v>&gt;44</v>
      </c>
      <c r="Q327" s="18">
        <v>136.94999999999999</v>
      </c>
      <c r="R327" s="25" t="str">
        <f t="shared" si="109"/>
        <v>&gt;58</v>
      </c>
      <c r="S327" s="22" t="s">
        <v>8</v>
      </c>
      <c r="T327" s="40">
        <v>2.1791999999999998</v>
      </c>
      <c r="U327" s="25" t="str">
        <f t="shared" si="108"/>
        <v>1.5–3</v>
      </c>
      <c r="V327" s="48">
        <v>6.8099999999999994E-2</v>
      </c>
      <c r="W327" s="25" t="str">
        <f t="shared" si="115"/>
        <v>0.07–0.11</v>
      </c>
      <c r="X327" s="22">
        <v>4</v>
      </c>
      <c r="Y327" s="22">
        <v>0</v>
      </c>
      <c r="Z327" s="22">
        <v>0</v>
      </c>
      <c r="AA327" s="22">
        <v>0</v>
      </c>
      <c r="AB327" s="22">
        <v>0</v>
      </c>
      <c r="AC327" s="22">
        <v>4</v>
      </c>
      <c r="AD327" s="22">
        <f t="shared" si="113"/>
        <v>5</v>
      </c>
      <c r="AE327" s="22">
        <v>3</v>
      </c>
      <c r="AP327" s="23" t="str">
        <f t="shared" si="120"/>
        <v>30–40</v>
      </c>
      <c r="AQ327" s="24">
        <v>32.6</v>
      </c>
      <c r="AR327" s="24">
        <v>48</v>
      </c>
      <c r="AS327" s="27">
        <f t="shared" si="121"/>
        <v>0.38688872253522893</v>
      </c>
      <c r="AT327" s="45"/>
      <c r="AU327" s="45"/>
      <c r="AV327" s="46"/>
      <c r="AW327" s="45"/>
      <c r="AX327" s="45"/>
      <c r="AY327" s="46"/>
      <c r="BI327" s="28">
        <v>7.0668135095447875</v>
      </c>
      <c r="BK327" s="49"/>
    </row>
    <row r="328" spans="1:63" ht="13.95" customHeight="1" x14ac:dyDescent="0.25">
      <c r="A328" s="22">
        <v>325</v>
      </c>
      <c r="B328" s="22">
        <v>29</v>
      </c>
      <c r="C328" s="22" t="s">
        <v>517</v>
      </c>
      <c r="D328" s="22" t="s">
        <v>1</v>
      </c>
      <c r="K328" s="24">
        <v>12.8</v>
      </c>
      <c r="L328" s="23" t="str">
        <f t="shared" si="126"/>
        <v>10–20</v>
      </c>
      <c r="M328" s="18">
        <v>210</v>
      </c>
      <c r="N328" s="25" t="str">
        <f t="shared" si="127"/>
        <v>&gt;180</v>
      </c>
      <c r="O328" s="18">
        <v>60.72</v>
      </c>
      <c r="P328" s="25" t="str">
        <f t="shared" si="125"/>
        <v>&gt;44</v>
      </c>
      <c r="Q328" s="18">
        <v>136.94999999999999</v>
      </c>
      <c r="R328" s="25" t="str">
        <f t="shared" si="109"/>
        <v>&gt;58</v>
      </c>
      <c r="S328" s="22" t="s">
        <v>8</v>
      </c>
      <c r="T328" s="40">
        <v>2.1791999999999998</v>
      </c>
      <c r="U328" s="25" t="str">
        <f t="shared" ref="U328:U366" si="128">IF(T328&gt;3,"&gt;3", IF(T328&gt;1.5,"1.5–3","&lt;1.5" ))</f>
        <v>1.5–3</v>
      </c>
      <c r="V328" s="48">
        <v>6.8099999999999994E-2</v>
      </c>
      <c r="W328" s="25" t="str">
        <f t="shared" si="115"/>
        <v>0.07–0.11</v>
      </c>
      <c r="X328" s="22">
        <v>4</v>
      </c>
      <c r="Y328" s="22">
        <v>0</v>
      </c>
      <c r="Z328" s="22">
        <v>0</v>
      </c>
      <c r="AA328" s="22">
        <v>0</v>
      </c>
      <c r="AB328" s="22">
        <v>0</v>
      </c>
      <c r="AC328" s="22">
        <v>4</v>
      </c>
      <c r="AD328" s="22">
        <f t="shared" si="113"/>
        <v>5</v>
      </c>
      <c r="AE328" s="22">
        <v>3</v>
      </c>
      <c r="AP328" s="23" t="str">
        <f t="shared" si="120"/>
        <v>30–40</v>
      </c>
      <c r="AQ328" s="24">
        <v>30.3</v>
      </c>
      <c r="AR328" s="24">
        <v>49.2</v>
      </c>
      <c r="AS328" s="27">
        <f t="shared" si="121"/>
        <v>0.48474591098293907</v>
      </c>
      <c r="AT328" s="45"/>
      <c r="AU328" s="45"/>
      <c r="AV328" s="46"/>
      <c r="AW328" s="45"/>
      <c r="AX328" s="45"/>
      <c r="AY328" s="46"/>
      <c r="BI328" s="28">
        <v>8.6729074889867857</v>
      </c>
      <c r="BK328" s="49"/>
    </row>
    <row r="329" spans="1:63" ht="13.95" customHeight="1" x14ac:dyDescent="0.25">
      <c r="A329" s="22">
        <v>326</v>
      </c>
      <c r="B329" s="22">
        <v>29</v>
      </c>
      <c r="C329" s="22" t="s">
        <v>517</v>
      </c>
      <c r="D329" s="22" t="s">
        <v>1</v>
      </c>
      <c r="K329" s="24">
        <v>12.8</v>
      </c>
      <c r="L329" s="23" t="str">
        <f t="shared" si="126"/>
        <v>10–20</v>
      </c>
      <c r="M329" s="18">
        <v>210</v>
      </c>
      <c r="N329" s="25" t="str">
        <f t="shared" si="127"/>
        <v>&gt;180</v>
      </c>
      <c r="O329" s="18">
        <v>60.72</v>
      </c>
      <c r="P329" s="25" t="str">
        <f t="shared" si="125"/>
        <v>&gt;44</v>
      </c>
      <c r="Q329" s="18">
        <v>136.94999999999999</v>
      </c>
      <c r="R329" s="25" t="str">
        <f t="shared" si="109"/>
        <v>&gt;58</v>
      </c>
      <c r="S329" s="22" t="s">
        <v>8</v>
      </c>
      <c r="T329" s="40">
        <v>2.1791999999999998</v>
      </c>
      <c r="U329" s="25" t="str">
        <f t="shared" si="128"/>
        <v>1.5–3</v>
      </c>
      <c r="V329" s="48">
        <v>6.8099999999999994E-2</v>
      </c>
      <c r="W329" s="25" t="str">
        <f t="shared" si="115"/>
        <v>0.07–0.11</v>
      </c>
      <c r="X329" s="22">
        <v>4</v>
      </c>
      <c r="Y329" s="22">
        <v>0</v>
      </c>
      <c r="Z329" s="22">
        <v>0</v>
      </c>
      <c r="AA329" s="22">
        <v>0</v>
      </c>
      <c r="AB329" s="22">
        <v>0</v>
      </c>
      <c r="AC329" s="22">
        <v>4</v>
      </c>
      <c r="AD329" s="22">
        <f t="shared" si="113"/>
        <v>5</v>
      </c>
      <c r="AE329" s="22">
        <v>3</v>
      </c>
      <c r="AP329" s="23" t="str">
        <f t="shared" si="120"/>
        <v>30–40</v>
      </c>
      <c r="AQ329" s="24">
        <v>33.799999999999997</v>
      </c>
      <c r="AR329" s="24">
        <v>56.2</v>
      </c>
      <c r="AS329" s="27">
        <f t="shared" si="121"/>
        <v>0.50845595441067248</v>
      </c>
      <c r="AT329" s="45"/>
      <c r="AU329" s="45"/>
      <c r="AV329" s="46"/>
      <c r="AW329" s="45"/>
      <c r="AX329" s="45"/>
      <c r="AY329" s="46"/>
      <c r="BI329" s="28">
        <v>10.279001468428785</v>
      </c>
      <c r="BK329" s="49"/>
    </row>
    <row r="330" spans="1:63" ht="13.95" customHeight="1" x14ac:dyDescent="0.25">
      <c r="A330" s="22">
        <v>327</v>
      </c>
      <c r="B330" s="22">
        <v>29</v>
      </c>
      <c r="C330" s="22" t="s">
        <v>517</v>
      </c>
      <c r="D330" s="22" t="s">
        <v>1</v>
      </c>
      <c r="K330" s="24">
        <v>12.8</v>
      </c>
      <c r="L330" s="23" t="str">
        <f t="shared" si="126"/>
        <v>10–20</v>
      </c>
      <c r="M330" s="18">
        <v>210</v>
      </c>
      <c r="N330" s="25" t="str">
        <f t="shared" si="127"/>
        <v>&gt;180</v>
      </c>
      <c r="O330" s="18">
        <v>60.72</v>
      </c>
      <c r="P330" s="25" t="str">
        <f t="shared" si="125"/>
        <v>&gt;44</v>
      </c>
      <c r="Q330" s="18">
        <v>136.94999999999999</v>
      </c>
      <c r="R330" s="25" t="str">
        <f t="shared" si="109"/>
        <v>&gt;58</v>
      </c>
      <c r="S330" s="22" t="s">
        <v>8</v>
      </c>
      <c r="T330" s="40">
        <v>2.1791999999999998</v>
      </c>
      <c r="U330" s="25" t="str">
        <f t="shared" si="128"/>
        <v>1.5–3</v>
      </c>
      <c r="V330" s="48">
        <v>6.8099999999999994E-2</v>
      </c>
      <c r="W330" s="25" t="str">
        <f t="shared" si="115"/>
        <v>0.07–0.11</v>
      </c>
      <c r="X330" s="22">
        <v>4</v>
      </c>
      <c r="Y330" s="22">
        <v>0</v>
      </c>
      <c r="Z330" s="22">
        <v>0</v>
      </c>
      <c r="AA330" s="22">
        <v>0</v>
      </c>
      <c r="AB330" s="22">
        <v>0</v>
      </c>
      <c r="AC330" s="22">
        <v>4</v>
      </c>
      <c r="AD330" s="22">
        <f t="shared" si="113"/>
        <v>5</v>
      </c>
      <c r="AE330" s="22">
        <v>3</v>
      </c>
      <c r="AP330" s="23" t="str">
        <f t="shared" si="120"/>
        <v>30–40</v>
      </c>
      <c r="AQ330" s="24">
        <v>33.200000000000003</v>
      </c>
      <c r="AR330" s="24">
        <v>49.8</v>
      </c>
      <c r="AS330" s="27">
        <f t="shared" si="121"/>
        <v>0.40546510810816422</v>
      </c>
      <c r="AT330" s="45"/>
      <c r="AU330" s="45"/>
      <c r="AV330" s="46"/>
      <c r="AW330" s="45"/>
      <c r="AX330" s="45"/>
      <c r="AY330" s="46"/>
      <c r="BI330" s="28">
        <v>7.6174743024963272</v>
      </c>
      <c r="BK330" s="49"/>
    </row>
    <row r="331" spans="1:63" ht="13.95" customHeight="1" x14ac:dyDescent="0.25">
      <c r="A331" s="22">
        <v>328</v>
      </c>
      <c r="B331" s="22">
        <v>29</v>
      </c>
      <c r="C331" s="22" t="s">
        <v>517</v>
      </c>
      <c r="D331" s="22" t="s">
        <v>1</v>
      </c>
      <c r="K331" s="24">
        <v>12.8</v>
      </c>
      <c r="L331" s="23" t="str">
        <f t="shared" si="126"/>
        <v>10–20</v>
      </c>
      <c r="M331" s="18">
        <v>210</v>
      </c>
      <c r="N331" s="25" t="str">
        <f t="shared" si="127"/>
        <v>&gt;180</v>
      </c>
      <c r="O331" s="18">
        <v>60.72</v>
      </c>
      <c r="P331" s="25" t="str">
        <f t="shared" si="125"/>
        <v>&gt;44</v>
      </c>
      <c r="Q331" s="18">
        <v>136.94999999999999</v>
      </c>
      <c r="R331" s="25" t="str">
        <f t="shared" si="109"/>
        <v>&gt;58</v>
      </c>
      <c r="S331" s="22" t="s">
        <v>8</v>
      </c>
      <c r="T331" s="40">
        <v>2.1791999999999998</v>
      </c>
      <c r="U331" s="25" t="str">
        <f t="shared" si="128"/>
        <v>1.5–3</v>
      </c>
      <c r="V331" s="48">
        <v>6.8099999999999994E-2</v>
      </c>
      <c r="W331" s="25" t="str">
        <f t="shared" si="115"/>
        <v>0.07–0.11</v>
      </c>
      <c r="X331" s="22">
        <v>4</v>
      </c>
      <c r="Y331" s="22">
        <v>0</v>
      </c>
      <c r="Z331" s="22">
        <v>0</v>
      </c>
      <c r="AA331" s="22">
        <v>0</v>
      </c>
      <c r="AB331" s="22">
        <v>0</v>
      </c>
      <c r="AC331" s="22">
        <v>4</v>
      </c>
      <c r="AD331" s="22">
        <f t="shared" si="113"/>
        <v>5</v>
      </c>
      <c r="AE331" s="22">
        <v>3</v>
      </c>
      <c r="AP331" s="23" t="str">
        <f t="shared" si="120"/>
        <v>30–40</v>
      </c>
      <c r="AQ331" s="24">
        <v>36.200000000000003</v>
      </c>
      <c r="AR331" s="24">
        <v>45.2</v>
      </c>
      <c r="AS331" s="27">
        <f t="shared" si="121"/>
        <v>0.22203796800646006</v>
      </c>
      <c r="AT331" s="45"/>
      <c r="AU331" s="45"/>
      <c r="AV331" s="46"/>
      <c r="AW331" s="45"/>
      <c r="AX331" s="45"/>
      <c r="AY331" s="46"/>
      <c r="BI331" s="28">
        <v>4.1299559471365646</v>
      </c>
      <c r="BK331" s="49"/>
    </row>
    <row r="332" spans="1:63" ht="13.95" customHeight="1" x14ac:dyDescent="0.25">
      <c r="A332" s="22">
        <v>329</v>
      </c>
      <c r="B332" s="22">
        <v>29</v>
      </c>
      <c r="C332" s="22" t="s">
        <v>517</v>
      </c>
      <c r="D332" s="22" t="s">
        <v>1</v>
      </c>
      <c r="K332" s="24">
        <v>12.8</v>
      </c>
      <c r="L332" s="23" t="str">
        <f t="shared" si="126"/>
        <v>10–20</v>
      </c>
      <c r="M332" s="18">
        <v>210</v>
      </c>
      <c r="N332" s="25" t="str">
        <f t="shared" si="127"/>
        <v>&gt;180</v>
      </c>
      <c r="O332" s="18">
        <v>60.72</v>
      </c>
      <c r="P332" s="25" t="str">
        <f t="shared" si="125"/>
        <v>&gt;44</v>
      </c>
      <c r="Q332" s="18">
        <v>136.94999999999999</v>
      </c>
      <c r="R332" s="25" t="str">
        <f t="shared" ref="R332:R361" si="129">IF(Q332&gt;58,"&gt;58", IF(Q332&gt;25,"25–58","&lt;25" ))</f>
        <v>&gt;58</v>
      </c>
      <c r="S332" s="22" t="s">
        <v>8</v>
      </c>
      <c r="T332" s="40">
        <v>2.1791999999999998</v>
      </c>
      <c r="U332" s="25" t="str">
        <f t="shared" si="128"/>
        <v>1.5–3</v>
      </c>
      <c r="V332" s="48">
        <v>6.8099999999999994E-2</v>
      </c>
      <c r="W332" s="25" t="str">
        <f t="shared" si="115"/>
        <v>0.07–0.11</v>
      </c>
      <c r="X332" s="22">
        <v>4</v>
      </c>
      <c r="Y332" s="22">
        <v>0</v>
      </c>
      <c r="Z332" s="22">
        <v>0</v>
      </c>
      <c r="AA332" s="22">
        <v>0</v>
      </c>
      <c r="AB332" s="22">
        <v>0</v>
      </c>
      <c r="AC332" s="22">
        <v>4</v>
      </c>
      <c r="AD332" s="22">
        <f t="shared" si="113"/>
        <v>5</v>
      </c>
      <c r="AE332" s="22">
        <v>3</v>
      </c>
      <c r="AP332" s="23" t="str">
        <f t="shared" si="120"/>
        <v>30–40</v>
      </c>
      <c r="AQ332" s="24">
        <v>35.5</v>
      </c>
      <c r="AR332" s="24">
        <v>54.6</v>
      </c>
      <c r="AS332" s="27">
        <f t="shared" si="121"/>
        <v>0.43050118626948919</v>
      </c>
      <c r="AT332" s="45"/>
      <c r="AU332" s="45"/>
      <c r="AV332" s="46"/>
      <c r="AW332" s="45"/>
      <c r="AX332" s="45"/>
      <c r="AY332" s="46"/>
      <c r="BI332" s="28">
        <v>8.7646842878120417</v>
      </c>
      <c r="BK332" s="49"/>
    </row>
    <row r="333" spans="1:63" ht="13.95" customHeight="1" x14ac:dyDescent="0.25">
      <c r="A333" s="22">
        <v>330</v>
      </c>
      <c r="B333" s="22">
        <v>29</v>
      </c>
      <c r="C333" s="22" t="s">
        <v>517</v>
      </c>
      <c r="D333" s="22" t="s">
        <v>1</v>
      </c>
      <c r="K333" s="24">
        <v>12.8</v>
      </c>
      <c r="L333" s="23" t="str">
        <f t="shared" si="126"/>
        <v>10–20</v>
      </c>
      <c r="M333" s="18">
        <v>210</v>
      </c>
      <c r="N333" s="25" t="str">
        <f t="shared" si="127"/>
        <v>&gt;180</v>
      </c>
      <c r="O333" s="18">
        <v>60.72</v>
      </c>
      <c r="P333" s="25" t="str">
        <f t="shared" si="125"/>
        <v>&gt;44</v>
      </c>
      <c r="Q333" s="18">
        <v>136.94999999999999</v>
      </c>
      <c r="R333" s="25" t="str">
        <f t="shared" si="129"/>
        <v>&gt;58</v>
      </c>
      <c r="S333" s="22" t="s">
        <v>8</v>
      </c>
      <c r="T333" s="40">
        <v>2.1791999999999998</v>
      </c>
      <c r="U333" s="25" t="str">
        <f t="shared" si="128"/>
        <v>1.5–3</v>
      </c>
      <c r="V333" s="48">
        <v>6.8099999999999994E-2</v>
      </c>
      <c r="W333" s="25" t="str">
        <f t="shared" si="115"/>
        <v>0.07–0.11</v>
      </c>
      <c r="X333" s="22">
        <v>4</v>
      </c>
      <c r="Y333" s="22">
        <v>0</v>
      </c>
      <c r="Z333" s="22">
        <v>0</v>
      </c>
      <c r="AA333" s="22">
        <v>0</v>
      </c>
      <c r="AB333" s="22">
        <v>0</v>
      </c>
      <c r="AC333" s="22">
        <v>4</v>
      </c>
      <c r="AD333" s="22">
        <f t="shared" si="113"/>
        <v>5</v>
      </c>
      <c r="AE333" s="22">
        <v>3</v>
      </c>
      <c r="AP333" s="23" t="str">
        <f t="shared" si="120"/>
        <v>&gt;40</v>
      </c>
      <c r="AQ333" s="24">
        <v>44.6</v>
      </c>
      <c r="AR333" s="24">
        <v>47.9</v>
      </c>
      <c r="AS333" s="27">
        <f t="shared" si="121"/>
        <v>7.1381645390851053E-2</v>
      </c>
      <c r="AT333" s="45"/>
      <c r="AU333" s="45"/>
      <c r="AV333" s="46"/>
      <c r="AW333" s="45"/>
      <c r="AX333" s="45"/>
      <c r="AY333" s="46"/>
      <c r="BI333" s="28">
        <v>1.5143171806167388</v>
      </c>
      <c r="BK333" s="49"/>
    </row>
    <row r="334" spans="1:63" ht="13.95" customHeight="1" x14ac:dyDescent="0.25">
      <c r="A334" s="22">
        <v>331</v>
      </c>
      <c r="B334" s="22">
        <v>29</v>
      </c>
      <c r="C334" s="22" t="s">
        <v>517</v>
      </c>
      <c r="D334" s="22" t="s">
        <v>1</v>
      </c>
      <c r="K334" s="24">
        <v>12.8</v>
      </c>
      <c r="L334" s="23" t="str">
        <f t="shared" si="126"/>
        <v>10–20</v>
      </c>
      <c r="M334" s="18">
        <v>210</v>
      </c>
      <c r="N334" s="25" t="str">
        <f t="shared" si="127"/>
        <v>&gt;180</v>
      </c>
      <c r="O334" s="18">
        <v>60.72</v>
      </c>
      <c r="P334" s="25" t="str">
        <f t="shared" si="125"/>
        <v>&gt;44</v>
      </c>
      <c r="Q334" s="18">
        <v>136.94999999999999</v>
      </c>
      <c r="R334" s="25" t="str">
        <f t="shared" si="129"/>
        <v>&gt;58</v>
      </c>
      <c r="S334" s="22" t="s">
        <v>8</v>
      </c>
      <c r="T334" s="40">
        <v>2.1791999999999998</v>
      </c>
      <c r="U334" s="25" t="str">
        <f t="shared" si="128"/>
        <v>1.5–3</v>
      </c>
      <c r="V334" s="48">
        <v>6.8099999999999994E-2</v>
      </c>
      <c r="W334" s="25" t="str">
        <f t="shared" si="115"/>
        <v>0.07–0.11</v>
      </c>
      <c r="X334" s="22">
        <v>4</v>
      </c>
      <c r="Y334" s="22">
        <v>0</v>
      </c>
      <c r="Z334" s="22">
        <v>0</v>
      </c>
      <c r="AA334" s="22">
        <v>0</v>
      </c>
      <c r="AB334" s="22">
        <v>0</v>
      </c>
      <c r="AC334" s="22">
        <v>4</v>
      </c>
      <c r="AD334" s="22">
        <f t="shared" si="113"/>
        <v>5</v>
      </c>
      <c r="AE334" s="22">
        <v>3</v>
      </c>
      <c r="AP334" s="23" t="str">
        <f t="shared" si="120"/>
        <v>&gt;40</v>
      </c>
      <c r="AQ334" s="24">
        <v>41.4</v>
      </c>
      <c r="AR334" s="24">
        <v>60.3</v>
      </c>
      <c r="AS334" s="27">
        <f t="shared" si="121"/>
        <v>0.3760512229018711</v>
      </c>
      <c r="AT334" s="45"/>
      <c r="AU334" s="45"/>
      <c r="AV334" s="46"/>
      <c r="AW334" s="45"/>
      <c r="AX334" s="45"/>
      <c r="AY334" s="46"/>
      <c r="BI334" s="28">
        <v>8.6729074889867839</v>
      </c>
      <c r="BK334" s="49"/>
    </row>
    <row r="335" spans="1:63" ht="13.95" customHeight="1" x14ac:dyDescent="0.25">
      <c r="A335" s="22">
        <v>332</v>
      </c>
      <c r="B335" s="22">
        <v>29</v>
      </c>
      <c r="C335" s="22" t="s">
        <v>517</v>
      </c>
      <c r="D335" s="22" t="s">
        <v>1</v>
      </c>
      <c r="K335" s="24">
        <v>12.8</v>
      </c>
      <c r="L335" s="23" t="str">
        <f t="shared" si="126"/>
        <v>10–20</v>
      </c>
      <c r="M335" s="18">
        <v>210</v>
      </c>
      <c r="N335" s="25" t="str">
        <f t="shared" si="127"/>
        <v>&gt;180</v>
      </c>
      <c r="O335" s="18">
        <v>60.72</v>
      </c>
      <c r="P335" s="25" t="str">
        <f t="shared" si="125"/>
        <v>&gt;44</v>
      </c>
      <c r="Q335" s="18">
        <v>136.94999999999999</v>
      </c>
      <c r="R335" s="25" t="str">
        <f t="shared" si="129"/>
        <v>&gt;58</v>
      </c>
      <c r="S335" s="22" t="s">
        <v>8</v>
      </c>
      <c r="T335" s="40">
        <v>2.1791999999999998</v>
      </c>
      <c r="U335" s="25" t="str">
        <f t="shared" si="128"/>
        <v>1.5–3</v>
      </c>
      <c r="V335" s="48">
        <v>6.8099999999999994E-2</v>
      </c>
      <c r="W335" s="25" t="str">
        <f t="shared" si="115"/>
        <v>0.07–0.11</v>
      </c>
      <c r="X335" s="22">
        <v>4</v>
      </c>
      <c r="Y335" s="22">
        <v>0</v>
      </c>
      <c r="Z335" s="22">
        <v>0</v>
      </c>
      <c r="AA335" s="22">
        <v>0</v>
      </c>
      <c r="AB335" s="22">
        <v>0</v>
      </c>
      <c r="AC335" s="22">
        <v>4</v>
      </c>
      <c r="AD335" s="22">
        <f t="shared" si="113"/>
        <v>5</v>
      </c>
      <c r="AE335" s="22">
        <v>3</v>
      </c>
      <c r="AP335" s="23" t="str">
        <f t="shared" si="120"/>
        <v>30–40</v>
      </c>
      <c r="AQ335" s="24">
        <v>32</v>
      </c>
      <c r="AR335" s="24">
        <v>46</v>
      </c>
      <c r="AS335" s="27">
        <f t="shared" si="121"/>
        <v>0.36290549368936847</v>
      </c>
      <c r="AT335" s="45"/>
      <c r="AU335" s="45"/>
      <c r="AV335" s="46"/>
      <c r="AW335" s="45"/>
      <c r="AX335" s="45"/>
      <c r="AY335" s="46"/>
      <c r="BI335" s="28">
        <v>6.4243759177679891</v>
      </c>
      <c r="BK335" s="49"/>
    </row>
    <row r="336" spans="1:63" ht="13.95" customHeight="1" x14ac:dyDescent="0.25">
      <c r="A336" s="22">
        <v>333</v>
      </c>
      <c r="B336" s="22">
        <v>29</v>
      </c>
      <c r="C336" s="22" t="s">
        <v>517</v>
      </c>
      <c r="D336" s="22" t="s">
        <v>1</v>
      </c>
      <c r="K336" s="24">
        <v>12.8</v>
      </c>
      <c r="L336" s="23" t="str">
        <f t="shared" si="126"/>
        <v>10–20</v>
      </c>
      <c r="M336" s="18">
        <v>210</v>
      </c>
      <c r="N336" s="25" t="str">
        <f t="shared" si="127"/>
        <v>&gt;180</v>
      </c>
      <c r="O336" s="18">
        <v>60.72</v>
      </c>
      <c r="P336" s="25" t="str">
        <f t="shared" si="125"/>
        <v>&gt;44</v>
      </c>
      <c r="Q336" s="18">
        <v>136.94999999999999</v>
      </c>
      <c r="R336" s="25" t="str">
        <f t="shared" si="129"/>
        <v>&gt;58</v>
      </c>
      <c r="S336" s="22" t="s">
        <v>8</v>
      </c>
      <c r="T336" s="40">
        <v>2.1791999999999998</v>
      </c>
      <c r="U336" s="25" t="str">
        <f t="shared" si="128"/>
        <v>1.5–3</v>
      </c>
      <c r="V336" s="48">
        <v>6.8099999999999994E-2</v>
      </c>
      <c r="W336" s="25" t="str">
        <f t="shared" si="115"/>
        <v>0.07–0.11</v>
      </c>
      <c r="X336" s="22">
        <v>4</v>
      </c>
      <c r="Y336" s="22">
        <v>0</v>
      </c>
      <c r="Z336" s="22">
        <v>0</v>
      </c>
      <c r="AA336" s="22">
        <v>0</v>
      </c>
      <c r="AB336" s="22">
        <v>0</v>
      </c>
      <c r="AC336" s="22">
        <v>4</v>
      </c>
      <c r="AD336" s="22">
        <f t="shared" si="113"/>
        <v>5</v>
      </c>
      <c r="AE336" s="22">
        <v>3</v>
      </c>
      <c r="AP336" s="23" t="str">
        <f t="shared" si="120"/>
        <v>&gt;40</v>
      </c>
      <c r="AQ336" s="24">
        <v>42.1</v>
      </c>
      <c r="AR336" s="24">
        <v>53.9</v>
      </c>
      <c r="AS336" s="27">
        <f t="shared" si="121"/>
        <v>0.24708273722661561</v>
      </c>
      <c r="AT336" s="45"/>
      <c r="AU336" s="45"/>
      <c r="AV336" s="46"/>
      <c r="AW336" s="45"/>
      <c r="AX336" s="45"/>
      <c r="AY336" s="46"/>
      <c r="BI336" s="28">
        <v>5.4148311306901604</v>
      </c>
      <c r="BK336" s="49"/>
    </row>
    <row r="337" spans="1:63" ht="13.95" customHeight="1" x14ac:dyDescent="0.25">
      <c r="A337" s="22">
        <v>334</v>
      </c>
      <c r="B337" s="22">
        <v>29</v>
      </c>
      <c r="C337" s="22" t="s">
        <v>517</v>
      </c>
      <c r="D337" s="22" t="s">
        <v>1</v>
      </c>
      <c r="K337" s="24">
        <v>12.8</v>
      </c>
      <c r="L337" s="23" t="str">
        <f t="shared" si="126"/>
        <v>10–20</v>
      </c>
      <c r="M337" s="18">
        <v>210</v>
      </c>
      <c r="N337" s="25" t="str">
        <f t="shared" si="127"/>
        <v>&gt;180</v>
      </c>
      <c r="O337" s="18">
        <v>60.72</v>
      </c>
      <c r="P337" s="25" t="str">
        <f t="shared" si="125"/>
        <v>&gt;44</v>
      </c>
      <c r="Q337" s="18">
        <v>136.94999999999999</v>
      </c>
      <c r="R337" s="25" t="str">
        <f t="shared" si="129"/>
        <v>&gt;58</v>
      </c>
      <c r="S337" s="22" t="s">
        <v>8</v>
      </c>
      <c r="T337" s="40">
        <v>2.1791999999999998</v>
      </c>
      <c r="U337" s="25" t="str">
        <f t="shared" si="128"/>
        <v>1.5–3</v>
      </c>
      <c r="V337" s="48">
        <v>6.8099999999999994E-2</v>
      </c>
      <c r="W337" s="25" t="str">
        <f t="shared" si="115"/>
        <v>0.07–0.11</v>
      </c>
      <c r="X337" s="22">
        <v>4</v>
      </c>
      <c r="Y337" s="22">
        <v>0</v>
      </c>
      <c r="Z337" s="22">
        <v>0</v>
      </c>
      <c r="AA337" s="22">
        <v>0</v>
      </c>
      <c r="AB337" s="22">
        <v>0</v>
      </c>
      <c r="AC337" s="22">
        <v>4</v>
      </c>
      <c r="AD337" s="22">
        <f t="shared" si="113"/>
        <v>5</v>
      </c>
      <c r="AE337" s="22">
        <v>3</v>
      </c>
      <c r="AP337" s="23" t="str">
        <f t="shared" si="120"/>
        <v>30–40</v>
      </c>
      <c r="AQ337" s="24">
        <v>31.1</v>
      </c>
      <c r="AR337" s="24">
        <v>44.9</v>
      </c>
      <c r="AS337" s="27">
        <f t="shared" si="121"/>
        <v>0.36722997556302001</v>
      </c>
      <c r="AT337" s="45"/>
      <c r="AU337" s="45"/>
      <c r="AV337" s="46"/>
      <c r="AW337" s="45"/>
      <c r="AX337" s="45"/>
      <c r="AY337" s="46"/>
      <c r="BI337" s="28">
        <v>6.3325991189427304</v>
      </c>
      <c r="BK337" s="49"/>
    </row>
    <row r="338" spans="1:63" ht="13.95" customHeight="1" x14ac:dyDescent="0.25">
      <c r="A338" s="22">
        <v>335</v>
      </c>
      <c r="B338" s="22">
        <v>30</v>
      </c>
      <c r="C338" s="22" t="s">
        <v>518</v>
      </c>
      <c r="D338" s="22" t="s">
        <v>1</v>
      </c>
      <c r="E338" s="23">
        <v>1.35</v>
      </c>
      <c r="F338" s="23" t="str">
        <f t="shared" ref="F338:F382" si="130">IF(E338&gt;0.5, "&gt;0.5", "≤0.5")</f>
        <v>&gt;0.5</v>
      </c>
      <c r="G338" s="24">
        <v>8.0399999999999991</v>
      </c>
      <c r="H338" s="23" t="str">
        <f t="shared" ref="H338:H343" si="131">IF(G338&gt;7,"&gt;7.0","≤7.0")</f>
        <v>&gt;7.0</v>
      </c>
      <c r="M338" s="18">
        <v>180</v>
      </c>
      <c r="N338" s="25" t="str">
        <f t="shared" si="127"/>
        <v>110–180</v>
      </c>
      <c r="O338" s="18">
        <v>49.5</v>
      </c>
      <c r="P338" s="25" t="str">
        <f t="shared" si="125"/>
        <v>&gt;44</v>
      </c>
      <c r="Q338" s="18">
        <v>31.125</v>
      </c>
      <c r="R338" s="25" t="str">
        <f t="shared" si="129"/>
        <v>25–58</v>
      </c>
      <c r="S338" s="22" t="s">
        <v>8</v>
      </c>
      <c r="T338" s="40">
        <v>2.9510000000000001</v>
      </c>
      <c r="U338" s="25" t="str">
        <f t="shared" si="128"/>
        <v>1.5–3</v>
      </c>
      <c r="V338" s="48">
        <v>0.1135</v>
      </c>
      <c r="W338" s="25" t="str">
        <f t="shared" si="115"/>
        <v>0.07–0.11</v>
      </c>
      <c r="X338" s="22">
        <v>3</v>
      </c>
      <c r="Y338" s="22">
        <v>0</v>
      </c>
      <c r="Z338" s="22">
        <v>1</v>
      </c>
      <c r="AA338" s="22">
        <v>0</v>
      </c>
      <c r="AB338" s="22">
        <v>1</v>
      </c>
      <c r="AC338" s="22">
        <v>1</v>
      </c>
      <c r="AD338" s="22">
        <f t="shared" si="113"/>
        <v>11</v>
      </c>
      <c r="AE338" s="22">
        <v>3</v>
      </c>
      <c r="AF338" s="23" t="str">
        <f t="shared" ref="AF338:AF348" si="132">IF(AG338&gt;6000,"&gt;6000",IF(AG338&gt;4000,"4000–6000",IF(AG338&gt;2000,"2000–4000","&lt;2000")))</f>
        <v>2000–4000</v>
      </c>
      <c r="AG338" s="18">
        <v>3054</v>
      </c>
      <c r="AH338" s="18">
        <v>4228</v>
      </c>
      <c r="AI338" s="27">
        <f t="shared" ref="AI338:AI348" si="133">LN(AH338/AG338)</f>
        <v>0.32527686121155047</v>
      </c>
      <c r="AP338" s="23" t="str">
        <f t="shared" si="120"/>
        <v>&lt;20</v>
      </c>
      <c r="AQ338" s="24">
        <v>19.79</v>
      </c>
      <c r="AR338" s="24">
        <v>37.74</v>
      </c>
      <c r="AS338" s="27">
        <f t="shared" si="121"/>
        <v>0.64554378032592985</v>
      </c>
      <c r="AT338" s="45"/>
      <c r="AU338" s="45"/>
      <c r="AV338" s="46"/>
      <c r="AW338" s="45"/>
      <c r="AX338" s="45"/>
      <c r="AY338" s="46"/>
      <c r="AZ338" s="18">
        <v>60.438659999999999</v>
      </c>
      <c r="BA338" s="18">
        <v>159.56471999999999</v>
      </c>
      <c r="BB338" s="27">
        <f t="shared" ref="BB338:BB349" si="134">LN(BA338/AZ338)</f>
        <v>0.97082064153748027</v>
      </c>
      <c r="BI338" s="28">
        <v>6.0826838359878019</v>
      </c>
      <c r="BK338" s="49"/>
    </row>
    <row r="339" spans="1:63" ht="13.95" customHeight="1" x14ac:dyDescent="0.25">
      <c r="A339" s="22">
        <v>336</v>
      </c>
      <c r="B339" s="22">
        <v>30</v>
      </c>
      <c r="C339" s="22" t="s">
        <v>518</v>
      </c>
      <c r="D339" s="22" t="s">
        <v>1</v>
      </c>
      <c r="E339" s="23">
        <v>1.35</v>
      </c>
      <c r="F339" s="23" t="str">
        <f t="shared" si="130"/>
        <v>&gt;0.5</v>
      </c>
      <c r="G339" s="24">
        <v>8.0399999999999991</v>
      </c>
      <c r="H339" s="23" t="str">
        <f t="shared" si="131"/>
        <v>&gt;7.0</v>
      </c>
      <c r="M339" s="18">
        <v>180</v>
      </c>
      <c r="N339" s="25" t="str">
        <f t="shared" si="127"/>
        <v>110–180</v>
      </c>
      <c r="O339" s="18">
        <v>49.5</v>
      </c>
      <c r="P339" s="25" t="str">
        <f t="shared" si="125"/>
        <v>&gt;44</v>
      </c>
      <c r="Q339" s="18">
        <v>31.125</v>
      </c>
      <c r="R339" s="25" t="str">
        <f t="shared" si="129"/>
        <v>25–58</v>
      </c>
      <c r="S339" s="22" t="s">
        <v>8</v>
      </c>
      <c r="T339" s="40">
        <v>2.1564999999999999</v>
      </c>
      <c r="U339" s="25" t="str">
        <f t="shared" si="128"/>
        <v>1.5–3</v>
      </c>
      <c r="V339" s="48">
        <v>0.1135</v>
      </c>
      <c r="W339" s="25" t="str">
        <f t="shared" si="115"/>
        <v>0.07–0.11</v>
      </c>
      <c r="X339" s="22">
        <v>3</v>
      </c>
      <c r="Y339" s="22">
        <v>0</v>
      </c>
      <c r="Z339" s="22">
        <v>1</v>
      </c>
      <c r="AA339" s="22">
        <v>0</v>
      </c>
      <c r="AB339" s="22">
        <v>1</v>
      </c>
      <c r="AC339" s="22">
        <v>1</v>
      </c>
      <c r="AD339" s="22">
        <f t="shared" si="113"/>
        <v>11</v>
      </c>
      <c r="AE339" s="22">
        <v>3</v>
      </c>
      <c r="AF339" s="23" t="str">
        <f t="shared" si="132"/>
        <v>2000–4000</v>
      </c>
      <c r="AG339" s="18">
        <v>3054</v>
      </c>
      <c r="AH339" s="18">
        <v>3829</v>
      </c>
      <c r="AI339" s="27">
        <f t="shared" si="133"/>
        <v>0.22615146569871669</v>
      </c>
      <c r="AP339" s="23" t="str">
        <f t="shared" si="120"/>
        <v>&lt;20</v>
      </c>
      <c r="AQ339" s="24">
        <v>19.79</v>
      </c>
      <c r="AR339" s="24">
        <v>38.79</v>
      </c>
      <c r="AS339" s="27">
        <f t="shared" si="121"/>
        <v>0.67298572183740146</v>
      </c>
      <c r="AT339" s="45"/>
      <c r="AU339" s="45"/>
      <c r="AV339" s="46"/>
      <c r="AW339" s="45"/>
      <c r="AX339" s="45"/>
      <c r="AY339" s="46"/>
      <c r="AZ339" s="18">
        <v>60.438659999999999</v>
      </c>
      <c r="BA339" s="18">
        <v>148.52691000000002</v>
      </c>
      <c r="BB339" s="27">
        <f t="shared" si="134"/>
        <v>0.89913718753611838</v>
      </c>
      <c r="BI339" s="28">
        <v>8.8105726872246706</v>
      </c>
      <c r="BK339" s="49"/>
    </row>
    <row r="340" spans="1:63" ht="13.95" customHeight="1" x14ac:dyDescent="0.25">
      <c r="A340" s="22">
        <v>337</v>
      </c>
      <c r="B340" s="22">
        <v>30</v>
      </c>
      <c r="C340" s="22" t="s">
        <v>518</v>
      </c>
      <c r="D340" s="22" t="s">
        <v>1</v>
      </c>
      <c r="E340" s="23">
        <v>1.35</v>
      </c>
      <c r="F340" s="23" t="str">
        <f t="shared" si="130"/>
        <v>&gt;0.5</v>
      </c>
      <c r="G340" s="24">
        <v>8.0399999999999991</v>
      </c>
      <c r="H340" s="23" t="str">
        <f t="shared" si="131"/>
        <v>&gt;7.0</v>
      </c>
      <c r="M340" s="18">
        <v>180</v>
      </c>
      <c r="N340" s="25" t="str">
        <f t="shared" si="127"/>
        <v>110–180</v>
      </c>
      <c r="O340" s="18">
        <v>49.5</v>
      </c>
      <c r="P340" s="25" t="str">
        <f t="shared" si="125"/>
        <v>&gt;44</v>
      </c>
      <c r="Q340" s="18">
        <v>31.125</v>
      </c>
      <c r="R340" s="25" t="str">
        <f t="shared" si="129"/>
        <v>25–58</v>
      </c>
      <c r="S340" s="22" t="s">
        <v>8</v>
      </c>
      <c r="T340" s="40">
        <v>1.2484999999999999</v>
      </c>
      <c r="U340" s="25" t="str">
        <f t="shared" si="128"/>
        <v>&lt;1.5</v>
      </c>
      <c r="V340" s="48">
        <v>0.1135</v>
      </c>
      <c r="W340" s="25" t="str">
        <f t="shared" si="115"/>
        <v>0.07–0.11</v>
      </c>
      <c r="X340" s="22">
        <v>3</v>
      </c>
      <c r="Y340" s="22">
        <v>0</v>
      </c>
      <c r="Z340" s="22">
        <v>1</v>
      </c>
      <c r="AA340" s="22">
        <v>0</v>
      </c>
      <c r="AB340" s="22">
        <v>1</v>
      </c>
      <c r="AC340" s="22">
        <v>1</v>
      </c>
      <c r="AD340" s="22">
        <f t="shared" si="113"/>
        <v>11</v>
      </c>
      <c r="AE340" s="22">
        <v>3</v>
      </c>
      <c r="AF340" s="23" t="str">
        <f t="shared" si="132"/>
        <v>2000–4000</v>
      </c>
      <c r="AG340" s="18">
        <v>3054</v>
      </c>
      <c r="AH340" s="18">
        <v>3711</v>
      </c>
      <c r="AI340" s="27">
        <f t="shared" si="133"/>
        <v>0.19484917528201978</v>
      </c>
      <c r="AP340" s="23" t="str">
        <f t="shared" si="120"/>
        <v>&lt;20</v>
      </c>
      <c r="AQ340" s="24">
        <v>19.79</v>
      </c>
      <c r="AR340" s="24">
        <v>35.119999999999997</v>
      </c>
      <c r="AS340" s="27">
        <f t="shared" si="121"/>
        <v>0.57359400915244152</v>
      </c>
      <c r="AT340" s="45"/>
      <c r="AU340" s="45"/>
      <c r="AV340" s="46"/>
      <c r="AW340" s="45"/>
      <c r="AX340" s="45"/>
      <c r="AY340" s="46"/>
      <c r="AZ340" s="18">
        <v>60.438659999999999</v>
      </c>
      <c r="BA340" s="18">
        <v>130.33032</v>
      </c>
      <c r="BB340" s="27">
        <f t="shared" si="134"/>
        <v>0.76844318443446147</v>
      </c>
      <c r="BI340" s="28">
        <v>12.278734481377652</v>
      </c>
      <c r="BK340" s="49"/>
    </row>
    <row r="341" spans="1:63" ht="13.95" customHeight="1" x14ac:dyDescent="0.25">
      <c r="A341" s="22">
        <v>338</v>
      </c>
      <c r="B341" s="22">
        <v>30</v>
      </c>
      <c r="C341" s="22" t="s">
        <v>518</v>
      </c>
      <c r="D341" s="22" t="s">
        <v>1</v>
      </c>
      <c r="E341" s="23">
        <v>1.35</v>
      </c>
      <c r="F341" s="23" t="str">
        <f t="shared" si="130"/>
        <v>&gt;0.5</v>
      </c>
      <c r="G341" s="24">
        <v>8.0399999999999991</v>
      </c>
      <c r="H341" s="23" t="str">
        <f t="shared" si="131"/>
        <v>&gt;7.0</v>
      </c>
      <c r="M341" s="18">
        <v>180</v>
      </c>
      <c r="N341" s="25" t="str">
        <f t="shared" si="127"/>
        <v>110–180</v>
      </c>
      <c r="O341" s="18">
        <v>49.5</v>
      </c>
      <c r="P341" s="25" t="str">
        <f t="shared" si="125"/>
        <v>&gt;44</v>
      </c>
      <c r="Q341" s="18">
        <v>31.125</v>
      </c>
      <c r="R341" s="25" t="str">
        <f t="shared" si="129"/>
        <v>25–58</v>
      </c>
      <c r="S341" s="22" t="s">
        <v>8</v>
      </c>
      <c r="T341" s="40">
        <v>2.9510000000000001</v>
      </c>
      <c r="U341" s="25" t="str">
        <f t="shared" si="128"/>
        <v>1.5–3</v>
      </c>
      <c r="V341" s="48">
        <v>0.1135</v>
      </c>
      <c r="W341" s="25" t="str">
        <f t="shared" si="115"/>
        <v>0.07–0.11</v>
      </c>
      <c r="X341" s="22">
        <v>3</v>
      </c>
      <c r="Y341" s="22">
        <v>0</v>
      </c>
      <c r="Z341" s="22">
        <v>1</v>
      </c>
      <c r="AA341" s="22">
        <v>0</v>
      </c>
      <c r="AB341" s="22">
        <v>1</v>
      </c>
      <c r="AC341" s="22">
        <v>1</v>
      </c>
      <c r="AD341" s="22">
        <f t="shared" si="113"/>
        <v>11</v>
      </c>
      <c r="AE341" s="22">
        <v>3</v>
      </c>
      <c r="AF341" s="23" t="str">
        <f t="shared" si="132"/>
        <v>2000–4000</v>
      </c>
      <c r="AG341" s="18">
        <v>3081</v>
      </c>
      <c r="AH341" s="18">
        <v>4106</v>
      </c>
      <c r="AI341" s="27">
        <f t="shared" si="133"/>
        <v>0.28719509898221091</v>
      </c>
      <c r="AP341" s="23" t="str">
        <f t="shared" si="120"/>
        <v>&lt;20</v>
      </c>
      <c r="AQ341" s="24">
        <v>19.25</v>
      </c>
      <c r="AR341" s="24">
        <v>37.46</v>
      </c>
      <c r="AS341" s="27">
        <f t="shared" si="121"/>
        <v>0.66576263628214916</v>
      </c>
      <c r="AT341" s="45"/>
      <c r="AU341" s="45"/>
      <c r="AV341" s="46"/>
      <c r="AW341" s="45"/>
      <c r="AX341" s="45"/>
      <c r="AY341" s="46"/>
      <c r="AZ341" s="18">
        <v>59.309249999999999</v>
      </c>
      <c r="BA341" s="18">
        <v>153.81076000000002</v>
      </c>
      <c r="BB341" s="27">
        <f t="shared" si="134"/>
        <v>0.95295773526436034</v>
      </c>
      <c r="BI341" s="28">
        <v>6.1707895628600475</v>
      </c>
      <c r="BK341" s="49"/>
    </row>
    <row r="342" spans="1:63" ht="13.95" customHeight="1" x14ac:dyDescent="0.25">
      <c r="A342" s="22">
        <v>339</v>
      </c>
      <c r="B342" s="22">
        <v>30</v>
      </c>
      <c r="C342" s="22" t="s">
        <v>518</v>
      </c>
      <c r="D342" s="22" t="s">
        <v>1</v>
      </c>
      <c r="E342" s="23">
        <v>1.35</v>
      </c>
      <c r="F342" s="23" t="str">
        <f t="shared" si="130"/>
        <v>&gt;0.5</v>
      </c>
      <c r="G342" s="24">
        <v>8.0399999999999991</v>
      </c>
      <c r="H342" s="23" t="str">
        <f t="shared" si="131"/>
        <v>&gt;7.0</v>
      </c>
      <c r="M342" s="18">
        <v>180</v>
      </c>
      <c r="N342" s="25" t="str">
        <f t="shared" si="127"/>
        <v>110–180</v>
      </c>
      <c r="O342" s="18">
        <v>49.5</v>
      </c>
      <c r="P342" s="25" t="str">
        <f t="shared" si="125"/>
        <v>&gt;44</v>
      </c>
      <c r="Q342" s="18">
        <v>31.125</v>
      </c>
      <c r="R342" s="25" t="str">
        <f t="shared" si="129"/>
        <v>25–58</v>
      </c>
      <c r="S342" s="22" t="s">
        <v>8</v>
      </c>
      <c r="T342" s="40">
        <v>2.1564999999999999</v>
      </c>
      <c r="U342" s="25" t="str">
        <f t="shared" si="128"/>
        <v>1.5–3</v>
      </c>
      <c r="V342" s="48">
        <v>0.1135</v>
      </c>
      <c r="W342" s="25" t="str">
        <f t="shared" si="115"/>
        <v>0.07–0.11</v>
      </c>
      <c r="X342" s="22">
        <v>3</v>
      </c>
      <c r="Y342" s="22">
        <v>0</v>
      </c>
      <c r="Z342" s="22">
        <v>1</v>
      </c>
      <c r="AA342" s="22">
        <v>0</v>
      </c>
      <c r="AB342" s="22">
        <v>1</v>
      </c>
      <c r="AC342" s="22">
        <v>1</v>
      </c>
      <c r="AD342" s="22">
        <f t="shared" si="113"/>
        <v>11</v>
      </c>
      <c r="AE342" s="22">
        <v>3</v>
      </c>
      <c r="AF342" s="23" t="str">
        <f t="shared" si="132"/>
        <v>2000–4000</v>
      </c>
      <c r="AG342" s="18">
        <v>3081</v>
      </c>
      <c r="AH342" s="18">
        <v>3800</v>
      </c>
      <c r="AI342" s="27">
        <f t="shared" si="133"/>
        <v>0.20974684711780925</v>
      </c>
      <c r="AP342" s="23" t="str">
        <f t="shared" si="120"/>
        <v>&lt;20</v>
      </c>
      <c r="AQ342" s="24">
        <v>19.25</v>
      </c>
      <c r="AR342" s="24">
        <v>39.630000000000003</v>
      </c>
      <c r="AS342" s="27">
        <f t="shared" si="121"/>
        <v>0.72207534646855054</v>
      </c>
      <c r="AT342" s="45"/>
      <c r="AU342" s="45"/>
      <c r="AV342" s="46"/>
      <c r="AW342" s="45"/>
      <c r="AX342" s="45"/>
      <c r="AY342" s="46"/>
      <c r="AZ342" s="18">
        <v>59.309249999999999</v>
      </c>
      <c r="BA342" s="18">
        <v>150.59399999999999</v>
      </c>
      <c r="BB342" s="27">
        <f t="shared" si="134"/>
        <v>0.93182219358635954</v>
      </c>
      <c r="BI342" s="28">
        <v>9.4504984929283573</v>
      </c>
      <c r="BK342" s="49"/>
    </row>
    <row r="343" spans="1:63" ht="13.95" customHeight="1" x14ac:dyDescent="0.25">
      <c r="A343" s="22">
        <v>340</v>
      </c>
      <c r="B343" s="22">
        <v>30</v>
      </c>
      <c r="C343" s="22" t="s">
        <v>518</v>
      </c>
      <c r="D343" s="22" t="s">
        <v>1</v>
      </c>
      <c r="E343" s="23">
        <v>1.35</v>
      </c>
      <c r="F343" s="23" t="str">
        <f t="shared" si="130"/>
        <v>&gt;0.5</v>
      </c>
      <c r="G343" s="24">
        <v>8.0399999999999991</v>
      </c>
      <c r="H343" s="23" t="str">
        <f t="shared" si="131"/>
        <v>&gt;7.0</v>
      </c>
      <c r="M343" s="18">
        <v>180</v>
      </c>
      <c r="N343" s="25" t="str">
        <f t="shared" si="127"/>
        <v>110–180</v>
      </c>
      <c r="O343" s="18">
        <v>49.5</v>
      </c>
      <c r="P343" s="25" t="str">
        <f t="shared" si="125"/>
        <v>&gt;44</v>
      </c>
      <c r="Q343" s="18">
        <v>31.125</v>
      </c>
      <c r="R343" s="25" t="str">
        <f t="shared" si="129"/>
        <v>25–58</v>
      </c>
      <c r="S343" s="22" t="s">
        <v>8</v>
      </c>
      <c r="T343" s="40">
        <v>1.2484999999999999</v>
      </c>
      <c r="U343" s="25" t="str">
        <f t="shared" si="128"/>
        <v>&lt;1.5</v>
      </c>
      <c r="V343" s="48">
        <v>0.1135</v>
      </c>
      <c r="W343" s="25" t="str">
        <f t="shared" si="115"/>
        <v>0.07–0.11</v>
      </c>
      <c r="X343" s="22">
        <v>3</v>
      </c>
      <c r="Y343" s="22">
        <v>0</v>
      </c>
      <c r="Z343" s="22">
        <v>1</v>
      </c>
      <c r="AA343" s="22">
        <v>0</v>
      </c>
      <c r="AB343" s="22">
        <v>1</v>
      </c>
      <c r="AC343" s="22">
        <v>1</v>
      </c>
      <c r="AD343" s="22">
        <f t="shared" si="113"/>
        <v>11</v>
      </c>
      <c r="AE343" s="22">
        <v>3</v>
      </c>
      <c r="AF343" s="23" t="str">
        <f t="shared" si="132"/>
        <v>2000–4000</v>
      </c>
      <c r="AG343" s="18">
        <v>3081</v>
      </c>
      <c r="AH343" s="18">
        <v>3590</v>
      </c>
      <c r="AI343" s="27">
        <f t="shared" si="133"/>
        <v>0.15289798288565662</v>
      </c>
      <c r="AP343" s="23" t="str">
        <f t="shared" si="120"/>
        <v>&lt;20</v>
      </c>
      <c r="AQ343" s="24">
        <v>19.25</v>
      </c>
      <c r="AR343" s="24">
        <v>34.17</v>
      </c>
      <c r="AS343" s="27">
        <f t="shared" si="121"/>
        <v>0.57383700539340732</v>
      </c>
      <c r="AT343" s="45"/>
      <c r="AU343" s="45"/>
      <c r="AV343" s="46"/>
      <c r="AW343" s="45"/>
      <c r="AX343" s="45"/>
      <c r="AY343" s="46"/>
      <c r="AZ343" s="18">
        <v>59.309249999999999</v>
      </c>
      <c r="BA343" s="18">
        <v>122.6703</v>
      </c>
      <c r="BB343" s="27">
        <f t="shared" si="134"/>
        <v>0.72673498827906391</v>
      </c>
      <c r="BI343" s="28">
        <v>11.95034040849019</v>
      </c>
      <c r="BK343" s="49"/>
    </row>
    <row r="344" spans="1:63" ht="13.95" customHeight="1" x14ac:dyDescent="0.25">
      <c r="A344" s="22">
        <v>341</v>
      </c>
      <c r="B344" s="22">
        <v>31</v>
      </c>
      <c r="C344" s="22" t="s">
        <v>181</v>
      </c>
      <c r="D344" s="22" t="s">
        <v>1</v>
      </c>
      <c r="E344" s="23">
        <v>3.46</v>
      </c>
      <c r="F344" s="23" t="str">
        <f t="shared" si="130"/>
        <v>&gt;0.5</v>
      </c>
      <c r="M344" s="18">
        <v>240</v>
      </c>
      <c r="N344" s="25" t="str">
        <f t="shared" si="127"/>
        <v>&gt;180</v>
      </c>
      <c r="O344" s="18">
        <v>52.8</v>
      </c>
      <c r="P344" s="25" t="str">
        <f t="shared" si="125"/>
        <v>&gt;44</v>
      </c>
      <c r="Q344" s="18">
        <v>124.5</v>
      </c>
      <c r="R344" s="25" t="str">
        <f t="shared" si="129"/>
        <v>&gt;58</v>
      </c>
      <c r="S344" s="22" t="s">
        <v>8</v>
      </c>
      <c r="T344" s="40">
        <v>2</v>
      </c>
      <c r="U344" s="25" t="str">
        <f t="shared" si="128"/>
        <v>1.5–3</v>
      </c>
      <c r="V344" s="48">
        <v>8.1000000000000016E-2</v>
      </c>
      <c r="W344" s="25" t="str">
        <f t="shared" si="115"/>
        <v>0.07–0.11</v>
      </c>
      <c r="X344" s="22">
        <v>2</v>
      </c>
      <c r="Y344" s="22">
        <v>0</v>
      </c>
      <c r="Z344" s="22">
        <v>0</v>
      </c>
      <c r="AA344" s="22">
        <v>0</v>
      </c>
      <c r="AB344" s="22">
        <v>0</v>
      </c>
      <c r="AC344" s="22">
        <v>2</v>
      </c>
      <c r="AD344" s="22">
        <f t="shared" si="113"/>
        <v>5</v>
      </c>
      <c r="AE344" s="22">
        <v>3</v>
      </c>
      <c r="AF344" s="23" t="str">
        <f t="shared" si="132"/>
        <v>&gt;6000</v>
      </c>
      <c r="AG344" s="18">
        <v>6022</v>
      </c>
      <c r="AH344" s="18">
        <v>6387</v>
      </c>
      <c r="AI344" s="27">
        <f t="shared" si="133"/>
        <v>5.8845244519909932E-2</v>
      </c>
      <c r="AJ344" s="18">
        <v>6476.9202846643439</v>
      </c>
      <c r="AK344" s="18">
        <v>7474.9828891486559</v>
      </c>
      <c r="AL344" s="27">
        <f>LN(AK344/AJ344)</f>
        <v>0.1433166975192065</v>
      </c>
      <c r="AM344" s="18">
        <v>12498.920284664344</v>
      </c>
      <c r="AN344" s="18">
        <v>13861.982889148656</v>
      </c>
      <c r="AO344" s="27">
        <f>LN(AN344/AM344)</f>
        <v>0.10350778577331655</v>
      </c>
      <c r="AP344" s="23" t="str">
        <f t="shared" si="120"/>
        <v>&lt;20</v>
      </c>
      <c r="AQ344" s="24">
        <v>18.149999999999999</v>
      </c>
      <c r="AR344" s="24">
        <v>27.43</v>
      </c>
      <c r="AS344" s="27">
        <f t="shared" si="121"/>
        <v>0.41296674423865215</v>
      </c>
      <c r="AT344" s="45">
        <v>0.68242309704897763</v>
      </c>
      <c r="AU344" s="45">
        <v>3.680275982963912</v>
      </c>
      <c r="AV344" s="46">
        <f t="shared" ref="AV344:AV348" si="135">LN(AU344/AT344)</f>
        <v>1.6850931813276726</v>
      </c>
      <c r="AW344" s="45">
        <v>9.8488507164125672</v>
      </c>
      <c r="AX344" s="45">
        <v>14.464020162436794</v>
      </c>
      <c r="AY344" s="46">
        <f t="shared" ref="AY344:AY348" si="136">LN(AX344/AW344)</f>
        <v>0.38430942778289967</v>
      </c>
      <c r="AZ344" s="18">
        <v>118.68</v>
      </c>
      <c r="BA344" s="18">
        <v>172.99</v>
      </c>
      <c r="BB344" s="27">
        <f t="shared" si="134"/>
        <v>0.37680299393626487</v>
      </c>
      <c r="BC344" s="18">
        <v>4.4199999999999875</v>
      </c>
      <c r="BD344" s="18">
        <v>27.509999999999991</v>
      </c>
      <c r="BE344" s="27">
        <f>LN(BD344/BC344)</f>
        <v>1.8284098788468788</v>
      </c>
      <c r="BF344" s="18">
        <v>123.1</v>
      </c>
      <c r="BG344" s="18">
        <v>200.5</v>
      </c>
      <c r="BH344" s="27">
        <f>LN(BG344/BF344)</f>
        <v>0.48781721355621604</v>
      </c>
      <c r="BI344" s="28">
        <v>4.6400000000000006</v>
      </c>
      <c r="BK344" s="49"/>
    </row>
    <row r="345" spans="1:63" ht="13.95" customHeight="1" x14ac:dyDescent="0.25">
      <c r="A345" s="22">
        <v>342</v>
      </c>
      <c r="B345" s="22">
        <v>31</v>
      </c>
      <c r="C345" s="22" t="s">
        <v>181</v>
      </c>
      <c r="D345" s="22" t="s">
        <v>1</v>
      </c>
      <c r="E345" s="23">
        <v>3.46</v>
      </c>
      <c r="F345" s="23" t="str">
        <f t="shared" si="130"/>
        <v>&gt;0.5</v>
      </c>
      <c r="M345" s="18">
        <v>240</v>
      </c>
      <c r="N345" s="25" t="str">
        <f t="shared" si="127"/>
        <v>&gt;180</v>
      </c>
      <c r="O345" s="18">
        <v>52.8</v>
      </c>
      <c r="P345" s="25" t="str">
        <f t="shared" si="125"/>
        <v>&gt;44</v>
      </c>
      <c r="Q345" s="18">
        <v>124.5</v>
      </c>
      <c r="R345" s="25" t="str">
        <f t="shared" si="129"/>
        <v>&gt;58</v>
      </c>
      <c r="S345" s="22" t="s">
        <v>8</v>
      </c>
      <c r="T345" s="40">
        <v>2</v>
      </c>
      <c r="U345" s="25" t="str">
        <f t="shared" si="128"/>
        <v>1.5–3</v>
      </c>
      <c r="V345" s="48">
        <v>8.1000000000000016E-2</v>
      </c>
      <c r="W345" s="25" t="str">
        <f t="shared" si="115"/>
        <v>0.07–0.11</v>
      </c>
      <c r="X345" s="22">
        <v>2</v>
      </c>
      <c r="Y345" s="22">
        <v>0</v>
      </c>
      <c r="Z345" s="22">
        <v>0</v>
      </c>
      <c r="AA345" s="22">
        <v>0</v>
      </c>
      <c r="AB345" s="22">
        <v>0</v>
      </c>
      <c r="AC345" s="22">
        <v>2</v>
      </c>
      <c r="AD345" s="22">
        <f t="shared" si="113"/>
        <v>5</v>
      </c>
      <c r="AE345" s="22">
        <v>3</v>
      </c>
      <c r="AF345" s="23" t="str">
        <f t="shared" si="132"/>
        <v>&gt;6000</v>
      </c>
      <c r="AG345" s="18">
        <v>6022</v>
      </c>
      <c r="AH345" s="18">
        <v>6270</v>
      </c>
      <c r="AI345" s="27">
        <f t="shared" si="133"/>
        <v>4.0356924585287259E-2</v>
      </c>
      <c r="AJ345" s="18">
        <v>6476.9202846643439</v>
      </c>
      <c r="AK345" s="18">
        <v>9107.9184359514802</v>
      </c>
      <c r="AL345" s="27">
        <f>LN(AK345/AJ345)</f>
        <v>0.34089906027403094</v>
      </c>
      <c r="AM345" s="18">
        <v>12498.920284664344</v>
      </c>
      <c r="AN345" s="18">
        <v>15377.91843595148</v>
      </c>
      <c r="AO345" s="27">
        <f>LN(AN345/AM345)</f>
        <v>0.20729034930139803</v>
      </c>
      <c r="AP345" s="23" t="str">
        <f t="shared" si="120"/>
        <v>&lt;20</v>
      </c>
      <c r="AQ345" s="24">
        <v>18.149999999999999</v>
      </c>
      <c r="AR345" s="24">
        <v>37.4</v>
      </c>
      <c r="AS345" s="27">
        <f t="shared" si="121"/>
        <v>0.7230001437096264</v>
      </c>
      <c r="AT345" s="45">
        <v>0.68242309704897763</v>
      </c>
      <c r="AU345" s="45">
        <v>12.921723094867094</v>
      </c>
      <c r="AV345" s="46">
        <f t="shared" si="135"/>
        <v>2.9410152925259361</v>
      </c>
      <c r="AW345" s="45">
        <v>9.8488507164125672</v>
      </c>
      <c r="AX345" s="45">
        <v>22.441268721597794</v>
      </c>
      <c r="AY345" s="46">
        <f t="shared" si="136"/>
        <v>0.82354684761215213</v>
      </c>
      <c r="AZ345" s="18">
        <v>118.68</v>
      </c>
      <c r="BA345" s="18">
        <v>227.41</v>
      </c>
      <c r="BB345" s="27">
        <f t="shared" si="134"/>
        <v>0.65032376030071681</v>
      </c>
      <c r="BC345" s="18">
        <v>4.4199999999999875</v>
      </c>
      <c r="BD345" s="18">
        <v>117.69000000000003</v>
      </c>
      <c r="BE345" s="27">
        <f>LN(BD345/BC345)</f>
        <v>3.281914352799967</v>
      </c>
      <c r="BF345" s="18">
        <v>123.1</v>
      </c>
      <c r="BG345" s="18">
        <v>345.1</v>
      </c>
      <c r="BH345" s="27">
        <f>LN(BG345/BF345)</f>
        <v>1.0308371969135499</v>
      </c>
      <c r="BI345" s="28">
        <v>9.625</v>
      </c>
      <c r="BK345" s="49"/>
    </row>
    <row r="346" spans="1:63" ht="13.95" customHeight="1" x14ac:dyDescent="0.25">
      <c r="A346" s="22">
        <v>343</v>
      </c>
      <c r="B346" s="22">
        <v>31</v>
      </c>
      <c r="C346" s="22" t="s">
        <v>181</v>
      </c>
      <c r="D346" s="22" t="s">
        <v>1</v>
      </c>
      <c r="E346" s="23">
        <v>3.46</v>
      </c>
      <c r="F346" s="23" t="str">
        <f t="shared" si="130"/>
        <v>&gt;0.5</v>
      </c>
      <c r="M346" s="18">
        <v>240</v>
      </c>
      <c r="N346" s="25" t="str">
        <f t="shared" si="127"/>
        <v>&gt;180</v>
      </c>
      <c r="O346" s="18">
        <v>52.8</v>
      </c>
      <c r="P346" s="25" t="str">
        <f t="shared" si="125"/>
        <v>&gt;44</v>
      </c>
      <c r="Q346" s="18">
        <v>124.5</v>
      </c>
      <c r="R346" s="25" t="str">
        <f t="shared" si="129"/>
        <v>&gt;58</v>
      </c>
      <c r="S346" s="22" t="s">
        <v>8</v>
      </c>
      <c r="T346" s="40">
        <v>2</v>
      </c>
      <c r="U346" s="25" t="str">
        <f t="shared" si="128"/>
        <v>1.5–3</v>
      </c>
      <c r="V346" s="48">
        <v>8.1000000000000016E-2</v>
      </c>
      <c r="W346" s="25" t="str">
        <f t="shared" si="115"/>
        <v>0.07–0.11</v>
      </c>
      <c r="X346" s="22">
        <v>2</v>
      </c>
      <c r="Y346" s="22">
        <v>0</v>
      </c>
      <c r="Z346" s="22">
        <v>0</v>
      </c>
      <c r="AA346" s="22">
        <v>0</v>
      </c>
      <c r="AB346" s="22">
        <v>0</v>
      </c>
      <c r="AC346" s="22">
        <v>2</v>
      </c>
      <c r="AD346" s="22">
        <f t="shared" si="113"/>
        <v>5</v>
      </c>
      <c r="AE346" s="22">
        <v>3</v>
      </c>
      <c r="AF346" s="23" t="str">
        <f t="shared" si="132"/>
        <v>&gt;6000</v>
      </c>
      <c r="AG346" s="18">
        <v>6022</v>
      </c>
      <c r="AH346" s="18">
        <v>6093</v>
      </c>
      <c r="AI346" s="27">
        <f t="shared" si="133"/>
        <v>1.1721141206815326E-2</v>
      </c>
      <c r="AJ346" s="18">
        <v>6476.9202846643439</v>
      </c>
      <c r="AK346" s="18">
        <v>9327.9127900541644</v>
      </c>
      <c r="AL346" s="27">
        <f>LN(AK346/AJ346)</f>
        <v>0.36476614762140563</v>
      </c>
      <c r="AM346" s="18">
        <v>12498.920284664344</v>
      </c>
      <c r="AN346" s="18">
        <v>15420.912790054164</v>
      </c>
      <c r="AO346" s="27">
        <f>LN(AN346/AM346)</f>
        <v>0.21008229823709126</v>
      </c>
      <c r="AP346" s="23" t="str">
        <f t="shared" si="120"/>
        <v>&lt;20</v>
      </c>
      <c r="AQ346" s="24">
        <v>18.149999999999999</v>
      </c>
      <c r="AR346" s="24">
        <v>27.67</v>
      </c>
      <c r="AS346" s="27">
        <f t="shared" si="121"/>
        <v>0.42167823308797486</v>
      </c>
      <c r="AT346" s="45">
        <v>0.68242309704897763</v>
      </c>
      <c r="AU346" s="45">
        <v>12.300715345703154</v>
      </c>
      <c r="AV346" s="46">
        <f t="shared" si="135"/>
        <v>2.8917628554627153</v>
      </c>
      <c r="AW346" s="45">
        <v>9.8488507164125672</v>
      </c>
      <c r="AX346" s="45">
        <v>17.988559028678981</v>
      </c>
      <c r="AY346" s="46">
        <f t="shared" si="136"/>
        <v>0.6023811764532323</v>
      </c>
      <c r="AZ346" s="18">
        <v>118.68</v>
      </c>
      <c r="BA346" s="18">
        <v>162.66</v>
      </c>
      <c r="BB346" s="27">
        <f t="shared" si="134"/>
        <v>0.315231337316008</v>
      </c>
      <c r="BC346" s="18">
        <v>4.4199999999999875</v>
      </c>
      <c r="BD346" s="18">
        <v>114.73999999999998</v>
      </c>
      <c r="BE346" s="27">
        <f>LN(BD346/BC346)</f>
        <v>3.256529003084121</v>
      </c>
      <c r="BF346" s="18">
        <v>123.1</v>
      </c>
      <c r="BG346" s="18">
        <v>277.39999999999998</v>
      </c>
      <c r="BH346" s="27">
        <f>LN(BG346/BF346)</f>
        <v>0.81246347469032332</v>
      </c>
      <c r="BI346" s="28">
        <v>4.7600000000000016</v>
      </c>
      <c r="BK346" s="49"/>
    </row>
    <row r="347" spans="1:63" ht="13.95" customHeight="1" x14ac:dyDescent="0.25">
      <c r="A347" s="22">
        <v>344</v>
      </c>
      <c r="B347" s="22">
        <v>32</v>
      </c>
      <c r="C347" s="22" t="s">
        <v>182</v>
      </c>
      <c r="D347" s="22" t="s">
        <v>1</v>
      </c>
      <c r="E347" s="23">
        <v>1.7</v>
      </c>
      <c r="F347" s="23" t="str">
        <f t="shared" si="130"/>
        <v>&gt;0.5</v>
      </c>
      <c r="G347" s="24">
        <v>8.39</v>
      </c>
      <c r="H347" s="23" t="str">
        <f t="shared" ref="H347:H352" si="137">IF(G347&gt;7,"&gt;7.0","≤7.0")</f>
        <v>&gt;7.0</v>
      </c>
      <c r="K347" s="24">
        <v>24.4</v>
      </c>
      <c r="L347" s="23" t="str">
        <f t="shared" ref="L347:L350" si="138">IF(K347&gt;20,"&gt;20",IF(K347&gt;10,"10–20","&lt;10"))</f>
        <v>&gt;20</v>
      </c>
      <c r="M347" s="18">
        <v>82.8</v>
      </c>
      <c r="N347" s="25" t="str">
        <f t="shared" si="127"/>
        <v>&lt;110</v>
      </c>
      <c r="O347" s="18">
        <v>44</v>
      </c>
      <c r="P347" s="25" t="str">
        <f t="shared" si="125"/>
        <v>26–44</v>
      </c>
      <c r="Q347" s="18">
        <v>49.8</v>
      </c>
      <c r="R347" s="25" t="str">
        <f t="shared" si="129"/>
        <v>25–58</v>
      </c>
      <c r="S347" s="22" t="s">
        <v>8</v>
      </c>
      <c r="T347" s="40">
        <v>1.2150000000000003</v>
      </c>
      <c r="U347" s="25" t="str">
        <f t="shared" si="128"/>
        <v>&lt;1.5</v>
      </c>
      <c r="V347" s="48">
        <v>0.16200000000000003</v>
      </c>
      <c r="W347" s="25" t="str">
        <f t="shared" si="115"/>
        <v>&gt;0.11</v>
      </c>
      <c r="X347" s="22">
        <v>2</v>
      </c>
      <c r="Y347" s="22">
        <v>0</v>
      </c>
      <c r="Z347" s="22">
        <v>2</v>
      </c>
      <c r="AA347" s="22">
        <v>0</v>
      </c>
      <c r="AB347" s="22">
        <v>0</v>
      </c>
      <c r="AC347" s="22">
        <v>0</v>
      </c>
      <c r="AD347" s="22">
        <f t="shared" si="113"/>
        <v>2</v>
      </c>
      <c r="AE347" s="22">
        <v>3</v>
      </c>
      <c r="AF347" s="23" t="str">
        <f t="shared" si="132"/>
        <v>&gt;6000</v>
      </c>
      <c r="AG347" s="18">
        <v>6210</v>
      </c>
      <c r="AH347" s="18">
        <v>6480</v>
      </c>
      <c r="AI347" s="27">
        <f t="shared" si="133"/>
        <v>4.2559614418795903E-2</v>
      </c>
      <c r="AJ347" s="18">
        <v>6968.052503896266</v>
      </c>
      <c r="AK347" s="18">
        <v>7540.7157224002785</v>
      </c>
      <c r="AL347" s="27">
        <f>LN(AK347/AJ347)</f>
        <v>7.8981326386038719E-2</v>
      </c>
      <c r="AM347" s="18">
        <v>13178.052503896266</v>
      </c>
      <c r="AN347" s="18">
        <v>14020.715722400279</v>
      </c>
      <c r="AO347" s="27">
        <f>LN(AN347/AM347)</f>
        <v>6.1983173711371978E-2</v>
      </c>
      <c r="AP347" s="23" t="str">
        <f t="shared" si="120"/>
        <v>20–30</v>
      </c>
      <c r="AQ347" s="24">
        <v>21.66</v>
      </c>
      <c r="AR347" s="24">
        <v>24.61</v>
      </c>
      <c r="AS347" s="27">
        <f t="shared" si="121"/>
        <v>0.12768562283011986</v>
      </c>
      <c r="AT347" s="45">
        <v>22.304653978008226</v>
      </c>
      <c r="AU347" s="45">
        <v>22.854594490023104</v>
      </c>
      <c r="AV347" s="46">
        <f t="shared" si="135"/>
        <v>2.4356813644485695E-2</v>
      </c>
      <c r="AW347" s="45">
        <v>22.247596897441216</v>
      </c>
      <c r="AX347" s="45">
        <v>23.799070361785752</v>
      </c>
      <c r="AY347" s="46">
        <f t="shared" si="136"/>
        <v>6.7412521315432711E-2</v>
      </c>
      <c r="AZ347" s="18">
        <v>137.76</v>
      </c>
      <c r="BA347" s="18">
        <v>161.34</v>
      </c>
      <c r="BB347" s="27">
        <f t="shared" si="134"/>
        <v>0.15800089882940763</v>
      </c>
      <c r="BC347" s="18">
        <v>155.42000000000002</v>
      </c>
      <c r="BD347" s="18">
        <v>172.34</v>
      </c>
      <c r="BE347" s="27">
        <f>LN(BD347/BC347)</f>
        <v>0.10333814003052454</v>
      </c>
      <c r="BF347" s="18">
        <v>293.18</v>
      </c>
      <c r="BG347" s="18">
        <v>333.68</v>
      </c>
      <c r="BH347" s="27">
        <f>LN(BG347/BF347)</f>
        <v>0.12939569502680467</v>
      </c>
      <c r="BI347" s="28">
        <v>2.4279835390946491</v>
      </c>
      <c r="BK347" s="49"/>
    </row>
    <row r="348" spans="1:63" ht="13.95" customHeight="1" x14ac:dyDescent="0.25">
      <c r="A348" s="22">
        <v>345</v>
      </c>
      <c r="B348" s="22">
        <v>32</v>
      </c>
      <c r="C348" s="22" t="s">
        <v>182</v>
      </c>
      <c r="D348" s="22" t="s">
        <v>1</v>
      </c>
      <c r="E348" s="23">
        <v>1.7</v>
      </c>
      <c r="F348" s="23" t="str">
        <f t="shared" si="130"/>
        <v>&gt;0.5</v>
      </c>
      <c r="G348" s="24">
        <v>8.39</v>
      </c>
      <c r="H348" s="23" t="str">
        <f t="shared" si="137"/>
        <v>&gt;7.0</v>
      </c>
      <c r="K348" s="24">
        <v>24.4</v>
      </c>
      <c r="L348" s="23" t="str">
        <f t="shared" si="138"/>
        <v>&gt;20</v>
      </c>
      <c r="M348" s="18">
        <v>82.8</v>
      </c>
      <c r="N348" s="25" t="str">
        <f t="shared" si="127"/>
        <v>&lt;110</v>
      </c>
      <c r="O348" s="18">
        <v>44</v>
      </c>
      <c r="P348" s="25" t="str">
        <f t="shared" si="125"/>
        <v>26–44</v>
      </c>
      <c r="Q348" s="18">
        <v>49.8</v>
      </c>
      <c r="R348" s="25" t="str">
        <f t="shared" si="129"/>
        <v>25–58</v>
      </c>
      <c r="S348" s="22" t="s">
        <v>8</v>
      </c>
      <c r="T348" s="40">
        <v>1.2150000000000003</v>
      </c>
      <c r="U348" s="25" t="str">
        <f t="shared" si="128"/>
        <v>&lt;1.5</v>
      </c>
      <c r="V348" s="48">
        <v>0.16200000000000003</v>
      </c>
      <c r="W348" s="25" t="str">
        <f t="shared" si="115"/>
        <v>&gt;0.11</v>
      </c>
      <c r="X348" s="22">
        <v>2</v>
      </c>
      <c r="Y348" s="22">
        <v>0</v>
      </c>
      <c r="Z348" s="22">
        <v>2</v>
      </c>
      <c r="AA348" s="22">
        <v>0</v>
      </c>
      <c r="AB348" s="22">
        <v>0</v>
      </c>
      <c r="AC348" s="22">
        <v>0</v>
      </c>
      <c r="AD348" s="22">
        <f t="shared" ref="AD348:AD411" si="139">IF(Y348&gt;0,"1","0")+IF(Z348&gt;0,"2","0")+IF(AA348&gt;0,"3","0")+IF(AB348&gt;0,"4","0")+IF(AC348&gt;0,"5","0")</f>
        <v>2</v>
      </c>
      <c r="AE348" s="22">
        <v>3</v>
      </c>
      <c r="AF348" s="23" t="str">
        <f t="shared" si="132"/>
        <v>&gt;6000</v>
      </c>
      <c r="AG348" s="18">
        <v>6210</v>
      </c>
      <c r="AH348" s="18">
        <v>6680</v>
      </c>
      <c r="AI348" s="27">
        <f t="shared" si="133"/>
        <v>7.2957091603166865E-2</v>
      </c>
      <c r="AJ348" s="18">
        <v>6968.052503896266</v>
      </c>
      <c r="AK348" s="18">
        <v>7383.6222231128504</v>
      </c>
      <c r="AL348" s="27">
        <f>LN(AK348/AJ348)</f>
        <v>5.7928559817342275E-2</v>
      </c>
      <c r="AM348" s="18">
        <v>13178.052503896266</v>
      </c>
      <c r="AN348" s="18">
        <v>14063.62222311285</v>
      </c>
      <c r="AO348" s="27">
        <f>LN(AN348/AM348)</f>
        <v>6.5038722621118303E-2</v>
      </c>
      <c r="AP348" s="23" t="str">
        <f t="shared" si="120"/>
        <v>20–30</v>
      </c>
      <c r="AQ348" s="24">
        <v>21.66</v>
      </c>
      <c r="AR348" s="24">
        <v>27.79</v>
      </c>
      <c r="AS348" s="27">
        <f t="shared" si="121"/>
        <v>0.24920900218156769</v>
      </c>
      <c r="AT348" s="45">
        <v>22.304653978008226</v>
      </c>
      <c r="AU348" s="45">
        <v>23.580567198438981</v>
      </c>
      <c r="AV348" s="46">
        <f t="shared" si="135"/>
        <v>5.5627593780068443E-2</v>
      </c>
      <c r="AW348" s="45">
        <v>22.247596897441216</v>
      </c>
      <c r="AX348" s="45">
        <v>25.592979837617744</v>
      </c>
      <c r="AY348" s="46">
        <f t="shared" si="136"/>
        <v>0.14008409061593591</v>
      </c>
      <c r="AZ348" s="18">
        <v>137.76</v>
      </c>
      <c r="BA348" s="18">
        <v>185.82</v>
      </c>
      <c r="BB348" s="27">
        <f t="shared" si="134"/>
        <v>0.29926542253374583</v>
      </c>
      <c r="BC348" s="18">
        <v>155.42000000000002</v>
      </c>
      <c r="BD348" s="18">
        <v>174.11</v>
      </c>
      <c r="BE348" s="27">
        <f>LN(BD348/BC348)</f>
        <v>0.11355615359741097</v>
      </c>
      <c r="BF348" s="18">
        <v>293.18</v>
      </c>
      <c r="BG348" s="18">
        <v>359.93</v>
      </c>
      <c r="BH348" s="27">
        <f>LN(BG348/BF348)</f>
        <v>0.20512281323705434</v>
      </c>
      <c r="BI348" s="28">
        <v>5.0452674897119323</v>
      </c>
      <c r="BK348" s="49"/>
    </row>
    <row r="349" spans="1:63" ht="13.95" customHeight="1" x14ac:dyDescent="0.25">
      <c r="A349" s="22">
        <v>346</v>
      </c>
      <c r="B349" s="22">
        <v>34</v>
      </c>
      <c r="C349" s="22" t="s">
        <v>453</v>
      </c>
      <c r="D349" s="22" t="s">
        <v>1</v>
      </c>
      <c r="E349" s="23">
        <v>1.42</v>
      </c>
      <c r="F349" s="23" t="str">
        <f t="shared" si="130"/>
        <v>&gt;0.5</v>
      </c>
      <c r="G349" s="24">
        <v>7.54</v>
      </c>
      <c r="H349" s="23" t="str">
        <f t="shared" si="137"/>
        <v>&gt;7.0</v>
      </c>
      <c r="K349" s="24">
        <v>14.49</v>
      </c>
      <c r="L349" s="23" t="str">
        <f t="shared" si="138"/>
        <v>10–20</v>
      </c>
      <c r="M349" s="18">
        <v>180</v>
      </c>
      <c r="N349" s="25" t="str">
        <f t="shared" si="127"/>
        <v>110–180</v>
      </c>
      <c r="O349" s="18">
        <v>33</v>
      </c>
      <c r="P349" s="25" t="str">
        <f t="shared" si="125"/>
        <v>26–44</v>
      </c>
      <c r="Q349" s="18">
        <v>99.6</v>
      </c>
      <c r="R349" s="25" t="str">
        <f t="shared" si="129"/>
        <v>&gt;58</v>
      </c>
      <c r="S349" s="22" t="s">
        <v>8</v>
      </c>
      <c r="T349" s="40">
        <v>1.0895999999999999</v>
      </c>
      <c r="U349" s="25" t="str">
        <f t="shared" si="128"/>
        <v>&lt;1.5</v>
      </c>
      <c r="V349" s="48">
        <v>9.0800000000000006E-2</v>
      </c>
      <c r="W349" s="25" t="str">
        <f t="shared" si="115"/>
        <v>0.07–0.11</v>
      </c>
      <c r="X349" s="22">
        <v>2</v>
      </c>
      <c r="Y349" s="22">
        <v>0</v>
      </c>
      <c r="Z349" s="22">
        <v>1</v>
      </c>
      <c r="AA349" s="22">
        <v>0</v>
      </c>
      <c r="AB349" s="22">
        <v>0</v>
      </c>
      <c r="AC349" s="22">
        <v>1</v>
      </c>
      <c r="AD349" s="22">
        <f t="shared" si="139"/>
        <v>7</v>
      </c>
      <c r="AE349" s="22">
        <v>4</v>
      </c>
      <c r="AP349" s="23" t="str">
        <f t="shared" si="120"/>
        <v>&gt;40</v>
      </c>
      <c r="AQ349" s="24">
        <v>41.847799999999999</v>
      </c>
      <c r="AR349" s="24">
        <v>66.304299999999998</v>
      </c>
      <c r="AS349" s="27">
        <f t="shared" si="121"/>
        <v>0.46021552494465479</v>
      </c>
      <c r="AT349" s="45"/>
      <c r="AU349" s="45"/>
      <c r="AV349" s="46"/>
      <c r="AW349" s="45"/>
      <c r="AX349" s="45"/>
      <c r="AY349" s="46"/>
      <c r="AZ349" s="18">
        <v>313.04300000000001</v>
      </c>
      <c r="BA349" s="18">
        <v>521.73900000000003</v>
      </c>
      <c r="BB349" s="27">
        <f t="shared" si="134"/>
        <v>0.51082690154490429</v>
      </c>
      <c r="BI349" s="28">
        <v>22.445392804698972</v>
      </c>
      <c r="BK349" s="49"/>
    </row>
    <row r="350" spans="1:63" ht="13.95" customHeight="1" x14ac:dyDescent="0.25">
      <c r="A350" s="22">
        <v>347</v>
      </c>
      <c r="B350" s="22">
        <v>34</v>
      </c>
      <c r="C350" s="22" t="s">
        <v>453</v>
      </c>
      <c r="D350" s="22" t="s">
        <v>1</v>
      </c>
      <c r="E350" s="23">
        <v>1.42</v>
      </c>
      <c r="F350" s="23" t="str">
        <f t="shared" si="130"/>
        <v>&gt;0.5</v>
      </c>
      <c r="G350" s="24">
        <v>7.54</v>
      </c>
      <c r="H350" s="23" t="str">
        <f t="shared" si="137"/>
        <v>&gt;7.0</v>
      </c>
      <c r="K350" s="24">
        <v>14.49</v>
      </c>
      <c r="L350" s="23" t="str">
        <f t="shared" si="138"/>
        <v>10–20</v>
      </c>
      <c r="M350" s="18">
        <v>300</v>
      </c>
      <c r="N350" s="25" t="str">
        <f t="shared" si="127"/>
        <v>&gt;180</v>
      </c>
      <c r="O350" s="18">
        <v>33</v>
      </c>
      <c r="P350" s="25" t="str">
        <f t="shared" si="125"/>
        <v>26–44</v>
      </c>
      <c r="Q350" s="18">
        <v>99.6</v>
      </c>
      <c r="R350" s="25" t="str">
        <f t="shared" si="129"/>
        <v>&gt;58</v>
      </c>
      <c r="S350" s="22" t="s">
        <v>8</v>
      </c>
      <c r="T350" s="40">
        <v>1.0895999999999999</v>
      </c>
      <c r="U350" s="25" t="str">
        <f t="shared" si="128"/>
        <v>&lt;1.5</v>
      </c>
      <c r="V350" s="48">
        <v>9.0800000000000006E-2</v>
      </c>
      <c r="W350" s="25" t="str">
        <f t="shared" ref="W350:W361" si="140">IF(V350&gt;0.114,"&gt;0.11", IF(V350&gt;0.068,"0.07–0.11","&lt;0.07" ))</f>
        <v>0.07–0.11</v>
      </c>
      <c r="X350" s="22">
        <v>2</v>
      </c>
      <c r="Y350" s="22">
        <v>0</v>
      </c>
      <c r="Z350" s="22">
        <v>1</v>
      </c>
      <c r="AA350" s="22">
        <v>0</v>
      </c>
      <c r="AB350" s="22">
        <v>0</v>
      </c>
      <c r="AC350" s="22">
        <v>1</v>
      </c>
      <c r="AD350" s="22">
        <f t="shared" si="139"/>
        <v>7</v>
      </c>
      <c r="AE350" s="22">
        <v>4</v>
      </c>
      <c r="AP350" s="23" t="str">
        <f t="shared" si="120"/>
        <v>&gt;40</v>
      </c>
      <c r="AQ350" s="24">
        <v>52.717399999999998</v>
      </c>
      <c r="AR350" s="24">
        <v>72.826099999999997</v>
      </c>
      <c r="AS350" s="27">
        <f t="shared" si="121"/>
        <v>0.3231288356035501</v>
      </c>
      <c r="AT350" s="45"/>
      <c r="AU350" s="45"/>
      <c r="AV350" s="46"/>
      <c r="AW350" s="45"/>
      <c r="AX350" s="45"/>
      <c r="AY350" s="46"/>
      <c r="BI350" s="28">
        <v>18.455121145374449</v>
      </c>
      <c r="BK350" s="49"/>
    </row>
    <row r="351" spans="1:63" ht="13.95" customHeight="1" x14ac:dyDescent="0.25">
      <c r="A351" s="22">
        <v>348</v>
      </c>
      <c r="B351" s="22">
        <v>35</v>
      </c>
      <c r="C351" s="22" t="s">
        <v>519</v>
      </c>
      <c r="D351" s="22" t="s">
        <v>1</v>
      </c>
      <c r="E351" s="23">
        <v>6.2</v>
      </c>
      <c r="F351" s="23" t="str">
        <f t="shared" si="130"/>
        <v>&gt;0.5</v>
      </c>
      <c r="G351" s="24">
        <v>7.92</v>
      </c>
      <c r="H351" s="23" t="str">
        <f t="shared" si="137"/>
        <v>&gt;7.0</v>
      </c>
      <c r="M351" s="18">
        <v>262.2</v>
      </c>
      <c r="N351" s="25" t="str">
        <f t="shared" si="127"/>
        <v>&gt;180</v>
      </c>
      <c r="O351" s="18">
        <v>186.60751999999999</v>
      </c>
      <c r="P351" s="25" t="str">
        <f t="shared" si="125"/>
        <v>&gt;44</v>
      </c>
      <c r="Q351" s="18">
        <v>100.88793103448275</v>
      </c>
      <c r="R351" s="25" t="str">
        <f t="shared" si="129"/>
        <v>&gt;58</v>
      </c>
      <c r="S351" s="34" t="s">
        <v>8</v>
      </c>
      <c r="T351" s="40">
        <v>1.0125000000000002</v>
      </c>
      <c r="U351" s="25" t="str">
        <f t="shared" si="128"/>
        <v>&lt;1.5</v>
      </c>
      <c r="V351" s="48">
        <v>4.0500000000000008E-2</v>
      </c>
      <c r="W351" s="25" t="str">
        <f t="shared" si="140"/>
        <v>&lt;0.07</v>
      </c>
      <c r="X351" s="34">
        <v>1</v>
      </c>
      <c r="Y351" s="22">
        <v>1</v>
      </c>
      <c r="Z351" s="34">
        <v>0</v>
      </c>
      <c r="AA351" s="34">
        <v>0</v>
      </c>
      <c r="AB351" s="34">
        <v>0</v>
      </c>
      <c r="AC351" s="34">
        <v>0</v>
      </c>
      <c r="AD351" s="22">
        <f t="shared" si="139"/>
        <v>1</v>
      </c>
      <c r="AE351" s="22">
        <v>4</v>
      </c>
      <c r="AF351" s="23" t="str">
        <f t="shared" ref="AF351:AF353" si="141">IF(AG351&gt;6000,"&gt;6000",IF(AG351&gt;4000,"4000–6000",IF(AG351&gt;2000,"2000–4000","&lt;2000")))</f>
        <v>4000–6000</v>
      </c>
      <c r="AG351" s="18">
        <v>5436.36</v>
      </c>
      <c r="AH351" s="18">
        <v>5381.82</v>
      </c>
      <c r="AI351" s="27">
        <f>LN(AH351/AG351)</f>
        <v>-1.00831123323005E-2</v>
      </c>
      <c r="AP351" s="23" t="str">
        <f t="shared" si="120"/>
        <v>30–40</v>
      </c>
      <c r="AQ351" s="24">
        <v>38.049500000000002</v>
      </c>
      <c r="AR351" s="24">
        <v>41.758200000000002</v>
      </c>
      <c r="AS351" s="27">
        <f t="shared" si="121"/>
        <v>9.3007895580238656E-2</v>
      </c>
      <c r="AT351" s="45"/>
      <c r="AU351" s="45"/>
      <c r="AV351" s="46"/>
      <c r="AW351" s="45"/>
      <c r="AX351" s="45"/>
      <c r="AY351" s="46"/>
      <c r="AZ351" s="18">
        <v>206.85077981999999</v>
      </c>
      <c r="BA351" s="18">
        <v>224.73511592400001</v>
      </c>
      <c r="BB351" s="27">
        <f>LN(BA351/AZ351)</f>
        <v>8.2924783247938241E-2</v>
      </c>
      <c r="BI351" s="28">
        <v>3.6629135802469133</v>
      </c>
      <c r="BK351" s="49"/>
    </row>
    <row r="352" spans="1:63" ht="13.95" customHeight="1" x14ac:dyDescent="0.25">
      <c r="A352" s="22">
        <v>349</v>
      </c>
      <c r="B352" s="22">
        <v>35</v>
      </c>
      <c r="C352" s="22" t="s">
        <v>519</v>
      </c>
      <c r="D352" s="22" t="s">
        <v>1</v>
      </c>
      <c r="E352" s="23">
        <v>6.2</v>
      </c>
      <c r="F352" s="23" t="str">
        <f t="shared" si="130"/>
        <v>&gt;0.5</v>
      </c>
      <c r="G352" s="24">
        <v>7.92</v>
      </c>
      <c r="H352" s="23" t="str">
        <f t="shared" si="137"/>
        <v>&gt;7.0</v>
      </c>
      <c r="M352" s="18">
        <v>262.2</v>
      </c>
      <c r="N352" s="25" t="str">
        <f t="shared" si="127"/>
        <v>&gt;180</v>
      </c>
      <c r="O352" s="18">
        <v>252.38667080000002</v>
      </c>
      <c r="P352" s="25" t="str">
        <f t="shared" si="125"/>
        <v>&gt;44</v>
      </c>
      <c r="Q352" s="18">
        <v>100.88793103448275</v>
      </c>
      <c r="R352" s="25" t="str">
        <f t="shared" si="129"/>
        <v>&gt;58</v>
      </c>
      <c r="S352" s="39" t="s">
        <v>8</v>
      </c>
      <c r="T352" s="40">
        <v>1.0125000000000002</v>
      </c>
      <c r="U352" s="25" t="str">
        <f t="shared" si="128"/>
        <v>&lt;1.5</v>
      </c>
      <c r="V352" s="48">
        <v>4.0500000000000008E-2</v>
      </c>
      <c r="W352" s="25" t="str">
        <f t="shared" si="140"/>
        <v>&lt;0.07</v>
      </c>
      <c r="X352" s="34">
        <v>1</v>
      </c>
      <c r="Y352" s="22">
        <v>1</v>
      </c>
      <c r="Z352" s="34">
        <v>0</v>
      </c>
      <c r="AA352" s="34">
        <v>0</v>
      </c>
      <c r="AB352" s="34">
        <v>0</v>
      </c>
      <c r="AC352" s="34">
        <v>0</v>
      </c>
      <c r="AD352" s="22">
        <f t="shared" si="139"/>
        <v>1</v>
      </c>
      <c r="AE352" s="22">
        <v>4</v>
      </c>
      <c r="AF352" s="23" t="str">
        <f t="shared" si="141"/>
        <v>4000–6000</v>
      </c>
      <c r="AG352" s="18">
        <v>5981.82</v>
      </c>
      <c r="AH352" s="18">
        <v>5581.82</v>
      </c>
      <c r="AI352" s="27">
        <f>LN(AH352/AG352)</f>
        <v>-6.9209981396650369E-2</v>
      </c>
      <c r="AP352" s="23" t="str">
        <f t="shared" si="120"/>
        <v>30–40</v>
      </c>
      <c r="AQ352" s="24">
        <v>37.6374</v>
      </c>
      <c r="AR352" s="24">
        <v>41.346200000000003</v>
      </c>
      <c r="AS352" s="27">
        <f t="shared" si="121"/>
        <v>9.3982281939015186E-2</v>
      </c>
      <c r="AT352" s="45"/>
      <c r="AU352" s="45"/>
      <c r="AV352" s="46"/>
      <c r="AW352" s="45"/>
      <c r="AX352" s="45"/>
      <c r="AY352" s="46"/>
      <c r="AZ352" s="18">
        <v>225.14015206799999</v>
      </c>
      <c r="BA352" s="18">
        <v>230.787046084</v>
      </c>
      <c r="BB352" s="27">
        <f>LN(BA352/AZ352)</f>
        <v>2.4772300542364595E-2</v>
      </c>
      <c r="BI352" s="28">
        <v>3.6630123456790153</v>
      </c>
      <c r="BK352" s="49"/>
    </row>
    <row r="353" spans="1:63" ht="13.95" customHeight="1" x14ac:dyDescent="0.25">
      <c r="A353" s="22">
        <v>350</v>
      </c>
      <c r="B353" s="22">
        <v>36</v>
      </c>
      <c r="C353" s="22" t="s">
        <v>183</v>
      </c>
      <c r="D353" s="22" t="s">
        <v>1</v>
      </c>
      <c r="E353" s="23">
        <v>2.29</v>
      </c>
      <c r="F353" s="23" t="str">
        <f t="shared" si="130"/>
        <v>&gt;0.5</v>
      </c>
      <c r="K353" s="24">
        <v>19.95</v>
      </c>
      <c r="L353" s="23" t="str">
        <f t="shared" ref="L353:L382" si="142">IF(K353&gt;20,"&gt;20",IF(K353&gt;10,"10–20","&lt;10"))</f>
        <v>10–20</v>
      </c>
      <c r="M353" s="18">
        <v>112.5</v>
      </c>
      <c r="N353" s="25" t="str">
        <f t="shared" si="127"/>
        <v>110–180</v>
      </c>
      <c r="O353" s="18">
        <v>60.72</v>
      </c>
      <c r="P353" s="25" t="str">
        <f t="shared" si="125"/>
        <v>&gt;44</v>
      </c>
      <c r="Q353" s="18">
        <v>112.05</v>
      </c>
      <c r="R353" s="25" t="str">
        <f t="shared" si="129"/>
        <v>&gt;58</v>
      </c>
      <c r="S353" s="22" t="s">
        <v>8</v>
      </c>
      <c r="T353" s="40">
        <v>1.3620000000000001</v>
      </c>
      <c r="U353" s="25" t="str">
        <f t="shared" si="128"/>
        <v>&lt;1.5</v>
      </c>
      <c r="V353" s="48">
        <v>9.0800000000000006E-2</v>
      </c>
      <c r="W353" s="25" t="str">
        <f t="shared" si="140"/>
        <v>0.07–0.11</v>
      </c>
      <c r="X353" s="22">
        <v>2</v>
      </c>
      <c r="Y353" s="22">
        <v>2</v>
      </c>
      <c r="Z353" s="22">
        <v>0</v>
      </c>
      <c r="AA353" s="22">
        <v>0</v>
      </c>
      <c r="AB353" s="22">
        <v>0</v>
      </c>
      <c r="AC353" s="22">
        <v>0</v>
      </c>
      <c r="AD353" s="22">
        <f t="shared" si="139"/>
        <v>1</v>
      </c>
      <c r="AE353" s="22">
        <v>3</v>
      </c>
      <c r="AF353" s="23" t="str">
        <f t="shared" si="141"/>
        <v>&gt;6000</v>
      </c>
      <c r="AG353" s="18">
        <v>8682.5</v>
      </c>
      <c r="AH353" s="18">
        <v>9176.7000000000007</v>
      </c>
      <c r="AI353" s="27">
        <f>LN(AH353/AG353)</f>
        <v>5.5358157244734224E-2</v>
      </c>
      <c r="AP353" s="23" t="str">
        <f t="shared" si="120"/>
        <v>20–30</v>
      </c>
      <c r="AQ353" s="24">
        <v>27.46</v>
      </c>
      <c r="AR353" s="24">
        <v>36.743000000000002</v>
      </c>
      <c r="AS353" s="27">
        <f t="shared" si="121"/>
        <v>0.29121733098565106</v>
      </c>
      <c r="AT353" s="45"/>
      <c r="AU353" s="45"/>
      <c r="AV353" s="46"/>
      <c r="AW353" s="45"/>
      <c r="AX353" s="45"/>
      <c r="AY353" s="46"/>
      <c r="AZ353" s="18">
        <v>238.42145000000002</v>
      </c>
      <c r="BA353" s="18">
        <v>337.17948810000007</v>
      </c>
      <c r="BB353" s="27">
        <f>LN(BA353/AZ353)</f>
        <v>0.34657548823038531</v>
      </c>
      <c r="BI353" s="28">
        <v>6.8157121879588844</v>
      </c>
      <c r="BK353" s="49"/>
    </row>
    <row r="354" spans="1:63" ht="13.95" customHeight="1" x14ac:dyDescent="0.25">
      <c r="A354" s="22">
        <v>351</v>
      </c>
      <c r="B354" s="22">
        <v>37</v>
      </c>
      <c r="C354" s="22" t="s">
        <v>570</v>
      </c>
      <c r="D354" s="22" t="s">
        <v>61</v>
      </c>
      <c r="E354" s="23">
        <v>0.98019999999999996</v>
      </c>
      <c r="F354" s="23" t="str">
        <f t="shared" si="130"/>
        <v>&gt;0.5</v>
      </c>
      <c r="G354" s="24">
        <v>8.32</v>
      </c>
      <c r="H354" s="23" t="str">
        <f t="shared" ref="H354:H382" si="143">IF(G354&gt;7,"&gt;7.0","≤7.0")</f>
        <v>&gt;7.0</v>
      </c>
      <c r="K354" s="24">
        <v>15.08</v>
      </c>
      <c r="L354" s="23" t="str">
        <f t="shared" si="142"/>
        <v>10–20</v>
      </c>
      <c r="M354" s="18">
        <v>0</v>
      </c>
      <c r="N354" s="25" t="str">
        <f t="shared" si="127"/>
        <v>&lt;110</v>
      </c>
      <c r="O354" s="18">
        <v>66</v>
      </c>
      <c r="P354" s="25" t="str">
        <f t="shared" si="125"/>
        <v>&gt;44</v>
      </c>
      <c r="Q354" s="18">
        <v>99.6</v>
      </c>
      <c r="R354" s="25" t="str">
        <f t="shared" si="129"/>
        <v>&gt;58</v>
      </c>
      <c r="S354" s="22" t="s">
        <v>8</v>
      </c>
      <c r="T354" s="40">
        <v>2.1837120500782472</v>
      </c>
      <c r="U354" s="25" t="str">
        <f t="shared" si="128"/>
        <v>1.5–3</v>
      </c>
      <c r="V354" s="48">
        <v>6.8241001564945225E-2</v>
      </c>
      <c r="W354" s="25" t="str">
        <f t="shared" si="140"/>
        <v>0.07–0.11</v>
      </c>
      <c r="X354" s="22">
        <v>4</v>
      </c>
      <c r="Y354" s="22">
        <v>1</v>
      </c>
      <c r="Z354" s="22">
        <v>1</v>
      </c>
      <c r="AA354" s="22">
        <v>0</v>
      </c>
      <c r="AB354" s="22">
        <v>1</v>
      </c>
      <c r="AC354" s="22">
        <v>1</v>
      </c>
      <c r="AD354" s="22">
        <f t="shared" si="139"/>
        <v>12</v>
      </c>
      <c r="AE354" s="22">
        <v>3</v>
      </c>
      <c r="AP354" s="23" t="str">
        <f t="shared" si="120"/>
        <v>20–30</v>
      </c>
      <c r="AQ354" s="24">
        <v>20.77</v>
      </c>
      <c r="AR354" s="24">
        <v>23.46</v>
      </c>
      <c r="AS354" s="27">
        <f t="shared" si="121"/>
        <v>0.12178720533730862</v>
      </c>
      <c r="AT354" s="50"/>
      <c r="AU354" s="50"/>
      <c r="AV354" s="51"/>
      <c r="AW354" s="50"/>
      <c r="AX354" s="50"/>
      <c r="AY354" s="51"/>
      <c r="BI354" s="28">
        <v>1.2318473948539197</v>
      </c>
      <c r="BK354" s="49"/>
    </row>
    <row r="355" spans="1:63" ht="13.95" customHeight="1" x14ac:dyDescent="0.25">
      <c r="A355" s="22">
        <v>352</v>
      </c>
      <c r="B355" s="22">
        <v>37</v>
      </c>
      <c r="C355" s="22" t="s">
        <v>570</v>
      </c>
      <c r="D355" s="22" t="s">
        <v>89</v>
      </c>
      <c r="E355" s="23">
        <v>0.99460000000000004</v>
      </c>
      <c r="F355" s="23" t="str">
        <f t="shared" si="130"/>
        <v>&gt;0.5</v>
      </c>
      <c r="G355" s="24">
        <v>8.1999999999999993</v>
      </c>
      <c r="H355" s="23" t="str">
        <f t="shared" si="143"/>
        <v>&gt;7.0</v>
      </c>
      <c r="K355" s="24">
        <v>16.670000000000002</v>
      </c>
      <c r="L355" s="23" t="str">
        <f t="shared" si="142"/>
        <v>10–20</v>
      </c>
      <c r="M355" s="18">
        <v>180</v>
      </c>
      <c r="N355" s="25" t="str">
        <f t="shared" si="127"/>
        <v>110–180</v>
      </c>
      <c r="O355" s="18">
        <v>66</v>
      </c>
      <c r="P355" s="25" t="str">
        <f t="shared" si="125"/>
        <v>&gt;44</v>
      </c>
      <c r="Q355" s="18">
        <v>99.6</v>
      </c>
      <c r="R355" s="25" t="str">
        <f t="shared" si="129"/>
        <v>&gt;58</v>
      </c>
      <c r="S355" s="22" t="s">
        <v>8</v>
      </c>
      <c r="T355" s="40">
        <v>2.1837120500782472</v>
      </c>
      <c r="U355" s="25" t="str">
        <f t="shared" si="128"/>
        <v>1.5–3</v>
      </c>
      <c r="V355" s="48">
        <v>6.8241001564945225E-2</v>
      </c>
      <c r="W355" s="25" t="str">
        <f t="shared" si="140"/>
        <v>0.07–0.11</v>
      </c>
      <c r="X355" s="22">
        <v>4</v>
      </c>
      <c r="Y355" s="22">
        <v>1</v>
      </c>
      <c r="Z355" s="22">
        <v>1</v>
      </c>
      <c r="AA355" s="22">
        <v>0</v>
      </c>
      <c r="AB355" s="22">
        <v>1</v>
      </c>
      <c r="AC355" s="22">
        <v>1</v>
      </c>
      <c r="AD355" s="22">
        <f t="shared" si="139"/>
        <v>12</v>
      </c>
      <c r="AE355" s="22">
        <v>3</v>
      </c>
      <c r="AP355" s="23" t="str">
        <f t="shared" si="120"/>
        <v>20–30</v>
      </c>
      <c r="AQ355" s="24">
        <v>21.31</v>
      </c>
      <c r="AR355" s="24">
        <v>29.83</v>
      </c>
      <c r="AS355" s="27">
        <f t="shared" si="121"/>
        <v>0.33633815241613141</v>
      </c>
      <c r="AT355" s="50"/>
      <c r="AU355" s="50"/>
      <c r="AV355" s="51"/>
      <c r="AW355" s="50"/>
      <c r="AX355" s="50"/>
      <c r="AY355" s="51"/>
      <c r="BI355" s="28">
        <v>3.9016133100949411</v>
      </c>
      <c r="BK355" s="49"/>
    </row>
    <row r="356" spans="1:63" ht="13.95" customHeight="1" x14ac:dyDescent="0.25">
      <c r="A356" s="22">
        <v>353</v>
      </c>
      <c r="B356" s="22">
        <v>37</v>
      </c>
      <c r="C356" s="22" t="s">
        <v>570</v>
      </c>
      <c r="D356" s="22" t="s">
        <v>61</v>
      </c>
      <c r="E356" s="23">
        <v>1.0112000000000001</v>
      </c>
      <c r="F356" s="23" t="str">
        <f t="shared" si="130"/>
        <v>&gt;0.5</v>
      </c>
      <c r="G356" s="24">
        <v>8.26</v>
      </c>
      <c r="H356" s="23" t="str">
        <f t="shared" si="143"/>
        <v>&gt;7.0</v>
      </c>
      <c r="K356" s="24">
        <v>16.82</v>
      </c>
      <c r="L356" s="23" t="str">
        <f t="shared" si="142"/>
        <v>10–20</v>
      </c>
      <c r="M356" s="18">
        <v>240</v>
      </c>
      <c r="N356" s="25" t="str">
        <f t="shared" si="127"/>
        <v>&gt;180</v>
      </c>
      <c r="O356" s="18">
        <v>66</v>
      </c>
      <c r="P356" s="25" t="str">
        <f t="shared" si="125"/>
        <v>&gt;44</v>
      </c>
      <c r="Q356" s="18">
        <v>99.6</v>
      </c>
      <c r="R356" s="25" t="str">
        <f t="shared" si="129"/>
        <v>&gt;58</v>
      </c>
      <c r="S356" s="22" t="s">
        <v>8</v>
      </c>
      <c r="T356" s="40">
        <v>2.1837120500782472</v>
      </c>
      <c r="U356" s="25" t="str">
        <f t="shared" si="128"/>
        <v>1.5–3</v>
      </c>
      <c r="V356" s="48">
        <v>6.8241001564945225E-2</v>
      </c>
      <c r="W356" s="25" t="str">
        <f t="shared" si="140"/>
        <v>0.07–0.11</v>
      </c>
      <c r="X356" s="22">
        <v>4</v>
      </c>
      <c r="Y356" s="22">
        <v>1</v>
      </c>
      <c r="Z356" s="22">
        <v>1</v>
      </c>
      <c r="AA356" s="22">
        <v>0</v>
      </c>
      <c r="AB356" s="22">
        <v>1</v>
      </c>
      <c r="AC356" s="22">
        <v>1</v>
      </c>
      <c r="AD356" s="22">
        <f t="shared" si="139"/>
        <v>12</v>
      </c>
      <c r="AE356" s="22">
        <v>3</v>
      </c>
      <c r="AP356" s="23" t="str">
        <f t="shared" si="120"/>
        <v>20–30</v>
      </c>
      <c r="AQ356" s="24">
        <v>24.37</v>
      </c>
      <c r="AR356" s="24">
        <v>34.520000000000003</v>
      </c>
      <c r="AS356" s="27">
        <f t="shared" si="121"/>
        <v>0.34818599857811244</v>
      </c>
      <c r="AT356" s="50"/>
      <c r="AU356" s="50"/>
      <c r="AV356" s="51"/>
      <c r="AW356" s="50"/>
      <c r="AX356" s="50"/>
      <c r="AY356" s="51"/>
      <c r="BI356" s="28">
        <v>4.6480487203595846</v>
      </c>
      <c r="BK356" s="49"/>
    </row>
    <row r="357" spans="1:63" ht="13.95" customHeight="1" x14ac:dyDescent="0.25">
      <c r="A357" s="22">
        <v>354</v>
      </c>
      <c r="B357" s="22">
        <v>37</v>
      </c>
      <c r="C357" s="22" t="s">
        <v>570</v>
      </c>
      <c r="D357" s="22" t="s">
        <v>68</v>
      </c>
      <c r="E357" s="23">
        <v>1.0321</v>
      </c>
      <c r="F357" s="23" t="str">
        <f t="shared" si="130"/>
        <v>&gt;0.5</v>
      </c>
      <c r="G357" s="24">
        <v>8.2100000000000009</v>
      </c>
      <c r="H357" s="23" t="str">
        <f t="shared" si="143"/>
        <v>&gt;7.0</v>
      </c>
      <c r="K357" s="24">
        <v>16.010000000000002</v>
      </c>
      <c r="L357" s="23" t="str">
        <f t="shared" si="142"/>
        <v>10–20</v>
      </c>
      <c r="M357" s="18">
        <v>300</v>
      </c>
      <c r="N357" s="25" t="str">
        <f t="shared" si="127"/>
        <v>&gt;180</v>
      </c>
      <c r="O357" s="18">
        <v>66</v>
      </c>
      <c r="P357" s="25" t="str">
        <f t="shared" si="125"/>
        <v>&gt;44</v>
      </c>
      <c r="Q357" s="18">
        <v>99.6</v>
      </c>
      <c r="R357" s="25" t="str">
        <f t="shared" si="129"/>
        <v>&gt;58</v>
      </c>
      <c r="S357" s="22" t="s">
        <v>8</v>
      </c>
      <c r="T357" s="40">
        <v>2.1837120500782472</v>
      </c>
      <c r="U357" s="25" t="str">
        <f t="shared" si="128"/>
        <v>1.5–3</v>
      </c>
      <c r="V357" s="48">
        <v>6.8241001564945225E-2</v>
      </c>
      <c r="W357" s="25" t="str">
        <f t="shared" si="140"/>
        <v>0.07–0.11</v>
      </c>
      <c r="X357" s="22">
        <v>4</v>
      </c>
      <c r="Y357" s="22">
        <v>1</v>
      </c>
      <c r="Z357" s="22">
        <v>1</v>
      </c>
      <c r="AA357" s="22">
        <v>0</v>
      </c>
      <c r="AB357" s="22">
        <v>1</v>
      </c>
      <c r="AC357" s="22">
        <v>1</v>
      </c>
      <c r="AD357" s="22">
        <f t="shared" si="139"/>
        <v>12</v>
      </c>
      <c r="AE357" s="22">
        <v>3</v>
      </c>
      <c r="AP357" s="23" t="str">
        <f t="shared" si="120"/>
        <v>20–30</v>
      </c>
      <c r="AQ357" s="24">
        <v>22.85</v>
      </c>
      <c r="AR357" s="24">
        <v>31.81</v>
      </c>
      <c r="AS357" s="27">
        <f t="shared" si="121"/>
        <v>0.33082958842083898</v>
      </c>
      <c r="AT357" s="50"/>
      <c r="AU357" s="50"/>
      <c r="AV357" s="51"/>
      <c r="AW357" s="50"/>
      <c r="AX357" s="50"/>
      <c r="AY357" s="51"/>
      <c r="BI357" s="28">
        <v>4.1031050772829412</v>
      </c>
      <c r="BK357" s="49"/>
    </row>
    <row r="358" spans="1:63" ht="13.95" customHeight="1" x14ac:dyDescent="0.25">
      <c r="A358" s="22">
        <v>355</v>
      </c>
      <c r="B358" s="22">
        <v>37</v>
      </c>
      <c r="C358" s="22" t="s">
        <v>570</v>
      </c>
      <c r="D358" s="22" t="s">
        <v>122</v>
      </c>
      <c r="E358" s="23">
        <v>0.99480000000000002</v>
      </c>
      <c r="F358" s="23" t="str">
        <f t="shared" si="130"/>
        <v>&gt;0.5</v>
      </c>
      <c r="G358" s="24">
        <v>8.3000000000000007</v>
      </c>
      <c r="H358" s="23" t="str">
        <f t="shared" si="143"/>
        <v>&gt;7.0</v>
      </c>
      <c r="K358" s="24">
        <v>15.6</v>
      </c>
      <c r="L358" s="23" t="str">
        <f t="shared" si="142"/>
        <v>10–20</v>
      </c>
      <c r="M358" s="18">
        <v>0</v>
      </c>
      <c r="N358" s="25" t="str">
        <f t="shared" si="127"/>
        <v>&lt;110</v>
      </c>
      <c r="O358" s="18">
        <v>66</v>
      </c>
      <c r="P358" s="25" t="str">
        <f t="shared" si="125"/>
        <v>&gt;44</v>
      </c>
      <c r="Q358" s="18">
        <v>99.6</v>
      </c>
      <c r="R358" s="25" t="str">
        <f t="shared" si="129"/>
        <v>&gt;58</v>
      </c>
      <c r="S358" s="22" t="s">
        <v>8</v>
      </c>
      <c r="T358" s="40">
        <v>2.1837120500782472</v>
      </c>
      <c r="U358" s="25" t="str">
        <f t="shared" si="128"/>
        <v>1.5–3</v>
      </c>
      <c r="V358" s="48">
        <v>6.8241001564945225E-2</v>
      </c>
      <c r="W358" s="25" t="str">
        <f t="shared" si="140"/>
        <v>0.07–0.11</v>
      </c>
      <c r="X358" s="22">
        <v>4</v>
      </c>
      <c r="Y358" s="22">
        <v>1</v>
      </c>
      <c r="Z358" s="22">
        <v>1</v>
      </c>
      <c r="AA358" s="22">
        <v>0</v>
      </c>
      <c r="AB358" s="22">
        <v>1</v>
      </c>
      <c r="AC358" s="22">
        <v>1</v>
      </c>
      <c r="AD358" s="22">
        <f t="shared" si="139"/>
        <v>12</v>
      </c>
      <c r="AE358" s="22">
        <v>3</v>
      </c>
      <c r="AP358" s="23" t="str">
        <f t="shared" si="120"/>
        <v>20–30</v>
      </c>
      <c r="AQ358" s="24">
        <v>20.83</v>
      </c>
      <c r="AR358" s="24">
        <v>24.26</v>
      </c>
      <c r="AS358" s="27">
        <f t="shared" si="121"/>
        <v>0.1524346482430235</v>
      </c>
      <c r="AT358" s="50"/>
      <c r="AU358" s="50"/>
      <c r="AV358" s="51"/>
      <c r="AW358" s="50"/>
      <c r="AX358" s="50"/>
      <c r="AY358" s="51"/>
      <c r="BI358" s="28">
        <v>1.5707199123973781</v>
      </c>
      <c r="BK358" s="49"/>
    </row>
    <row r="359" spans="1:63" ht="13.95" customHeight="1" x14ac:dyDescent="0.25">
      <c r="A359" s="22">
        <v>356</v>
      </c>
      <c r="B359" s="22">
        <v>37</v>
      </c>
      <c r="C359" s="22" t="s">
        <v>570</v>
      </c>
      <c r="D359" s="22" t="s">
        <v>123</v>
      </c>
      <c r="E359" s="23">
        <v>1.0966</v>
      </c>
      <c r="F359" s="23" t="str">
        <f t="shared" si="130"/>
        <v>&gt;0.5</v>
      </c>
      <c r="G359" s="24">
        <v>8.27</v>
      </c>
      <c r="H359" s="23" t="str">
        <f t="shared" si="143"/>
        <v>&gt;7.0</v>
      </c>
      <c r="K359" s="24">
        <v>16.75</v>
      </c>
      <c r="L359" s="23" t="str">
        <f t="shared" si="142"/>
        <v>10–20</v>
      </c>
      <c r="M359" s="18">
        <v>180</v>
      </c>
      <c r="N359" s="25" t="str">
        <f t="shared" si="127"/>
        <v>110–180</v>
      </c>
      <c r="O359" s="18">
        <v>66</v>
      </c>
      <c r="P359" s="25" t="str">
        <f t="shared" si="125"/>
        <v>&gt;44</v>
      </c>
      <c r="Q359" s="18">
        <v>99.6</v>
      </c>
      <c r="R359" s="25" t="str">
        <f t="shared" si="129"/>
        <v>&gt;58</v>
      </c>
      <c r="S359" s="22" t="s">
        <v>8</v>
      </c>
      <c r="T359" s="40">
        <v>2.1837120500782472</v>
      </c>
      <c r="U359" s="25" t="str">
        <f t="shared" si="128"/>
        <v>1.5–3</v>
      </c>
      <c r="V359" s="48">
        <v>6.8241001564945225E-2</v>
      </c>
      <c r="W359" s="25" t="str">
        <f t="shared" si="140"/>
        <v>0.07–0.11</v>
      </c>
      <c r="X359" s="22">
        <v>4</v>
      </c>
      <c r="Y359" s="22">
        <v>1</v>
      </c>
      <c r="Z359" s="22">
        <v>1</v>
      </c>
      <c r="AA359" s="22">
        <v>0</v>
      </c>
      <c r="AB359" s="22">
        <v>1</v>
      </c>
      <c r="AC359" s="22">
        <v>1</v>
      </c>
      <c r="AD359" s="22">
        <f t="shared" si="139"/>
        <v>12</v>
      </c>
      <c r="AE359" s="22">
        <v>3</v>
      </c>
      <c r="AP359" s="23" t="str">
        <f t="shared" si="120"/>
        <v>20–30</v>
      </c>
      <c r="AQ359" s="24">
        <v>21.95</v>
      </c>
      <c r="AR359" s="24">
        <v>30.29</v>
      </c>
      <c r="AS359" s="27">
        <f t="shared" si="121"/>
        <v>0.32205048551796567</v>
      </c>
      <c r="AT359" s="50"/>
      <c r="AU359" s="50"/>
      <c r="AV359" s="51"/>
      <c r="AW359" s="50"/>
      <c r="AX359" s="50"/>
      <c r="AY359" s="51"/>
      <c r="BI359" s="28">
        <v>3.8191848598816676</v>
      </c>
      <c r="BK359" s="49"/>
    </row>
    <row r="360" spans="1:63" ht="13.95" customHeight="1" x14ac:dyDescent="0.25">
      <c r="A360" s="22">
        <v>357</v>
      </c>
      <c r="B360" s="22">
        <v>37</v>
      </c>
      <c r="C360" s="22" t="s">
        <v>570</v>
      </c>
      <c r="D360" s="22" t="s">
        <v>61</v>
      </c>
      <c r="E360" s="23">
        <v>1.1339999999999999</v>
      </c>
      <c r="F360" s="23" t="str">
        <f t="shared" si="130"/>
        <v>&gt;0.5</v>
      </c>
      <c r="G360" s="24">
        <v>8.2799999999999994</v>
      </c>
      <c r="H360" s="23" t="str">
        <f t="shared" si="143"/>
        <v>&gt;7.0</v>
      </c>
      <c r="K360" s="24">
        <v>16.88</v>
      </c>
      <c r="L360" s="23" t="str">
        <f t="shared" si="142"/>
        <v>10–20</v>
      </c>
      <c r="M360" s="18">
        <v>240</v>
      </c>
      <c r="N360" s="25" t="str">
        <f t="shared" si="127"/>
        <v>&gt;180</v>
      </c>
      <c r="O360" s="18">
        <v>66</v>
      </c>
      <c r="P360" s="25" t="str">
        <f t="shared" si="125"/>
        <v>&gt;44</v>
      </c>
      <c r="Q360" s="18">
        <v>99.6</v>
      </c>
      <c r="R360" s="25" t="str">
        <f t="shared" si="129"/>
        <v>&gt;58</v>
      </c>
      <c r="S360" s="22" t="s">
        <v>8</v>
      </c>
      <c r="T360" s="40">
        <v>2.1837120500782472</v>
      </c>
      <c r="U360" s="25" t="str">
        <f t="shared" si="128"/>
        <v>1.5–3</v>
      </c>
      <c r="V360" s="48">
        <v>6.8241001564945225E-2</v>
      </c>
      <c r="W360" s="25" t="str">
        <f t="shared" si="140"/>
        <v>0.07–0.11</v>
      </c>
      <c r="X360" s="22">
        <v>4</v>
      </c>
      <c r="Y360" s="22">
        <v>1</v>
      </c>
      <c r="Z360" s="22">
        <v>1</v>
      </c>
      <c r="AA360" s="22">
        <v>0</v>
      </c>
      <c r="AB360" s="22">
        <v>1</v>
      </c>
      <c r="AC360" s="22">
        <v>1</v>
      </c>
      <c r="AD360" s="22">
        <f t="shared" si="139"/>
        <v>12</v>
      </c>
      <c r="AE360" s="22">
        <v>3</v>
      </c>
      <c r="AP360" s="23" t="str">
        <f t="shared" si="120"/>
        <v>20–30</v>
      </c>
      <c r="AQ360" s="24">
        <v>25.11</v>
      </c>
      <c r="AR360" s="24">
        <v>35.11</v>
      </c>
      <c r="AS360" s="27">
        <f t="shared" si="121"/>
        <v>0.3352198170108473</v>
      </c>
      <c r="AT360" s="50"/>
      <c r="AU360" s="50"/>
      <c r="AV360" s="51"/>
      <c r="AW360" s="50"/>
      <c r="AX360" s="50"/>
      <c r="AY360" s="51"/>
      <c r="BI360" s="28">
        <v>4.5793583451818556</v>
      </c>
      <c r="BK360" s="49"/>
    </row>
    <row r="361" spans="1:63" ht="13.95" customHeight="1" x14ac:dyDescent="0.25">
      <c r="A361" s="22">
        <v>358</v>
      </c>
      <c r="B361" s="22">
        <v>37</v>
      </c>
      <c r="C361" s="22" t="s">
        <v>570</v>
      </c>
      <c r="D361" s="22" t="s">
        <v>68</v>
      </c>
      <c r="E361" s="23">
        <v>1.1415999999999999</v>
      </c>
      <c r="F361" s="23" t="str">
        <f t="shared" si="130"/>
        <v>&gt;0.5</v>
      </c>
      <c r="G361" s="24">
        <v>8.25</v>
      </c>
      <c r="H361" s="23" t="str">
        <f t="shared" si="143"/>
        <v>&gt;7.0</v>
      </c>
      <c r="K361" s="24">
        <v>16.57</v>
      </c>
      <c r="L361" s="23" t="str">
        <f t="shared" si="142"/>
        <v>10–20</v>
      </c>
      <c r="M361" s="18">
        <v>300</v>
      </c>
      <c r="N361" s="25" t="str">
        <f t="shared" si="127"/>
        <v>&gt;180</v>
      </c>
      <c r="O361" s="18">
        <v>66</v>
      </c>
      <c r="P361" s="25" t="str">
        <f t="shared" si="125"/>
        <v>&gt;44</v>
      </c>
      <c r="Q361" s="18">
        <v>99.6</v>
      </c>
      <c r="R361" s="25" t="str">
        <f t="shared" si="129"/>
        <v>&gt;58</v>
      </c>
      <c r="S361" s="22" t="s">
        <v>8</v>
      </c>
      <c r="T361" s="40">
        <v>2.1837120500782472</v>
      </c>
      <c r="U361" s="25" t="str">
        <f t="shared" si="128"/>
        <v>1.5–3</v>
      </c>
      <c r="V361" s="48">
        <v>6.8241001564945225E-2</v>
      </c>
      <c r="W361" s="25" t="str">
        <f t="shared" si="140"/>
        <v>0.07–0.11</v>
      </c>
      <c r="X361" s="22">
        <v>4</v>
      </c>
      <c r="Y361" s="22">
        <v>1</v>
      </c>
      <c r="Z361" s="22">
        <v>1</v>
      </c>
      <c r="AA361" s="22">
        <v>0</v>
      </c>
      <c r="AB361" s="22">
        <v>1</v>
      </c>
      <c r="AC361" s="22">
        <v>1</v>
      </c>
      <c r="AD361" s="22">
        <f t="shared" si="139"/>
        <v>12</v>
      </c>
      <c r="AE361" s="22">
        <v>3</v>
      </c>
      <c r="AP361" s="23" t="str">
        <f t="shared" si="120"/>
        <v>20–30</v>
      </c>
      <c r="AQ361" s="24">
        <v>23.88</v>
      </c>
      <c r="AR361" s="24">
        <v>32.31</v>
      </c>
      <c r="AS361" s="27">
        <f t="shared" si="121"/>
        <v>0.30233549131200566</v>
      </c>
      <c r="AT361" s="50"/>
      <c r="AU361" s="50"/>
      <c r="AV361" s="51"/>
      <c r="AW361" s="50"/>
      <c r="AX361" s="50"/>
      <c r="AY361" s="51"/>
      <c r="BI361" s="28">
        <v>3.8603990849883059</v>
      </c>
      <c r="BK361" s="49"/>
    </row>
    <row r="362" spans="1:63" ht="13.95" customHeight="1" x14ac:dyDescent="0.25">
      <c r="A362" s="22">
        <v>359</v>
      </c>
      <c r="B362" s="22">
        <v>38</v>
      </c>
      <c r="C362" s="22" t="s">
        <v>520</v>
      </c>
      <c r="D362" s="22" t="s">
        <v>72</v>
      </c>
      <c r="E362" s="23">
        <v>0.40500000000000003</v>
      </c>
      <c r="F362" s="23" t="str">
        <f t="shared" si="130"/>
        <v>≤0.5</v>
      </c>
      <c r="G362" s="24">
        <v>7.2</v>
      </c>
      <c r="H362" s="23" t="str">
        <f t="shared" si="143"/>
        <v>&gt;7.0</v>
      </c>
      <c r="K362" s="24">
        <v>19</v>
      </c>
      <c r="L362" s="23" t="str">
        <f t="shared" si="142"/>
        <v>10–20</v>
      </c>
      <c r="S362" s="22" t="s">
        <v>8</v>
      </c>
      <c r="T362" s="40">
        <v>1.1200000000000001</v>
      </c>
      <c r="U362" s="25" t="str">
        <f t="shared" si="128"/>
        <v>&lt;1.5</v>
      </c>
      <c r="X362" s="22">
        <v>1</v>
      </c>
      <c r="Y362" s="22">
        <v>0</v>
      </c>
      <c r="Z362" s="22">
        <v>0</v>
      </c>
      <c r="AA362" s="22">
        <v>1</v>
      </c>
      <c r="AB362" s="22">
        <v>0</v>
      </c>
      <c r="AC362" s="22">
        <v>0</v>
      </c>
      <c r="AD362" s="22">
        <f t="shared" si="139"/>
        <v>3</v>
      </c>
      <c r="AE362" s="22">
        <v>4</v>
      </c>
      <c r="AF362" s="23" t="str">
        <f t="shared" ref="AF362:AF425" si="144">IF(AG362&gt;6000,"&gt;6000",IF(AG362&gt;4000,"4000–6000",IF(AG362&gt;2000,"2000–4000","&lt;2000")))</f>
        <v>2000–4000</v>
      </c>
      <c r="AG362" s="18">
        <v>3719.51</v>
      </c>
      <c r="AH362" s="18">
        <v>3760.16</v>
      </c>
      <c r="AI362" s="27">
        <f t="shared" ref="AI362:AI425" si="145">LN(AH362/AG362)</f>
        <v>1.0869570508881208E-2</v>
      </c>
      <c r="AM362" s="18">
        <v>7689.08</v>
      </c>
      <c r="AN362" s="18">
        <v>7268.91</v>
      </c>
      <c r="AO362" s="27">
        <f>LN(AN362/AM362)</f>
        <v>-5.6194791389431994E-2</v>
      </c>
      <c r="AP362" s="23" t="str">
        <f t="shared" si="120"/>
        <v>&lt;20</v>
      </c>
      <c r="AQ362" s="24">
        <v>17.127700000000001</v>
      </c>
      <c r="AR362" s="24">
        <v>25.4681</v>
      </c>
      <c r="AS362" s="27">
        <f t="shared" si="121"/>
        <v>0.39672965268889854</v>
      </c>
      <c r="AT362" s="50">
        <v>5.5696199999999996</v>
      </c>
      <c r="AU362" s="50">
        <v>23.6709</v>
      </c>
      <c r="AV362" s="46">
        <f t="shared" ref="AV362:AV366" si="146">LN(AU362/AT362)</f>
        <v>1.446919616625993</v>
      </c>
      <c r="AW362" s="50"/>
      <c r="AX362" s="50"/>
      <c r="AY362" s="51"/>
      <c r="BI362" s="28">
        <v>7.4467857142857126</v>
      </c>
      <c r="BK362" s="49"/>
    </row>
    <row r="363" spans="1:63" ht="13.95" customHeight="1" x14ac:dyDescent="0.25">
      <c r="A363" s="22">
        <v>360</v>
      </c>
      <c r="B363" s="22">
        <v>38</v>
      </c>
      <c r="C363" s="22" t="s">
        <v>520</v>
      </c>
      <c r="D363" s="22" t="s">
        <v>72</v>
      </c>
      <c r="E363" s="23">
        <v>0.3</v>
      </c>
      <c r="F363" s="23" t="str">
        <f t="shared" si="130"/>
        <v>≤0.5</v>
      </c>
      <c r="G363" s="24">
        <v>7.2</v>
      </c>
      <c r="H363" s="23" t="str">
        <f t="shared" si="143"/>
        <v>&gt;7.0</v>
      </c>
      <c r="K363" s="24">
        <v>19</v>
      </c>
      <c r="L363" s="23" t="str">
        <f t="shared" si="142"/>
        <v>10–20</v>
      </c>
      <c r="S363" s="22" t="s">
        <v>8</v>
      </c>
      <c r="T363" s="40">
        <v>1.1200000000000001</v>
      </c>
      <c r="U363" s="25" t="str">
        <f t="shared" si="128"/>
        <v>&lt;1.5</v>
      </c>
      <c r="X363" s="22">
        <v>1</v>
      </c>
      <c r="Y363" s="22">
        <v>0</v>
      </c>
      <c r="Z363" s="22">
        <v>0</v>
      </c>
      <c r="AA363" s="22">
        <v>1</v>
      </c>
      <c r="AB363" s="22">
        <v>0</v>
      </c>
      <c r="AC363" s="22">
        <v>0</v>
      </c>
      <c r="AD363" s="22">
        <f t="shared" si="139"/>
        <v>3</v>
      </c>
      <c r="AE363" s="22">
        <v>4</v>
      </c>
      <c r="AF363" s="23" t="str">
        <f t="shared" si="144"/>
        <v>&lt;2000</v>
      </c>
      <c r="AG363" s="18">
        <v>1992.28</v>
      </c>
      <c r="AH363" s="18">
        <v>2841.7</v>
      </c>
      <c r="AI363" s="27">
        <f t="shared" si="145"/>
        <v>0.35512275310449587</v>
      </c>
      <c r="AP363" s="23" t="str">
        <f t="shared" si="120"/>
        <v>30–40</v>
      </c>
      <c r="AQ363" s="24">
        <v>32.368400000000001</v>
      </c>
      <c r="AR363" s="24">
        <v>26.842099999999999</v>
      </c>
      <c r="AS363" s="27">
        <f t="shared" si="121"/>
        <v>-0.18721108775988146</v>
      </c>
      <c r="AT363" s="50">
        <v>5.4429499999999997</v>
      </c>
      <c r="AU363" s="50">
        <v>4.3715099999999998</v>
      </c>
      <c r="AV363" s="46">
        <f t="shared" si="146"/>
        <v>-0.21921270611875621</v>
      </c>
      <c r="AW363" s="50"/>
      <c r="AX363" s="50"/>
      <c r="AY363" s="51"/>
      <c r="BI363" s="28">
        <v>-4.9341964285714308</v>
      </c>
      <c r="BK363" s="49"/>
    </row>
    <row r="364" spans="1:63" ht="13.95" customHeight="1" x14ac:dyDescent="0.25">
      <c r="A364" s="22">
        <v>361</v>
      </c>
      <c r="B364" s="22">
        <v>38</v>
      </c>
      <c r="C364" s="22" t="s">
        <v>520</v>
      </c>
      <c r="D364" s="22" t="s">
        <v>72</v>
      </c>
      <c r="E364" s="23">
        <v>0.3</v>
      </c>
      <c r="F364" s="23" t="str">
        <f t="shared" si="130"/>
        <v>≤0.5</v>
      </c>
      <c r="G364" s="24">
        <v>7.2</v>
      </c>
      <c r="H364" s="23" t="str">
        <f t="shared" si="143"/>
        <v>&gt;7.0</v>
      </c>
      <c r="K364" s="24">
        <v>19</v>
      </c>
      <c r="L364" s="23" t="str">
        <f t="shared" si="142"/>
        <v>10–20</v>
      </c>
      <c r="S364" s="22" t="s">
        <v>8</v>
      </c>
      <c r="T364" s="40">
        <v>2.2400000000000002</v>
      </c>
      <c r="U364" s="25" t="str">
        <f t="shared" si="128"/>
        <v>1.5–3</v>
      </c>
      <c r="X364" s="22">
        <v>2</v>
      </c>
      <c r="Y364" s="22">
        <v>0</v>
      </c>
      <c r="Z364" s="22">
        <v>0</v>
      </c>
      <c r="AA364" s="22">
        <v>1</v>
      </c>
      <c r="AB364" s="22">
        <v>1</v>
      </c>
      <c r="AC364" s="22">
        <v>0</v>
      </c>
      <c r="AD364" s="22">
        <f t="shared" si="139"/>
        <v>7</v>
      </c>
      <c r="AE364" s="22">
        <v>4</v>
      </c>
      <c r="AF364" s="23" t="str">
        <f t="shared" si="144"/>
        <v>&lt;2000</v>
      </c>
      <c r="AG364" s="18">
        <v>1992.28</v>
      </c>
      <c r="AH364" s="18">
        <v>2656.37</v>
      </c>
      <c r="AI364" s="27">
        <f t="shared" si="145"/>
        <v>0.28768081760729691</v>
      </c>
      <c r="AP364" s="23" t="str">
        <f t="shared" si="120"/>
        <v>30–40</v>
      </c>
      <c r="AQ364" s="24">
        <v>32.368400000000001</v>
      </c>
      <c r="AR364" s="24">
        <v>38.289499999999997</v>
      </c>
      <c r="AS364" s="27">
        <f t="shared" si="121"/>
        <v>0.16799306893083241</v>
      </c>
      <c r="AT364" s="50">
        <v>5.4429499999999997</v>
      </c>
      <c r="AU364" s="50">
        <v>10.4261</v>
      </c>
      <c r="AV364" s="46">
        <f t="shared" si="146"/>
        <v>0.64999108440674747</v>
      </c>
      <c r="AW364" s="50"/>
      <c r="AX364" s="50"/>
      <c r="AY364" s="51"/>
      <c r="BI364" s="28">
        <v>2.6433482142857119</v>
      </c>
      <c r="BK364" s="49"/>
    </row>
    <row r="365" spans="1:63" ht="13.95" customHeight="1" x14ac:dyDescent="0.25">
      <c r="A365" s="22">
        <v>362</v>
      </c>
      <c r="B365" s="22">
        <v>38</v>
      </c>
      <c r="C365" s="22" t="s">
        <v>520</v>
      </c>
      <c r="D365" s="22" t="s">
        <v>72</v>
      </c>
      <c r="E365" s="23">
        <v>0.51</v>
      </c>
      <c r="F365" s="23" t="str">
        <f t="shared" si="130"/>
        <v>&gt;0.5</v>
      </c>
      <c r="G365" s="24">
        <v>7.2</v>
      </c>
      <c r="H365" s="23" t="str">
        <f t="shared" si="143"/>
        <v>&gt;7.0</v>
      </c>
      <c r="K365" s="24">
        <v>19</v>
      </c>
      <c r="L365" s="23" t="str">
        <f t="shared" si="142"/>
        <v>10–20</v>
      </c>
      <c r="S365" s="22" t="s">
        <v>8</v>
      </c>
      <c r="T365" s="40">
        <v>1.1200000000000001</v>
      </c>
      <c r="U365" s="25" t="str">
        <f t="shared" si="128"/>
        <v>&lt;1.5</v>
      </c>
      <c r="X365" s="22">
        <v>1</v>
      </c>
      <c r="Y365" s="22">
        <v>0</v>
      </c>
      <c r="Z365" s="22">
        <v>0</v>
      </c>
      <c r="AA365" s="22">
        <v>1</v>
      </c>
      <c r="AB365" s="22">
        <v>0</v>
      </c>
      <c r="AC365" s="22">
        <v>0</v>
      </c>
      <c r="AD365" s="22">
        <f t="shared" si="139"/>
        <v>3</v>
      </c>
      <c r="AE365" s="22">
        <v>4</v>
      </c>
      <c r="AF365" s="23" t="str">
        <f t="shared" si="144"/>
        <v>2000–4000</v>
      </c>
      <c r="AG365" s="18">
        <v>2671.81</v>
      </c>
      <c r="AH365" s="18">
        <v>2610.04</v>
      </c>
      <c r="AI365" s="27">
        <f t="shared" si="145"/>
        <v>-2.3390598474026518E-2</v>
      </c>
      <c r="AP365" s="23" t="str">
        <f t="shared" si="120"/>
        <v>30–40</v>
      </c>
      <c r="AQ365" s="24">
        <v>36.710500000000003</v>
      </c>
      <c r="AR365" s="24">
        <v>44.013199999999998</v>
      </c>
      <c r="AS365" s="27">
        <f t="shared" si="121"/>
        <v>0.18142677124431386</v>
      </c>
      <c r="AT365" s="50">
        <v>16.928100000000001</v>
      </c>
      <c r="AU365" s="50">
        <v>23.829499999999999</v>
      </c>
      <c r="AV365" s="46">
        <f t="shared" si="146"/>
        <v>0.34194934590416687</v>
      </c>
      <c r="AW365" s="50"/>
      <c r="AX365" s="50"/>
      <c r="AY365" s="51"/>
      <c r="BI365" s="28">
        <v>6.5202678571428514</v>
      </c>
      <c r="BK365" s="49"/>
    </row>
    <row r="366" spans="1:63" ht="13.95" customHeight="1" x14ac:dyDescent="0.25">
      <c r="A366" s="22">
        <v>363</v>
      </c>
      <c r="B366" s="22">
        <v>38</v>
      </c>
      <c r="C366" s="22" t="s">
        <v>520</v>
      </c>
      <c r="D366" s="22" t="s">
        <v>72</v>
      </c>
      <c r="E366" s="23">
        <v>0.51</v>
      </c>
      <c r="F366" s="23" t="str">
        <f t="shared" si="130"/>
        <v>&gt;0.5</v>
      </c>
      <c r="G366" s="24">
        <v>7.2</v>
      </c>
      <c r="H366" s="23" t="str">
        <f t="shared" si="143"/>
        <v>&gt;7.0</v>
      </c>
      <c r="K366" s="24">
        <v>19</v>
      </c>
      <c r="L366" s="23" t="str">
        <f t="shared" si="142"/>
        <v>10–20</v>
      </c>
      <c r="S366" s="22" t="s">
        <v>8</v>
      </c>
      <c r="T366" s="40">
        <v>2.2400000000000002</v>
      </c>
      <c r="U366" s="25" t="str">
        <f t="shared" si="128"/>
        <v>1.5–3</v>
      </c>
      <c r="X366" s="22">
        <v>2</v>
      </c>
      <c r="Y366" s="22">
        <v>0</v>
      </c>
      <c r="Z366" s="22">
        <v>0</v>
      </c>
      <c r="AA366" s="22">
        <v>1</v>
      </c>
      <c r="AB366" s="22">
        <v>1</v>
      </c>
      <c r="AC366" s="22">
        <v>0</v>
      </c>
      <c r="AD366" s="22">
        <f t="shared" si="139"/>
        <v>7</v>
      </c>
      <c r="AE366" s="22">
        <v>4</v>
      </c>
      <c r="AF366" s="23" t="str">
        <f t="shared" si="144"/>
        <v>2000–4000</v>
      </c>
      <c r="AG366" s="18">
        <v>2671.81</v>
      </c>
      <c r="AH366" s="18">
        <v>3166.02</v>
      </c>
      <c r="AI366" s="27">
        <f t="shared" si="145"/>
        <v>0.16971913319657123</v>
      </c>
      <c r="AP366" s="23" t="str">
        <f t="shared" si="120"/>
        <v>30–40</v>
      </c>
      <c r="AQ366" s="24">
        <v>36.710500000000003</v>
      </c>
      <c r="AR366" s="24">
        <v>52.302599999999998</v>
      </c>
      <c r="AS366" s="27">
        <f t="shared" si="121"/>
        <v>0.35398326534538876</v>
      </c>
      <c r="AT366" s="50">
        <v>16.928100000000001</v>
      </c>
      <c r="AU366" s="50">
        <v>52.015000000000001</v>
      </c>
      <c r="AV366" s="46">
        <f t="shared" si="146"/>
        <v>1.1225571754920174</v>
      </c>
      <c r="AW366" s="50"/>
      <c r="AX366" s="50"/>
      <c r="AY366" s="51"/>
      <c r="BI366" s="28">
        <v>6.9607589285714253</v>
      </c>
      <c r="BK366" s="49"/>
    </row>
    <row r="367" spans="1:63" ht="13.95" customHeight="1" x14ac:dyDescent="0.25">
      <c r="A367" s="22">
        <v>364</v>
      </c>
      <c r="B367" s="22">
        <v>39</v>
      </c>
      <c r="C367" s="22" t="s">
        <v>521</v>
      </c>
      <c r="D367" s="22" t="s">
        <v>5</v>
      </c>
      <c r="E367" s="23">
        <v>1.01</v>
      </c>
      <c r="F367" s="23" t="str">
        <f t="shared" si="130"/>
        <v>&gt;0.5</v>
      </c>
      <c r="G367" s="24">
        <v>7.06</v>
      </c>
      <c r="H367" s="23" t="str">
        <f t="shared" si="143"/>
        <v>&gt;7.0</v>
      </c>
      <c r="K367" s="24">
        <v>2.5</v>
      </c>
      <c r="L367" s="23" t="str">
        <f t="shared" si="142"/>
        <v>&lt;10</v>
      </c>
      <c r="M367" s="18">
        <v>300</v>
      </c>
      <c r="N367" s="25" t="str">
        <f t="shared" ref="N367:N382" si="147">IF(M367&gt;180,"&gt;180", IF(M367&gt;110,"110–180","&lt;110" ))</f>
        <v>&gt;180</v>
      </c>
      <c r="O367" s="18">
        <v>60.456000000000003</v>
      </c>
      <c r="P367" s="25" t="str">
        <f t="shared" ref="P367:P382" si="148">IF(O367&gt;44,"&gt;44", IF(O367&gt;26.4,"26–44","&lt;26" ))</f>
        <v>&gt;44</v>
      </c>
      <c r="Q367" s="18">
        <v>59.76</v>
      </c>
      <c r="R367" s="25" t="str">
        <f t="shared" ref="R367:R382" si="149">IF(Q367&gt;58,"&gt;58", IF(Q367&gt;25,"25–58","&lt;25" ))</f>
        <v>&gt;58</v>
      </c>
      <c r="S367" s="22" t="s">
        <v>8</v>
      </c>
      <c r="V367" s="48">
        <v>0.1</v>
      </c>
      <c r="W367" s="25" t="str">
        <f t="shared" ref="W367:W430" si="150">IF(V367&gt;0.114,"&gt;0.11", IF(V367&gt;0.068,"0.07–0.11","&lt;0.07" ))</f>
        <v>0.07–0.11</v>
      </c>
      <c r="Y367" s="22">
        <v>1</v>
      </c>
      <c r="Z367" s="22">
        <v>0</v>
      </c>
      <c r="AA367" s="22">
        <v>0</v>
      </c>
      <c r="AB367" s="22">
        <v>0</v>
      </c>
      <c r="AC367" s="22">
        <v>0</v>
      </c>
      <c r="AD367" s="22">
        <f t="shared" si="139"/>
        <v>1</v>
      </c>
      <c r="AE367" s="22">
        <v>4</v>
      </c>
      <c r="AF367" s="23" t="str">
        <f t="shared" si="144"/>
        <v>4000–6000</v>
      </c>
      <c r="AG367" s="18">
        <v>4400</v>
      </c>
      <c r="AH367" s="18">
        <v>4700</v>
      </c>
      <c r="AI367" s="27">
        <f t="shared" si="145"/>
        <v>6.595796779179737E-2</v>
      </c>
      <c r="AP367" s="23" t="str">
        <f t="shared" si="120"/>
        <v>30–40</v>
      </c>
      <c r="AQ367" s="24">
        <v>33.894100000000002</v>
      </c>
      <c r="AR367" s="24">
        <v>50.841099999999997</v>
      </c>
      <c r="AS367" s="27">
        <f t="shared" si="121"/>
        <v>0.40546412465234971</v>
      </c>
      <c r="AT367" s="50"/>
      <c r="AU367" s="50"/>
      <c r="AV367" s="51"/>
      <c r="AW367" s="50">
        <v>34.083599999999997</v>
      </c>
      <c r="AX367" s="50">
        <v>34.726700000000001</v>
      </c>
      <c r="AY367" s="46">
        <f t="shared" ref="AY367:AY382" si="151">LN(AX367/AW367)</f>
        <v>1.8692513340536353E-2</v>
      </c>
      <c r="AZ367" s="18">
        <v>149.13404</v>
      </c>
      <c r="BA367" s="18">
        <v>238.95316999999997</v>
      </c>
      <c r="BB367" s="27">
        <f t="shared" ref="BB367:BB386" si="152">LN(BA367/AZ367)</f>
        <v>0.47142209244414712</v>
      </c>
      <c r="BK367" s="49"/>
    </row>
    <row r="368" spans="1:63" ht="13.95" customHeight="1" x14ac:dyDescent="0.25">
      <c r="A368" s="22">
        <v>365</v>
      </c>
      <c r="B368" s="22">
        <v>39</v>
      </c>
      <c r="C368" s="22" t="s">
        <v>521</v>
      </c>
      <c r="D368" s="22" t="s">
        <v>5</v>
      </c>
      <c r="E368" s="23">
        <v>1.01</v>
      </c>
      <c r="F368" s="23" t="str">
        <f t="shared" si="130"/>
        <v>&gt;0.5</v>
      </c>
      <c r="G368" s="24">
        <v>7.06</v>
      </c>
      <c r="H368" s="23" t="str">
        <f t="shared" si="143"/>
        <v>&gt;7.0</v>
      </c>
      <c r="K368" s="24">
        <v>2.5</v>
      </c>
      <c r="L368" s="23" t="str">
        <f t="shared" si="142"/>
        <v>&lt;10</v>
      </c>
      <c r="M368" s="18">
        <v>300</v>
      </c>
      <c r="N368" s="25" t="str">
        <f t="shared" si="147"/>
        <v>&gt;180</v>
      </c>
      <c r="O368" s="18">
        <v>60.456000000000003</v>
      </c>
      <c r="P368" s="25" t="str">
        <f t="shared" si="148"/>
        <v>&gt;44</v>
      </c>
      <c r="Q368" s="18">
        <v>59.76</v>
      </c>
      <c r="R368" s="25" t="str">
        <f t="shared" si="149"/>
        <v>&gt;58</v>
      </c>
      <c r="S368" s="22" t="s">
        <v>8</v>
      </c>
      <c r="V368" s="48">
        <v>0.2</v>
      </c>
      <c r="W368" s="25" t="str">
        <f t="shared" si="150"/>
        <v>&gt;0.11</v>
      </c>
      <c r="Y368" s="22">
        <v>1</v>
      </c>
      <c r="Z368" s="22">
        <v>0</v>
      </c>
      <c r="AA368" s="22">
        <v>0</v>
      </c>
      <c r="AB368" s="22">
        <v>0</v>
      </c>
      <c r="AC368" s="22">
        <v>0</v>
      </c>
      <c r="AD368" s="22">
        <f t="shared" si="139"/>
        <v>1</v>
      </c>
      <c r="AE368" s="22">
        <v>4</v>
      </c>
      <c r="AF368" s="23" t="str">
        <f t="shared" si="144"/>
        <v>4000–6000</v>
      </c>
      <c r="AG368" s="18">
        <v>4400</v>
      </c>
      <c r="AH368" s="18">
        <v>4400</v>
      </c>
      <c r="AI368" s="27">
        <f t="shared" si="145"/>
        <v>0</v>
      </c>
      <c r="AP368" s="23" t="str">
        <f t="shared" si="120"/>
        <v>30–40</v>
      </c>
      <c r="AQ368" s="24">
        <v>33.894100000000002</v>
      </c>
      <c r="AR368" s="24">
        <v>56.5732</v>
      </c>
      <c r="AS368" s="27">
        <f t="shared" si="121"/>
        <v>0.51229441689870914</v>
      </c>
      <c r="AT368" s="50"/>
      <c r="AU368" s="50"/>
      <c r="AV368" s="51"/>
      <c r="AW368" s="50">
        <v>34.083599999999997</v>
      </c>
      <c r="AX368" s="50">
        <v>63.987100000000005</v>
      </c>
      <c r="AY368" s="46">
        <f t="shared" si="151"/>
        <v>0.6298651703581466</v>
      </c>
      <c r="AZ368" s="18">
        <v>149.13404</v>
      </c>
      <c r="BA368" s="18">
        <v>248.92207999999999</v>
      </c>
      <c r="BB368" s="27">
        <f t="shared" si="152"/>
        <v>0.51229441689870925</v>
      </c>
      <c r="BK368" s="49"/>
    </row>
    <row r="369" spans="1:63" ht="13.95" customHeight="1" x14ac:dyDescent="0.25">
      <c r="A369" s="22">
        <v>366</v>
      </c>
      <c r="B369" s="22">
        <v>39</v>
      </c>
      <c r="C369" s="22" t="s">
        <v>521</v>
      </c>
      <c r="D369" s="22" t="s">
        <v>5</v>
      </c>
      <c r="E369" s="23">
        <v>1.01</v>
      </c>
      <c r="F369" s="23" t="str">
        <f t="shared" si="130"/>
        <v>&gt;0.5</v>
      </c>
      <c r="G369" s="24">
        <v>7.06</v>
      </c>
      <c r="H369" s="23" t="str">
        <f t="shared" si="143"/>
        <v>&gt;7.0</v>
      </c>
      <c r="K369" s="24">
        <v>2.5</v>
      </c>
      <c r="L369" s="23" t="str">
        <f t="shared" si="142"/>
        <v>&lt;10</v>
      </c>
      <c r="M369" s="18">
        <v>300</v>
      </c>
      <c r="N369" s="25" t="str">
        <f t="shared" si="147"/>
        <v>&gt;180</v>
      </c>
      <c r="O369" s="18">
        <v>60.456000000000003</v>
      </c>
      <c r="P369" s="25" t="str">
        <f t="shared" si="148"/>
        <v>&gt;44</v>
      </c>
      <c r="Q369" s="18">
        <v>59.76</v>
      </c>
      <c r="R369" s="25" t="str">
        <f t="shared" si="149"/>
        <v>&gt;58</v>
      </c>
      <c r="S369" s="22" t="s">
        <v>8</v>
      </c>
      <c r="V369" s="48">
        <v>0.1</v>
      </c>
      <c r="W369" s="25" t="str">
        <f t="shared" si="150"/>
        <v>0.07–0.11</v>
      </c>
      <c r="Y369" s="22">
        <v>1</v>
      </c>
      <c r="Z369" s="22">
        <v>0</v>
      </c>
      <c r="AA369" s="22">
        <v>0</v>
      </c>
      <c r="AB369" s="22">
        <v>0</v>
      </c>
      <c r="AC369" s="22">
        <v>0</v>
      </c>
      <c r="AD369" s="22">
        <f t="shared" si="139"/>
        <v>1</v>
      </c>
      <c r="AE369" s="22">
        <v>4</v>
      </c>
      <c r="AF369" s="23" t="str">
        <f t="shared" si="144"/>
        <v>4000–6000</v>
      </c>
      <c r="AG369" s="18">
        <v>4400</v>
      </c>
      <c r="AH369" s="18">
        <v>4600</v>
      </c>
      <c r="AI369" s="27">
        <f t="shared" si="145"/>
        <v>4.4451762570833796E-2</v>
      </c>
      <c r="AP369" s="23" t="str">
        <f t="shared" si="120"/>
        <v>30–40</v>
      </c>
      <c r="AQ369" s="24">
        <v>33.894100000000002</v>
      </c>
      <c r="AR369" s="24">
        <v>40.623100000000001</v>
      </c>
      <c r="AS369" s="27">
        <f t="shared" si="121"/>
        <v>0.1810959123838925</v>
      </c>
      <c r="AT369" s="50"/>
      <c r="AU369" s="50"/>
      <c r="AV369" s="51"/>
      <c r="AW369" s="50">
        <v>34.083599999999997</v>
      </c>
      <c r="AX369" s="50">
        <v>55.948599999999999</v>
      </c>
      <c r="AY369" s="46">
        <f t="shared" si="151"/>
        <v>0.49561708191841947</v>
      </c>
      <c r="AZ369" s="18">
        <v>149.13404</v>
      </c>
      <c r="BA369" s="18">
        <v>186.86626000000001</v>
      </c>
      <c r="BB369" s="27">
        <f t="shared" si="152"/>
        <v>0.22554767495472633</v>
      </c>
      <c r="BK369" s="49"/>
    </row>
    <row r="370" spans="1:63" ht="13.95" customHeight="1" x14ac:dyDescent="0.25">
      <c r="A370" s="22">
        <v>367</v>
      </c>
      <c r="B370" s="22">
        <v>39</v>
      </c>
      <c r="C370" s="22" t="s">
        <v>521</v>
      </c>
      <c r="D370" s="22" t="s">
        <v>5</v>
      </c>
      <c r="E370" s="23">
        <v>1.01</v>
      </c>
      <c r="F370" s="23" t="str">
        <f t="shared" si="130"/>
        <v>&gt;0.5</v>
      </c>
      <c r="G370" s="24">
        <v>7.06</v>
      </c>
      <c r="H370" s="23" t="str">
        <f t="shared" si="143"/>
        <v>&gt;7.0</v>
      </c>
      <c r="K370" s="24">
        <v>2.5</v>
      </c>
      <c r="L370" s="23" t="str">
        <f t="shared" si="142"/>
        <v>&lt;10</v>
      </c>
      <c r="M370" s="18">
        <v>300</v>
      </c>
      <c r="N370" s="25" t="str">
        <f t="shared" si="147"/>
        <v>&gt;180</v>
      </c>
      <c r="O370" s="18">
        <v>60.456000000000003</v>
      </c>
      <c r="P370" s="25" t="str">
        <f t="shared" si="148"/>
        <v>&gt;44</v>
      </c>
      <c r="Q370" s="18">
        <v>59.76</v>
      </c>
      <c r="R370" s="25" t="str">
        <f t="shared" si="149"/>
        <v>&gt;58</v>
      </c>
      <c r="S370" s="22" t="s">
        <v>8</v>
      </c>
      <c r="V370" s="48">
        <v>0.2</v>
      </c>
      <c r="W370" s="25" t="str">
        <f t="shared" si="150"/>
        <v>&gt;0.11</v>
      </c>
      <c r="Y370" s="22">
        <v>1</v>
      </c>
      <c r="Z370" s="22">
        <v>0</v>
      </c>
      <c r="AA370" s="22">
        <v>0</v>
      </c>
      <c r="AB370" s="22">
        <v>0</v>
      </c>
      <c r="AC370" s="22">
        <v>0</v>
      </c>
      <c r="AD370" s="22">
        <f t="shared" si="139"/>
        <v>1</v>
      </c>
      <c r="AE370" s="22">
        <v>4</v>
      </c>
      <c r="AF370" s="23" t="str">
        <f t="shared" si="144"/>
        <v>4000–6000</v>
      </c>
      <c r="AG370" s="18">
        <v>4400</v>
      </c>
      <c r="AH370" s="18">
        <v>4200</v>
      </c>
      <c r="AI370" s="27">
        <f t="shared" si="145"/>
        <v>-4.6520015634892817E-2</v>
      </c>
      <c r="AP370" s="23" t="str">
        <f t="shared" ref="AP370:AP433" si="153">IF(AQ370&gt;40,"&gt;40",IF(AQ370&gt;30,"30–40",IF(AQ370&gt;20,"20–30","&lt;20")))</f>
        <v>30–40</v>
      </c>
      <c r="AQ370" s="24">
        <v>33.894100000000002</v>
      </c>
      <c r="AR370" s="24">
        <v>44.112099999999998</v>
      </c>
      <c r="AS370" s="27">
        <f t="shared" ref="AS370:AS433" si="154">LN(AR370/AQ370)</f>
        <v>0.26349316329418321</v>
      </c>
      <c r="AT370" s="50"/>
      <c r="AU370" s="50"/>
      <c r="AV370" s="51"/>
      <c r="AW370" s="50">
        <v>34.083599999999997</v>
      </c>
      <c r="AX370" s="50">
        <v>67.202600000000004</v>
      </c>
      <c r="AY370" s="46">
        <f t="shared" si="151"/>
        <v>0.67889560707176266</v>
      </c>
      <c r="AZ370" s="18">
        <v>149.13404</v>
      </c>
      <c r="BA370" s="18">
        <v>185.27081999999999</v>
      </c>
      <c r="BB370" s="27">
        <f t="shared" si="152"/>
        <v>0.21697314765929038</v>
      </c>
      <c r="BK370" s="49"/>
    </row>
    <row r="371" spans="1:63" ht="13.95" customHeight="1" x14ac:dyDescent="0.25">
      <c r="A371" s="22">
        <v>368</v>
      </c>
      <c r="B371" s="22">
        <v>39</v>
      </c>
      <c r="C371" s="22" t="s">
        <v>521</v>
      </c>
      <c r="D371" s="22" t="s">
        <v>5</v>
      </c>
      <c r="E371" s="23">
        <v>1.01</v>
      </c>
      <c r="F371" s="23" t="str">
        <f t="shared" si="130"/>
        <v>&gt;0.5</v>
      </c>
      <c r="G371" s="24">
        <v>7.06</v>
      </c>
      <c r="H371" s="23" t="str">
        <f t="shared" si="143"/>
        <v>&gt;7.0</v>
      </c>
      <c r="K371" s="24">
        <v>2.5</v>
      </c>
      <c r="L371" s="23" t="str">
        <f t="shared" si="142"/>
        <v>&lt;10</v>
      </c>
      <c r="M371" s="18">
        <v>300</v>
      </c>
      <c r="N371" s="25" t="str">
        <f t="shared" si="147"/>
        <v>&gt;180</v>
      </c>
      <c r="O371" s="18">
        <v>60.456000000000003</v>
      </c>
      <c r="P371" s="25" t="str">
        <f t="shared" si="148"/>
        <v>&gt;44</v>
      </c>
      <c r="Q371" s="18">
        <v>59.76</v>
      </c>
      <c r="R371" s="25" t="str">
        <f t="shared" si="149"/>
        <v>&gt;58</v>
      </c>
      <c r="S371" s="22" t="s">
        <v>8</v>
      </c>
      <c r="V371" s="48">
        <v>0.1</v>
      </c>
      <c r="W371" s="25" t="str">
        <f t="shared" si="150"/>
        <v>0.07–0.11</v>
      </c>
      <c r="Y371" s="22">
        <v>1</v>
      </c>
      <c r="Z371" s="22">
        <v>0</v>
      </c>
      <c r="AA371" s="22">
        <v>0</v>
      </c>
      <c r="AB371" s="22">
        <v>0</v>
      </c>
      <c r="AC371" s="22">
        <v>0</v>
      </c>
      <c r="AD371" s="22">
        <f t="shared" si="139"/>
        <v>1</v>
      </c>
      <c r="AE371" s="22">
        <v>4</v>
      </c>
      <c r="AF371" s="23" t="str">
        <f t="shared" si="144"/>
        <v>2000–4000</v>
      </c>
      <c r="AG371" s="18">
        <v>2900</v>
      </c>
      <c r="AH371" s="18">
        <v>3200</v>
      </c>
      <c r="AI371" s="27">
        <f t="shared" si="145"/>
        <v>9.844007281325251E-2</v>
      </c>
      <c r="AP371" s="23" t="str">
        <f t="shared" si="153"/>
        <v>30–40</v>
      </c>
      <c r="AQ371" s="24">
        <v>34.890999999999998</v>
      </c>
      <c r="AR371" s="24">
        <v>39.875399999999999</v>
      </c>
      <c r="AS371" s="27">
        <f t="shared" si="154"/>
        <v>0.13353067610711256</v>
      </c>
      <c r="AT371" s="50"/>
      <c r="AU371" s="50"/>
      <c r="AV371" s="51"/>
      <c r="AW371" s="50">
        <v>31.189700000000002</v>
      </c>
      <c r="AX371" s="50">
        <v>46.302299999999995</v>
      </c>
      <c r="AY371" s="46">
        <f t="shared" si="151"/>
        <v>0.39510372377829661</v>
      </c>
      <c r="AZ371" s="18">
        <v>101.18389999999999</v>
      </c>
      <c r="BA371" s="18">
        <v>127.60128</v>
      </c>
      <c r="BB371" s="27">
        <f t="shared" si="152"/>
        <v>0.23197074892036507</v>
      </c>
      <c r="BK371" s="49"/>
    </row>
    <row r="372" spans="1:63" ht="13.95" customHeight="1" x14ac:dyDescent="0.25">
      <c r="A372" s="22">
        <v>369</v>
      </c>
      <c r="B372" s="22">
        <v>39</v>
      </c>
      <c r="C372" s="22" t="s">
        <v>521</v>
      </c>
      <c r="D372" s="22" t="s">
        <v>5</v>
      </c>
      <c r="E372" s="23">
        <v>1.01</v>
      </c>
      <c r="F372" s="23" t="str">
        <f t="shared" si="130"/>
        <v>&gt;0.5</v>
      </c>
      <c r="G372" s="24">
        <v>7.06</v>
      </c>
      <c r="H372" s="23" t="str">
        <f t="shared" si="143"/>
        <v>&gt;7.0</v>
      </c>
      <c r="K372" s="24">
        <v>2.5</v>
      </c>
      <c r="L372" s="23" t="str">
        <f t="shared" si="142"/>
        <v>&lt;10</v>
      </c>
      <c r="M372" s="18">
        <v>300</v>
      </c>
      <c r="N372" s="25" t="str">
        <f t="shared" si="147"/>
        <v>&gt;180</v>
      </c>
      <c r="O372" s="18">
        <v>60.456000000000003</v>
      </c>
      <c r="P372" s="25" t="str">
        <f t="shared" si="148"/>
        <v>&gt;44</v>
      </c>
      <c r="Q372" s="18">
        <v>59.76</v>
      </c>
      <c r="R372" s="25" t="str">
        <f t="shared" si="149"/>
        <v>&gt;58</v>
      </c>
      <c r="S372" s="22" t="s">
        <v>8</v>
      </c>
      <c r="V372" s="48">
        <v>0.2</v>
      </c>
      <c r="W372" s="25" t="str">
        <f t="shared" si="150"/>
        <v>&gt;0.11</v>
      </c>
      <c r="Y372" s="22">
        <v>1</v>
      </c>
      <c r="Z372" s="22">
        <v>0</v>
      </c>
      <c r="AA372" s="22">
        <v>0</v>
      </c>
      <c r="AB372" s="22">
        <v>0</v>
      </c>
      <c r="AC372" s="22">
        <v>0</v>
      </c>
      <c r="AD372" s="22">
        <f t="shared" si="139"/>
        <v>1</v>
      </c>
      <c r="AE372" s="22">
        <v>4</v>
      </c>
      <c r="AF372" s="23" t="str">
        <f t="shared" si="144"/>
        <v>2000–4000</v>
      </c>
      <c r="AG372" s="18">
        <v>2900</v>
      </c>
      <c r="AH372" s="18">
        <v>4000</v>
      </c>
      <c r="AI372" s="27">
        <f t="shared" si="145"/>
        <v>0.32158362412746233</v>
      </c>
      <c r="AP372" s="23" t="str">
        <f t="shared" si="153"/>
        <v>30–40</v>
      </c>
      <c r="AQ372" s="24">
        <v>34.890999999999998</v>
      </c>
      <c r="AR372" s="24">
        <v>41.619900000000001</v>
      </c>
      <c r="AS372" s="27">
        <f t="shared" si="154"/>
        <v>0.17634950197604324</v>
      </c>
      <c r="AT372" s="50"/>
      <c r="AU372" s="50"/>
      <c r="AV372" s="51"/>
      <c r="AW372" s="50">
        <v>31.189700000000002</v>
      </c>
      <c r="AX372" s="50">
        <v>68.488699999999994</v>
      </c>
      <c r="AY372" s="46">
        <f t="shared" si="151"/>
        <v>0.78658085605055783</v>
      </c>
      <c r="AZ372" s="18">
        <v>101.18389999999999</v>
      </c>
      <c r="BA372" s="18">
        <v>166.4796</v>
      </c>
      <c r="BB372" s="27">
        <f t="shared" si="152"/>
        <v>0.49793312610350549</v>
      </c>
      <c r="BK372" s="49"/>
    </row>
    <row r="373" spans="1:63" ht="13.95" customHeight="1" x14ac:dyDescent="0.25">
      <c r="A373" s="22">
        <v>370</v>
      </c>
      <c r="B373" s="22">
        <v>39</v>
      </c>
      <c r="C373" s="22" t="s">
        <v>521</v>
      </c>
      <c r="D373" s="22" t="s">
        <v>5</v>
      </c>
      <c r="E373" s="23">
        <v>1.01</v>
      </c>
      <c r="F373" s="23" t="str">
        <f t="shared" si="130"/>
        <v>&gt;0.5</v>
      </c>
      <c r="G373" s="24">
        <v>7.06</v>
      </c>
      <c r="H373" s="23" t="str">
        <f t="shared" si="143"/>
        <v>&gt;7.0</v>
      </c>
      <c r="K373" s="24">
        <v>2.5</v>
      </c>
      <c r="L373" s="23" t="str">
        <f t="shared" si="142"/>
        <v>&lt;10</v>
      </c>
      <c r="M373" s="18">
        <v>300</v>
      </c>
      <c r="N373" s="25" t="str">
        <f t="shared" si="147"/>
        <v>&gt;180</v>
      </c>
      <c r="O373" s="18">
        <v>60.456000000000003</v>
      </c>
      <c r="P373" s="25" t="str">
        <f t="shared" si="148"/>
        <v>&gt;44</v>
      </c>
      <c r="Q373" s="18">
        <v>59.76</v>
      </c>
      <c r="R373" s="25" t="str">
        <f t="shared" si="149"/>
        <v>&gt;58</v>
      </c>
      <c r="S373" s="22" t="s">
        <v>8</v>
      </c>
      <c r="V373" s="48">
        <v>0.1</v>
      </c>
      <c r="W373" s="25" t="str">
        <f t="shared" si="150"/>
        <v>0.07–0.11</v>
      </c>
      <c r="Y373" s="22">
        <v>1</v>
      </c>
      <c r="Z373" s="22">
        <v>0</v>
      </c>
      <c r="AA373" s="22">
        <v>0</v>
      </c>
      <c r="AB373" s="22">
        <v>0</v>
      </c>
      <c r="AC373" s="22">
        <v>0</v>
      </c>
      <c r="AD373" s="22">
        <f t="shared" si="139"/>
        <v>1</v>
      </c>
      <c r="AE373" s="22">
        <v>4</v>
      </c>
      <c r="AF373" s="23" t="str">
        <f t="shared" si="144"/>
        <v>2000–4000</v>
      </c>
      <c r="AG373" s="18">
        <v>2900</v>
      </c>
      <c r="AH373" s="18">
        <v>3600</v>
      </c>
      <c r="AI373" s="27">
        <f t="shared" si="145"/>
        <v>0.21622310846963599</v>
      </c>
      <c r="AP373" s="23" t="str">
        <f t="shared" si="153"/>
        <v>30–40</v>
      </c>
      <c r="AQ373" s="24">
        <v>34.890999999999998</v>
      </c>
      <c r="AR373" s="24">
        <v>54.5794</v>
      </c>
      <c r="AS373" s="27">
        <f t="shared" si="154"/>
        <v>0.44742760588648095</v>
      </c>
      <c r="AT373" s="50"/>
      <c r="AU373" s="50"/>
      <c r="AV373" s="51"/>
      <c r="AW373" s="50">
        <v>31.189700000000002</v>
      </c>
      <c r="AX373" s="50">
        <v>41.157600000000002</v>
      </c>
      <c r="AY373" s="46">
        <f t="shared" si="151"/>
        <v>0.27732068812191329</v>
      </c>
      <c r="AZ373" s="18">
        <v>101.18389999999999</v>
      </c>
      <c r="BA373" s="18">
        <v>196.48584</v>
      </c>
      <c r="BB373" s="27">
        <f t="shared" si="152"/>
        <v>0.66365071435611689</v>
      </c>
      <c r="BK373" s="49"/>
    </row>
    <row r="374" spans="1:63" ht="13.95" customHeight="1" x14ac:dyDescent="0.25">
      <c r="A374" s="22">
        <v>371</v>
      </c>
      <c r="B374" s="22">
        <v>39</v>
      </c>
      <c r="C374" s="22" t="s">
        <v>521</v>
      </c>
      <c r="D374" s="22" t="s">
        <v>5</v>
      </c>
      <c r="E374" s="23">
        <v>1.01</v>
      </c>
      <c r="F374" s="23" t="str">
        <f t="shared" si="130"/>
        <v>&gt;0.5</v>
      </c>
      <c r="G374" s="24">
        <v>7.06</v>
      </c>
      <c r="H374" s="23" t="str">
        <f t="shared" si="143"/>
        <v>&gt;7.0</v>
      </c>
      <c r="K374" s="24">
        <v>2.5</v>
      </c>
      <c r="L374" s="23" t="str">
        <f t="shared" si="142"/>
        <v>&lt;10</v>
      </c>
      <c r="M374" s="18">
        <v>300</v>
      </c>
      <c r="N374" s="25" t="str">
        <f t="shared" si="147"/>
        <v>&gt;180</v>
      </c>
      <c r="O374" s="18">
        <v>60.456000000000003</v>
      </c>
      <c r="P374" s="25" t="str">
        <f t="shared" si="148"/>
        <v>&gt;44</v>
      </c>
      <c r="Q374" s="18">
        <v>59.76</v>
      </c>
      <c r="R374" s="25" t="str">
        <f t="shared" si="149"/>
        <v>&gt;58</v>
      </c>
      <c r="S374" s="22" t="s">
        <v>8</v>
      </c>
      <c r="V374" s="48">
        <v>0.2</v>
      </c>
      <c r="W374" s="25" t="str">
        <f t="shared" si="150"/>
        <v>&gt;0.11</v>
      </c>
      <c r="Y374" s="22">
        <v>1</v>
      </c>
      <c r="Z374" s="22">
        <v>0</v>
      </c>
      <c r="AA374" s="22">
        <v>0</v>
      </c>
      <c r="AB374" s="22">
        <v>0</v>
      </c>
      <c r="AC374" s="22">
        <v>0</v>
      </c>
      <c r="AD374" s="22">
        <f t="shared" si="139"/>
        <v>1</v>
      </c>
      <c r="AE374" s="22">
        <v>4</v>
      </c>
      <c r="AF374" s="23" t="str">
        <f t="shared" si="144"/>
        <v>2000–4000</v>
      </c>
      <c r="AG374" s="18">
        <v>2900</v>
      </c>
      <c r="AH374" s="18">
        <v>3900</v>
      </c>
      <c r="AI374" s="27">
        <f t="shared" si="145"/>
        <v>0.29626581614317243</v>
      </c>
      <c r="AP374" s="23" t="str">
        <f t="shared" si="153"/>
        <v>30–40</v>
      </c>
      <c r="AQ374" s="24">
        <v>34.890999999999998</v>
      </c>
      <c r="AR374" s="24">
        <v>42.616800000000005</v>
      </c>
      <c r="AS374" s="27">
        <f t="shared" si="154"/>
        <v>0.20001962543505283</v>
      </c>
      <c r="AT374" s="50"/>
      <c r="AU374" s="50"/>
      <c r="AV374" s="51"/>
      <c r="AW374" s="50">
        <v>31.189700000000002</v>
      </c>
      <c r="AX374" s="50">
        <v>55.627000000000002</v>
      </c>
      <c r="AY374" s="46">
        <f t="shared" si="151"/>
        <v>0.57858078279021985</v>
      </c>
      <c r="AZ374" s="18">
        <v>101.18389999999999</v>
      </c>
      <c r="BA374" s="18">
        <v>166.20552000000001</v>
      </c>
      <c r="BB374" s="27">
        <f t="shared" si="152"/>
        <v>0.49628544157822529</v>
      </c>
      <c r="BK374" s="49"/>
    </row>
    <row r="375" spans="1:63" ht="13.95" customHeight="1" x14ac:dyDescent="0.25">
      <c r="A375" s="22">
        <v>372</v>
      </c>
      <c r="B375" s="22">
        <v>39</v>
      </c>
      <c r="C375" s="22" t="s">
        <v>521</v>
      </c>
      <c r="D375" s="22" t="s">
        <v>5</v>
      </c>
      <c r="E375" s="23">
        <v>1.01</v>
      </c>
      <c r="F375" s="23" t="str">
        <f t="shared" si="130"/>
        <v>&gt;0.5</v>
      </c>
      <c r="G375" s="24">
        <v>7.06</v>
      </c>
      <c r="H375" s="23" t="str">
        <f t="shared" si="143"/>
        <v>&gt;7.0</v>
      </c>
      <c r="K375" s="24">
        <v>2.5</v>
      </c>
      <c r="L375" s="23" t="str">
        <f t="shared" si="142"/>
        <v>&lt;10</v>
      </c>
      <c r="M375" s="18">
        <v>300</v>
      </c>
      <c r="N375" s="25" t="str">
        <f t="shared" si="147"/>
        <v>&gt;180</v>
      </c>
      <c r="O375" s="18">
        <v>60.456000000000003</v>
      </c>
      <c r="P375" s="25" t="str">
        <f t="shared" si="148"/>
        <v>&gt;44</v>
      </c>
      <c r="Q375" s="18">
        <v>59.76</v>
      </c>
      <c r="R375" s="25" t="str">
        <f t="shared" si="149"/>
        <v>&gt;58</v>
      </c>
      <c r="S375" s="22" t="s">
        <v>8</v>
      </c>
      <c r="V375" s="48">
        <v>0.1</v>
      </c>
      <c r="W375" s="25" t="str">
        <f t="shared" si="150"/>
        <v>0.07–0.11</v>
      </c>
      <c r="Y375" s="22">
        <v>1</v>
      </c>
      <c r="Z375" s="22">
        <v>0</v>
      </c>
      <c r="AA375" s="22">
        <v>0</v>
      </c>
      <c r="AB375" s="22">
        <v>0</v>
      </c>
      <c r="AC375" s="22">
        <v>0</v>
      </c>
      <c r="AD375" s="22">
        <f t="shared" si="139"/>
        <v>1</v>
      </c>
      <c r="AE375" s="22">
        <v>4</v>
      </c>
      <c r="AF375" s="23" t="str">
        <f t="shared" si="144"/>
        <v>4000–6000</v>
      </c>
      <c r="AG375" s="18">
        <v>4200</v>
      </c>
      <c r="AH375" s="18">
        <v>4400</v>
      </c>
      <c r="AI375" s="27">
        <f t="shared" si="145"/>
        <v>4.6520015634892907E-2</v>
      </c>
      <c r="AP375" s="23" t="str">
        <f t="shared" si="153"/>
        <v>20–30</v>
      </c>
      <c r="AQ375" s="24">
        <v>28.909700000000001</v>
      </c>
      <c r="AR375" s="24">
        <v>44.610599999999998</v>
      </c>
      <c r="AS375" s="27">
        <f t="shared" si="154"/>
        <v>0.43379432000660578</v>
      </c>
      <c r="AT375" s="50"/>
      <c r="AU375" s="50"/>
      <c r="AV375" s="51"/>
      <c r="AW375" s="50">
        <v>41.800600000000003</v>
      </c>
      <c r="AX375" s="50">
        <v>65.916399999999996</v>
      </c>
      <c r="AY375" s="46">
        <f t="shared" si="151"/>
        <v>0.45547657896478255</v>
      </c>
      <c r="AZ375" s="18">
        <v>121.42074000000001</v>
      </c>
      <c r="BA375" s="18">
        <v>196.28663999999998</v>
      </c>
      <c r="BB375" s="27">
        <f t="shared" si="152"/>
        <v>0.48031433564149861</v>
      </c>
      <c r="BK375" s="49"/>
    </row>
    <row r="376" spans="1:63" ht="13.95" customHeight="1" x14ac:dyDescent="0.25">
      <c r="A376" s="22">
        <v>373</v>
      </c>
      <c r="B376" s="22">
        <v>39</v>
      </c>
      <c r="C376" s="22" t="s">
        <v>521</v>
      </c>
      <c r="D376" s="22" t="s">
        <v>5</v>
      </c>
      <c r="E376" s="23">
        <v>1.01</v>
      </c>
      <c r="F376" s="23" t="str">
        <f t="shared" si="130"/>
        <v>&gt;0.5</v>
      </c>
      <c r="G376" s="24">
        <v>7.06</v>
      </c>
      <c r="H376" s="23" t="str">
        <f t="shared" si="143"/>
        <v>&gt;7.0</v>
      </c>
      <c r="K376" s="24">
        <v>2.5</v>
      </c>
      <c r="L376" s="23" t="str">
        <f t="shared" si="142"/>
        <v>&lt;10</v>
      </c>
      <c r="M376" s="18">
        <v>300</v>
      </c>
      <c r="N376" s="25" t="str">
        <f t="shared" si="147"/>
        <v>&gt;180</v>
      </c>
      <c r="O376" s="18">
        <v>60.456000000000003</v>
      </c>
      <c r="P376" s="25" t="str">
        <f t="shared" si="148"/>
        <v>&gt;44</v>
      </c>
      <c r="Q376" s="18">
        <v>59.76</v>
      </c>
      <c r="R376" s="25" t="str">
        <f t="shared" si="149"/>
        <v>&gt;58</v>
      </c>
      <c r="S376" s="22" t="s">
        <v>8</v>
      </c>
      <c r="V376" s="48">
        <v>0.2</v>
      </c>
      <c r="W376" s="25" t="str">
        <f t="shared" si="150"/>
        <v>&gt;0.11</v>
      </c>
      <c r="Y376" s="22">
        <v>1</v>
      </c>
      <c r="Z376" s="22">
        <v>0</v>
      </c>
      <c r="AA376" s="22">
        <v>0</v>
      </c>
      <c r="AB376" s="22">
        <v>0</v>
      </c>
      <c r="AC376" s="22">
        <v>0</v>
      </c>
      <c r="AD376" s="22">
        <f t="shared" si="139"/>
        <v>1</v>
      </c>
      <c r="AE376" s="22">
        <v>4</v>
      </c>
      <c r="AF376" s="23" t="str">
        <f t="shared" si="144"/>
        <v>4000–6000</v>
      </c>
      <c r="AG376" s="18">
        <v>4200</v>
      </c>
      <c r="AH376" s="18">
        <v>4400</v>
      </c>
      <c r="AI376" s="27">
        <f t="shared" si="145"/>
        <v>4.6520015634892907E-2</v>
      </c>
      <c r="AP376" s="23" t="str">
        <f t="shared" si="153"/>
        <v>20–30</v>
      </c>
      <c r="AQ376" s="24">
        <v>28.909700000000001</v>
      </c>
      <c r="AR376" s="24">
        <v>67.040500000000009</v>
      </c>
      <c r="AS376" s="27">
        <f t="shared" si="154"/>
        <v>0.84111973543766128</v>
      </c>
      <c r="AT376" s="50"/>
      <c r="AU376" s="50"/>
      <c r="AV376" s="51"/>
      <c r="AW376" s="50">
        <v>41.800600000000003</v>
      </c>
      <c r="AX376" s="50">
        <v>81.028900000000007</v>
      </c>
      <c r="AY376" s="46">
        <f t="shared" si="151"/>
        <v>0.66189518766675748</v>
      </c>
      <c r="AZ376" s="18">
        <v>121.42074000000001</v>
      </c>
      <c r="BA376" s="18">
        <v>294.97820000000002</v>
      </c>
      <c r="BB376" s="27">
        <f t="shared" si="152"/>
        <v>0.88763975107255411</v>
      </c>
      <c r="BK376" s="49"/>
    </row>
    <row r="377" spans="1:63" ht="13.95" customHeight="1" x14ac:dyDescent="0.25">
      <c r="A377" s="22">
        <v>374</v>
      </c>
      <c r="B377" s="22">
        <v>39</v>
      </c>
      <c r="C377" s="22" t="s">
        <v>521</v>
      </c>
      <c r="D377" s="22" t="s">
        <v>5</v>
      </c>
      <c r="E377" s="23">
        <v>1.01</v>
      </c>
      <c r="F377" s="23" t="str">
        <f t="shared" si="130"/>
        <v>&gt;0.5</v>
      </c>
      <c r="G377" s="24">
        <v>7.06</v>
      </c>
      <c r="H377" s="23" t="str">
        <f t="shared" si="143"/>
        <v>&gt;7.0</v>
      </c>
      <c r="K377" s="24">
        <v>2.5</v>
      </c>
      <c r="L377" s="23" t="str">
        <f t="shared" si="142"/>
        <v>&lt;10</v>
      </c>
      <c r="M377" s="18">
        <v>300</v>
      </c>
      <c r="N377" s="25" t="str">
        <f t="shared" si="147"/>
        <v>&gt;180</v>
      </c>
      <c r="O377" s="18">
        <v>60.456000000000003</v>
      </c>
      <c r="P377" s="25" t="str">
        <f t="shared" si="148"/>
        <v>&gt;44</v>
      </c>
      <c r="Q377" s="18">
        <v>59.76</v>
      </c>
      <c r="R377" s="25" t="str">
        <f t="shared" si="149"/>
        <v>&gt;58</v>
      </c>
      <c r="S377" s="22" t="s">
        <v>8</v>
      </c>
      <c r="V377" s="48">
        <v>0.1</v>
      </c>
      <c r="W377" s="25" t="str">
        <f t="shared" si="150"/>
        <v>0.07–0.11</v>
      </c>
      <c r="Y377" s="22">
        <v>1</v>
      </c>
      <c r="Z377" s="22">
        <v>0</v>
      </c>
      <c r="AA377" s="22">
        <v>0</v>
      </c>
      <c r="AB377" s="22">
        <v>0</v>
      </c>
      <c r="AC377" s="22">
        <v>0</v>
      </c>
      <c r="AD377" s="22">
        <f t="shared" si="139"/>
        <v>1</v>
      </c>
      <c r="AE377" s="22">
        <v>4</v>
      </c>
      <c r="AF377" s="23" t="str">
        <f t="shared" si="144"/>
        <v>4000–6000</v>
      </c>
      <c r="AG377" s="18">
        <v>4200</v>
      </c>
      <c r="AH377" s="18">
        <v>4600</v>
      </c>
      <c r="AI377" s="27">
        <f t="shared" si="145"/>
        <v>9.0971778205726786E-2</v>
      </c>
      <c r="AP377" s="23" t="str">
        <f t="shared" si="153"/>
        <v>20–30</v>
      </c>
      <c r="AQ377" s="24">
        <v>28.909700000000001</v>
      </c>
      <c r="AR377" s="24">
        <v>40.872300000000003</v>
      </c>
      <c r="AS377" s="27">
        <f t="shared" si="154"/>
        <v>0.34627539304757116</v>
      </c>
      <c r="AT377" s="50"/>
      <c r="AU377" s="50"/>
      <c r="AV377" s="51"/>
      <c r="AW377" s="50">
        <v>41.800600000000003</v>
      </c>
      <c r="AX377" s="50">
        <v>66.237899999999996</v>
      </c>
      <c r="AY377" s="46">
        <f t="shared" si="151"/>
        <v>0.46034211318122831</v>
      </c>
      <c r="AZ377" s="18">
        <v>121.42074000000001</v>
      </c>
      <c r="BA377" s="18">
        <v>188.01258000000001</v>
      </c>
      <c r="BB377" s="27">
        <f t="shared" si="152"/>
        <v>0.43724717125329793</v>
      </c>
      <c r="BK377" s="49"/>
    </row>
    <row r="378" spans="1:63" ht="13.95" customHeight="1" x14ac:dyDescent="0.25">
      <c r="A378" s="22">
        <v>375</v>
      </c>
      <c r="B378" s="22">
        <v>39</v>
      </c>
      <c r="C378" s="22" t="s">
        <v>521</v>
      </c>
      <c r="D378" s="22" t="s">
        <v>5</v>
      </c>
      <c r="E378" s="23">
        <v>1.01</v>
      </c>
      <c r="F378" s="23" t="str">
        <f t="shared" si="130"/>
        <v>&gt;0.5</v>
      </c>
      <c r="G378" s="24">
        <v>7.06</v>
      </c>
      <c r="H378" s="23" t="str">
        <f t="shared" si="143"/>
        <v>&gt;7.0</v>
      </c>
      <c r="K378" s="24">
        <v>2.5</v>
      </c>
      <c r="L378" s="23" t="str">
        <f t="shared" si="142"/>
        <v>&lt;10</v>
      </c>
      <c r="M378" s="18">
        <v>300</v>
      </c>
      <c r="N378" s="25" t="str">
        <f t="shared" si="147"/>
        <v>&gt;180</v>
      </c>
      <c r="O378" s="18">
        <v>60.456000000000003</v>
      </c>
      <c r="P378" s="25" t="str">
        <f t="shared" si="148"/>
        <v>&gt;44</v>
      </c>
      <c r="Q378" s="18">
        <v>59.76</v>
      </c>
      <c r="R378" s="25" t="str">
        <f t="shared" si="149"/>
        <v>&gt;58</v>
      </c>
      <c r="S378" s="22" t="s">
        <v>8</v>
      </c>
      <c r="V378" s="48">
        <v>0.2</v>
      </c>
      <c r="W378" s="25" t="str">
        <f t="shared" si="150"/>
        <v>&gt;0.11</v>
      </c>
      <c r="Y378" s="22">
        <v>1</v>
      </c>
      <c r="Z378" s="22">
        <v>0</v>
      </c>
      <c r="AA378" s="22">
        <v>0</v>
      </c>
      <c r="AB378" s="22">
        <v>0</v>
      </c>
      <c r="AC378" s="22">
        <v>0</v>
      </c>
      <c r="AD378" s="22">
        <f t="shared" si="139"/>
        <v>1</v>
      </c>
      <c r="AE378" s="22">
        <v>4</v>
      </c>
      <c r="AF378" s="23" t="str">
        <f t="shared" si="144"/>
        <v>4000–6000</v>
      </c>
      <c r="AG378" s="18">
        <v>4200</v>
      </c>
      <c r="AH378" s="18">
        <v>4400</v>
      </c>
      <c r="AI378" s="27">
        <f t="shared" si="145"/>
        <v>4.6520015634892907E-2</v>
      </c>
      <c r="AP378" s="23" t="str">
        <f t="shared" si="153"/>
        <v>20–30</v>
      </c>
      <c r="AQ378" s="24">
        <v>28.909700000000001</v>
      </c>
      <c r="AR378" s="24">
        <v>44.610599999999998</v>
      </c>
      <c r="AS378" s="27">
        <f t="shared" si="154"/>
        <v>0.43379432000660578</v>
      </c>
      <c r="AT378" s="50"/>
      <c r="AU378" s="50"/>
      <c r="AV378" s="51"/>
      <c r="AW378" s="50">
        <v>41.800600000000003</v>
      </c>
      <c r="AX378" s="50">
        <v>73.955000000000013</v>
      </c>
      <c r="AY378" s="46">
        <f t="shared" si="151"/>
        <v>0.57054610662865568</v>
      </c>
      <c r="AZ378" s="18">
        <v>121.42074000000001</v>
      </c>
      <c r="BA378" s="18">
        <v>196.28663999999998</v>
      </c>
      <c r="BB378" s="27">
        <f t="shared" si="152"/>
        <v>0.48031433564149861</v>
      </c>
      <c r="BK378" s="49"/>
    </row>
    <row r="379" spans="1:63" ht="13.95" customHeight="1" x14ac:dyDescent="0.25">
      <c r="A379" s="22">
        <v>376</v>
      </c>
      <c r="B379" s="22">
        <v>39</v>
      </c>
      <c r="C379" s="22" t="s">
        <v>521</v>
      </c>
      <c r="D379" s="22" t="s">
        <v>5</v>
      </c>
      <c r="E379" s="23">
        <v>1.01</v>
      </c>
      <c r="F379" s="23" t="str">
        <f t="shared" si="130"/>
        <v>&gt;0.5</v>
      </c>
      <c r="G379" s="24">
        <v>7.06</v>
      </c>
      <c r="H379" s="23" t="str">
        <f t="shared" si="143"/>
        <v>&gt;7.0</v>
      </c>
      <c r="K379" s="24">
        <v>2.5</v>
      </c>
      <c r="L379" s="23" t="str">
        <f t="shared" si="142"/>
        <v>&lt;10</v>
      </c>
      <c r="M379" s="18">
        <v>300</v>
      </c>
      <c r="N379" s="25" t="str">
        <f t="shared" si="147"/>
        <v>&gt;180</v>
      </c>
      <c r="O379" s="18">
        <v>60.456000000000003</v>
      </c>
      <c r="P379" s="25" t="str">
        <f t="shared" si="148"/>
        <v>&gt;44</v>
      </c>
      <c r="Q379" s="18">
        <v>59.76</v>
      </c>
      <c r="R379" s="25" t="str">
        <f t="shared" si="149"/>
        <v>&gt;58</v>
      </c>
      <c r="S379" s="22" t="s">
        <v>8</v>
      </c>
      <c r="V379" s="48">
        <v>0.1</v>
      </c>
      <c r="W379" s="25" t="str">
        <f t="shared" si="150"/>
        <v>0.07–0.11</v>
      </c>
      <c r="Y379" s="22">
        <v>1</v>
      </c>
      <c r="Z379" s="22">
        <v>0</v>
      </c>
      <c r="AA379" s="22">
        <v>0</v>
      </c>
      <c r="AB379" s="22">
        <v>0</v>
      </c>
      <c r="AC379" s="22">
        <v>0</v>
      </c>
      <c r="AD379" s="22">
        <f t="shared" si="139"/>
        <v>1</v>
      </c>
      <c r="AE379" s="22">
        <v>4</v>
      </c>
      <c r="AF379" s="23" t="str">
        <f t="shared" si="144"/>
        <v>2000–4000</v>
      </c>
      <c r="AG379" s="18">
        <v>2500</v>
      </c>
      <c r="AH379" s="18">
        <v>3300</v>
      </c>
      <c r="AI379" s="27">
        <f t="shared" si="145"/>
        <v>0.27763173659827955</v>
      </c>
      <c r="AP379" s="23" t="str">
        <f t="shared" si="153"/>
        <v>&gt;40</v>
      </c>
      <c r="AQ379" s="24">
        <v>43.862900000000003</v>
      </c>
      <c r="AR379" s="24">
        <v>59.314599999999999</v>
      </c>
      <c r="AS379" s="27">
        <f t="shared" si="154"/>
        <v>0.30178662115858962</v>
      </c>
      <c r="AT379" s="50"/>
      <c r="AU379" s="50"/>
      <c r="AV379" s="51"/>
      <c r="AW379" s="50">
        <v>45.337600000000002</v>
      </c>
      <c r="AX379" s="50">
        <v>57.234699999999997</v>
      </c>
      <c r="AY379" s="46">
        <f t="shared" si="151"/>
        <v>0.23302364752248553</v>
      </c>
      <c r="AZ379" s="18">
        <v>109.65725000000002</v>
      </c>
      <c r="BA379" s="18">
        <v>195.73818</v>
      </c>
      <c r="BB379" s="27">
        <f t="shared" si="152"/>
        <v>0.57941835775686901</v>
      </c>
      <c r="BK379" s="49"/>
    </row>
    <row r="380" spans="1:63" ht="13.95" customHeight="1" x14ac:dyDescent="0.25">
      <c r="A380" s="22">
        <v>377</v>
      </c>
      <c r="B380" s="22">
        <v>39</v>
      </c>
      <c r="C380" s="22" t="s">
        <v>521</v>
      </c>
      <c r="D380" s="22" t="s">
        <v>5</v>
      </c>
      <c r="E380" s="23">
        <v>1.01</v>
      </c>
      <c r="F380" s="23" t="str">
        <f t="shared" si="130"/>
        <v>&gt;0.5</v>
      </c>
      <c r="G380" s="24">
        <v>7.06</v>
      </c>
      <c r="H380" s="23" t="str">
        <f t="shared" si="143"/>
        <v>&gt;7.0</v>
      </c>
      <c r="K380" s="24">
        <v>2.5</v>
      </c>
      <c r="L380" s="23" t="str">
        <f t="shared" si="142"/>
        <v>&lt;10</v>
      </c>
      <c r="M380" s="18">
        <v>300</v>
      </c>
      <c r="N380" s="25" t="str">
        <f t="shared" si="147"/>
        <v>&gt;180</v>
      </c>
      <c r="O380" s="18">
        <v>60.456000000000003</v>
      </c>
      <c r="P380" s="25" t="str">
        <f t="shared" si="148"/>
        <v>&gt;44</v>
      </c>
      <c r="Q380" s="18">
        <v>59.76</v>
      </c>
      <c r="R380" s="25" t="str">
        <f t="shared" si="149"/>
        <v>&gt;58</v>
      </c>
      <c r="S380" s="22" t="s">
        <v>8</v>
      </c>
      <c r="V380" s="48">
        <v>0.2</v>
      </c>
      <c r="W380" s="25" t="str">
        <f t="shared" si="150"/>
        <v>&gt;0.11</v>
      </c>
      <c r="Y380" s="22">
        <v>1</v>
      </c>
      <c r="Z380" s="22">
        <v>0</v>
      </c>
      <c r="AA380" s="22">
        <v>0</v>
      </c>
      <c r="AB380" s="22">
        <v>0</v>
      </c>
      <c r="AC380" s="22">
        <v>0</v>
      </c>
      <c r="AD380" s="22">
        <f t="shared" si="139"/>
        <v>1</v>
      </c>
      <c r="AE380" s="22">
        <v>4</v>
      </c>
      <c r="AF380" s="23" t="str">
        <f t="shared" si="144"/>
        <v>2000–4000</v>
      </c>
      <c r="AG380" s="18">
        <v>2500</v>
      </c>
      <c r="AH380" s="18">
        <v>3900</v>
      </c>
      <c r="AI380" s="27">
        <f t="shared" si="145"/>
        <v>0.44468582126144574</v>
      </c>
      <c r="AP380" s="23" t="str">
        <f t="shared" si="153"/>
        <v>&gt;40</v>
      </c>
      <c r="AQ380" s="24">
        <v>43.862900000000003</v>
      </c>
      <c r="AR380" s="24">
        <v>63.302200000000006</v>
      </c>
      <c r="AS380" s="27">
        <f t="shared" si="154"/>
        <v>0.3668512234054756</v>
      </c>
      <c r="AT380" s="50"/>
      <c r="AU380" s="50"/>
      <c r="AV380" s="51"/>
      <c r="AW380" s="50">
        <v>45.337600000000002</v>
      </c>
      <c r="AX380" s="50">
        <v>77.813499999999991</v>
      </c>
      <c r="AY380" s="46">
        <f t="shared" si="151"/>
        <v>0.54017822769585722</v>
      </c>
      <c r="AZ380" s="18">
        <v>109.65725000000002</v>
      </c>
      <c r="BA380" s="18">
        <v>246.87858000000003</v>
      </c>
      <c r="BB380" s="27">
        <f t="shared" si="152"/>
        <v>0.81153704466692123</v>
      </c>
      <c r="BK380" s="49"/>
    </row>
    <row r="381" spans="1:63" ht="13.95" customHeight="1" x14ac:dyDescent="0.25">
      <c r="A381" s="22">
        <v>378</v>
      </c>
      <c r="B381" s="22">
        <v>39</v>
      </c>
      <c r="C381" s="22" t="s">
        <v>521</v>
      </c>
      <c r="D381" s="22" t="s">
        <v>5</v>
      </c>
      <c r="E381" s="23">
        <v>1.01</v>
      </c>
      <c r="F381" s="23" t="str">
        <f t="shared" si="130"/>
        <v>&gt;0.5</v>
      </c>
      <c r="G381" s="24">
        <v>7.06</v>
      </c>
      <c r="H381" s="23" t="str">
        <f t="shared" si="143"/>
        <v>&gt;7.0</v>
      </c>
      <c r="K381" s="24">
        <v>2.5</v>
      </c>
      <c r="L381" s="23" t="str">
        <f t="shared" si="142"/>
        <v>&lt;10</v>
      </c>
      <c r="M381" s="18">
        <v>300</v>
      </c>
      <c r="N381" s="25" t="str">
        <f t="shared" si="147"/>
        <v>&gt;180</v>
      </c>
      <c r="O381" s="18">
        <v>60.456000000000003</v>
      </c>
      <c r="P381" s="25" t="str">
        <f t="shared" si="148"/>
        <v>&gt;44</v>
      </c>
      <c r="Q381" s="18">
        <v>59.76</v>
      </c>
      <c r="R381" s="25" t="str">
        <f t="shared" si="149"/>
        <v>&gt;58</v>
      </c>
      <c r="S381" s="22" t="s">
        <v>8</v>
      </c>
      <c r="V381" s="48">
        <v>0.1</v>
      </c>
      <c r="W381" s="25" t="str">
        <f t="shared" si="150"/>
        <v>0.07–0.11</v>
      </c>
      <c r="Y381" s="22">
        <v>1</v>
      </c>
      <c r="Z381" s="22">
        <v>0</v>
      </c>
      <c r="AA381" s="22">
        <v>0</v>
      </c>
      <c r="AB381" s="22">
        <v>0</v>
      </c>
      <c r="AC381" s="22">
        <v>0</v>
      </c>
      <c r="AD381" s="22">
        <f t="shared" si="139"/>
        <v>1</v>
      </c>
      <c r="AE381" s="22">
        <v>4</v>
      </c>
      <c r="AF381" s="23" t="str">
        <f t="shared" si="144"/>
        <v>2000–4000</v>
      </c>
      <c r="AG381" s="18">
        <v>2500</v>
      </c>
      <c r="AH381" s="18">
        <v>2900</v>
      </c>
      <c r="AI381" s="27">
        <f t="shared" si="145"/>
        <v>0.14842000511827322</v>
      </c>
      <c r="AP381" s="23" t="str">
        <f t="shared" si="153"/>
        <v>&gt;40</v>
      </c>
      <c r="AQ381" s="24">
        <v>43.862900000000003</v>
      </c>
      <c r="AR381" s="24">
        <v>54.5794</v>
      </c>
      <c r="AS381" s="27">
        <f t="shared" si="154"/>
        <v>0.21858766190703527</v>
      </c>
      <c r="AT381" s="50"/>
      <c r="AU381" s="50"/>
      <c r="AV381" s="51"/>
      <c r="AW381" s="50">
        <v>45.337600000000002</v>
      </c>
      <c r="AX381" s="50">
        <v>52.7331</v>
      </c>
      <c r="AY381" s="46">
        <f t="shared" si="151"/>
        <v>0.15110663159068</v>
      </c>
      <c r="AZ381" s="18">
        <v>109.65725000000002</v>
      </c>
      <c r="BA381" s="18">
        <v>158.28026</v>
      </c>
      <c r="BB381" s="27">
        <f t="shared" si="152"/>
        <v>0.3670076670253084</v>
      </c>
      <c r="BK381" s="49"/>
    </row>
    <row r="382" spans="1:63" ht="13.95" customHeight="1" x14ac:dyDescent="0.25">
      <c r="A382" s="22">
        <v>379</v>
      </c>
      <c r="B382" s="22">
        <v>39</v>
      </c>
      <c r="C382" s="22" t="s">
        <v>521</v>
      </c>
      <c r="D382" s="22" t="s">
        <v>5</v>
      </c>
      <c r="E382" s="23">
        <v>1.01</v>
      </c>
      <c r="F382" s="23" t="str">
        <f t="shared" si="130"/>
        <v>&gt;0.5</v>
      </c>
      <c r="G382" s="24">
        <v>7.06</v>
      </c>
      <c r="H382" s="23" t="str">
        <f t="shared" si="143"/>
        <v>&gt;7.0</v>
      </c>
      <c r="K382" s="24">
        <v>2.5</v>
      </c>
      <c r="L382" s="23" t="str">
        <f t="shared" si="142"/>
        <v>&lt;10</v>
      </c>
      <c r="M382" s="18">
        <v>300</v>
      </c>
      <c r="N382" s="25" t="str">
        <f t="shared" si="147"/>
        <v>&gt;180</v>
      </c>
      <c r="O382" s="18">
        <v>60.456000000000003</v>
      </c>
      <c r="P382" s="25" t="str">
        <f t="shared" si="148"/>
        <v>&gt;44</v>
      </c>
      <c r="Q382" s="18">
        <v>59.76</v>
      </c>
      <c r="R382" s="25" t="str">
        <f t="shared" si="149"/>
        <v>&gt;58</v>
      </c>
      <c r="S382" s="22" t="s">
        <v>8</v>
      </c>
      <c r="V382" s="48">
        <v>0.2</v>
      </c>
      <c r="W382" s="25" t="str">
        <f t="shared" si="150"/>
        <v>&gt;0.11</v>
      </c>
      <c r="Y382" s="22">
        <v>1</v>
      </c>
      <c r="Z382" s="22">
        <v>0</v>
      </c>
      <c r="AA382" s="22">
        <v>0</v>
      </c>
      <c r="AB382" s="22">
        <v>0</v>
      </c>
      <c r="AC382" s="22">
        <v>0</v>
      </c>
      <c r="AD382" s="22">
        <f t="shared" si="139"/>
        <v>1</v>
      </c>
      <c r="AE382" s="22">
        <v>4</v>
      </c>
      <c r="AF382" s="23" t="str">
        <f t="shared" si="144"/>
        <v>2000–4000</v>
      </c>
      <c r="AG382" s="18">
        <v>2500</v>
      </c>
      <c r="AH382" s="18">
        <v>3400</v>
      </c>
      <c r="AI382" s="27">
        <f t="shared" si="145"/>
        <v>0.30748469974796072</v>
      </c>
      <c r="AP382" s="23" t="str">
        <f t="shared" si="153"/>
        <v>&gt;40</v>
      </c>
      <c r="AQ382" s="24">
        <v>43.862900000000003</v>
      </c>
      <c r="AR382" s="24">
        <v>53.831800000000001</v>
      </c>
      <c r="AS382" s="27">
        <f t="shared" si="154"/>
        <v>0.20479551034182727</v>
      </c>
      <c r="AT382" s="50"/>
      <c r="AU382" s="50"/>
      <c r="AV382" s="51"/>
      <c r="AW382" s="50">
        <v>45.337600000000002</v>
      </c>
      <c r="AX382" s="50">
        <v>66.237899999999996</v>
      </c>
      <c r="AY382" s="46">
        <f t="shared" si="151"/>
        <v>0.37911609638969268</v>
      </c>
      <c r="AZ382" s="18">
        <v>109.65725000000002</v>
      </c>
      <c r="BA382" s="18">
        <v>183.02812</v>
      </c>
      <c r="BB382" s="27">
        <f t="shared" si="152"/>
        <v>0.51228021008978775</v>
      </c>
      <c r="BK382" s="49"/>
    </row>
    <row r="383" spans="1:63" ht="13.95" customHeight="1" x14ac:dyDescent="0.25">
      <c r="A383" s="22">
        <v>380</v>
      </c>
      <c r="B383" s="22">
        <v>40</v>
      </c>
      <c r="C383" s="22" t="s">
        <v>522</v>
      </c>
      <c r="D383" s="22" t="s">
        <v>23</v>
      </c>
      <c r="S383" s="22" t="s">
        <v>8</v>
      </c>
      <c r="T383" s="40">
        <v>2.27</v>
      </c>
      <c r="U383" s="25" t="str">
        <f t="shared" ref="U383:U412" si="155">IF(T383&gt;3,"&gt;3", IF(T383&gt;1.5,"1.5–3","&lt;1.5" ))</f>
        <v>1.5–3</v>
      </c>
      <c r="V383" s="48">
        <v>0.1135</v>
      </c>
      <c r="W383" s="25" t="str">
        <f t="shared" si="150"/>
        <v>0.07–0.11</v>
      </c>
      <c r="X383" s="22">
        <v>2</v>
      </c>
      <c r="Y383" s="22">
        <v>1</v>
      </c>
      <c r="Z383" s="22">
        <v>1</v>
      </c>
      <c r="AA383" s="22">
        <v>0</v>
      </c>
      <c r="AB383" s="22">
        <v>0</v>
      </c>
      <c r="AC383" s="22">
        <v>0</v>
      </c>
      <c r="AD383" s="22">
        <f t="shared" si="139"/>
        <v>3</v>
      </c>
      <c r="AE383" s="22">
        <v>4</v>
      </c>
      <c r="AF383" s="23" t="str">
        <f t="shared" si="144"/>
        <v>&gt;6000</v>
      </c>
      <c r="AG383" s="18">
        <v>10248</v>
      </c>
      <c r="AH383" s="18">
        <v>9863</v>
      </c>
      <c r="AI383" s="27">
        <f t="shared" si="145"/>
        <v>-3.8292182622576665E-2</v>
      </c>
      <c r="AP383" s="23" t="str">
        <f t="shared" si="153"/>
        <v>&lt;20</v>
      </c>
      <c r="AQ383" s="24">
        <v>19.3</v>
      </c>
      <c r="AR383" s="24">
        <v>33.9</v>
      </c>
      <c r="AS383" s="27">
        <f t="shared" si="154"/>
        <v>0.56330991847556455</v>
      </c>
      <c r="AT383" s="50"/>
      <c r="AU383" s="50"/>
      <c r="AV383" s="51"/>
      <c r="AW383" s="50"/>
      <c r="AX383" s="50"/>
      <c r="AY383" s="51"/>
      <c r="AZ383" s="18">
        <v>197.78639999999999</v>
      </c>
      <c r="BA383" s="18">
        <v>334.35570000000001</v>
      </c>
      <c r="BB383" s="27">
        <f t="shared" si="152"/>
        <v>0.52501773585298817</v>
      </c>
      <c r="BI383" s="28">
        <v>6.4317180616740082</v>
      </c>
      <c r="BK383" s="49"/>
    </row>
    <row r="384" spans="1:63" ht="13.95" customHeight="1" x14ac:dyDescent="0.25">
      <c r="A384" s="22">
        <v>381</v>
      </c>
      <c r="B384" s="22">
        <v>40</v>
      </c>
      <c r="C384" s="22" t="s">
        <v>522</v>
      </c>
      <c r="D384" s="22" t="s">
        <v>124</v>
      </c>
      <c r="S384" s="22" t="s">
        <v>8</v>
      </c>
      <c r="T384" s="40">
        <v>2.27</v>
      </c>
      <c r="U384" s="25" t="str">
        <f t="shared" si="155"/>
        <v>1.5–3</v>
      </c>
      <c r="V384" s="48">
        <v>0.1135</v>
      </c>
      <c r="W384" s="25" t="str">
        <f t="shared" si="150"/>
        <v>0.07–0.11</v>
      </c>
      <c r="X384" s="22">
        <v>2</v>
      </c>
      <c r="Y384" s="22">
        <v>0</v>
      </c>
      <c r="Z384" s="22">
        <v>0</v>
      </c>
      <c r="AA384" s="22">
        <v>0</v>
      </c>
      <c r="AB384" s="22">
        <v>0</v>
      </c>
      <c r="AC384" s="22">
        <v>2</v>
      </c>
      <c r="AD384" s="22">
        <f t="shared" si="139"/>
        <v>5</v>
      </c>
      <c r="AE384" s="22">
        <v>4</v>
      </c>
      <c r="AF384" s="23" t="str">
        <f t="shared" si="144"/>
        <v>&gt;6000</v>
      </c>
      <c r="AG384" s="18">
        <v>10233</v>
      </c>
      <c r="AH384" s="18">
        <v>10433</v>
      </c>
      <c r="AI384" s="27">
        <f t="shared" si="145"/>
        <v>1.9356067381213943E-2</v>
      </c>
      <c r="AP384" s="23" t="str">
        <f t="shared" si="153"/>
        <v>&lt;20</v>
      </c>
      <c r="AQ384" s="24">
        <v>19.2</v>
      </c>
      <c r="AR384" s="24">
        <v>40.700000000000003</v>
      </c>
      <c r="AS384" s="27">
        <f t="shared" si="154"/>
        <v>0.75131781341481363</v>
      </c>
      <c r="AT384" s="50"/>
      <c r="AU384" s="50"/>
      <c r="AV384" s="51"/>
      <c r="AW384" s="50"/>
      <c r="AX384" s="50"/>
      <c r="AY384" s="51"/>
      <c r="AZ384" s="18">
        <v>196.4736</v>
      </c>
      <c r="BA384" s="18">
        <v>424.62310000000002</v>
      </c>
      <c r="BB384" s="27">
        <f t="shared" si="152"/>
        <v>0.77067388079602739</v>
      </c>
      <c r="BI384" s="28">
        <v>9.471365638766521</v>
      </c>
      <c r="BK384" s="49"/>
    </row>
    <row r="385" spans="1:63" ht="13.95" customHeight="1" x14ac:dyDescent="0.25">
      <c r="A385" s="22">
        <v>382</v>
      </c>
      <c r="B385" s="22">
        <v>40</v>
      </c>
      <c r="C385" s="22" t="s">
        <v>522</v>
      </c>
      <c r="D385" s="22" t="s">
        <v>23</v>
      </c>
      <c r="S385" s="22" t="s">
        <v>8</v>
      </c>
      <c r="T385" s="40">
        <v>2.27</v>
      </c>
      <c r="U385" s="25" t="str">
        <f t="shared" si="155"/>
        <v>1.5–3</v>
      </c>
      <c r="V385" s="48">
        <v>0.1135</v>
      </c>
      <c r="W385" s="25" t="str">
        <f t="shared" si="150"/>
        <v>0.07–0.11</v>
      </c>
      <c r="X385" s="22">
        <v>2</v>
      </c>
      <c r="Y385" s="22">
        <v>1</v>
      </c>
      <c r="Z385" s="22">
        <v>1</v>
      </c>
      <c r="AA385" s="22">
        <v>0</v>
      </c>
      <c r="AB385" s="22">
        <v>0</v>
      </c>
      <c r="AC385" s="22">
        <v>0</v>
      </c>
      <c r="AD385" s="22">
        <f t="shared" si="139"/>
        <v>3</v>
      </c>
      <c r="AE385" s="22">
        <v>4</v>
      </c>
      <c r="AF385" s="23" t="str">
        <f t="shared" si="144"/>
        <v>&gt;6000</v>
      </c>
      <c r="AG385" s="18">
        <v>8340</v>
      </c>
      <c r="AH385" s="18">
        <v>8273</v>
      </c>
      <c r="AI385" s="27">
        <f t="shared" si="145"/>
        <v>-8.0660161626095201E-3</v>
      </c>
      <c r="AP385" s="23" t="str">
        <f t="shared" si="153"/>
        <v>20–30</v>
      </c>
      <c r="AQ385" s="24">
        <v>23.6</v>
      </c>
      <c r="AR385" s="24">
        <v>41.4</v>
      </c>
      <c r="AS385" s="27">
        <f t="shared" si="154"/>
        <v>0.56203416879970414</v>
      </c>
      <c r="AT385" s="50"/>
      <c r="AU385" s="50"/>
      <c r="AV385" s="51"/>
      <c r="AW385" s="50"/>
      <c r="AX385" s="50"/>
      <c r="AY385" s="51"/>
      <c r="AZ385" s="18">
        <v>196.82400000000001</v>
      </c>
      <c r="BA385" s="18">
        <v>342.50220000000002</v>
      </c>
      <c r="BB385" s="27">
        <f t="shared" si="152"/>
        <v>0.55396815263709476</v>
      </c>
      <c r="BI385" s="28">
        <v>7.8414096916299547</v>
      </c>
      <c r="BK385" s="49"/>
    </row>
    <row r="386" spans="1:63" ht="13.95" customHeight="1" x14ac:dyDescent="0.25">
      <c r="A386" s="22">
        <v>383</v>
      </c>
      <c r="B386" s="22">
        <v>40</v>
      </c>
      <c r="C386" s="22" t="s">
        <v>522</v>
      </c>
      <c r="D386" s="22" t="s">
        <v>73</v>
      </c>
      <c r="S386" s="22" t="s">
        <v>8</v>
      </c>
      <c r="T386" s="40">
        <v>2.27</v>
      </c>
      <c r="U386" s="25" t="str">
        <f t="shared" si="155"/>
        <v>1.5–3</v>
      </c>
      <c r="V386" s="48">
        <v>0.1135</v>
      </c>
      <c r="W386" s="25" t="str">
        <f t="shared" si="150"/>
        <v>0.07–0.11</v>
      </c>
      <c r="X386" s="22">
        <v>2</v>
      </c>
      <c r="Y386" s="22">
        <v>0</v>
      </c>
      <c r="Z386" s="22">
        <v>0</v>
      </c>
      <c r="AA386" s="22">
        <v>0</v>
      </c>
      <c r="AB386" s="22">
        <v>0</v>
      </c>
      <c r="AC386" s="22">
        <v>2</v>
      </c>
      <c r="AD386" s="22">
        <f t="shared" si="139"/>
        <v>5</v>
      </c>
      <c r="AE386" s="22">
        <v>4</v>
      </c>
      <c r="AF386" s="23" t="str">
        <f t="shared" si="144"/>
        <v>&gt;6000</v>
      </c>
      <c r="AG386" s="18">
        <v>8453</v>
      </c>
      <c r="AH386" s="18">
        <v>8653</v>
      </c>
      <c r="AI386" s="27">
        <f t="shared" si="145"/>
        <v>2.3384673677811094E-2</v>
      </c>
      <c r="AP386" s="23" t="str">
        <f t="shared" si="153"/>
        <v>20–30</v>
      </c>
      <c r="AQ386" s="24">
        <v>24.3</v>
      </c>
      <c r="AR386" s="24">
        <v>38.700000000000003</v>
      </c>
      <c r="AS386" s="27">
        <f t="shared" si="154"/>
        <v>0.46536324968923332</v>
      </c>
      <c r="AT386" s="50"/>
      <c r="AU386" s="50"/>
      <c r="AV386" s="51"/>
      <c r="AW386" s="50"/>
      <c r="AX386" s="50"/>
      <c r="AY386" s="51"/>
      <c r="AZ386" s="18">
        <v>205.40789999999998</v>
      </c>
      <c r="BA386" s="18">
        <v>334.87110000000001</v>
      </c>
      <c r="BB386" s="27">
        <f t="shared" si="152"/>
        <v>0.48874792336704465</v>
      </c>
      <c r="BI386" s="28">
        <v>6.3436123348017626</v>
      </c>
      <c r="BK386" s="49"/>
    </row>
    <row r="387" spans="1:63" ht="13.95" customHeight="1" x14ac:dyDescent="0.25">
      <c r="A387" s="22">
        <v>384</v>
      </c>
      <c r="B387" s="22">
        <v>41</v>
      </c>
      <c r="C387" s="22" t="s">
        <v>459</v>
      </c>
      <c r="D387" s="22" t="s">
        <v>6</v>
      </c>
      <c r="E387" s="23">
        <v>0.18</v>
      </c>
      <c r="F387" s="23" t="str">
        <f t="shared" ref="F387:F450" si="156">IF(E387&gt;0.5, "&gt;0.5", "≤0.5")</f>
        <v>≤0.5</v>
      </c>
      <c r="G387" s="24">
        <v>8.31</v>
      </c>
      <c r="H387" s="23" t="str">
        <f t="shared" ref="H387:H450" si="157">IF(G387&gt;7,"&gt;7.0","≤7.0")</f>
        <v>&gt;7.0</v>
      </c>
      <c r="I387" s="23">
        <v>15</v>
      </c>
      <c r="J387" s="23" t="str">
        <f t="shared" ref="J387:J412" si="158">IF(I387&gt;15,"&gt;15","≤15")</f>
        <v>≤15</v>
      </c>
      <c r="M387" s="18">
        <v>80</v>
      </c>
      <c r="N387" s="25" t="str">
        <f t="shared" ref="N387:N450" si="159">IF(M387&gt;180,"&gt;180", IF(M387&gt;110,"110–180","&lt;110" ))</f>
        <v>&lt;110</v>
      </c>
      <c r="O387" s="18">
        <v>30.8</v>
      </c>
      <c r="P387" s="25" t="str">
        <f t="shared" ref="P387:P450" si="160">IF(O387&gt;44,"&gt;44", IF(O387&gt;26.4,"26–44","&lt;26" ))</f>
        <v>26–44</v>
      </c>
      <c r="S387" s="22" t="s">
        <v>8</v>
      </c>
      <c r="T387" s="40">
        <v>1.8160000000000001</v>
      </c>
      <c r="U387" s="25" t="str">
        <f t="shared" si="155"/>
        <v>1.5–3</v>
      </c>
      <c r="V387" s="48">
        <v>0.1135</v>
      </c>
      <c r="W387" s="25" t="str">
        <f t="shared" si="150"/>
        <v>0.07–0.11</v>
      </c>
      <c r="X387" s="22">
        <v>2</v>
      </c>
      <c r="Y387" s="22">
        <v>1</v>
      </c>
      <c r="Z387" s="22">
        <v>1</v>
      </c>
      <c r="AA387" s="22">
        <v>0</v>
      </c>
      <c r="AB387" s="22">
        <v>0</v>
      </c>
      <c r="AC387" s="22">
        <v>0</v>
      </c>
      <c r="AD387" s="22">
        <f t="shared" si="139"/>
        <v>3</v>
      </c>
      <c r="AE387" s="22">
        <v>5</v>
      </c>
      <c r="AF387" s="23" t="str">
        <f t="shared" si="144"/>
        <v>&lt;2000</v>
      </c>
      <c r="AG387" s="18">
        <v>1450</v>
      </c>
      <c r="AH387" s="18">
        <v>1490</v>
      </c>
      <c r="AI387" s="27">
        <f t="shared" si="145"/>
        <v>2.7212563524884794E-2</v>
      </c>
      <c r="AP387" s="23" t="str">
        <f t="shared" si="153"/>
        <v>&lt;20</v>
      </c>
      <c r="AQ387" s="24">
        <v>11.7</v>
      </c>
      <c r="AR387" s="24">
        <v>18.8</v>
      </c>
      <c r="AS387" s="27">
        <f t="shared" si="154"/>
        <v>0.47426802803219315</v>
      </c>
      <c r="AT387" s="50"/>
      <c r="AU387" s="50"/>
      <c r="AV387" s="51"/>
      <c r="AW387" s="50"/>
      <c r="AX387" s="50"/>
      <c r="AY387" s="51"/>
      <c r="BI387" s="28">
        <v>3.9096916299559479</v>
      </c>
      <c r="BK387" s="49"/>
    </row>
    <row r="388" spans="1:63" ht="13.95" customHeight="1" x14ac:dyDescent="0.25">
      <c r="A388" s="22">
        <v>385</v>
      </c>
      <c r="B388" s="22">
        <v>41</v>
      </c>
      <c r="C388" s="22" t="s">
        <v>459</v>
      </c>
      <c r="D388" s="22" t="s">
        <v>6</v>
      </c>
      <c r="E388" s="23">
        <v>0.18</v>
      </c>
      <c r="F388" s="23" t="str">
        <f t="shared" si="156"/>
        <v>≤0.5</v>
      </c>
      <c r="G388" s="24">
        <v>8.31</v>
      </c>
      <c r="H388" s="23" t="str">
        <f t="shared" si="157"/>
        <v>&gt;7.0</v>
      </c>
      <c r="I388" s="23">
        <v>15</v>
      </c>
      <c r="J388" s="23" t="str">
        <f t="shared" si="158"/>
        <v>≤15</v>
      </c>
      <c r="M388" s="18">
        <v>80</v>
      </c>
      <c r="N388" s="25" t="str">
        <f t="shared" si="159"/>
        <v>&lt;110</v>
      </c>
      <c r="O388" s="18">
        <v>30.8</v>
      </c>
      <c r="P388" s="25" t="str">
        <f t="shared" si="160"/>
        <v>26–44</v>
      </c>
      <c r="S388" s="22" t="s">
        <v>8</v>
      </c>
      <c r="T388" s="40">
        <v>1.8160000000000001</v>
      </c>
      <c r="U388" s="25" t="str">
        <f t="shared" si="155"/>
        <v>1.5–3</v>
      </c>
      <c r="V388" s="48">
        <v>0.1135</v>
      </c>
      <c r="W388" s="25" t="str">
        <f t="shared" si="150"/>
        <v>0.07–0.11</v>
      </c>
      <c r="X388" s="22">
        <v>2</v>
      </c>
      <c r="Y388" s="22">
        <v>1</v>
      </c>
      <c r="Z388" s="22">
        <v>0</v>
      </c>
      <c r="AA388" s="22">
        <v>0</v>
      </c>
      <c r="AB388" s="22">
        <v>0</v>
      </c>
      <c r="AC388" s="22">
        <v>1</v>
      </c>
      <c r="AD388" s="22">
        <f t="shared" si="139"/>
        <v>6</v>
      </c>
      <c r="AE388" s="22">
        <v>5</v>
      </c>
      <c r="AF388" s="23" t="str">
        <f t="shared" si="144"/>
        <v>&lt;2000</v>
      </c>
      <c r="AG388" s="18">
        <v>1450</v>
      </c>
      <c r="AH388" s="18">
        <v>1380</v>
      </c>
      <c r="AI388" s="27">
        <f t="shared" si="145"/>
        <v>-4.9480057263369695E-2</v>
      </c>
      <c r="AP388" s="23" t="str">
        <f t="shared" si="153"/>
        <v>&lt;20</v>
      </c>
      <c r="AQ388" s="24">
        <v>11.7</v>
      </c>
      <c r="AR388" s="24">
        <v>26.9</v>
      </c>
      <c r="AS388" s="27">
        <f t="shared" si="154"/>
        <v>0.83253744480408287</v>
      </c>
      <c r="AT388" s="50"/>
      <c r="AU388" s="50"/>
      <c r="AV388" s="51"/>
      <c r="AW388" s="50"/>
      <c r="AX388" s="50"/>
      <c r="AY388" s="51"/>
      <c r="BI388" s="28">
        <v>8.3700440528634363</v>
      </c>
      <c r="BK388" s="49"/>
    </row>
    <row r="389" spans="1:63" ht="13.95" customHeight="1" x14ac:dyDescent="0.25">
      <c r="A389" s="22">
        <v>386</v>
      </c>
      <c r="B389" s="22">
        <v>41</v>
      </c>
      <c r="C389" s="22" t="s">
        <v>459</v>
      </c>
      <c r="D389" s="22" t="s">
        <v>6</v>
      </c>
      <c r="E389" s="23">
        <v>0.18</v>
      </c>
      <c r="F389" s="23" t="str">
        <f t="shared" si="156"/>
        <v>≤0.5</v>
      </c>
      <c r="G389" s="24">
        <v>8.31</v>
      </c>
      <c r="H389" s="23" t="str">
        <f t="shared" si="157"/>
        <v>&gt;7.0</v>
      </c>
      <c r="I389" s="23">
        <v>15</v>
      </c>
      <c r="J389" s="23" t="str">
        <f t="shared" si="158"/>
        <v>≤15</v>
      </c>
      <c r="M389" s="18">
        <v>80</v>
      </c>
      <c r="N389" s="25" t="str">
        <f t="shared" si="159"/>
        <v>&lt;110</v>
      </c>
      <c r="O389" s="18">
        <v>30.8</v>
      </c>
      <c r="P389" s="25" t="str">
        <f t="shared" si="160"/>
        <v>26–44</v>
      </c>
      <c r="S389" s="22" t="s">
        <v>8</v>
      </c>
      <c r="T389" s="40">
        <v>1.8160000000000001</v>
      </c>
      <c r="U389" s="25" t="str">
        <f t="shared" si="155"/>
        <v>1.5–3</v>
      </c>
      <c r="V389" s="48">
        <v>0.1135</v>
      </c>
      <c r="W389" s="25" t="str">
        <f t="shared" si="150"/>
        <v>0.07–0.11</v>
      </c>
      <c r="X389" s="22">
        <v>2</v>
      </c>
      <c r="Y389" s="22">
        <v>0</v>
      </c>
      <c r="Z389" s="22">
        <v>0</v>
      </c>
      <c r="AA389" s="22">
        <v>0</v>
      </c>
      <c r="AB389" s="22">
        <v>0</v>
      </c>
      <c r="AC389" s="22">
        <v>2</v>
      </c>
      <c r="AD389" s="22">
        <f t="shared" si="139"/>
        <v>5</v>
      </c>
      <c r="AE389" s="22">
        <v>5</v>
      </c>
      <c r="AF389" s="23" t="str">
        <f t="shared" si="144"/>
        <v>&lt;2000</v>
      </c>
      <c r="AG389" s="18">
        <v>1450</v>
      </c>
      <c r="AH389" s="18">
        <v>1410</v>
      </c>
      <c r="AI389" s="27">
        <f t="shared" si="145"/>
        <v>-2.797385204240618E-2</v>
      </c>
      <c r="AP389" s="23" t="str">
        <f t="shared" si="153"/>
        <v>&lt;20</v>
      </c>
      <c r="AQ389" s="24">
        <v>11.7</v>
      </c>
      <c r="AR389" s="24">
        <v>25.4</v>
      </c>
      <c r="AS389" s="27">
        <f t="shared" si="154"/>
        <v>0.7751603322207804</v>
      </c>
      <c r="AT389" s="50"/>
      <c r="AU389" s="50"/>
      <c r="AV389" s="51"/>
      <c r="AW389" s="50"/>
      <c r="AX389" s="50"/>
      <c r="AY389" s="51"/>
      <c r="BI389" s="28">
        <v>7.5440528634361224</v>
      </c>
      <c r="BK389" s="49"/>
    </row>
    <row r="390" spans="1:63" ht="13.95" customHeight="1" x14ac:dyDescent="0.25">
      <c r="A390" s="22">
        <v>387</v>
      </c>
      <c r="B390" s="22">
        <v>41</v>
      </c>
      <c r="C390" s="22" t="s">
        <v>459</v>
      </c>
      <c r="D390" s="22" t="s">
        <v>6</v>
      </c>
      <c r="E390" s="23">
        <v>0.18</v>
      </c>
      <c r="F390" s="23" t="str">
        <f t="shared" si="156"/>
        <v>≤0.5</v>
      </c>
      <c r="G390" s="24">
        <v>8.31</v>
      </c>
      <c r="H390" s="23" t="str">
        <f t="shared" si="157"/>
        <v>&gt;7.0</v>
      </c>
      <c r="I390" s="23">
        <v>15</v>
      </c>
      <c r="J390" s="23" t="str">
        <f t="shared" si="158"/>
        <v>≤15</v>
      </c>
      <c r="M390" s="18">
        <v>80</v>
      </c>
      <c r="N390" s="25" t="str">
        <f t="shared" si="159"/>
        <v>&lt;110</v>
      </c>
      <c r="O390" s="18">
        <v>30.8</v>
      </c>
      <c r="P390" s="25" t="str">
        <f t="shared" si="160"/>
        <v>26–44</v>
      </c>
      <c r="S390" s="22" t="s">
        <v>8</v>
      </c>
      <c r="T390" s="40">
        <v>1.8160000000000001</v>
      </c>
      <c r="U390" s="25" t="str">
        <f t="shared" si="155"/>
        <v>1.5–3</v>
      </c>
      <c r="V390" s="48">
        <v>0.1135</v>
      </c>
      <c r="W390" s="25" t="str">
        <f t="shared" si="150"/>
        <v>0.07–0.11</v>
      </c>
      <c r="X390" s="22">
        <v>2</v>
      </c>
      <c r="Y390" s="22">
        <v>1</v>
      </c>
      <c r="Z390" s="22">
        <v>1</v>
      </c>
      <c r="AA390" s="22">
        <v>0</v>
      </c>
      <c r="AB390" s="22">
        <v>0</v>
      </c>
      <c r="AC390" s="22">
        <v>0</v>
      </c>
      <c r="AD390" s="22">
        <f t="shared" si="139"/>
        <v>3</v>
      </c>
      <c r="AE390" s="22">
        <v>5</v>
      </c>
      <c r="AF390" s="23" t="str">
        <f t="shared" si="144"/>
        <v>2000–4000</v>
      </c>
      <c r="AG390" s="18">
        <v>2200</v>
      </c>
      <c r="AH390" s="18">
        <v>2420</v>
      </c>
      <c r="AI390" s="27">
        <f t="shared" si="145"/>
        <v>9.5310179804324935E-2</v>
      </c>
      <c r="AP390" s="23" t="str">
        <f t="shared" si="153"/>
        <v>&lt;20</v>
      </c>
      <c r="AQ390" s="24">
        <v>10.4</v>
      </c>
      <c r="AR390" s="24">
        <v>12.7</v>
      </c>
      <c r="AS390" s="27">
        <f t="shared" si="154"/>
        <v>0.19979618731721852</v>
      </c>
      <c r="AT390" s="50"/>
      <c r="AU390" s="50"/>
      <c r="AV390" s="51"/>
      <c r="AW390" s="50"/>
      <c r="AX390" s="50"/>
      <c r="AY390" s="51"/>
      <c r="BI390" s="28">
        <v>1.2665198237885456</v>
      </c>
      <c r="BK390" s="49"/>
    </row>
    <row r="391" spans="1:63" ht="13.95" customHeight="1" x14ac:dyDescent="0.25">
      <c r="A391" s="22">
        <v>388</v>
      </c>
      <c r="B391" s="22">
        <v>41</v>
      </c>
      <c r="C391" s="22" t="s">
        <v>459</v>
      </c>
      <c r="D391" s="22" t="s">
        <v>6</v>
      </c>
      <c r="E391" s="23">
        <v>0.18</v>
      </c>
      <c r="F391" s="23" t="str">
        <f t="shared" si="156"/>
        <v>≤0.5</v>
      </c>
      <c r="G391" s="24">
        <v>8.31</v>
      </c>
      <c r="H391" s="23" t="str">
        <f t="shared" si="157"/>
        <v>&gt;7.0</v>
      </c>
      <c r="I391" s="23">
        <v>15</v>
      </c>
      <c r="J391" s="23" t="str">
        <f t="shared" si="158"/>
        <v>≤15</v>
      </c>
      <c r="M391" s="18">
        <v>80</v>
      </c>
      <c r="N391" s="25" t="str">
        <f t="shared" si="159"/>
        <v>&lt;110</v>
      </c>
      <c r="O391" s="18">
        <v>30.8</v>
      </c>
      <c r="P391" s="25" t="str">
        <f t="shared" si="160"/>
        <v>26–44</v>
      </c>
      <c r="S391" s="22" t="s">
        <v>8</v>
      </c>
      <c r="T391" s="40">
        <v>1.8160000000000001</v>
      </c>
      <c r="U391" s="25" t="str">
        <f t="shared" si="155"/>
        <v>1.5–3</v>
      </c>
      <c r="V391" s="48">
        <v>0.1135</v>
      </c>
      <c r="W391" s="25" t="str">
        <f t="shared" si="150"/>
        <v>0.07–0.11</v>
      </c>
      <c r="X391" s="22">
        <v>2</v>
      </c>
      <c r="Y391" s="22">
        <v>1</v>
      </c>
      <c r="Z391" s="22">
        <v>0</v>
      </c>
      <c r="AA391" s="22">
        <v>0</v>
      </c>
      <c r="AB391" s="22">
        <v>0</v>
      </c>
      <c r="AC391" s="22">
        <v>1</v>
      </c>
      <c r="AD391" s="22">
        <f t="shared" si="139"/>
        <v>6</v>
      </c>
      <c r="AE391" s="22">
        <v>5</v>
      </c>
      <c r="AF391" s="23" t="str">
        <f t="shared" si="144"/>
        <v>2000–4000</v>
      </c>
      <c r="AG391" s="18">
        <v>2200</v>
      </c>
      <c r="AH391" s="18">
        <v>2380</v>
      </c>
      <c r="AI391" s="27">
        <f t="shared" si="145"/>
        <v>7.8643127319113132E-2</v>
      </c>
      <c r="AP391" s="23" t="str">
        <f t="shared" si="153"/>
        <v>&lt;20</v>
      </c>
      <c r="AQ391" s="24">
        <v>10.4</v>
      </c>
      <c r="AR391" s="24">
        <v>17.899999999999999</v>
      </c>
      <c r="AS391" s="27">
        <f t="shared" si="154"/>
        <v>0.54299490669938222</v>
      </c>
      <c r="AT391" s="50"/>
      <c r="AU391" s="50"/>
      <c r="AV391" s="51"/>
      <c r="AW391" s="50"/>
      <c r="AX391" s="50"/>
      <c r="AY391" s="51"/>
      <c r="BI391" s="28">
        <v>4.1299559471365628</v>
      </c>
      <c r="BK391" s="49"/>
    </row>
    <row r="392" spans="1:63" ht="13.95" customHeight="1" x14ac:dyDescent="0.25">
      <c r="A392" s="22">
        <v>389</v>
      </c>
      <c r="B392" s="22">
        <v>41</v>
      </c>
      <c r="C392" s="22" t="s">
        <v>459</v>
      </c>
      <c r="D392" s="22" t="s">
        <v>6</v>
      </c>
      <c r="E392" s="23">
        <v>0.18</v>
      </c>
      <c r="F392" s="23" t="str">
        <f t="shared" si="156"/>
        <v>≤0.5</v>
      </c>
      <c r="G392" s="24">
        <v>8.31</v>
      </c>
      <c r="H392" s="23" t="str">
        <f t="shared" si="157"/>
        <v>&gt;7.0</v>
      </c>
      <c r="I392" s="23">
        <v>15</v>
      </c>
      <c r="J392" s="23" t="str">
        <f t="shared" si="158"/>
        <v>≤15</v>
      </c>
      <c r="M392" s="18">
        <v>80</v>
      </c>
      <c r="N392" s="25" t="str">
        <f t="shared" si="159"/>
        <v>&lt;110</v>
      </c>
      <c r="O392" s="18">
        <v>30.8</v>
      </c>
      <c r="P392" s="25" t="str">
        <f t="shared" si="160"/>
        <v>26–44</v>
      </c>
      <c r="S392" s="22" t="s">
        <v>8</v>
      </c>
      <c r="T392" s="40">
        <v>1.8160000000000001</v>
      </c>
      <c r="U392" s="25" t="str">
        <f t="shared" si="155"/>
        <v>1.5–3</v>
      </c>
      <c r="V392" s="48">
        <v>0.1135</v>
      </c>
      <c r="W392" s="25" t="str">
        <f t="shared" si="150"/>
        <v>0.07–0.11</v>
      </c>
      <c r="X392" s="22">
        <v>2</v>
      </c>
      <c r="Y392" s="22">
        <v>0</v>
      </c>
      <c r="Z392" s="22">
        <v>0</v>
      </c>
      <c r="AA392" s="22">
        <v>0</v>
      </c>
      <c r="AB392" s="22">
        <v>0</v>
      </c>
      <c r="AC392" s="22">
        <v>2</v>
      </c>
      <c r="AD392" s="22">
        <f t="shared" si="139"/>
        <v>5</v>
      </c>
      <c r="AE392" s="22">
        <v>5</v>
      </c>
      <c r="AF392" s="23" t="str">
        <f t="shared" si="144"/>
        <v>2000–4000</v>
      </c>
      <c r="AG392" s="18">
        <v>2200</v>
      </c>
      <c r="AH392" s="18">
        <v>2280</v>
      </c>
      <c r="AI392" s="27">
        <f t="shared" si="145"/>
        <v>3.5718082602079246E-2</v>
      </c>
      <c r="AP392" s="23" t="str">
        <f t="shared" si="153"/>
        <v>&lt;20</v>
      </c>
      <c r="AQ392" s="24">
        <v>10.4</v>
      </c>
      <c r="AR392" s="24">
        <v>18.8</v>
      </c>
      <c r="AS392" s="27">
        <f t="shared" si="154"/>
        <v>0.59205106368857652</v>
      </c>
      <c r="AT392" s="50"/>
      <c r="AU392" s="50"/>
      <c r="AV392" s="51"/>
      <c r="AW392" s="50"/>
      <c r="AX392" s="50"/>
      <c r="AY392" s="51"/>
      <c r="BI392" s="28">
        <v>4.6255506607929515</v>
      </c>
      <c r="BK392" s="49"/>
    </row>
    <row r="393" spans="1:63" ht="13.95" customHeight="1" x14ac:dyDescent="0.25">
      <c r="A393" s="22">
        <v>390</v>
      </c>
      <c r="B393" s="22">
        <v>41</v>
      </c>
      <c r="C393" s="22" t="s">
        <v>459</v>
      </c>
      <c r="D393" s="22" t="s">
        <v>23</v>
      </c>
      <c r="E393" s="23">
        <v>0.49</v>
      </c>
      <c r="F393" s="23" t="str">
        <f t="shared" si="156"/>
        <v>≤0.5</v>
      </c>
      <c r="G393" s="24">
        <v>7.51</v>
      </c>
      <c r="H393" s="23" t="str">
        <f t="shared" si="157"/>
        <v>&gt;7.0</v>
      </c>
      <c r="I393" s="23">
        <v>10</v>
      </c>
      <c r="J393" s="23" t="str">
        <f t="shared" si="158"/>
        <v>≤15</v>
      </c>
      <c r="M393" s="18">
        <v>80</v>
      </c>
      <c r="N393" s="25" t="str">
        <f t="shared" si="159"/>
        <v>&lt;110</v>
      </c>
      <c r="O393" s="18">
        <v>35.200000000000003</v>
      </c>
      <c r="P393" s="25" t="str">
        <f t="shared" si="160"/>
        <v>26–44</v>
      </c>
      <c r="S393" s="22" t="s">
        <v>8</v>
      </c>
      <c r="T393" s="40">
        <v>1.8160000000000001</v>
      </c>
      <c r="U393" s="25" t="str">
        <f t="shared" si="155"/>
        <v>1.5–3</v>
      </c>
      <c r="V393" s="48">
        <v>0.1135</v>
      </c>
      <c r="W393" s="25" t="str">
        <f t="shared" si="150"/>
        <v>0.07–0.11</v>
      </c>
      <c r="X393" s="22">
        <v>2</v>
      </c>
      <c r="Y393" s="22">
        <v>1</v>
      </c>
      <c r="Z393" s="22">
        <v>1</v>
      </c>
      <c r="AA393" s="22">
        <v>0</v>
      </c>
      <c r="AB393" s="22">
        <v>0</v>
      </c>
      <c r="AC393" s="22">
        <v>0</v>
      </c>
      <c r="AD393" s="22">
        <f t="shared" si="139"/>
        <v>3</v>
      </c>
      <c r="AE393" s="22">
        <v>5</v>
      </c>
      <c r="AF393" s="23" t="str">
        <f t="shared" si="144"/>
        <v>2000–4000</v>
      </c>
      <c r="AG393" s="18">
        <v>3330</v>
      </c>
      <c r="AH393" s="18">
        <v>3630</v>
      </c>
      <c r="AI393" s="27">
        <f t="shared" si="145"/>
        <v>8.6260344284406917E-2</v>
      </c>
      <c r="AP393" s="23" t="str">
        <f t="shared" si="153"/>
        <v>30–40</v>
      </c>
      <c r="AQ393" s="24">
        <v>32</v>
      </c>
      <c r="AR393" s="24">
        <v>51</v>
      </c>
      <c r="AS393" s="27">
        <f t="shared" si="154"/>
        <v>0.46608972992459924</v>
      </c>
      <c r="AT393" s="50"/>
      <c r="AU393" s="50"/>
      <c r="AV393" s="51"/>
      <c r="AW393" s="50"/>
      <c r="AX393" s="50"/>
      <c r="AY393" s="51"/>
      <c r="BI393" s="28">
        <v>10.462555066079295</v>
      </c>
      <c r="BK393" s="49"/>
    </row>
    <row r="394" spans="1:63" ht="13.95" customHeight="1" x14ac:dyDescent="0.25">
      <c r="A394" s="22">
        <v>391</v>
      </c>
      <c r="B394" s="22">
        <v>41</v>
      </c>
      <c r="C394" s="22" t="s">
        <v>459</v>
      </c>
      <c r="D394" s="22" t="s">
        <v>73</v>
      </c>
      <c r="E394" s="23">
        <v>0.49</v>
      </c>
      <c r="F394" s="23" t="str">
        <f t="shared" si="156"/>
        <v>≤0.5</v>
      </c>
      <c r="G394" s="24">
        <v>7.51</v>
      </c>
      <c r="H394" s="23" t="str">
        <f t="shared" si="157"/>
        <v>&gt;7.0</v>
      </c>
      <c r="I394" s="23">
        <v>10</v>
      </c>
      <c r="J394" s="23" t="str">
        <f t="shared" si="158"/>
        <v>≤15</v>
      </c>
      <c r="M394" s="18">
        <v>80</v>
      </c>
      <c r="N394" s="25" t="str">
        <f t="shared" si="159"/>
        <v>&lt;110</v>
      </c>
      <c r="O394" s="18">
        <v>35.200000000000003</v>
      </c>
      <c r="P394" s="25" t="str">
        <f t="shared" si="160"/>
        <v>26–44</v>
      </c>
      <c r="S394" s="22" t="s">
        <v>8</v>
      </c>
      <c r="T394" s="40">
        <v>1.8160000000000001</v>
      </c>
      <c r="U394" s="25" t="str">
        <f t="shared" si="155"/>
        <v>1.5–3</v>
      </c>
      <c r="V394" s="48">
        <v>0.1135</v>
      </c>
      <c r="W394" s="25" t="str">
        <f t="shared" si="150"/>
        <v>0.07–0.11</v>
      </c>
      <c r="X394" s="22">
        <v>2</v>
      </c>
      <c r="Y394" s="22">
        <v>1</v>
      </c>
      <c r="Z394" s="22">
        <v>0</v>
      </c>
      <c r="AA394" s="22">
        <v>0</v>
      </c>
      <c r="AB394" s="22">
        <v>0</v>
      </c>
      <c r="AC394" s="22">
        <v>1</v>
      </c>
      <c r="AD394" s="22">
        <f t="shared" si="139"/>
        <v>6</v>
      </c>
      <c r="AE394" s="22">
        <v>5</v>
      </c>
      <c r="AF394" s="23" t="str">
        <f t="shared" si="144"/>
        <v>2000–4000</v>
      </c>
      <c r="AG394" s="18">
        <v>3330</v>
      </c>
      <c r="AH394" s="18">
        <v>3830</v>
      </c>
      <c r="AI394" s="27">
        <f t="shared" si="145"/>
        <v>0.13989249920020211</v>
      </c>
      <c r="AP394" s="23" t="str">
        <f t="shared" si="153"/>
        <v>30–40</v>
      </c>
      <c r="AQ394" s="24">
        <v>32</v>
      </c>
      <c r="AR394" s="24">
        <v>56</v>
      </c>
      <c r="AS394" s="27">
        <f t="shared" si="154"/>
        <v>0.55961578793542266</v>
      </c>
      <c r="AT394" s="50"/>
      <c r="AU394" s="50"/>
      <c r="AV394" s="51"/>
      <c r="AW394" s="50"/>
      <c r="AX394" s="50"/>
      <c r="AY394" s="51"/>
      <c r="BI394" s="28">
        <v>13.215859030837004</v>
      </c>
      <c r="BK394" s="49"/>
    </row>
    <row r="395" spans="1:63" s="32" customFormat="1" ht="13.95" customHeight="1" x14ac:dyDescent="0.25">
      <c r="A395" s="22">
        <v>392</v>
      </c>
      <c r="B395" s="32">
        <v>41</v>
      </c>
      <c r="C395" s="22" t="s">
        <v>459</v>
      </c>
      <c r="D395" s="22" t="s">
        <v>23</v>
      </c>
      <c r="E395" s="23">
        <v>0.49</v>
      </c>
      <c r="F395" s="23" t="str">
        <f t="shared" si="156"/>
        <v>≤0.5</v>
      </c>
      <c r="G395" s="24">
        <v>7.51</v>
      </c>
      <c r="H395" s="23" t="str">
        <f t="shared" si="157"/>
        <v>&gt;7.0</v>
      </c>
      <c r="I395" s="23">
        <v>10</v>
      </c>
      <c r="J395" s="23" t="str">
        <f t="shared" si="158"/>
        <v>≤15</v>
      </c>
      <c r="K395" s="24"/>
      <c r="L395" s="23"/>
      <c r="M395" s="18">
        <v>80</v>
      </c>
      <c r="N395" s="25" t="str">
        <f t="shared" si="159"/>
        <v>&lt;110</v>
      </c>
      <c r="O395" s="18">
        <v>35.200000000000003</v>
      </c>
      <c r="P395" s="25" t="str">
        <f t="shared" si="160"/>
        <v>26–44</v>
      </c>
      <c r="Q395" s="18"/>
      <c r="R395" s="25"/>
      <c r="S395" s="22" t="s">
        <v>8</v>
      </c>
      <c r="T395" s="40">
        <v>1.8160000000000001</v>
      </c>
      <c r="U395" s="25" t="str">
        <f t="shared" si="155"/>
        <v>1.5–3</v>
      </c>
      <c r="V395" s="48">
        <v>0.1135</v>
      </c>
      <c r="W395" s="25" t="str">
        <f t="shared" si="150"/>
        <v>0.07–0.11</v>
      </c>
      <c r="X395" s="32">
        <v>2</v>
      </c>
      <c r="Y395" s="22">
        <v>0</v>
      </c>
      <c r="Z395" s="32">
        <v>0</v>
      </c>
      <c r="AA395" s="32">
        <v>0</v>
      </c>
      <c r="AB395" s="32">
        <v>0</v>
      </c>
      <c r="AC395" s="32">
        <v>2</v>
      </c>
      <c r="AD395" s="22">
        <f t="shared" si="139"/>
        <v>5</v>
      </c>
      <c r="AE395" s="32">
        <v>5</v>
      </c>
      <c r="AF395" s="23" t="str">
        <f t="shared" si="144"/>
        <v>2000–4000</v>
      </c>
      <c r="AG395" s="37">
        <v>3330</v>
      </c>
      <c r="AH395" s="37">
        <v>3610</v>
      </c>
      <c r="AI395" s="27">
        <f t="shared" si="145"/>
        <v>8.0735468352437181E-2</v>
      </c>
      <c r="AJ395" s="37"/>
      <c r="AK395" s="37"/>
      <c r="AL395" s="33"/>
      <c r="AM395" s="37"/>
      <c r="AN395" s="37"/>
      <c r="AO395" s="33"/>
      <c r="AP395" s="23" t="str">
        <f t="shared" si="153"/>
        <v>30–40</v>
      </c>
      <c r="AQ395" s="24">
        <v>32</v>
      </c>
      <c r="AR395" s="36">
        <v>57</v>
      </c>
      <c r="AS395" s="27">
        <f t="shared" si="154"/>
        <v>0.57731536503482361</v>
      </c>
      <c r="AT395" s="55"/>
      <c r="AU395" s="55"/>
      <c r="AV395" s="56"/>
      <c r="AW395" s="55"/>
      <c r="AX395" s="55"/>
      <c r="AY395" s="56"/>
      <c r="AZ395" s="37"/>
      <c r="BA395" s="37"/>
      <c r="BB395" s="33"/>
      <c r="BC395" s="37"/>
      <c r="BD395" s="37"/>
      <c r="BE395" s="33"/>
      <c r="BF395" s="37"/>
      <c r="BG395" s="37"/>
      <c r="BH395" s="33"/>
      <c r="BI395" s="31">
        <v>13.766519823788546</v>
      </c>
      <c r="BK395" s="49"/>
    </row>
    <row r="396" spans="1:63" ht="13.95" customHeight="1" x14ac:dyDescent="0.25">
      <c r="A396" s="22">
        <v>393</v>
      </c>
      <c r="B396" s="22">
        <v>41</v>
      </c>
      <c r="C396" s="22" t="s">
        <v>459</v>
      </c>
      <c r="D396" s="22" t="s">
        <v>23</v>
      </c>
      <c r="E396" s="23">
        <v>0.49</v>
      </c>
      <c r="F396" s="23" t="str">
        <f t="shared" si="156"/>
        <v>≤0.5</v>
      </c>
      <c r="G396" s="24">
        <v>7.51</v>
      </c>
      <c r="H396" s="23" t="str">
        <f t="shared" si="157"/>
        <v>&gt;7.0</v>
      </c>
      <c r="I396" s="23">
        <v>10</v>
      </c>
      <c r="J396" s="23" t="str">
        <f t="shared" si="158"/>
        <v>≤15</v>
      </c>
      <c r="M396" s="18">
        <v>80</v>
      </c>
      <c r="N396" s="25" t="str">
        <f t="shared" si="159"/>
        <v>&lt;110</v>
      </c>
      <c r="O396" s="18">
        <v>35.200000000000003</v>
      </c>
      <c r="P396" s="25" t="str">
        <f t="shared" si="160"/>
        <v>26–44</v>
      </c>
      <c r="S396" s="22" t="s">
        <v>8</v>
      </c>
      <c r="T396" s="40">
        <v>2.7240000000000002</v>
      </c>
      <c r="U396" s="25" t="str">
        <f t="shared" si="155"/>
        <v>1.5–3</v>
      </c>
      <c r="V396" s="48">
        <v>0.1135</v>
      </c>
      <c r="W396" s="25" t="str">
        <f t="shared" si="150"/>
        <v>0.07–0.11</v>
      </c>
      <c r="X396" s="22">
        <v>3</v>
      </c>
      <c r="Y396" s="22">
        <v>0</v>
      </c>
      <c r="Z396" s="22">
        <v>1</v>
      </c>
      <c r="AA396" s="22">
        <v>0</v>
      </c>
      <c r="AB396" s="22">
        <v>1</v>
      </c>
      <c r="AC396" s="22">
        <v>1</v>
      </c>
      <c r="AD396" s="22">
        <f t="shared" si="139"/>
        <v>11</v>
      </c>
      <c r="AE396" s="22">
        <v>5</v>
      </c>
      <c r="AF396" s="23" t="str">
        <f t="shared" si="144"/>
        <v>2000–4000</v>
      </c>
      <c r="AG396" s="18">
        <v>3330</v>
      </c>
      <c r="AH396" s="18">
        <v>3950</v>
      </c>
      <c r="AI396" s="27">
        <f t="shared" si="145"/>
        <v>0.17074327492067806</v>
      </c>
      <c r="AP396" s="23" t="str">
        <f t="shared" si="153"/>
        <v>30–40</v>
      </c>
      <c r="AQ396" s="24">
        <v>32</v>
      </c>
      <c r="AR396" s="24">
        <v>58</v>
      </c>
      <c r="AS396" s="27">
        <f t="shared" si="154"/>
        <v>0.59470710774669278</v>
      </c>
      <c r="AT396" s="50"/>
      <c r="AU396" s="50"/>
      <c r="AV396" s="51"/>
      <c r="AW396" s="50"/>
      <c r="AX396" s="50"/>
      <c r="AY396" s="51"/>
      <c r="BI396" s="28">
        <v>9.5447870778267241</v>
      </c>
      <c r="BK396" s="49"/>
    </row>
    <row r="397" spans="1:63" ht="13.95" customHeight="1" x14ac:dyDescent="0.25">
      <c r="A397" s="22">
        <v>394</v>
      </c>
      <c r="B397" s="22">
        <v>41</v>
      </c>
      <c r="C397" s="22" t="s">
        <v>459</v>
      </c>
      <c r="D397" s="22" t="s">
        <v>23</v>
      </c>
      <c r="E397" s="23">
        <v>0.49</v>
      </c>
      <c r="F397" s="23" t="str">
        <f t="shared" si="156"/>
        <v>≤0.5</v>
      </c>
      <c r="G397" s="24">
        <v>7.51</v>
      </c>
      <c r="H397" s="23" t="str">
        <f t="shared" si="157"/>
        <v>&gt;7.0</v>
      </c>
      <c r="I397" s="23">
        <v>10</v>
      </c>
      <c r="J397" s="23" t="str">
        <f t="shared" si="158"/>
        <v>≤15</v>
      </c>
      <c r="M397" s="18">
        <v>80</v>
      </c>
      <c r="N397" s="25" t="str">
        <f t="shared" si="159"/>
        <v>&lt;110</v>
      </c>
      <c r="O397" s="18">
        <v>35.200000000000003</v>
      </c>
      <c r="P397" s="25" t="str">
        <f t="shared" si="160"/>
        <v>26–44</v>
      </c>
      <c r="S397" s="22" t="s">
        <v>8</v>
      </c>
      <c r="T397" s="40">
        <v>3.6320000000000001</v>
      </c>
      <c r="U397" s="25" t="str">
        <f t="shared" si="155"/>
        <v>&gt;3</v>
      </c>
      <c r="V397" s="48">
        <v>0.1135</v>
      </c>
      <c r="W397" s="25" t="str">
        <f t="shared" si="150"/>
        <v>0.07–0.11</v>
      </c>
      <c r="X397" s="22">
        <v>4</v>
      </c>
      <c r="Y397" s="22">
        <v>1</v>
      </c>
      <c r="Z397" s="22">
        <v>1</v>
      </c>
      <c r="AA397" s="22">
        <v>0</v>
      </c>
      <c r="AB397" s="22">
        <v>0</v>
      </c>
      <c r="AC397" s="22">
        <v>2</v>
      </c>
      <c r="AD397" s="22">
        <f t="shared" si="139"/>
        <v>8</v>
      </c>
      <c r="AE397" s="22">
        <v>5</v>
      </c>
      <c r="AF397" s="23" t="str">
        <f t="shared" si="144"/>
        <v>2000–4000</v>
      </c>
      <c r="AG397" s="18">
        <v>3330</v>
      </c>
      <c r="AH397" s="18">
        <v>4010</v>
      </c>
      <c r="AI397" s="27">
        <f t="shared" si="145"/>
        <v>0.18581893732612542</v>
      </c>
      <c r="AP397" s="23" t="str">
        <f t="shared" si="153"/>
        <v>30–40</v>
      </c>
      <c r="AQ397" s="24">
        <v>32</v>
      </c>
      <c r="AR397" s="24">
        <v>65</v>
      </c>
      <c r="AS397" s="27">
        <f t="shared" si="154"/>
        <v>0.70865136709591059</v>
      </c>
      <c r="AT397" s="50"/>
      <c r="AU397" s="50"/>
      <c r="AV397" s="51"/>
      <c r="AW397" s="50"/>
      <c r="AX397" s="50"/>
      <c r="AY397" s="51"/>
      <c r="BI397" s="28">
        <v>9.0859030837004404</v>
      </c>
      <c r="BK397" s="49"/>
    </row>
    <row r="398" spans="1:63" ht="13.95" customHeight="1" x14ac:dyDescent="0.25">
      <c r="A398" s="22">
        <v>395</v>
      </c>
      <c r="B398" s="22">
        <v>41</v>
      </c>
      <c r="C398" s="22" t="s">
        <v>459</v>
      </c>
      <c r="D398" s="22" t="s">
        <v>23</v>
      </c>
      <c r="E398" s="23">
        <v>0.49</v>
      </c>
      <c r="F398" s="23" t="str">
        <f t="shared" si="156"/>
        <v>≤0.5</v>
      </c>
      <c r="G398" s="24">
        <v>7.51</v>
      </c>
      <c r="H398" s="23" t="str">
        <f t="shared" si="157"/>
        <v>&gt;7.0</v>
      </c>
      <c r="I398" s="23">
        <v>10</v>
      </c>
      <c r="J398" s="23" t="str">
        <f t="shared" si="158"/>
        <v>≤15</v>
      </c>
      <c r="M398" s="18">
        <v>240</v>
      </c>
      <c r="N398" s="25" t="str">
        <f t="shared" si="159"/>
        <v>&gt;180</v>
      </c>
      <c r="O398" s="18">
        <v>35.200000000000003</v>
      </c>
      <c r="P398" s="25" t="str">
        <f t="shared" si="160"/>
        <v>26–44</v>
      </c>
      <c r="S398" s="22" t="s">
        <v>8</v>
      </c>
      <c r="T398" s="40">
        <v>1.8160000000000001</v>
      </c>
      <c r="U398" s="25" t="str">
        <f t="shared" si="155"/>
        <v>1.5–3</v>
      </c>
      <c r="V398" s="48">
        <v>0.1135</v>
      </c>
      <c r="W398" s="25" t="str">
        <f t="shared" si="150"/>
        <v>0.07–0.11</v>
      </c>
      <c r="X398" s="22">
        <v>2</v>
      </c>
      <c r="Y398" s="22">
        <v>1</v>
      </c>
      <c r="Z398" s="22">
        <v>1</v>
      </c>
      <c r="AA398" s="22">
        <v>0</v>
      </c>
      <c r="AB398" s="22">
        <v>0</v>
      </c>
      <c r="AC398" s="22">
        <v>0</v>
      </c>
      <c r="AD398" s="22">
        <f t="shared" si="139"/>
        <v>3</v>
      </c>
      <c r="AE398" s="22">
        <v>5</v>
      </c>
      <c r="AF398" s="23" t="str">
        <f t="shared" si="144"/>
        <v>2000–4000</v>
      </c>
      <c r="AG398" s="18">
        <v>3440</v>
      </c>
      <c r="AH398" s="18">
        <v>3660</v>
      </c>
      <c r="AI398" s="27">
        <f t="shared" si="145"/>
        <v>6.1991676027967797E-2</v>
      </c>
      <c r="AP398" s="23" t="str">
        <f t="shared" si="153"/>
        <v>30–40</v>
      </c>
      <c r="AQ398" s="24">
        <v>37</v>
      </c>
      <c r="AR398" s="24">
        <v>58</v>
      </c>
      <c r="AS398" s="27">
        <f t="shared" si="154"/>
        <v>0.44952509790219486</v>
      </c>
      <c r="AT398" s="50"/>
      <c r="AU398" s="50"/>
      <c r="AV398" s="51"/>
      <c r="AW398" s="50"/>
      <c r="AX398" s="50"/>
      <c r="AY398" s="51"/>
      <c r="BI398" s="28">
        <v>11.563876651982378</v>
      </c>
      <c r="BK398" s="49"/>
    </row>
    <row r="399" spans="1:63" ht="13.95" customHeight="1" x14ac:dyDescent="0.25">
      <c r="A399" s="22">
        <v>396</v>
      </c>
      <c r="B399" s="22">
        <v>41</v>
      </c>
      <c r="C399" s="22" t="s">
        <v>459</v>
      </c>
      <c r="D399" s="22" t="s">
        <v>23</v>
      </c>
      <c r="E399" s="23">
        <v>0.49</v>
      </c>
      <c r="F399" s="23" t="str">
        <f t="shared" si="156"/>
        <v>≤0.5</v>
      </c>
      <c r="G399" s="24">
        <v>7.51</v>
      </c>
      <c r="H399" s="23" t="str">
        <f t="shared" si="157"/>
        <v>&gt;7.0</v>
      </c>
      <c r="I399" s="23">
        <v>10</v>
      </c>
      <c r="J399" s="23" t="str">
        <f t="shared" si="158"/>
        <v>≤15</v>
      </c>
      <c r="M399" s="18">
        <v>240</v>
      </c>
      <c r="N399" s="25" t="str">
        <f t="shared" si="159"/>
        <v>&gt;180</v>
      </c>
      <c r="O399" s="18">
        <v>35.200000000000003</v>
      </c>
      <c r="P399" s="25" t="str">
        <f t="shared" si="160"/>
        <v>26–44</v>
      </c>
      <c r="S399" s="22" t="s">
        <v>8</v>
      </c>
      <c r="T399" s="40">
        <v>1.8160000000000001</v>
      </c>
      <c r="U399" s="25" t="str">
        <f t="shared" si="155"/>
        <v>1.5–3</v>
      </c>
      <c r="V399" s="48">
        <v>0.1135</v>
      </c>
      <c r="W399" s="25" t="str">
        <f t="shared" si="150"/>
        <v>0.07–0.11</v>
      </c>
      <c r="X399" s="22">
        <v>2</v>
      </c>
      <c r="Y399" s="22">
        <v>1</v>
      </c>
      <c r="Z399" s="22">
        <v>0</v>
      </c>
      <c r="AA399" s="22">
        <v>0</v>
      </c>
      <c r="AB399" s="22">
        <v>0</v>
      </c>
      <c r="AC399" s="22">
        <v>1</v>
      </c>
      <c r="AD399" s="22">
        <f t="shared" si="139"/>
        <v>6</v>
      </c>
      <c r="AE399" s="22">
        <v>5</v>
      </c>
      <c r="AF399" s="23" t="str">
        <f t="shared" si="144"/>
        <v>2000–4000</v>
      </c>
      <c r="AG399" s="18">
        <v>3440</v>
      </c>
      <c r="AH399" s="18">
        <v>4030</v>
      </c>
      <c r="AI399" s="27">
        <f t="shared" si="145"/>
        <v>0.15829490457328471</v>
      </c>
      <c r="AP399" s="23" t="str">
        <f t="shared" si="153"/>
        <v>30–40</v>
      </c>
      <c r="AQ399" s="24">
        <v>37</v>
      </c>
      <c r="AR399" s="24">
        <v>56</v>
      </c>
      <c r="AS399" s="27">
        <f t="shared" si="154"/>
        <v>0.41443377809092485</v>
      </c>
      <c r="AT399" s="50"/>
      <c r="AU399" s="50"/>
      <c r="AV399" s="51"/>
      <c r="AW399" s="50"/>
      <c r="AX399" s="50"/>
      <c r="AY399" s="51"/>
      <c r="BI399" s="28">
        <v>10.462555066079295</v>
      </c>
      <c r="BK399" s="49"/>
    </row>
    <row r="400" spans="1:63" s="32" customFormat="1" ht="13.95" customHeight="1" x14ac:dyDescent="0.25">
      <c r="A400" s="22">
        <v>397</v>
      </c>
      <c r="B400" s="32">
        <v>41</v>
      </c>
      <c r="C400" s="22" t="s">
        <v>459</v>
      </c>
      <c r="D400" s="22" t="s">
        <v>124</v>
      </c>
      <c r="E400" s="23">
        <v>0.49</v>
      </c>
      <c r="F400" s="23" t="str">
        <f t="shared" si="156"/>
        <v>≤0.5</v>
      </c>
      <c r="G400" s="24">
        <v>7.51</v>
      </c>
      <c r="H400" s="23" t="str">
        <f t="shared" si="157"/>
        <v>&gt;7.0</v>
      </c>
      <c r="I400" s="23">
        <v>10</v>
      </c>
      <c r="J400" s="23" t="str">
        <f t="shared" si="158"/>
        <v>≤15</v>
      </c>
      <c r="K400" s="24"/>
      <c r="L400" s="23"/>
      <c r="M400" s="18">
        <v>240</v>
      </c>
      <c r="N400" s="25" t="str">
        <f t="shared" si="159"/>
        <v>&gt;180</v>
      </c>
      <c r="O400" s="18">
        <v>35.200000000000003</v>
      </c>
      <c r="P400" s="25" t="str">
        <f t="shared" si="160"/>
        <v>26–44</v>
      </c>
      <c r="Q400" s="18"/>
      <c r="R400" s="25"/>
      <c r="S400" s="22" t="s">
        <v>8</v>
      </c>
      <c r="T400" s="40">
        <v>1.8160000000000001</v>
      </c>
      <c r="U400" s="25" t="str">
        <f t="shared" si="155"/>
        <v>1.5–3</v>
      </c>
      <c r="V400" s="48">
        <v>0.1135</v>
      </c>
      <c r="W400" s="25" t="str">
        <f t="shared" si="150"/>
        <v>0.07–0.11</v>
      </c>
      <c r="X400" s="32">
        <v>2</v>
      </c>
      <c r="Y400" s="22">
        <v>0</v>
      </c>
      <c r="Z400" s="22">
        <v>0</v>
      </c>
      <c r="AA400" s="22">
        <v>0</v>
      </c>
      <c r="AB400" s="22">
        <v>0</v>
      </c>
      <c r="AC400" s="22">
        <v>2</v>
      </c>
      <c r="AD400" s="22">
        <f t="shared" si="139"/>
        <v>5</v>
      </c>
      <c r="AE400" s="32">
        <v>5</v>
      </c>
      <c r="AF400" s="23" t="str">
        <f t="shared" si="144"/>
        <v>2000–4000</v>
      </c>
      <c r="AG400" s="37">
        <v>3440</v>
      </c>
      <c r="AH400" s="37">
        <v>3740</v>
      </c>
      <c r="AI400" s="27">
        <f t="shared" si="145"/>
        <v>8.3614140041133517E-2</v>
      </c>
      <c r="AJ400" s="37"/>
      <c r="AK400" s="37"/>
      <c r="AL400" s="33"/>
      <c r="AM400" s="37"/>
      <c r="AN400" s="37"/>
      <c r="AO400" s="33"/>
      <c r="AP400" s="23" t="str">
        <f t="shared" si="153"/>
        <v>30–40</v>
      </c>
      <c r="AQ400" s="36">
        <v>37</v>
      </c>
      <c r="AR400" s="36">
        <v>64</v>
      </c>
      <c r="AS400" s="27">
        <f t="shared" si="154"/>
        <v>0.54796517071544748</v>
      </c>
      <c r="AT400" s="55"/>
      <c r="AU400" s="55"/>
      <c r="AV400" s="56"/>
      <c r="AW400" s="55"/>
      <c r="AX400" s="55"/>
      <c r="AY400" s="56"/>
      <c r="AZ400" s="37"/>
      <c r="BA400" s="37"/>
      <c r="BB400" s="33"/>
      <c r="BC400" s="37"/>
      <c r="BD400" s="37"/>
      <c r="BE400" s="33"/>
      <c r="BF400" s="37"/>
      <c r="BG400" s="37"/>
      <c r="BH400" s="33"/>
      <c r="BI400" s="31">
        <v>14.86784140969163</v>
      </c>
      <c r="BK400" s="49"/>
    </row>
    <row r="401" spans="1:63" ht="13.95" customHeight="1" x14ac:dyDescent="0.25">
      <c r="A401" s="22">
        <v>398</v>
      </c>
      <c r="B401" s="22">
        <v>41</v>
      </c>
      <c r="C401" s="22" t="s">
        <v>459</v>
      </c>
      <c r="D401" s="22" t="s">
        <v>23</v>
      </c>
      <c r="E401" s="23">
        <v>0.49</v>
      </c>
      <c r="F401" s="23" t="str">
        <f t="shared" si="156"/>
        <v>≤0.5</v>
      </c>
      <c r="G401" s="24">
        <v>7.51</v>
      </c>
      <c r="H401" s="23" t="str">
        <f t="shared" si="157"/>
        <v>&gt;7.0</v>
      </c>
      <c r="I401" s="23">
        <v>10</v>
      </c>
      <c r="J401" s="23" t="str">
        <f t="shared" si="158"/>
        <v>≤15</v>
      </c>
      <c r="M401" s="18">
        <v>240</v>
      </c>
      <c r="N401" s="25" t="str">
        <f t="shared" si="159"/>
        <v>&gt;180</v>
      </c>
      <c r="O401" s="18">
        <v>35.200000000000003</v>
      </c>
      <c r="P401" s="25" t="str">
        <f t="shared" si="160"/>
        <v>26–44</v>
      </c>
      <c r="S401" s="22" t="s">
        <v>8</v>
      </c>
      <c r="T401" s="40">
        <v>2.7240000000000002</v>
      </c>
      <c r="U401" s="25" t="str">
        <f t="shared" si="155"/>
        <v>1.5–3</v>
      </c>
      <c r="V401" s="48">
        <v>0.1135</v>
      </c>
      <c r="W401" s="25" t="str">
        <f t="shared" si="150"/>
        <v>0.07–0.11</v>
      </c>
      <c r="X401" s="22">
        <v>3</v>
      </c>
      <c r="Y401" s="22">
        <v>0</v>
      </c>
      <c r="Z401" s="22">
        <v>1</v>
      </c>
      <c r="AA401" s="22">
        <v>0</v>
      </c>
      <c r="AB401" s="22">
        <v>1</v>
      </c>
      <c r="AC401" s="22">
        <v>1</v>
      </c>
      <c r="AD401" s="22">
        <f t="shared" si="139"/>
        <v>11</v>
      </c>
      <c r="AE401" s="22">
        <v>5</v>
      </c>
      <c r="AF401" s="23" t="str">
        <f t="shared" si="144"/>
        <v>2000–4000</v>
      </c>
      <c r="AG401" s="18">
        <v>3440</v>
      </c>
      <c r="AH401" s="18">
        <v>3650</v>
      </c>
      <c r="AI401" s="27">
        <f t="shared" si="145"/>
        <v>5.9255696209093253E-2</v>
      </c>
      <c r="AP401" s="23" t="str">
        <f t="shared" si="153"/>
        <v>30–40</v>
      </c>
      <c r="AQ401" s="24">
        <v>37</v>
      </c>
      <c r="AR401" s="24">
        <v>65</v>
      </c>
      <c r="AS401" s="27">
        <f t="shared" si="154"/>
        <v>0.56346935725141267</v>
      </c>
      <c r="AT401" s="50"/>
      <c r="AU401" s="50"/>
      <c r="AV401" s="51"/>
      <c r="AW401" s="50"/>
      <c r="AX401" s="50"/>
      <c r="AY401" s="51"/>
      <c r="BI401" s="28">
        <v>10.279001468428781</v>
      </c>
      <c r="BK401" s="49"/>
    </row>
    <row r="402" spans="1:63" ht="13.95" customHeight="1" x14ac:dyDescent="0.25">
      <c r="A402" s="22">
        <v>399</v>
      </c>
      <c r="B402" s="22">
        <v>41</v>
      </c>
      <c r="C402" s="22" t="s">
        <v>459</v>
      </c>
      <c r="D402" s="22" t="s">
        <v>73</v>
      </c>
      <c r="E402" s="23">
        <v>0.49</v>
      </c>
      <c r="F402" s="23" t="str">
        <f t="shared" si="156"/>
        <v>≤0.5</v>
      </c>
      <c r="G402" s="24">
        <v>7.51</v>
      </c>
      <c r="H402" s="23" t="str">
        <f t="shared" si="157"/>
        <v>&gt;7.0</v>
      </c>
      <c r="I402" s="23">
        <v>10</v>
      </c>
      <c r="J402" s="23" t="str">
        <f t="shared" si="158"/>
        <v>≤15</v>
      </c>
      <c r="M402" s="18">
        <v>240</v>
      </c>
      <c r="N402" s="25" t="str">
        <f t="shared" si="159"/>
        <v>&gt;180</v>
      </c>
      <c r="O402" s="18">
        <v>35.200000000000003</v>
      </c>
      <c r="P402" s="25" t="str">
        <f t="shared" si="160"/>
        <v>26–44</v>
      </c>
      <c r="S402" s="22" t="s">
        <v>8</v>
      </c>
      <c r="T402" s="40">
        <v>3.6320000000000001</v>
      </c>
      <c r="U402" s="25" t="str">
        <f t="shared" si="155"/>
        <v>&gt;3</v>
      </c>
      <c r="V402" s="48">
        <v>0.1135</v>
      </c>
      <c r="W402" s="25" t="str">
        <f t="shared" si="150"/>
        <v>0.07–0.11</v>
      </c>
      <c r="X402" s="22">
        <v>4</v>
      </c>
      <c r="Y402" s="22">
        <v>1</v>
      </c>
      <c r="Z402" s="32">
        <v>1</v>
      </c>
      <c r="AA402" s="32">
        <v>0</v>
      </c>
      <c r="AB402" s="32">
        <v>0</v>
      </c>
      <c r="AC402" s="32">
        <v>2</v>
      </c>
      <c r="AD402" s="22">
        <f t="shared" si="139"/>
        <v>8</v>
      </c>
      <c r="AE402" s="22">
        <v>5</v>
      </c>
      <c r="AF402" s="23" t="str">
        <f t="shared" si="144"/>
        <v>2000–4000</v>
      </c>
      <c r="AG402" s="18">
        <v>3440</v>
      </c>
      <c r="AH402" s="18">
        <v>3660</v>
      </c>
      <c r="AI402" s="27">
        <f t="shared" si="145"/>
        <v>6.1991676027967797E-2</v>
      </c>
      <c r="AP402" s="23" t="str">
        <f t="shared" si="153"/>
        <v>30–40</v>
      </c>
      <c r="AQ402" s="24">
        <v>37</v>
      </c>
      <c r="AR402" s="24">
        <v>70</v>
      </c>
      <c r="AS402" s="27">
        <f t="shared" si="154"/>
        <v>0.63757732940513456</v>
      </c>
      <c r="AT402" s="50"/>
      <c r="AU402" s="50"/>
      <c r="AV402" s="51"/>
      <c r="AW402" s="50"/>
      <c r="AX402" s="50"/>
      <c r="AY402" s="51"/>
      <c r="BI402" s="28">
        <v>9.0859030837004404</v>
      </c>
      <c r="BK402" s="49"/>
    </row>
    <row r="403" spans="1:63" ht="13.95" customHeight="1" x14ac:dyDescent="0.25">
      <c r="A403" s="22">
        <v>400</v>
      </c>
      <c r="B403" s="22">
        <v>41</v>
      </c>
      <c r="C403" s="22" t="s">
        <v>459</v>
      </c>
      <c r="D403" s="22" t="s">
        <v>23</v>
      </c>
      <c r="E403" s="23">
        <v>1.59</v>
      </c>
      <c r="F403" s="23" t="str">
        <f t="shared" si="156"/>
        <v>&gt;0.5</v>
      </c>
      <c r="G403" s="24">
        <v>7.75</v>
      </c>
      <c r="H403" s="23" t="str">
        <f t="shared" si="157"/>
        <v>&gt;7.0</v>
      </c>
      <c r="I403" s="23">
        <v>27</v>
      </c>
      <c r="J403" s="23" t="str">
        <f t="shared" si="158"/>
        <v>&gt;15</v>
      </c>
      <c r="M403" s="18">
        <v>80</v>
      </c>
      <c r="N403" s="25" t="str">
        <f t="shared" si="159"/>
        <v>&lt;110</v>
      </c>
      <c r="O403" s="18">
        <v>35.200000000000003</v>
      </c>
      <c r="P403" s="25" t="str">
        <f t="shared" si="160"/>
        <v>26–44</v>
      </c>
      <c r="S403" s="22" t="s">
        <v>8</v>
      </c>
      <c r="T403" s="40">
        <v>1.8160000000000001</v>
      </c>
      <c r="U403" s="25" t="str">
        <f t="shared" si="155"/>
        <v>1.5–3</v>
      </c>
      <c r="V403" s="48">
        <v>0.1135</v>
      </c>
      <c r="W403" s="25" t="str">
        <f t="shared" si="150"/>
        <v>0.07–0.11</v>
      </c>
      <c r="X403" s="22">
        <v>2</v>
      </c>
      <c r="Y403" s="22">
        <v>1</v>
      </c>
      <c r="Z403" s="22">
        <v>1</v>
      </c>
      <c r="AA403" s="22">
        <v>0</v>
      </c>
      <c r="AB403" s="22">
        <v>0</v>
      </c>
      <c r="AC403" s="22">
        <v>0</v>
      </c>
      <c r="AD403" s="22">
        <f t="shared" si="139"/>
        <v>3</v>
      </c>
      <c r="AE403" s="22">
        <v>5</v>
      </c>
      <c r="AF403" s="23" t="str">
        <f t="shared" si="144"/>
        <v>&gt;6000</v>
      </c>
      <c r="AG403" s="18">
        <v>6500</v>
      </c>
      <c r="AH403" s="18">
        <v>5610</v>
      </c>
      <c r="AI403" s="27">
        <f t="shared" si="145"/>
        <v>-0.14725145736698647</v>
      </c>
      <c r="AP403" s="23" t="str">
        <f t="shared" si="153"/>
        <v>20–30</v>
      </c>
      <c r="AQ403" s="24">
        <v>23</v>
      </c>
      <c r="AR403" s="24">
        <v>42</v>
      </c>
      <c r="AS403" s="27">
        <f t="shared" si="154"/>
        <v>0.60217540235421851</v>
      </c>
      <c r="AT403" s="50"/>
      <c r="AU403" s="50"/>
      <c r="AV403" s="51"/>
      <c r="AW403" s="50"/>
      <c r="AX403" s="50"/>
      <c r="AY403" s="51"/>
      <c r="BI403" s="28">
        <v>10.462555066079295</v>
      </c>
      <c r="BK403" s="49"/>
    </row>
    <row r="404" spans="1:63" ht="13.95" customHeight="1" x14ac:dyDescent="0.25">
      <c r="A404" s="22">
        <v>401</v>
      </c>
      <c r="B404" s="22">
        <v>41</v>
      </c>
      <c r="C404" s="22" t="s">
        <v>459</v>
      </c>
      <c r="D404" s="22" t="s">
        <v>23</v>
      </c>
      <c r="E404" s="23">
        <v>1.59</v>
      </c>
      <c r="F404" s="23" t="str">
        <f t="shared" si="156"/>
        <v>&gt;0.5</v>
      </c>
      <c r="G404" s="24">
        <v>7.75</v>
      </c>
      <c r="H404" s="23" t="str">
        <f t="shared" si="157"/>
        <v>&gt;7.0</v>
      </c>
      <c r="I404" s="23">
        <v>27</v>
      </c>
      <c r="J404" s="23" t="str">
        <f t="shared" si="158"/>
        <v>&gt;15</v>
      </c>
      <c r="M404" s="18">
        <v>80</v>
      </c>
      <c r="N404" s="25" t="str">
        <f t="shared" si="159"/>
        <v>&lt;110</v>
      </c>
      <c r="O404" s="18">
        <v>35.200000000000003</v>
      </c>
      <c r="P404" s="25" t="str">
        <f t="shared" si="160"/>
        <v>26–44</v>
      </c>
      <c r="S404" s="22" t="s">
        <v>8</v>
      </c>
      <c r="T404" s="40">
        <v>1.8160000000000001</v>
      </c>
      <c r="U404" s="25" t="str">
        <f t="shared" si="155"/>
        <v>1.5–3</v>
      </c>
      <c r="V404" s="48">
        <v>0.1135</v>
      </c>
      <c r="W404" s="25" t="str">
        <f t="shared" si="150"/>
        <v>0.07–0.11</v>
      </c>
      <c r="X404" s="22">
        <v>2</v>
      </c>
      <c r="Y404" s="22">
        <v>1</v>
      </c>
      <c r="Z404" s="22">
        <v>0</v>
      </c>
      <c r="AA404" s="22">
        <v>0</v>
      </c>
      <c r="AB404" s="22">
        <v>0</v>
      </c>
      <c r="AC404" s="22">
        <v>1</v>
      </c>
      <c r="AD404" s="22">
        <f t="shared" si="139"/>
        <v>6</v>
      </c>
      <c r="AE404" s="22">
        <v>5</v>
      </c>
      <c r="AF404" s="23" t="str">
        <f t="shared" si="144"/>
        <v>&gt;6000</v>
      </c>
      <c r="AG404" s="18">
        <v>6500</v>
      </c>
      <c r="AH404" s="18">
        <v>5510</v>
      </c>
      <c r="AI404" s="27">
        <f t="shared" si="145"/>
        <v>-0.16523755373676824</v>
      </c>
      <c r="AP404" s="23" t="str">
        <f t="shared" si="153"/>
        <v>20–30</v>
      </c>
      <c r="AQ404" s="24">
        <v>23</v>
      </c>
      <c r="AR404" s="24">
        <v>49</v>
      </c>
      <c r="AS404" s="27">
        <f t="shared" si="154"/>
        <v>0.75632608218147701</v>
      </c>
      <c r="AT404" s="50"/>
      <c r="AU404" s="50"/>
      <c r="AV404" s="51"/>
      <c r="AW404" s="50"/>
      <c r="AX404" s="50"/>
      <c r="AY404" s="51"/>
      <c r="BI404" s="28">
        <v>14.317180616740087</v>
      </c>
      <c r="BK404" s="49"/>
    </row>
    <row r="405" spans="1:63" ht="13.95" customHeight="1" x14ac:dyDescent="0.25">
      <c r="A405" s="22">
        <v>402</v>
      </c>
      <c r="B405" s="22">
        <v>41</v>
      </c>
      <c r="C405" s="22" t="s">
        <v>459</v>
      </c>
      <c r="D405" s="22" t="s">
        <v>23</v>
      </c>
      <c r="E405" s="23">
        <v>1.59</v>
      </c>
      <c r="F405" s="23" t="str">
        <f t="shared" si="156"/>
        <v>&gt;0.5</v>
      </c>
      <c r="G405" s="24">
        <v>7.75</v>
      </c>
      <c r="H405" s="23" t="str">
        <f t="shared" si="157"/>
        <v>&gt;7.0</v>
      </c>
      <c r="I405" s="23">
        <v>27</v>
      </c>
      <c r="J405" s="23" t="str">
        <f t="shared" si="158"/>
        <v>&gt;15</v>
      </c>
      <c r="M405" s="18">
        <v>80</v>
      </c>
      <c r="N405" s="25" t="str">
        <f t="shared" si="159"/>
        <v>&lt;110</v>
      </c>
      <c r="O405" s="18">
        <v>35.200000000000003</v>
      </c>
      <c r="P405" s="25" t="str">
        <f t="shared" si="160"/>
        <v>26–44</v>
      </c>
      <c r="S405" s="22" t="s">
        <v>8</v>
      </c>
      <c r="T405" s="40">
        <v>1.8160000000000001</v>
      </c>
      <c r="U405" s="25" t="str">
        <f t="shared" si="155"/>
        <v>1.5–3</v>
      </c>
      <c r="V405" s="48">
        <v>0.1135</v>
      </c>
      <c r="W405" s="25" t="str">
        <f t="shared" si="150"/>
        <v>0.07–0.11</v>
      </c>
      <c r="X405" s="32">
        <v>2</v>
      </c>
      <c r="Y405" s="22">
        <v>0</v>
      </c>
      <c r="Z405" s="22">
        <v>0</v>
      </c>
      <c r="AA405" s="22">
        <v>0</v>
      </c>
      <c r="AB405" s="22">
        <v>0</v>
      </c>
      <c r="AC405" s="22">
        <v>2</v>
      </c>
      <c r="AD405" s="22">
        <f t="shared" si="139"/>
        <v>5</v>
      </c>
      <c r="AE405" s="32">
        <v>5</v>
      </c>
      <c r="AF405" s="23" t="str">
        <f t="shared" si="144"/>
        <v>&gt;6000</v>
      </c>
      <c r="AG405" s="18">
        <v>6500</v>
      </c>
      <c r="AH405" s="18">
        <v>6950</v>
      </c>
      <c r="AI405" s="27">
        <f t="shared" si="145"/>
        <v>6.693948267510931E-2</v>
      </c>
      <c r="AP405" s="23" t="str">
        <f t="shared" si="153"/>
        <v>20–30</v>
      </c>
      <c r="AQ405" s="24">
        <v>23</v>
      </c>
      <c r="AR405" s="24">
        <v>44</v>
      </c>
      <c r="AS405" s="27">
        <f t="shared" si="154"/>
        <v>0.64869541798911146</v>
      </c>
      <c r="AT405" s="50"/>
      <c r="AU405" s="50"/>
      <c r="AV405" s="51"/>
      <c r="AW405" s="50"/>
      <c r="AX405" s="50"/>
      <c r="AY405" s="51"/>
      <c r="BI405" s="28">
        <v>11.563876651982378</v>
      </c>
      <c r="BK405" s="49"/>
    </row>
    <row r="406" spans="1:63" ht="13.95" customHeight="1" x14ac:dyDescent="0.25">
      <c r="A406" s="22">
        <v>403</v>
      </c>
      <c r="B406" s="22">
        <v>41</v>
      </c>
      <c r="C406" s="22" t="s">
        <v>459</v>
      </c>
      <c r="D406" s="22" t="s">
        <v>23</v>
      </c>
      <c r="E406" s="23">
        <v>1.59</v>
      </c>
      <c r="F406" s="23" t="str">
        <f t="shared" si="156"/>
        <v>&gt;0.5</v>
      </c>
      <c r="G406" s="24">
        <v>7.75</v>
      </c>
      <c r="H406" s="23" t="str">
        <f t="shared" si="157"/>
        <v>&gt;7.0</v>
      </c>
      <c r="I406" s="23">
        <v>27</v>
      </c>
      <c r="J406" s="23" t="str">
        <f t="shared" si="158"/>
        <v>&gt;15</v>
      </c>
      <c r="M406" s="18">
        <v>80</v>
      </c>
      <c r="N406" s="25" t="str">
        <f t="shared" si="159"/>
        <v>&lt;110</v>
      </c>
      <c r="O406" s="18">
        <v>35.200000000000003</v>
      </c>
      <c r="P406" s="25" t="str">
        <f t="shared" si="160"/>
        <v>26–44</v>
      </c>
      <c r="S406" s="22" t="s">
        <v>8</v>
      </c>
      <c r="T406" s="40">
        <v>2.7240000000000002</v>
      </c>
      <c r="U406" s="25" t="str">
        <f t="shared" si="155"/>
        <v>1.5–3</v>
      </c>
      <c r="V406" s="48">
        <v>0.1135</v>
      </c>
      <c r="W406" s="25" t="str">
        <f t="shared" si="150"/>
        <v>0.07–0.11</v>
      </c>
      <c r="X406" s="22">
        <v>3</v>
      </c>
      <c r="Y406" s="22">
        <v>0</v>
      </c>
      <c r="Z406" s="22">
        <v>1</v>
      </c>
      <c r="AA406" s="22">
        <v>0</v>
      </c>
      <c r="AB406" s="22">
        <v>1</v>
      </c>
      <c r="AC406" s="22">
        <v>1</v>
      </c>
      <c r="AD406" s="22">
        <f t="shared" si="139"/>
        <v>11</v>
      </c>
      <c r="AE406" s="22">
        <v>5</v>
      </c>
      <c r="AF406" s="23" t="str">
        <f t="shared" si="144"/>
        <v>&gt;6000</v>
      </c>
      <c r="AG406" s="18">
        <v>6500</v>
      </c>
      <c r="AH406" s="18">
        <v>6010</v>
      </c>
      <c r="AI406" s="27">
        <f t="shared" si="145"/>
        <v>-7.8377428354475212E-2</v>
      </c>
      <c r="AP406" s="23" t="str">
        <f t="shared" si="153"/>
        <v>20–30</v>
      </c>
      <c r="AQ406" s="24">
        <v>23</v>
      </c>
      <c r="AR406" s="24">
        <v>53</v>
      </c>
      <c r="AS406" s="27">
        <f t="shared" si="154"/>
        <v>0.83479769762297218</v>
      </c>
      <c r="AT406" s="50"/>
      <c r="AU406" s="50"/>
      <c r="AV406" s="51"/>
      <c r="AW406" s="50"/>
      <c r="AX406" s="50"/>
      <c r="AY406" s="51"/>
      <c r="BI406" s="28">
        <v>11.013215859030836</v>
      </c>
      <c r="BK406" s="49"/>
    </row>
    <row r="407" spans="1:63" ht="13.95" customHeight="1" x14ac:dyDescent="0.25">
      <c r="A407" s="22">
        <v>404</v>
      </c>
      <c r="B407" s="22">
        <v>41</v>
      </c>
      <c r="C407" s="22" t="s">
        <v>459</v>
      </c>
      <c r="D407" s="22" t="s">
        <v>23</v>
      </c>
      <c r="E407" s="23">
        <v>1.59</v>
      </c>
      <c r="F407" s="23" t="str">
        <f t="shared" si="156"/>
        <v>&gt;0.5</v>
      </c>
      <c r="G407" s="24">
        <v>7.75</v>
      </c>
      <c r="H407" s="23" t="str">
        <f t="shared" si="157"/>
        <v>&gt;7.0</v>
      </c>
      <c r="I407" s="23">
        <v>27</v>
      </c>
      <c r="J407" s="23" t="str">
        <f t="shared" si="158"/>
        <v>&gt;15</v>
      </c>
      <c r="M407" s="18">
        <v>80</v>
      </c>
      <c r="N407" s="25" t="str">
        <f t="shared" si="159"/>
        <v>&lt;110</v>
      </c>
      <c r="O407" s="18">
        <v>35.200000000000003</v>
      </c>
      <c r="P407" s="25" t="str">
        <f t="shared" si="160"/>
        <v>26–44</v>
      </c>
      <c r="S407" s="22" t="s">
        <v>8</v>
      </c>
      <c r="T407" s="40">
        <v>3.6320000000000001</v>
      </c>
      <c r="U407" s="25" t="str">
        <f t="shared" si="155"/>
        <v>&gt;3</v>
      </c>
      <c r="V407" s="48">
        <v>0.1135</v>
      </c>
      <c r="W407" s="25" t="str">
        <f t="shared" si="150"/>
        <v>0.07–0.11</v>
      </c>
      <c r="X407" s="22">
        <v>4</v>
      </c>
      <c r="Y407" s="22">
        <v>1</v>
      </c>
      <c r="Z407" s="32">
        <v>1</v>
      </c>
      <c r="AA407" s="22">
        <v>0</v>
      </c>
      <c r="AB407" s="22">
        <v>0</v>
      </c>
      <c r="AC407" s="22">
        <v>2</v>
      </c>
      <c r="AD407" s="22">
        <f t="shared" si="139"/>
        <v>8</v>
      </c>
      <c r="AE407" s="22">
        <v>5</v>
      </c>
      <c r="AF407" s="23" t="str">
        <f t="shared" si="144"/>
        <v>&gt;6000</v>
      </c>
      <c r="AG407" s="18">
        <v>6500</v>
      </c>
      <c r="AH407" s="18">
        <v>5200</v>
      </c>
      <c r="AI407" s="27">
        <f t="shared" si="145"/>
        <v>-0.22314355131420971</v>
      </c>
      <c r="AP407" s="23" t="str">
        <f t="shared" si="153"/>
        <v>20–30</v>
      </c>
      <c r="AQ407" s="24">
        <v>23</v>
      </c>
      <c r="AR407" s="24">
        <v>56</v>
      </c>
      <c r="AS407" s="27">
        <f t="shared" si="154"/>
        <v>0.88985747480599964</v>
      </c>
      <c r="AT407" s="50"/>
      <c r="AU407" s="50"/>
      <c r="AV407" s="51"/>
      <c r="AW407" s="50"/>
      <c r="AX407" s="50"/>
      <c r="AY407" s="51"/>
      <c r="BI407" s="28">
        <v>9.0859030837004404</v>
      </c>
      <c r="BK407" s="49"/>
    </row>
    <row r="408" spans="1:63" ht="13.95" customHeight="1" x14ac:dyDescent="0.25">
      <c r="A408" s="22">
        <v>405</v>
      </c>
      <c r="B408" s="22">
        <v>41</v>
      </c>
      <c r="C408" s="22" t="s">
        <v>459</v>
      </c>
      <c r="D408" s="22" t="s">
        <v>23</v>
      </c>
      <c r="E408" s="23">
        <v>1.59</v>
      </c>
      <c r="F408" s="23" t="str">
        <f t="shared" si="156"/>
        <v>&gt;0.5</v>
      </c>
      <c r="G408" s="24">
        <v>7.75</v>
      </c>
      <c r="H408" s="23" t="str">
        <f t="shared" si="157"/>
        <v>&gt;7.0</v>
      </c>
      <c r="I408" s="23">
        <v>27</v>
      </c>
      <c r="J408" s="23" t="str">
        <f t="shared" si="158"/>
        <v>&gt;15</v>
      </c>
      <c r="M408" s="18">
        <v>240</v>
      </c>
      <c r="N408" s="25" t="str">
        <f t="shared" si="159"/>
        <v>&gt;180</v>
      </c>
      <c r="O408" s="18">
        <v>35.200000000000003</v>
      </c>
      <c r="P408" s="25" t="str">
        <f t="shared" si="160"/>
        <v>26–44</v>
      </c>
      <c r="S408" s="22" t="s">
        <v>8</v>
      </c>
      <c r="T408" s="40">
        <v>1.8160000000000001</v>
      </c>
      <c r="U408" s="25" t="str">
        <f t="shared" si="155"/>
        <v>1.5–3</v>
      </c>
      <c r="V408" s="48">
        <v>0.1135</v>
      </c>
      <c r="W408" s="25" t="str">
        <f t="shared" si="150"/>
        <v>0.07–0.11</v>
      </c>
      <c r="X408" s="22">
        <v>2</v>
      </c>
      <c r="Y408" s="22">
        <v>1</v>
      </c>
      <c r="Z408" s="22">
        <v>1</v>
      </c>
      <c r="AA408" s="22">
        <v>0</v>
      </c>
      <c r="AB408" s="22">
        <v>0</v>
      </c>
      <c r="AC408" s="22">
        <v>0</v>
      </c>
      <c r="AD408" s="22">
        <f t="shared" si="139"/>
        <v>3</v>
      </c>
      <c r="AE408" s="22">
        <v>5</v>
      </c>
      <c r="AF408" s="23" t="str">
        <f t="shared" si="144"/>
        <v>&gt;6000</v>
      </c>
      <c r="AG408" s="18">
        <v>6480</v>
      </c>
      <c r="AH408" s="18">
        <v>6000</v>
      </c>
      <c r="AI408" s="27">
        <f t="shared" si="145"/>
        <v>-7.6961041136128325E-2</v>
      </c>
      <c r="AP408" s="23" t="str">
        <f t="shared" si="153"/>
        <v>20–30</v>
      </c>
      <c r="AQ408" s="24">
        <v>29</v>
      </c>
      <c r="AR408" s="24">
        <v>42</v>
      </c>
      <c r="AS408" s="27">
        <f t="shared" si="154"/>
        <v>0.37037378829689427</v>
      </c>
      <c r="AT408" s="50"/>
      <c r="AU408" s="50"/>
      <c r="AV408" s="51"/>
      <c r="AW408" s="50"/>
      <c r="AX408" s="50"/>
      <c r="AY408" s="51"/>
      <c r="BI408" s="28">
        <v>7.1585903083700435</v>
      </c>
      <c r="BK408" s="49"/>
    </row>
    <row r="409" spans="1:63" ht="13.95" customHeight="1" x14ac:dyDescent="0.25">
      <c r="A409" s="22">
        <v>406</v>
      </c>
      <c r="B409" s="22">
        <v>41</v>
      </c>
      <c r="C409" s="22" t="s">
        <v>459</v>
      </c>
      <c r="D409" s="22" t="s">
        <v>73</v>
      </c>
      <c r="E409" s="23">
        <v>1.59</v>
      </c>
      <c r="F409" s="23" t="str">
        <f t="shared" si="156"/>
        <v>&gt;0.5</v>
      </c>
      <c r="G409" s="24">
        <v>7.75</v>
      </c>
      <c r="H409" s="23" t="str">
        <f t="shared" si="157"/>
        <v>&gt;7.0</v>
      </c>
      <c r="I409" s="23">
        <v>27</v>
      </c>
      <c r="J409" s="23" t="str">
        <f t="shared" si="158"/>
        <v>&gt;15</v>
      </c>
      <c r="M409" s="18">
        <v>240</v>
      </c>
      <c r="N409" s="25" t="str">
        <f t="shared" si="159"/>
        <v>&gt;180</v>
      </c>
      <c r="O409" s="18">
        <v>35.200000000000003</v>
      </c>
      <c r="P409" s="25" t="str">
        <f t="shared" si="160"/>
        <v>26–44</v>
      </c>
      <c r="S409" s="22" t="s">
        <v>8</v>
      </c>
      <c r="T409" s="40">
        <v>1.8160000000000001</v>
      </c>
      <c r="U409" s="25" t="str">
        <f t="shared" si="155"/>
        <v>1.5–3</v>
      </c>
      <c r="V409" s="48">
        <v>0.1135</v>
      </c>
      <c r="W409" s="25" t="str">
        <f t="shared" si="150"/>
        <v>0.07–0.11</v>
      </c>
      <c r="X409" s="22">
        <v>2</v>
      </c>
      <c r="Y409" s="22">
        <v>1</v>
      </c>
      <c r="Z409" s="22">
        <v>0</v>
      </c>
      <c r="AA409" s="22">
        <v>0</v>
      </c>
      <c r="AB409" s="22">
        <v>0</v>
      </c>
      <c r="AC409" s="22">
        <v>1</v>
      </c>
      <c r="AD409" s="22">
        <f t="shared" si="139"/>
        <v>6</v>
      </c>
      <c r="AE409" s="22">
        <v>5</v>
      </c>
      <c r="AF409" s="23" t="str">
        <f t="shared" si="144"/>
        <v>&gt;6000</v>
      </c>
      <c r="AG409" s="18">
        <v>6480</v>
      </c>
      <c r="AH409" s="18">
        <v>6420</v>
      </c>
      <c r="AI409" s="27">
        <f t="shared" si="145"/>
        <v>-9.3023926623135612E-3</v>
      </c>
      <c r="AP409" s="23" t="str">
        <f t="shared" si="153"/>
        <v>20–30</v>
      </c>
      <c r="AQ409" s="24">
        <v>29</v>
      </c>
      <c r="AR409" s="24">
        <v>55</v>
      </c>
      <c r="AS409" s="27">
        <f t="shared" si="154"/>
        <v>0.64003735524599692</v>
      </c>
      <c r="AT409" s="50"/>
      <c r="AU409" s="50"/>
      <c r="AV409" s="51"/>
      <c r="AW409" s="50"/>
      <c r="AX409" s="50"/>
      <c r="AY409" s="51"/>
      <c r="BI409" s="28">
        <v>14.317180616740087</v>
      </c>
      <c r="BK409" s="49"/>
    </row>
    <row r="410" spans="1:63" ht="13.95" customHeight="1" x14ac:dyDescent="0.25">
      <c r="A410" s="22">
        <v>407</v>
      </c>
      <c r="B410" s="22">
        <v>41</v>
      </c>
      <c r="C410" s="22" t="s">
        <v>459</v>
      </c>
      <c r="D410" s="22" t="s">
        <v>23</v>
      </c>
      <c r="E410" s="23">
        <v>1.59</v>
      </c>
      <c r="F410" s="23" t="str">
        <f t="shared" si="156"/>
        <v>&gt;0.5</v>
      </c>
      <c r="G410" s="24">
        <v>7.75</v>
      </c>
      <c r="H410" s="23" t="str">
        <f t="shared" si="157"/>
        <v>&gt;7.0</v>
      </c>
      <c r="I410" s="23">
        <v>27</v>
      </c>
      <c r="J410" s="23" t="str">
        <f t="shared" si="158"/>
        <v>&gt;15</v>
      </c>
      <c r="M410" s="18">
        <v>240</v>
      </c>
      <c r="N410" s="25" t="str">
        <f t="shared" si="159"/>
        <v>&gt;180</v>
      </c>
      <c r="O410" s="18">
        <v>35.200000000000003</v>
      </c>
      <c r="P410" s="25" t="str">
        <f t="shared" si="160"/>
        <v>26–44</v>
      </c>
      <c r="S410" s="22" t="s">
        <v>8</v>
      </c>
      <c r="T410" s="40">
        <v>1.8160000000000001</v>
      </c>
      <c r="U410" s="25" t="str">
        <f t="shared" si="155"/>
        <v>1.5–3</v>
      </c>
      <c r="V410" s="48">
        <v>0.1135</v>
      </c>
      <c r="W410" s="25" t="str">
        <f t="shared" si="150"/>
        <v>0.07–0.11</v>
      </c>
      <c r="X410" s="32">
        <v>2</v>
      </c>
      <c r="Y410" s="22">
        <v>0</v>
      </c>
      <c r="Z410" s="22">
        <v>0</v>
      </c>
      <c r="AA410" s="22">
        <v>0</v>
      </c>
      <c r="AB410" s="22">
        <v>0</v>
      </c>
      <c r="AC410" s="22">
        <v>2</v>
      </c>
      <c r="AD410" s="22">
        <f t="shared" si="139"/>
        <v>5</v>
      </c>
      <c r="AE410" s="32">
        <v>5</v>
      </c>
      <c r="AF410" s="23" t="str">
        <f t="shared" si="144"/>
        <v>&gt;6000</v>
      </c>
      <c r="AG410" s="18">
        <v>6480</v>
      </c>
      <c r="AH410" s="18">
        <v>6420</v>
      </c>
      <c r="AI410" s="27">
        <f t="shared" si="145"/>
        <v>-9.3023926623135612E-3</v>
      </c>
      <c r="AP410" s="23" t="str">
        <f t="shared" si="153"/>
        <v>20–30</v>
      </c>
      <c r="AQ410" s="24">
        <v>29</v>
      </c>
      <c r="AR410" s="24">
        <v>51</v>
      </c>
      <c r="AS410" s="27">
        <f t="shared" si="154"/>
        <v>0.56452980273785169</v>
      </c>
      <c r="AT410" s="50"/>
      <c r="AU410" s="50"/>
      <c r="AV410" s="51"/>
      <c r="AW410" s="50"/>
      <c r="AX410" s="50"/>
      <c r="AY410" s="51"/>
      <c r="BI410" s="28">
        <v>12.114537444933921</v>
      </c>
      <c r="BK410" s="49"/>
    </row>
    <row r="411" spans="1:63" ht="13.95" customHeight="1" x14ac:dyDescent="0.25">
      <c r="A411" s="22">
        <v>408</v>
      </c>
      <c r="B411" s="22">
        <v>41</v>
      </c>
      <c r="C411" s="22" t="s">
        <v>459</v>
      </c>
      <c r="D411" s="22" t="s">
        <v>125</v>
      </c>
      <c r="E411" s="23">
        <v>1.59</v>
      </c>
      <c r="F411" s="23" t="str">
        <f t="shared" si="156"/>
        <v>&gt;0.5</v>
      </c>
      <c r="G411" s="24">
        <v>7.75</v>
      </c>
      <c r="H411" s="23" t="str">
        <f t="shared" si="157"/>
        <v>&gt;7.0</v>
      </c>
      <c r="I411" s="23">
        <v>27</v>
      </c>
      <c r="J411" s="23" t="str">
        <f t="shared" si="158"/>
        <v>&gt;15</v>
      </c>
      <c r="M411" s="18">
        <v>240</v>
      </c>
      <c r="N411" s="25" t="str">
        <f t="shared" si="159"/>
        <v>&gt;180</v>
      </c>
      <c r="O411" s="18">
        <v>35.200000000000003</v>
      </c>
      <c r="P411" s="25" t="str">
        <f t="shared" si="160"/>
        <v>26–44</v>
      </c>
      <c r="S411" s="22" t="s">
        <v>8</v>
      </c>
      <c r="T411" s="40">
        <v>2.7240000000000002</v>
      </c>
      <c r="U411" s="25" t="str">
        <f t="shared" si="155"/>
        <v>1.5–3</v>
      </c>
      <c r="V411" s="48">
        <v>0.1135</v>
      </c>
      <c r="W411" s="25" t="str">
        <f t="shared" si="150"/>
        <v>0.07–0.11</v>
      </c>
      <c r="X411" s="22">
        <v>3</v>
      </c>
      <c r="Y411" s="22">
        <v>0</v>
      </c>
      <c r="Z411" s="22">
        <v>1</v>
      </c>
      <c r="AA411" s="22">
        <v>0</v>
      </c>
      <c r="AB411" s="22">
        <v>1</v>
      </c>
      <c r="AC411" s="22">
        <v>1</v>
      </c>
      <c r="AD411" s="22">
        <f t="shared" si="139"/>
        <v>11</v>
      </c>
      <c r="AE411" s="22">
        <v>5</v>
      </c>
      <c r="AF411" s="23" t="str">
        <f t="shared" si="144"/>
        <v>&gt;6000</v>
      </c>
      <c r="AG411" s="18">
        <v>6480</v>
      </c>
      <c r="AH411" s="18">
        <v>5560</v>
      </c>
      <c r="AI411" s="27">
        <f t="shared" si="145"/>
        <v>-0.15312240210169228</v>
      </c>
      <c r="AP411" s="23" t="str">
        <f t="shared" si="153"/>
        <v>20–30</v>
      </c>
      <c r="AQ411" s="24">
        <v>29</v>
      </c>
      <c r="AR411" s="24">
        <v>60</v>
      </c>
      <c r="AS411" s="27">
        <f t="shared" si="154"/>
        <v>0.72704873223562672</v>
      </c>
      <c r="AT411" s="50"/>
      <c r="AU411" s="50"/>
      <c r="AV411" s="51"/>
      <c r="AW411" s="50"/>
      <c r="AX411" s="50"/>
      <c r="AY411" s="51"/>
      <c r="BI411" s="28">
        <v>11.380323054331864</v>
      </c>
      <c r="BK411" s="49"/>
    </row>
    <row r="412" spans="1:63" ht="13.95" customHeight="1" x14ac:dyDescent="0.25">
      <c r="A412" s="22">
        <v>409</v>
      </c>
      <c r="B412" s="22">
        <v>41</v>
      </c>
      <c r="C412" s="22" t="s">
        <v>459</v>
      </c>
      <c r="D412" s="22" t="s">
        <v>23</v>
      </c>
      <c r="E412" s="23">
        <v>1.59</v>
      </c>
      <c r="F412" s="23" t="str">
        <f t="shared" si="156"/>
        <v>&gt;0.5</v>
      </c>
      <c r="G412" s="24">
        <v>7.75</v>
      </c>
      <c r="H412" s="23" t="str">
        <f t="shared" si="157"/>
        <v>&gt;7.0</v>
      </c>
      <c r="I412" s="23">
        <v>27</v>
      </c>
      <c r="J412" s="23" t="str">
        <f t="shared" si="158"/>
        <v>&gt;15</v>
      </c>
      <c r="M412" s="18">
        <v>240</v>
      </c>
      <c r="N412" s="25" t="str">
        <f t="shared" si="159"/>
        <v>&gt;180</v>
      </c>
      <c r="O412" s="18">
        <v>35.200000000000003</v>
      </c>
      <c r="P412" s="25" t="str">
        <f t="shared" si="160"/>
        <v>26–44</v>
      </c>
      <c r="S412" s="22" t="s">
        <v>8</v>
      </c>
      <c r="T412" s="40">
        <v>3.6320000000000001</v>
      </c>
      <c r="U412" s="25" t="str">
        <f t="shared" si="155"/>
        <v>&gt;3</v>
      </c>
      <c r="V412" s="48">
        <v>0.1135</v>
      </c>
      <c r="W412" s="25" t="str">
        <f t="shared" si="150"/>
        <v>0.07–0.11</v>
      </c>
      <c r="X412" s="22">
        <v>4</v>
      </c>
      <c r="Y412" s="22">
        <v>1</v>
      </c>
      <c r="Z412" s="32">
        <v>1</v>
      </c>
      <c r="AA412" s="22">
        <v>0</v>
      </c>
      <c r="AB412" s="22">
        <v>0</v>
      </c>
      <c r="AC412" s="22">
        <v>2</v>
      </c>
      <c r="AD412" s="22">
        <f t="shared" ref="AD412:AD473" si="161">IF(Y412&gt;0,"1","0")+IF(Z412&gt;0,"2","0")+IF(AA412&gt;0,"3","0")+IF(AB412&gt;0,"4","0")+IF(AC412&gt;0,"5","0")</f>
        <v>8</v>
      </c>
      <c r="AE412" s="22">
        <v>5</v>
      </c>
      <c r="AF412" s="23" t="str">
        <f t="shared" si="144"/>
        <v>&gt;6000</v>
      </c>
      <c r="AG412" s="18">
        <v>6480</v>
      </c>
      <c r="AH412" s="18">
        <v>5890</v>
      </c>
      <c r="AI412" s="27">
        <f t="shared" si="145"/>
        <v>-9.546451270068794E-2</v>
      </c>
      <c r="AP412" s="23" t="str">
        <f t="shared" si="153"/>
        <v>20–30</v>
      </c>
      <c r="AQ412" s="24">
        <v>29</v>
      </c>
      <c r="AR412" s="24">
        <v>63</v>
      </c>
      <c r="AS412" s="27">
        <f t="shared" si="154"/>
        <v>0.77583889640505876</v>
      </c>
      <c r="AT412" s="50"/>
      <c r="AU412" s="50"/>
      <c r="AV412" s="51"/>
      <c r="AW412" s="50"/>
      <c r="AX412" s="50"/>
      <c r="AY412" s="51"/>
      <c r="BI412" s="28">
        <v>9.3612334801762103</v>
      </c>
      <c r="BK412" s="49"/>
    </row>
    <row r="413" spans="1:63" ht="13.95" customHeight="1" x14ac:dyDescent="0.25">
      <c r="A413" s="22">
        <v>410</v>
      </c>
      <c r="B413" s="22">
        <v>43</v>
      </c>
      <c r="C413" s="22" t="s">
        <v>461</v>
      </c>
      <c r="D413" s="22" t="s">
        <v>5</v>
      </c>
      <c r="E413" s="23">
        <v>29</v>
      </c>
      <c r="F413" s="23" t="str">
        <f t="shared" si="156"/>
        <v>&gt;0.5</v>
      </c>
      <c r="G413" s="24">
        <v>7.8</v>
      </c>
      <c r="H413" s="23" t="str">
        <f t="shared" si="157"/>
        <v>&gt;7.0</v>
      </c>
      <c r="K413" s="24">
        <v>8.1</v>
      </c>
      <c r="L413" s="23" t="str">
        <f t="shared" ref="L413:L476" si="162">IF(K413&gt;20,"&gt;20",IF(K413&gt;10,"10–20","&lt;10"))</f>
        <v>&lt;10</v>
      </c>
      <c r="M413" s="18">
        <v>100</v>
      </c>
      <c r="N413" s="25" t="str">
        <f t="shared" si="159"/>
        <v>&lt;110</v>
      </c>
      <c r="O413" s="18">
        <v>50.38</v>
      </c>
      <c r="P413" s="25" t="str">
        <f t="shared" si="160"/>
        <v>&gt;44</v>
      </c>
      <c r="Q413" s="18">
        <v>49.8</v>
      </c>
      <c r="R413" s="25" t="str">
        <f t="shared" ref="R413:R473" si="163">IF(Q413&gt;58,"&gt;58", IF(Q413&gt;25,"25–58","&lt;25" ))</f>
        <v>25–58</v>
      </c>
      <c r="S413" s="22" t="s">
        <v>74</v>
      </c>
      <c r="V413" s="48">
        <v>0.11373500260824206</v>
      </c>
      <c r="W413" s="25" t="str">
        <f t="shared" si="150"/>
        <v>0.07–0.11</v>
      </c>
      <c r="X413" s="22">
        <v>2</v>
      </c>
      <c r="Y413" s="22">
        <v>0</v>
      </c>
      <c r="Z413" s="22">
        <v>1</v>
      </c>
      <c r="AA413" s="22">
        <v>0</v>
      </c>
      <c r="AB413" s="22">
        <v>0</v>
      </c>
      <c r="AC413" s="22">
        <v>1</v>
      </c>
      <c r="AD413" s="22">
        <f t="shared" si="161"/>
        <v>7</v>
      </c>
      <c r="AF413" s="23" t="str">
        <f t="shared" si="144"/>
        <v>2000–4000</v>
      </c>
      <c r="AG413" s="18">
        <v>3100</v>
      </c>
      <c r="AH413" s="18">
        <v>3850</v>
      </c>
      <c r="AI413" s="27">
        <f t="shared" si="145"/>
        <v>0.21667103680859229</v>
      </c>
      <c r="AP413" s="23" t="str">
        <f t="shared" si="153"/>
        <v>20–30</v>
      </c>
      <c r="AQ413" s="24">
        <v>30</v>
      </c>
      <c r="AR413" s="24">
        <v>51.8</v>
      </c>
      <c r="AS413" s="27">
        <f t="shared" si="154"/>
        <v>0.54619276760328195</v>
      </c>
      <c r="AT413" s="50"/>
      <c r="AU413" s="50"/>
      <c r="AV413" s="51"/>
      <c r="AW413" s="50"/>
      <c r="AX413" s="50"/>
      <c r="AY413" s="51"/>
      <c r="AZ413" s="18">
        <v>93</v>
      </c>
      <c r="BA413" s="18">
        <v>199.43</v>
      </c>
      <c r="BB413" s="27">
        <f t="shared" ref="BB413:BB418" si="164">LN(BA413/AZ413)</f>
        <v>0.76286380441187429</v>
      </c>
      <c r="BK413" s="49"/>
    </row>
    <row r="414" spans="1:63" ht="13.95" customHeight="1" x14ac:dyDescent="0.25">
      <c r="A414" s="22">
        <v>411</v>
      </c>
      <c r="B414" s="22">
        <v>43</v>
      </c>
      <c r="C414" s="22" t="s">
        <v>461</v>
      </c>
      <c r="D414" s="22" t="s">
        <v>5</v>
      </c>
      <c r="E414" s="23">
        <v>29</v>
      </c>
      <c r="F414" s="23" t="str">
        <f t="shared" si="156"/>
        <v>&gt;0.5</v>
      </c>
      <c r="G414" s="24">
        <v>7.8</v>
      </c>
      <c r="H414" s="23" t="str">
        <f t="shared" si="157"/>
        <v>&gt;7.0</v>
      </c>
      <c r="K414" s="24">
        <v>8.1</v>
      </c>
      <c r="L414" s="23" t="str">
        <f t="shared" si="162"/>
        <v>&lt;10</v>
      </c>
      <c r="M414" s="18">
        <v>100</v>
      </c>
      <c r="N414" s="25" t="str">
        <f t="shared" si="159"/>
        <v>&lt;110</v>
      </c>
      <c r="O414" s="18">
        <v>50.38</v>
      </c>
      <c r="P414" s="25" t="str">
        <f t="shared" si="160"/>
        <v>&gt;44</v>
      </c>
      <c r="Q414" s="18">
        <v>49.8</v>
      </c>
      <c r="R414" s="25" t="str">
        <f t="shared" si="163"/>
        <v>25–58</v>
      </c>
      <c r="S414" s="22" t="s">
        <v>74</v>
      </c>
      <c r="V414" s="48">
        <v>0.11373500260824206</v>
      </c>
      <c r="W414" s="25" t="str">
        <f t="shared" si="150"/>
        <v>0.07–0.11</v>
      </c>
      <c r="X414" s="22">
        <v>2</v>
      </c>
      <c r="Y414" s="22">
        <v>0</v>
      </c>
      <c r="Z414" s="22">
        <v>1</v>
      </c>
      <c r="AA414" s="22">
        <v>0</v>
      </c>
      <c r="AB414" s="22">
        <v>0</v>
      </c>
      <c r="AC414" s="22">
        <v>1</v>
      </c>
      <c r="AD414" s="22">
        <f t="shared" si="161"/>
        <v>7</v>
      </c>
      <c r="AF414" s="23" t="str">
        <f t="shared" si="144"/>
        <v>4000–6000</v>
      </c>
      <c r="AG414" s="18">
        <v>4110</v>
      </c>
      <c r="AH414" s="18">
        <v>4830</v>
      </c>
      <c r="AI414" s="27">
        <f t="shared" si="145"/>
        <v>0.16142343915633808</v>
      </c>
      <c r="AP414" s="23" t="str">
        <f t="shared" si="153"/>
        <v>30–40</v>
      </c>
      <c r="AQ414" s="24">
        <v>36.9</v>
      </c>
      <c r="AR414" s="24">
        <v>68.400000000000006</v>
      </c>
      <c r="AS414" s="27">
        <f t="shared" si="154"/>
        <v>0.61716127358202344</v>
      </c>
      <c r="AT414" s="50"/>
      <c r="AU414" s="50"/>
      <c r="AV414" s="51"/>
      <c r="AW414" s="50"/>
      <c r="AX414" s="50"/>
      <c r="AY414" s="51"/>
      <c r="AZ414" s="18">
        <v>151.65899999999999</v>
      </c>
      <c r="BA414" s="18">
        <v>330.37200000000001</v>
      </c>
      <c r="BB414" s="27">
        <f t="shared" si="164"/>
        <v>0.7785847127383615</v>
      </c>
      <c r="BK414" s="49"/>
    </row>
    <row r="415" spans="1:63" ht="13.95" customHeight="1" x14ac:dyDescent="0.25">
      <c r="A415" s="22">
        <v>412</v>
      </c>
      <c r="B415" s="22">
        <v>43</v>
      </c>
      <c r="C415" s="22" t="s">
        <v>461</v>
      </c>
      <c r="D415" s="22" t="s">
        <v>5</v>
      </c>
      <c r="E415" s="23">
        <v>29</v>
      </c>
      <c r="F415" s="23" t="str">
        <f t="shared" si="156"/>
        <v>&gt;0.5</v>
      </c>
      <c r="G415" s="24">
        <v>7.8</v>
      </c>
      <c r="H415" s="23" t="str">
        <f t="shared" si="157"/>
        <v>&gt;7.0</v>
      </c>
      <c r="K415" s="24">
        <v>8.1</v>
      </c>
      <c r="L415" s="23" t="str">
        <f t="shared" si="162"/>
        <v>&lt;10</v>
      </c>
      <c r="M415" s="18">
        <v>100</v>
      </c>
      <c r="N415" s="25" t="str">
        <f t="shared" si="159"/>
        <v>&lt;110</v>
      </c>
      <c r="O415" s="18">
        <v>50.38</v>
      </c>
      <c r="P415" s="25" t="str">
        <f t="shared" si="160"/>
        <v>&gt;44</v>
      </c>
      <c r="Q415" s="18">
        <v>49.8</v>
      </c>
      <c r="R415" s="25" t="str">
        <f t="shared" si="163"/>
        <v>25–58</v>
      </c>
      <c r="S415" s="22" t="s">
        <v>74</v>
      </c>
      <c r="V415" s="48">
        <v>0.11373500260824206</v>
      </c>
      <c r="W415" s="25" t="str">
        <f t="shared" si="150"/>
        <v>0.07–0.11</v>
      </c>
      <c r="X415" s="22">
        <v>2</v>
      </c>
      <c r="Y415" s="22">
        <v>0</v>
      </c>
      <c r="Z415" s="22">
        <v>1</v>
      </c>
      <c r="AA415" s="22">
        <v>0</v>
      </c>
      <c r="AB415" s="22">
        <v>0</v>
      </c>
      <c r="AC415" s="22">
        <v>1</v>
      </c>
      <c r="AD415" s="22">
        <f t="shared" si="161"/>
        <v>7</v>
      </c>
      <c r="AF415" s="23" t="str">
        <f t="shared" si="144"/>
        <v>2000–4000</v>
      </c>
      <c r="AG415" s="18">
        <v>3560</v>
      </c>
      <c r="AH415" s="18">
        <v>4420</v>
      </c>
      <c r="AI415" s="27">
        <f t="shared" si="145"/>
        <v>0.2163791512256677</v>
      </c>
      <c r="AP415" s="23" t="str">
        <f t="shared" si="153"/>
        <v>30–40</v>
      </c>
      <c r="AQ415" s="24">
        <v>32.5</v>
      </c>
      <c r="AR415" s="24">
        <v>58.6</v>
      </c>
      <c r="AS415" s="27">
        <f t="shared" si="154"/>
        <v>0.58949460724727509</v>
      </c>
      <c r="AT415" s="50"/>
      <c r="AU415" s="50"/>
      <c r="AV415" s="51"/>
      <c r="AW415" s="50"/>
      <c r="AX415" s="50"/>
      <c r="AY415" s="51"/>
      <c r="AZ415" s="18">
        <v>115.7</v>
      </c>
      <c r="BA415" s="18">
        <v>259.012</v>
      </c>
      <c r="BB415" s="27">
        <f t="shared" si="164"/>
        <v>0.80587375847294285</v>
      </c>
      <c r="BK415" s="49"/>
    </row>
    <row r="416" spans="1:63" ht="13.95" customHeight="1" x14ac:dyDescent="0.25">
      <c r="A416" s="22">
        <v>413</v>
      </c>
      <c r="B416" s="22">
        <v>43</v>
      </c>
      <c r="C416" s="22" t="s">
        <v>461</v>
      </c>
      <c r="D416" s="22" t="s">
        <v>5</v>
      </c>
      <c r="E416" s="23">
        <v>29</v>
      </c>
      <c r="F416" s="23" t="str">
        <f t="shared" si="156"/>
        <v>&gt;0.5</v>
      </c>
      <c r="G416" s="24">
        <v>7.8</v>
      </c>
      <c r="H416" s="23" t="str">
        <f t="shared" si="157"/>
        <v>&gt;7.0</v>
      </c>
      <c r="K416" s="24">
        <v>8.1</v>
      </c>
      <c r="L416" s="23" t="str">
        <f t="shared" si="162"/>
        <v>&lt;10</v>
      </c>
      <c r="M416" s="18">
        <v>100</v>
      </c>
      <c r="N416" s="25" t="str">
        <f t="shared" si="159"/>
        <v>&lt;110</v>
      </c>
      <c r="O416" s="18">
        <v>50.38</v>
      </c>
      <c r="P416" s="25" t="str">
        <f t="shared" si="160"/>
        <v>&gt;44</v>
      </c>
      <c r="Q416" s="18">
        <v>49.8</v>
      </c>
      <c r="R416" s="25" t="str">
        <f t="shared" si="163"/>
        <v>25–58</v>
      </c>
      <c r="S416" s="22" t="s">
        <v>74</v>
      </c>
      <c r="V416" s="48">
        <v>0.11373500260824206</v>
      </c>
      <c r="W416" s="25" t="str">
        <f t="shared" si="150"/>
        <v>0.07–0.11</v>
      </c>
      <c r="X416" s="22">
        <v>2</v>
      </c>
      <c r="Y416" s="22">
        <v>0</v>
      </c>
      <c r="Z416" s="22">
        <v>1</v>
      </c>
      <c r="AA416" s="22">
        <v>0</v>
      </c>
      <c r="AB416" s="22">
        <v>0</v>
      </c>
      <c r="AC416" s="22">
        <v>1</v>
      </c>
      <c r="AD416" s="22">
        <f t="shared" si="161"/>
        <v>7</v>
      </c>
      <c r="AF416" s="23" t="str">
        <f t="shared" si="144"/>
        <v>2000–4000</v>
      </c>
      <c r="AG416" s="18">
        <v>3170</v>
      </c>
      <c r="AH416" s="18">
        <v>3920</v>
      </c>
      <c r="AI416" s="27">
        <f t="shared" si="145"/>
        <v>0.21236006591318199</v>
      </c>
      <c r="AP416" s="23" t="str">
        <f t="shared" si="153"/>
        <v>30–40</v>
      </c>
      <c r="AQ416" s="24">
        <v>31.3</v>
      </c>
      <c r="AR416" s="24">
        <v>52.5</v>
      </c>
      <c r="AS416" s="27">
        <f t="shared" si="154"/>
        <v>0.51719507205147053</v>
      </c>
      <c r="AT416" s="50"/>
      <c r="AU416" s="50"/>
      <c r="AV416" s="51"/>
      <c r="AW416" s="50"/>
      <c r="AX416" s="50"/>
      <c r="AY416" s="51"/>
      <c r="AZ416" s="18">
        <v>99.221000000000004</v>
      </c>
      <c r="BA416" s="18">
        <v>205.8</v>
      </c>
      <c r="BB416" s="27">
        <f t="shared" si="164"/>
        <v>0.72955513796465243</v>
      </c>
      <c r="BK416" s="49"/>
    </row>
    <row r="417" spans="1:63" ht="13.95" customHeight="1" x14ac:dyDescent="0.25">
      <c r="A417" s="22">
        <v>414</v>
      </c>
      <c r="B417" s="22">
        <v>43</v>
      </c>
      <c r="C417" s="22" t="s">
        <v>461</v>
      </c>
      <c r="D417" s="22" t="s">
        <v>5</v>
      </c>
      <c r="E417" s="23">
        <v>29</v>
      </c>
      <c r="F417" s="23" t="str">
        <f t="shared" si="156"/>
        <v>&gt;0.5</v>
      </c>
      <c r="G417" s="24">
        <v>7.8</v>
      </c>
      <c r="H417" s="23" t="str">
        <f t="shared" si="157"/>
        <v>&gt;7.0</v>
      </c>
      <c r="K417" s="24">
        <v>8.1</v>
      </c>
      <c r="L417" s="23" t="str">
        <f t="shared" si="162"/>
        <v>&lt;10</v>
      </c>
      <c r="M417" s="18">
        <v>100</v>
      </c>
      <c r="N417" s="25" t="str">
        <f t="shared" si="159"/>
        <v>&lt;110</v>
      </c>
      <c r="O417" s="18">
        <v>50.38</v>
      </c>
      <c r="P417" s="25" t="str">
        <f t="shared" si="160"/>
        <v>&gt;44</v>
      </c>
      <c r="Q417" s="18">
        <v>49.8</v>
      </c>
      <c r="R417" s="25" t="str">
        <f t="shared" si="163"/>
        <v>25–58</v>
      </c>
      <c r="S417" s="22" t="s">
        <v>74</v>
      </c>
      <c r="V417" s="48">
        <v>0.11373500260824206</v>
      </c>
      <c r="W417" s="25" t="str">
        <f t="shared" si="150"/>
        <v>0.07–0.11</v>
      </c>
      <c r="X417" s="22">
        <v>2</v>
      </c>
      <c r="Y417" s="22">
        <v>0</v>
      </c>
      <c r="Z417" s="22">
        <v>1</v>
      </c>
      <c r="AA417" s="22">
        <v>0</v>
      </c>
      <c r="AB417" s="22">
        <v>0</v>
      </c>
      <c r="AC417" s="22">
        <v>1</v>
      </c>
      <c r="AD417" s="22">
        <f t="shared" si="161"/>
        <v>7</v>
      </c>
      <c r="AF417" s="23" t="str">
        <f t="shared" si="144"/>
        <v>4000–6000</v>
      </c>
      <c r="AG417" s="18">
        <v>4190</v>
      </c>
      <c r="AH417" s="18">
        <v>4920</v>
      </c>
      <c r="AI417" s="27">
        <f t="shared" si="145"/>
        <v>0.16060779657017035</v>
      </c>
      <c r="AP417" s="23" t="str">
        <f t="shared" si="153"/>
        <v>30–40</v>
      </c>
      <c r="AQ417" s="24">
        <v>36</v>
      </c>
      <c r="AR417" s="24">
        <v>69.099999999999994</v>
      </c>
      <c r="AS417" s="27">
        <f t="shared" si="154"/>
        <v>0.65203579231751407</v>
      </c>
      <c r="AT417" s="50"/>
      <c r="AU417" s="50"/>
      <c r="AV417" s="51"/>
      <c r="AW417" s="50"/>
      <c r="AX417" s="50"/>
      <c r="AY417" s="51"/>
      <c r="AZ417" s="18">
        <v>150.84</v>
      </c>
      <c r="BA417" s="18">
        <v>339.97199999999998</v>
      </c>
      <c r="BB417" s="27">
        <f t="shared" si="164"/>
        <v>0.81264358888768462</v>
      </c>
      <c r="BK417" s="49"/>
    </row>
    <row r="418" spans="1:63" ht="13.95" customHeight="1" x14ac:dyDescent="0.25">
      <c r="A418" s="22">
        <v>415</v>
      </c>
      <c r="B418" s="22">
        <v>43</v>
      </c>
      <c r="C418" s="22" t="s">
        <v>461</v>
      </c>
      <c r="D418" s="22" t="s">
        <v>5</v>
      </c>
      <c r="E418" s="23">
        <v>29</v>
      </c>
      <c r="F418" s="23" t="str">
        <f t="shared" si="156"/>
        <v>&gt;0.5</v>
      </c>
      <c r="G418" s="24">
        <v>7.8</v>
      </c>
      <c r="H418" s="23" t="str">
        <f t="shared" si="157"/>
        <v>&gt;7.0</v>
      </c>
      <c r="K418" s="24">
        <v>8.1</v>
      </c>
      <c r="L418" s="23" t="str">
        <f t="shared" si="162"/>
        <v>&lt;10</v>
      </c>
      <c r="M418" s="18">
        <v>100</v>
      </c>
      <c r="N418" s="25" t="str">
        <f t="shared" si="159"/>
        <v>&lt;110</v>
      </c>
      <c r="O418" s="18">
        <v>50.38</v>
      </c>
      <c r="P418" s="25" t="str">
        <f t="shared" si="160"/>
        <v>&gt;44</v>
      </c>
      <c r="Q418" s="18">
        <v>49.8</v>
      </c>
      <c r="R418" s="25" t="str">
        <f t="shared" si="163"/>
        <v>25–58</v>
      </c>
      <c r="S418" s="22" t="s">
        <v>74</v>
      </c>
      <c r="V418" s="48">
        <v>0.11373500260824206</v>
      </c>
      <c r="W418" s="25" t="str">
        <f t="shared" si="150"/>
        <v>0.07–0.11</v>
      </c>
      <c r="X418" s="22">
        <v>2</v>
      </c>
      <c r="Y418" s="22">
        <v>0</v>
      </c>
      <c r="Z418" s="22">
        <v>1</v>
      </c>
      <c r="AA418" s="22">
        <v>0</v>
      </c>
      <c r="AB418" s="22">
        <v>0</v>
      </c>
      <c r="AC418" s="22">
        <v>1</v>
      </c>
      <c r="AD418" s="22">
        <f t="shared" si="161"/>
        <v>7</v>
      </c>
      <c r="AF418" s="23" t="str">
        <f t="shared" si="144"/>
        <v>2000–4000</v>
      </c>
      <c r="AG418" s="18">
        <v>3610</v>
      </c>
      <c r="AH418" s="18">
        <v>4450</v>
      </c>
      <c r="AI418" s="27">
        <f t="shared" si="145"/>
        <v>0.20919632383335929</v>
      </c>
      <c r="AP418" s="23" t="str">
        <f t="shared" si="153"/>
        <v>30–40</v>
      </c>
      <c r="AQ418" s="24">
        <v>33.9</v>
      </c>
      <c r="AR418" s="24">
        <v>60.3</v>
      </c>
      <c r="AS418" s="27">
        <f t="shared" si="154"/>
        <v>0.57591708934673524</v>
      </c>
      <c r="AT418" s="50"/>
      <c r="AU418" s="50"/>
      <c r="AV418" s="51"/>
      <c r="AW418" s="50"/>
      <c r="AX418" s="50"/>
      <c r="AY418" s="51"/>
      <c r="AZ418" s="18">
        <v>122.379</v>
      </c>
      <c r="BA418" s="18">
        <v>268.33499999999998</v>
      </c>
      <c r="BB418" s="27">
        <f t="shared" si="164"/>
        <v>0.78511341318009431</v>
      </c>
      <c r="BK418" s="49"/>
    </row>
    <row r="419" spans="1:63" ht="13.95" customHeight="1" x14ac:dyDescent="0.25">
      <c r="A419" s="22">
        <v>416</v>
      </c>
      <c r="B419" s="22">
        <v>44</v>
      </c>
      <c r="C419" s="22" t="s">
        <v>523</v>
      </c>
      <c r="D419" s="22" t="s">
        <v>2</v>
      </c>
      <c r="E419" s="23">
        <v>1.575</v>
      </c>
      <c r="F419" s="23" t="str">
        <f t="shared" si="156"/>
        <v>&gt;0.5</v>
      </c>
      <c r="G419" s="24">
        <v>7.4499999999999993</v>
      </c>
      <c r="H419" s="23" t="str">
        <f t="shared" si="157"/>
        <v>&gt;7.0</v>
      </c>
      <c r="K419" s="24">
        <v>16.291800000000002</v>
      </c>
      <c r="L419" s="23" t="str">
        <f t="shared" si="162"/>
        <v>10–20</v>
      </c>
      <c r="M419" s="18">
        <v>120</v>
      </c>
      <c r="N419" s="25" t="str">
        <f t="shared" si="159"/>
        <v>110–180</v>
      </c>
      <c r="O419" s="18">
        <v>40.303999999999995</v>
      </c>
      <c r="P419" s="25" t="str">
        <f t="shared" si="160"/>
        <v>26–44</v>
      </c>
      <c r="Q419" s="18">
        <v>19.919999999999998</v>
      </c>
      <c r="R419" s="25" t="str">
        <f t="shared" si="163"/>
        <v>&lt;25</v>
      </c>
      <c r="S419" s="57" t="s">
        <v>8</v>
      </c>
      <c r="T419" s="40">
        <v>2</v>
      </c>
      <c r="U419" s="25" t="str">
        <f t="shared" ref="U419:U465" si="165">IF(T419&gt;3,"&gt;3", IF(T419&gt;1.5,"1.5–3","&lt;1.5" ))</f>
        <v>1.5–3</v>
      </c>
      <c r="V419" s="48">
        <v>0.04</v>
      </c>
      <c r="W419" s="25" t="str">
        <f t="shared" si="150"/>
        <v>&lt;0.07</v>
      </c>
      <c r="X419" s="22">
        <v>5</v>
      </c>
      <c r="Y419" s="22">
        <v>0</v>
      </c>
      <c r="Z419" s="22">
        <v>0</v>
      </c>
      <c r="AA419" s="22">
        <v>0</v>
      </c>
      <c r="AB419" s="22">
        <v>0</v>
      </c>
      <c r="AC419" s="22">
        <v>5</v>
      </c>
      <c r="AD419" s="22">
        <f t="shared" si="161"/>
        <v>5</v>
      </c>
      <c r="AE419" s="22">
        <v>4</v>
      </c>
      <c r="AF419" s="23" t="str">
        <f t="shared" si="144"/>
        <v>4000–6000</v>
      </c>
      <c r="AG419" s="18">
        <v>4826</v>
      </c>
      <c r="AH419" s="18">
        <v>4944</v>
      </c>
      <c r="AI419" s="27">
        <f t="shared" si="145"/>
        <v>2.4156752952549605E-2</v>
      </c>
      <c r="AP419" s="23" t="str">
        <f t="shared" si="153"/>
        <v>&gt;40</v>
      </c>
      <c r="AQ419" s="24">
        <v>52.59</v>
      </c>
      <c r="AR419" s="24">
        <v>59.51</v>
      </c>
      <c r="AS419" s="27">
        <f t="shared" si="154"/>
        <v>0.12361837805550785</v>
      </c>
      <c r="AT419" s="50"/>
      <c r="AU419" s="50"/>
      <c r="AV419" s="51"/>
      <c r="AW419" s="50"/>
      <c r="AX419" s="50"/>
      <c r="AY419" s="51"/>
      <c r="BI419" s="28">
        <v>3.4599999999999973</v>
      </c>
      <c r="BK419" s="49"/>
    </row>
    <row r="420" spans="1:63" ht="13.95" customHeight="1" x14ac:dyDescent="0.25">
      <c r="A420" s="22">
        <v>417</v>
      </c>
      <c r="B420" s="22">
        <v>44</v>
      </c>
      <c r="C420" s="22" t="s">
        <v>523</v>
      </c>
      <c r="D420" s="22" t="s">
        <v>2</v>
      </c>
      <c r="E420" s="23">
        <v>1.575</v>
      </c>
      <c r="F420" s="23" t="str">
        <f t="shared" si="156"/>
        <v>&gt;0.5</v>
      </c>
      <c r="G420" s="24">
        <v>7.4499999999999993</v>
      </c>
      <c r="H420" s="23" t="str">
        <f t="shared" si="157"/>
        <v>&gt;7.0</v>
      </c>
      <c r="K420" s="24">
        <v>16.291800000000002</v>
      </c>
      <c r="L420" s="23" t="str">
        <f t="shared" si="162"/>
        <v>10–20</v>
      </c>
      <c r="M420" s="18">
        <v>120</v>
      </c>
      <c r="N420" s="25" t="str">
        <f t="shared" si="159"/>
        <v>110–180</v>
      </c>
      <c r="O420" s="18">
        <v>40.303999999999995</v>
      </c>
      <c r="P420" s="25" t="str">
        <f t="shared" si="160"/>
        <v>26–44</v>
      </c>
      <c r="Q420" s="18">
        <v>19.919999999999998</v>
      </c>
      <c r="R420" s="25" t="str">
        <f t="shared" si="163"/>
        <v>&lt;25</v>
      </c>
      <c r="S420" s="57" t="s">
        <v>8</v>
      </c>
      <c r="T420" s="40">
        <v>0.2</v>
      </c>
      <c r="U420" s="25" t="str">
        <f t="shared" si="165"/>
        <v>&lt;1.5</v>
      </c>
      <c r="V420" s="48">
        <v>4.0000000000000001E-3</v>
      </c>
      <c r="W420" s="25" t="str">
        <f t="shared" si="150"/>
        <v>&lt;0.07</v>
      </c>
      <c r="X420" s="22">
        <v>5</v>
      </c>
      <c r="Y420" s="22">
        <v>0</v>
      </c>
      <c r="Z420" s="22">
        <v>0</v>
      </c>
      <c r="AA420" s="22">
        <v>0</v>
      </c>
      <c r="AB420" s="22">
        <v>0</v>
      </c>
      <c r="AC420" s="22">
        <v>5</v>
      </c>
      <c r="AD420" s="22">
        <f t="shared" si="161"/>
        <v>5</v>
      </c>
      <c r="AE420" s="22">
        <v>4</v>
      </c>
      <c r="AF420" s="23" t="str">
        <f t="shared" si="144"/>
        <v>4000–6000</v>
      </c>
      <c r="AG420" s="18">
        <v>4826</v>
      </c>
      <c r="AH420" s="18">
        <v>5122</v>
      </c>
      <c r="AI420" s="27">
        <f t="shared" si="145"/>
        <v>5.9527020574493432E-2</v>
      </c>
      <c r="AP420" s="23" t="str">
        <f t="shared" si="153"/>
        <v>&gt;40</v>
      </c>
      <c r="AQ420" s="24">
        <v>52.59</v>
      </c>
      <c r="AR420" s="24">
        <v>51.66</v>
      </c>
      <c r="AS420" s="27">
        <f t="shared" si="154"/>
        <v>-1.7842199933558494E-2</v>
      </c>
      <c r="AT420" s="50"/>
      <c r="AU420" s="50"/>
      <c r="AV420" s="51"/>
      <c r="AW420" s="50"/>
      <c r="AX420" s="50"/>
      <c r="AY420" s="51"/>
      <c r="BI420" s="28">
        <v>-4.6500000000000341</v>
      </c>
      <c r="BK420" s="49"/>
    </row>
    <row r="421" spans="1:63" ht="13.95" customHeight="1" x14ac:dyDescent="0.25">
      <c r="A421" s="22">
        <v>418</v>
      </c>
      <c r="B421" s="22">
        <v>44</v>
      </c>
      <c r="C421" s="22" t="s">
        <v>523</v>
      </c>
      <c r="D421" s="22" t="s">
        <v>2</v>
      </c>
      <c r="E421" s="23">
        <v>1.575</v>
      </c>
      <c r="F421" s="23" t="str">
        <f t="shared" si="156"/>
        <v>&gt;0.5</v>
      </c>
      <c r="G421" s="24">
        <v>7.4499999999999993</v>
      </c>
      <c r="H421" s="23" t="str">
        <f t="shared" si="157"/>
        <v>&gt;7.0</v>
      </c>
      <c r="K421" s="24">
        <v>16.291800000000002</v>
      </c>
      <c r="L421" s="23" t="str">
        <f t="shared" si="162"/>
        <v>10–20</v>
      </c>
      <c r="M421" s="18">
        <v>120</v>
      </c>
      <c r="N421" s="25" t="str">
        <f t="shared" si="159"/>
        <v>110–180</v>
      </c>
      <c r="O421" s="18">
        <v>40.303999999999995</v>
      </c>
      <c r="P421" s="25" t="str">
        <f t="shared" si="160"/>
        <v>26–44</v>
      </c>
      <c r="Q421" s="18">
        <v>19.919999999999998</v>
      </c>
      <c r="R421" s="25" t="str">
        <f t="shared" si="163"/>
        <v>&lt;25</v>
      </c>
      <c r="S421" s="57" t="s">
        <v>75</v>
      </c>
      <c r="T421" s="40">
        <v>0.2</v>
      </c>
      <c r="U421" s="25" t="str">
        <f t="shared" si="165"/>
        <v>&lt;1.5</v>
      </c>
      <c r="V421" s="48">
        <v>4.0000000000000001E-3</v>
      </c>
      <c r="W421" s="25" t="str">
        <f t="shared" si="150"/>
        <v>&lt;0.07</v>
      </c>
      <c r="X421" s="22">
        <v>5</v>
      </c>
      <c r="Y421" s="22">
        <v>0</v>
      </c>
      <c r="Z421" s="22">
        <v>0</v>
      </c>
      <c r="AA421" s="22">
        <v>0</v>
      </c>
      <c r="AB421" s="22">
        <v>0</v>
      </c>
      <c r="AC421" s="22">
        <v>5</v>
      </c>
      <c r="AD421" s="22">
        <f t="shared" si="161"/>
        <v>5</v>
      </c>
      <c r="AE421" s="22">
        <v>4</v>
      </c>
      <c r="AF421" s="23" t="str">
        <f t="shared" si="144"/>
        <v>4000–6000</v>
      </c>
      <c r="AG421" s="18">
        <v>4826</v>
      </c>
      <c r="AH421" s="18">
        <v>5347</v>
      </c>
      <c r="AI421" s="27">
        <f t="shared" si="145"/>
        <v>0.10251768876375453</v>
      </c>
      <c r="AP421" s="23" t="str">
        <f t="shared" si="153"/>
        <v>&gt;40</v>
      </c>
      <c r="AQ421" s="24">
        <v>52.59</v>
      </c>
      <c r="AR421" s="24">
        <v>52.97</v>
      </c>
      <c r="AS421" s="27">
        <f t="shared" si="154"/>
        <v>7.199727955182306E-3</v>
      </c>
      <c r="AT421" s="50"/>
      <c r="AU421" s="50"/>
      <c r="AV421" s="51"/>
      <c r="AW421" s="50"/>
      <c r="AX421" s="50"/>
      <c r="AY421" s="51"/>
      <c r="BI421" s="28">
        <v>1.8999999999999773</v>
      </c>
      <c r="BK421" s="49"/>
    </row>
    <row r="422" spans="1:63" ht="13.95" customHeight="1" x14ac:dyDescent="0.25">
      <c r="A422" s="22">
        <v>419</v>
      </c>
      <c r="B422" s="22">
        <v>44</v>
      </c>
      <c r="C422" s="22" t="s">
        <v>523</v>
      </c>
      <c r="D422" s="22" t="s">
        <v>2</v>
      </c>
      <c r="E422" s="23">
        <v>1.575</v>
      </c>
      <c r="F422" s="23" t="str">
        <f t="shared" si="156"/>
        <v>&gt;0.5</v>
      </c>
      <c r="G422" s="24">
        <v>7.4499999999999993</v>
      </c>
      <c r="H422" s="23" t="str">
        <f t="shared" si="157"/>
        <v>&gt;7.0</v>
      </c>
      <c r="K422" s="24">
        <v>16.291800000000002</v>
      </c>
      <c r="L422" s="23" t="str">
        <f t="shared" si="162"/>
        <v>10–20</v>
      </c>
      <c r="M422" s="18">
        <v>120</v>
      </c>
      <c r="N422" s="25" t="str">
        <f t="shared" si="159"/>
        <v>110–180</v>
      </c>
      <c r="O422" s="18">
        <v>40.303999999999995</v>
      </c>
      <c r="P422" s="25" t="str">
        <f t="shared" si="160"/>
        <v>26–44</v>
      </c>
      <c r="Q422" s="18">
        <v>19.919999999999998</v>
      </c>
      <c r="R422" s="25" t="str">
        <f t="shared" si="163"/>
        <v>&lt;25</v>
      </c>
      <c r="S422" s="57" t="s">
        <v>75</v>
      </c>
      <c r="T422" s="40">
        <v>0.02</v>
      </c>
      <c r="U422" s="25" t="str">
        <f t="shared" si="165"/>
        <v>&lt;1.5</v>
      </c>
      <c r="V422" s="48">
        <v>3.9999999999999996E-4</v>
      </c>
      <c r="W422" s="25" t="str">
        <f t="shared" si="150"/>
        <v>&lt;0.07</v>
      </c>
      <c r="X422" s="22">
        <v>5</v>
      </c>
      <c r="Y422" s="22">
        <v>0</v>
      </c>
      <c r="Z422" s="22">
        <v>0</v>
      </c>
      <c r="AA422" s="22">
        <v>0</v>
      </c>
      <c r="AB422" s="22">
        <v>0</v>
      </c>
      <c r="AC422" s="22">
        <v>5</v>
      </c>
      <c r="AD422" s="22">
        <f t="shared" si="161"/>
        <v>5</v>
      </c>
      <c r="AE422" s="22">
        <v>4</v>
      </c>
      <c r="AF422" s="23" t="str">
        <f t="shared" si="144"/>
        <v>4000–6000</v>
      </c>
      <c r="AG422" s="18">
        <v>4826</v>
      </c>
      <c r="AH422" s="18">
        <v>4744</v>
      </c>
      <c r="AI422" s="27">
        <f t="shared" si="145"/>
        <v>-1.7137305507415612E-2</v>
      </c>
      <c r="AP422" s="23" t="str">
        <f t="shared" si="153"/>
        <v>&gt;40</v>
      </c>
      <c r="AQ422" s="24">
        <v>52.59</v>
      </c>
      <c r="AR422" s="24">
        <v>50.19</v>
      </c>
      <c r="AS422" s="27">
        <f t="shared" si="154"/>
        <v>-4.6710183934410586E-2</v>
      </c>
      <c r="AT422" s="50"/>
      <c r="AU422" s="50"/>
      <c r="AV422" s="51"/>
      <c r="AW422" s="50"/>
      <c r="AX422" s="50"/>
      <c r="AY422" s="51"/>
      <c r="BK422" s="49"/>
    </row>
    <row r="423" spans="1:63" ht="13.95" customHeight="1" x14ac:dyDescent="0.25">
      <c r="A423" s="22">
        <v>420</v>
      </c>
      <c r="B423" s="22">
        <v>44</v>
      </c>
      <c r="C423" s="22" t="s">
        <v>523</v>
      </c>
      <c r="D423" s="22" t="s">
        <v>2</v>
      </c>
      <c r="E423" s="23">
        <v>1.575</v>
      </c>
      <c r="F423" s="23" t="str">
        <f t="shared" si="156"/>
        <v>&gt;0.5</v>
      </c>
      <c r="G423" s="24">
        <v>7.4499999999999993</v>
      </c>
      <c r="H423" s="23" t="str">
        <f t="shared" si="157"/>
        <v>&gt;7.0</v>
      </c>
      <c r="K423" s="24">
        <v>16.291800000000002</v>
      </c>
      <c r="L423" s="23" t="str">
        <f t="shared" si="162"/>
        <v>10–20</v>
      </c>
      <c r="M423" s="18">
        <v>120</v>
      </c>
      <c r="N423" s="25" t="str">
        <f t="shared" si="159"/>
        <v>110–180</v>
      </c>
      <c r="O423" s="18">
        <v>40.303999999999995</v>
      </c>
      <c r="P423" s="25" t="str">
        <f t="shared" si="160"/>
        <v>26–44</v>
      </c>
      <c r="Q423" s="18">
        <v>19.919999999999998</v>
      </c>
      <c r="R423" s="25" t="str">
        <f t="shared" si="163"/>
        <v>&lt;25</v>
      </c>
      <c r="S423" s="57" t="s">
        <v>8</v>
      </c>
      <c r="T423" s="40">
        <v>2</v>
      </c>
      <c r="U423" s="25" t="str">
        <f t="shared" si="165"/>
        <v>1.5–3</v>
      </c>
      <c r="V423" s="48">
        <v>0.04</v>
      </c>
      <c r="W423" s="25" t="str">
        <f t="shared" si="150"/>
        <v>&lt;0.07</v>
      </c>
      <c r="X423" s="22">
        <v>5</v>
      </c>
      <c r="Y423" s="22">
        <v>0</v>
      </c>
      <c r="Z423" s="22">
        <v>0</v>
      </c>
      <c r="AA423" s="22">
        <v>0</v>
      </c>
      <c r="AB423" s="22">
        <v>0</v>
      </c>
      <c r="AC423" s="22">
        <v>5</v>
      </c>
      <c r="AD423" s="22">
        <f t="shared" si="161"/>
        <v>5</v>
      </c>
      <c r="AE423" s="22">
        <v>4</v>
      </c>
      <c r="AF423" s="23" t="str">
        <f t="shared" si="144"/>
        <v>2000–4000</v>
      </c>
      <c r="AG423" s="18">
        <v>3199</v>
      </c>
      <c r="AH423" s="18">
        <v>3135</v>
      </c>
      <c r="AI423" s="27">
        <f t="shared" si="145"/>
        <v>-2.02090868824969E-2</v>
      </c>
      <c r="AP423" s="23" t="str">
        <f t="shared" si="153"/>
        <v>&gt;40</v>
      </c>
      <c r="AQ423" s="24">
        <v>43.97</v>
      </c>
      <c r="AR423" s="24">
        <v>64.45</v>
      </c>
      <c r="AS423" s="27">
        <f t="shared" si="154"/>
        <v>0.38238214619247779</v>
      </c>
      <c r="AT423" s="50"/>
      <c r="AU423" s="50"/>
      <c r="AV423" s="51"/>
      <c r="AW423" s="50"/>
      <c r="AX423" s="50"/>
      <c r="AY423" s="51"/>
      <c r="BI423" s="28">
        <v>10.240000000000002</v>
      </c>
      <c r="BK423" s="49"/>
    </row>
    <row r="424" spans="1:63" ht="13.95" customHeight="1" x14ac:dyDescent="0.25">
      <c r="A424" s="22">
        <v>421</v>
      </c>
      <c r="B424" s="22">
        <v>44</v>
      </c>
      <c r="C424" s="22" t="s">
        <v>523</v>
      </c>
      <c r="D424" s="22" t="s">
        <v>2</v>
      </c>
      <c r="E424" s="23">
        <v>1.575</v>
      </c>
      <c r="F424" s="23" t="str">
        <f t="shared" si="156"/>
        <v>&gt;0.5</v>
      </c>
      <c r="G424" s="24">
        <v>7.4499999999999993</v>
      </c>
      <c r="H424" s="23" t="str">
        <f t="shared" si="157"/>
        <v>&gt;7.0</v>
      </c>
      <c r="K424" s="24">
        <v>16.291800000000002</v>
      </c>
      <c r="L424" s="23" t="str">
        <f t="shared" si="162"/>
        <v>10–20</v>
      </c>
      <c r="M424" s="18">
        <v>120</v>
      </c>
      <c r="N424" s="25" t="str">
        <f t="shared" si="159"/>
        <v>110–180</v>
      </c>
      <c r="O424" s="18">
        <v>40.303999999999995</v>
      </c>
      <c r="P424" s="25" t="str">
        <f t="shared" si="160"/>
        <v>26–44</v>
      </c>
      <c r="Q424" s="18">
        <v>19.919999999999998</v>
      </c>
      <c r="R424" s="25" t="str">
        <f t="shared" si="163"/>
        <v>&lt;25</v>
      </c>
      <c r="S424" s="57" t="s">
        <v>8</v>
      </c>
      <c r="T424" s="40">
        <v>0.2</v>
      </c>
      <c r="U424" s="25" t="str">
        <f t="shared" si="165"/>
        <v>&lt;1.5</v>
      </c>
      <c r="V424" s="48">
        <v>4.0000000000000001E-3</v>
      </c>
      <c r="W424" s="25" t="str">
        <f t="shared" si="150"/>
        <v>&lt;0.07</v>
      </c>
      <c r="X424" s="22">
        <v>5</v>
      </c>
      <c r="Y424" s="22">
        <v>0</v>
      </c>
      <c r="Z424" s="22">
        <v>0</v>
      </c>
      <c r="AA424" s="22">
        <v>0</v>
      </c>
      <c r="AB424" s="22">
        <v>0</v>
      </c>
      <c r="AC424" s="22">
        <v>5</v>
      </c>
      <c r="AD424" s="22">
        <f t="shared" si="161"/>
        <v>5</v>
      </c>
      <c r="AE424" s="22">
        <v>4</v>
      </c>
      <c r="AF424" s="23" t="str">
        <f t="shared" si="144"/>
        <v>2000–4000</v>
      </c>
      <c r="AG424" s="18">
        <v>3199</v>
      </c>
      <c r="AH424" s="18">
        <v>3647</v>
      </c>
      <c r="AI424" s="27">
        <f t="shared" si="145"/>
        <v>0.1310666508591623</v>
      </c>
      <c r="AP424" s="23" t="str">
        <f t="shared" si="153"/>
        <v>&gt;40</v>
      </c>
      <c r="AQ424" s="24">
        <v>43.97</v>
      </c>
      <c r="AR424" s="24">
        <v>56.57</v>
      </c>
      <c r="AS424" s="27">
        <f t="shared" si="154"/>
        <v>0.25197122616234552</v>
      </c>
      <c r="AT424" s="50"/>
      <c r="AU424" s="50"/>
      <c r="AV424" s="51"/>
      <c r="AW424" s="50"/>
      <c r="AX424" s="50"/>
      <c r="AY424" s="51"/>
      <c r="BI424" s="28">
        <v>63.000000000000007</v>
      </c>
      <c r="BK424" s="49"/>
    </row>
    <row r="425" spans="1:63" ht="13.95" customHeight="1" x14ac:dyDescent="0.25">
      <c r="A425" s="22">
        <v>422</v>
      </c>
      <c r="B425" s="22">
        <v>44</v>
      </c>
      <c r="C425" s="22" t="s">
        <v>523</v>
      </c>
      <c r="D425" s="22" t="s">
        <v>2</v>
      </c>
      <c r="E425" s="23">
        <v>1.575</v>
      </c>
      <c r="F425" s="23" t="str">
        <f t="shared" si="156"/>
        <v>&gt;0.5</v>
      </c>
      <c r="G425" s="24">
        <v>7.4499999999999993</v>
      </c>
      <c r="H425" s="23" t="str">
        <f t="shared" si="157"/>
        <v>&gt;7.0</v>
      </c>
      <c r="K425" s="24">
        <v>16.291800000000002</v>
      </c>
      <c r="L425" s="23" t="str">
        <f t="shared" si="162"/>
        <v>10–20</v>
      </c>
      <c r="M425" s="18">
        <v>120</v>
      </c>
      <c r="N425" s="25" t="str">
        <f t="shared" si="159"/>
        <v>110–180</v>
      </c>
      <c r="O425" s="18">
        <v>40.303999999999995</v>
      </c>
      <c r="P425" s="25" t="str">
        <f t="shared" si="160"/>
        <v>26–44</v>
      </c>
      <c r="Q425" s="18">
        <v>19.919999999999998</v>
      </c>
      <c r="R425" s="25" t="str">
        <f t="shared" si="163"/>
        <v>&lt;25</v>
      </c>
      <c r="S425" s="57" t="s">
        <v>75</v>
      </c>
      <c r="T425" s="40">
        <v>0.2</v>
      </c>
      <c r="U425" s="25" t="str">
        <f t="shared" si="165"/>
        <v>&lt;1.5</v>
      </c>
      <c r="V425" s="48">
        <v>4.0000000000000001E-3</v>
      </c>
      <c r="W425" s="25" t="str">
        <f t="shared" si="150"/>
        <v>&lt;0.07</v>
      </c>
      <c r="X425" s="22">
        <v>5</v>
      </c>
      <c r="Y425" s="22">
        <v>0</v>
      </c>
      <c r="Z425" s="22">
        <v>0</v>
      </c>
      <c r="AA425" s="22">
        <v>0</v>
      </c>
      <c r="AB425" s="22">
        <v>0</v>
      </c>
      <c r="AC425" s="22">
        <v>5</v>
      </c>
      <c r="AD425" s="22">
        <f t="shared" si="161"/>
        <v>5</v>
      </c>
      <c r="AE425" s="22">
        <v>4</v>
      </c>
      <c r="AF425" s="23" t="str">
        <f t="shared" si="144"/>
        <v>2000–4000</v>
      </c>
      <c r="AG425" s="18">
        <v>3199</v>
      </c>
      <c r="AH425" s="18">
        <v>3786</v>
      </c>
      <c r="AI425" s="27">
        <f t="shared" si="145"/>
        <v>0.16847179181975011</v>
      </c>
      <c r="AP425" s="23" t="str">
        <f t="shared" si="153"/>
        <v>&gt;40</v>
      </c>
      <c r="AQ425" s="24">
        <v>43.97</v>
      </c>
      <c r="AR425" s="24">
        <v>55.92</v>
      </c>
      <c r="AS425" s="27">
        <f t="shared" si="154"/>
        <v>0.24041451473283604</v>
      </c>
      <c r="AT425" s="50"/>
      <c r="AU425" s="50"/>
      <c r="AV425" s="51"/>
      <c r="AW425" s="50"/>
      <c r="AX425" s="50"/>
      <c r="AY425" s="51"/>
      <c r="BI425" s="28">
        <v>59.750000000000014</v>
      </c>
      <c r="BK425" s="49"/>
    </row>
    <row r="426" spans="1:63" ht="13.95" customHeight="1" x14ac:dyDescent="0.25">
      <c r="A426" s="22">
        <v>423</v>
      </c>
      <c r="B426" s="22">
        <v>44</v>
      </c>
      <c r="C426" s="22" t="s">
        <v>523</v>
      </c>
      <c r="D426" s="22" t="s">
        <v>2</v>
      </c>
      <c r="E426" s="23">
        <v>1.575</v>
      </c>
      <c r="F426" s="23" t="str">
        <f t="shared" si="156"/>
        <v>&gt;0.5</v>
      </c>
      <c r="G426" s="24">
        <v>7.4499999999999993</v>
      </c>
      <c r="H426" s="23" t="str">
        <f t="shared" si="157"/>
        <v>&gt;7.0</v>
      </c>
      <c r="K426" s="24">
        <v>16.291800000000002</v>
      </c>
      <c r="L426" s="23" t="str">
        <f t="shared" si="162"/>
        <v>10–20</v>
      </c>
      <c r="M426" s="18">
        <v>120</v>
      </c>
      <c r="N426" s="25" t="str">
        <f t="shared" si="159"/>
        <v>110–180</v>
      </c>
      <c r="O426" s="18">
        <v>40.303999999999995</v>
      </c>
      <c r="P426" s="25" t="str">
        <f t="shared" si="160"/>
        <v>26–44</v>
      </c>
      <c r="Q426" s="18">
        <v>19.919999999999998</v>
      </c>
      <c r="R426" s="25" t="str">
        <f t="shared" si="163"/>
        <v>&lt;25</v>
      </c>
      <c r="S426" s="57" t="s">
        <v>75</v>
      </c>
      <c r="T426" s="40">
        <v>0.02</v>
      </c>
      <c r="U426" s="25" t="str">
        <f t="shared" si="165"/>
        <v>&lt;1.5</v>
      </c>
      <c r="V426" s="48">
        <v>3.9999999999999996E-4</v>
      </c>
      <c r="W426" s="25" t="str">
        <f t="shared" si="150"/>
        <v>&lt;0.07</v>
      </c>
      <c r="X426" s="22">
        <v>5</v>
      </c>
      <c r="Y426" s="22">
        <v>0</v>
      </c>
      <c r="Z426" s="22">
        <v>0</v>
      </c>
      <c r="AA426" s="22">
        <v>0</v>
      </c>
      <c r="AB426" s="22">
        <v>0</v>
      </c>
      <c r="AC426" s="22">
        <v>5</v>
      </c>
      <c r="AD426" s="22">
        <f t="shared" si="161"/>
        <v>5</v>
      </c>
      <c r="AE426" s="22">
        <v>4</v>
      </c>
      <c r="AF426" s="23" t="str">
        <f t="shared" ref="AF426:AF486" si="166">IF(AG426&gt;6000,"&gt;6000",IF(AG426&gt;4000,"4000–6000",IF(AG426&gt;2000,"2000–4000","&lt;2000")))</f>
        <v>2000–4000</v>
      </c>
      <c r="AG426" s="18">
        <v>3199</v>
      </c>
      <c r="AH426" s="18">
        <v>2920</v>
      </c>
      <c r="AI426" s="27">
        <f t="shared" ref="AI426:AI486" si="167">LN(AH426/AG426)</f>
        <v>-9.1254644687190536E-2</v>
      </c>
      <c r="AP426" s="23" t="str">
        <f t="shared" si="153"/>
        <v>&gt;40</v>
      </c>
      <c r="AQ426" s="24">
        <v>43.97</v>
      </c>
      <c r="AR426" s="24">
        <v>46.19</v>
      </c>
      <c r="AS426" s="27">
        <f t="shared" si="154"/>
        <v>4.9255741249795162E-2</v>
      </c>
      <c r="AT426" s="50"/>
      <c r="AU426" s="50"/>
      <c r="AV426" s="51"/>
      <c r="AW426" s="50"/>
      <c r="AX426" s="50"/>
      <c r="AY426" s="51"/>
      <c r="BI426" s="28">
        <v>110.99999999999994</v>
      </c>
      <c r="BK426" s="49"/>
    </row>
    <row r="427" spans="1:63" ht="13.95" customHeight="1" x14ac:dyDescent="0.25">
      <c r="A427" s="22">
        <v>424</v>
      </c>
      <c r="B427" s="22">
        <v>44</v>
      </c>
      <c r="C427" s="22" t="s">
        <v>523</v>
      </c>
      <c r="D427" s="22" t="s">
        <v>2</v>
      </c>
      <c r="E427" s="23">
        <v>2.7450000000000001</v>
      </c>
      <c r="F427" s="23" t="str">
        <f t="shared" si="156"/>
        <v>&gt;0.5</v>
      </c>
      <c r="G427" s="24">
        <v>7.55</v>
      </c>
      <c r="H427" s="23" t="str">
        <f t="shared" si="157"/>
        <v>&gt;7.0</v>
      </c>
      <c r="K427" s="24">
        <v>19.826000000000001</v>
      </c>
      <c r="L427" s="23" t="str">
        <f t="shared" si="162"/>
        <v>10–20</v>
      </c>
      <c r="M427" s="18">
        <v>120</v>
      </c>
      <c r="N427" s="25" t="str">
        <f t="shared" si="159"/>
        <v>110–180</v>
      </c>
      <c r="O427" s="18">
        <v>40.303999999999995</v>
      </c>
      <c r="P427" s="25" t="str">
        <f t="shared" si="160"/>
        <v>26–44</v>
      </c>
      <c r="Q427" s="18">
        <v>19.919999999999998</v>
      </c>
      <c r="R427" s="25" t="str">
        <f t="shared" si="163"/>
        <v>&lt;25</v>
      </c>
      <c r="S427" s="57" t="s">
        <v>8</v>
      </c>
      <c r="T427" s="40">
        <v>2</v>
      </c>
      <c r="U427" s="25" t="str">
        <f t="shared" si="165"/>
        <v>1.5–3</v>
      </c>
      <c r="V427" s="48">
        <v>0.04</v>
      </c>
      <c r="W427" s="25" t="str">
        <f t="shared" si="150"/>
        <v>&lt;0.07</v>
      </c>
      <c r="X427" s="22">
        <v>5</v>
      </c>
      <c r="Y427" s="22">
        <v>0</v>
      </c>
      <c r="Z427" s="22">
        <v>0</v>
      </c>
      <c r="AA427" s="22">
        <v>0</v>
      </c>
      <c r="AB427" s="22">
        <v>0</v>
      </c>
      <c r="AC427" s="22">
        <v>5</v>
      </c>
      <c r="AD427" s="22">
        <f t="shared" si="161"/>
        <v>5</v>
      </c>
      <c r="AE427" s="22">
        <v>4</v>
      </c>
      <c r="AF427" s="23" t="str">
        <f t="shared" si="166"/>
        <v>4000–6000</v>
      </c>
      <c r="AG427" s="18">
        <v>5693</v>
      </c>
      <c r="AH427" s="18">
        <v>4464</v>
      </c>
      <c r="AI427" s="27">
        <f t="shared" si="167"/>
        <v>-0.243192124889935</v>
      </c>
      <c r="AP427" s="23" t="str">
        <f t="shared" si="153"/>
        <v>&gt;40</v>
      </c>
      <c r="AQ427" s="24">
        <v>53.58</v>
      </c>
      <c r="AR427" s="24">
        <v>68.95</v>
      </c>
      <c r="AS427" s="27">
        <f t="shared" si="154"/>
        <v>0.25220574012284819</v>
      </c>
      <c r="AT427" s="50"/>
      <c r="AU427" s="50"/>
      <c r="AV427" s="51"/>
      <c r="AW427" s="50"/>
      <c r="AX427" s="50"/>
      <c r="AY427" s="51"/>
      <c r="BI427" s="28">
        <v>7.6850000000000023</v>
      </c>
      <c r="BK427" s="49"/>
    </row>
    <row r="428" spans="1:63" ht="13.95" customHeight="1" x14ac:dyDescent="0.25">
      <c r="A428" s="22">
        <v>425</v>
      </c>
      <c r="B428" s="22">
        <v>44</v>
      </c>
      <c r="C428" s="22" t="s">
        <v>523</v>
      </c>
      <c r="D428" s="22" t="s">
        <v>2</v>
      </c>
      <c r="E428" s="23">
        <v>2.7450000000000001</v>
      </c>
      <c r="F428" s="23" t="str">
        <f t="shared" si="156"/>
        <v>&gt;0.5</v>
      </c>
      <c r="G428" s="24">
        <v>7.55</v>
      </c>
      <c r="H428" s="23" t="str">
        <f t="shared" si="157"/>
        <v>&gt;7.0</v>
      </c>
      <c r="K428" s="24">
        <v>19.826000000000001</v>
      </c>
      <c r="L428" s="23" t="str">
        <f t="shared" si="162"/>
        <v>10–20</v>
      </c>
      <c r="M428" s="18">
        <v>120</v>
      </c>
      <c r="N428" s="25" t="str">
        <f t="shared" si="159"/>
        <v>110–180</v>
      </c>
      <c r="O428" s="18">
        <v>40.303999999999995</v>
      </c>
      <c r="P428" s="25" t="str">
        <f t="shared" si="160"/>
        <v>26–44</v>
      </c>
      <c r="Q428" s="18">
        <v>19.919999999999998</v>
      </c>
      <c r="R428" s="25" t="str">
        <f t="shared" si="163"/>
        <v>&lt;25</v>
      </c>
      <c r="S428" s="57" t="s">
        <v>8</v>
      </c>
      <c r="T428" s="40">
        <v>0.2</v>
      </c>
      <c r="U428" s="25" t="str">
        <f t="shared" si="165"/>
        <v>&lt;1.5</v>
      </c>
      <c r="V428" s="48">
        <v>4.0000000000000001E-3</v>
      </c>
      <c r="W428" s="25" t="str">
        <f t="shared" si="150"/>
        <v>&lt;0.07</v>
      </c>
      <c r="X428" s="22">
        <v>5</v>
      </c>
      <c r="Y428" s="22">
        <v>0</v>
      </c>
      <c r="Z428" s="22">
        <v>0</v>
      </c>
      <c r="AA428" s="22">
        <v>0</v>
      </c>
      <c r="AB428" s="22">
        <v>0</v>
      </c>
      <c r="AC428" s="22">
        <v>5</v>
      </c>
      <c r="AD428" s="22">
        <f t="shared" si="161"/>
        <v>5</v>
      </c>
      <c r="AE428" s="22">
        <v>4</v>
      </c>
      <c r="AF428" s="23" t="str">
        <f t="shared" si="166"/>
        <v>4000–6000</v>
      </c>
      <c r="AG428" s="18">
        <v>5693</v>
      </c>
      <c r="AH428" s="18">
        <v>4464</v>
      </c>
      <c r="AI428" s="27">
        <f t="shared" si="167"/>
        <v>-0.243192124889935</v>
      </c>
      <c r="AP428" s="23" t="str">
        <f t="shared" si="153"/>
        <v>&gt;40</v>
      </c>
      <c r="AQ428" s="24">
        <v>53.58</v>
      </c>
      <c r="AR428" s="24">
        <v>55.01</v>
      </c>
      <c r="AS428" s="27">
        <f t="shared" si="154"/>
        <v>2.6339122770903948E-2</v>
      </c>
      <c r="AT428" s="50"/>
      <c r="AU428" s="50"/>
      <c r="AV428" s="51"/>
      <c r="AW428" s="50"/>
      <c r="AX428" s="50"/>
      <c r="AY428" s="51"/>
      <c r="BI428" s="28">
        <v>7.1499999999999986</v>
      </c>
      <c r="BK428" s="49"/>
    </row>
    <row r="429" spans="1:63" ht="13.95" customHeight="1" x14ac:dyDescent="0.25">
      <c r="A429" s="22">
        <v>426</v>
      </c>
      <c r="B429" s="22">
        <v>44</v>
      </c>
      <c r="C429" s="22" t="s">
        <v>523</v>
      </c>
      <c r="D429" s="22" t="s">
        <v>2</v>
      </c>
      <c r="E429" s="23">
        <v>2.7450000000000001</v>
      </c>
      <c r="F429" s="23" t="str">
        <f t="shared" si="156"/>
        <v>&gt;0.5</v>
      </c>
      <c r="G429" s="24">
        <v>7.55</v>
      </c>
      <c r="H429" s="23" t="str">
        <f t="shared" si="157"/>
        <v>&gt;7.0</v>
      </c>
      <c r="K429" s="24">
        <v>19.826000000000001</v>
      </c>
      <c r="L429" s="23" t="str">
        <f t="shared" si="162"/>
        <v>10–20</v>
      </c>
      <c r="M429" s="18">
        <v>120</v>
      </c>
      <c r="N429" s="25" t="str">
        <f t="shared" si="159"/>
        <v>110–180</v>
      </c>
      <c r="O429" s="18">
        <v>40.303999999999995</v>
      </c>
      <c r="P429" s="25" t="str">
        <f t="shared" si="160"/>
        <v>26–44</v>
      </c>
      <c r="Q429" s="18">
        <v>19.919999999999998</v>
      </c>
      <c r="R429" s="25" t="str">
        <f t="shared" si="163"/>
        <v>&lt;25</v>
      </c>
      <c r="S429" s="57" t="s">
        <v>75</v>
      </c>
      <c r="T429" s="40">
        <v>0.2</v>
      </c>
      <c r="U429" s="25" t="str">
        <f t="shared" si="165"/>
        <v>&lt;1.5</v>
      </c>
      <c r="V429" s="48">
        <v>4.0000000000000001E-3</v>
      </c>
      <c r="W429" s="25" t="str">
        <f t="shared" si="150"/>
        <v>&lt;0.07</v>
      </c>
      <c r="X429" s="22">
        <v>5</v>
      </c>
      <c r="Y429" s="22">
        <v>0</v>
      </c>
      <c r="Z429" s="22">
        <v>0</v>
      </c>
      <c r="AA429" s="22">
        <v>0</v>
      </c>
      <c r="AB429" s="22">
        <v>0</v>
      </c>
      <c r="AC429" s="22">
        <v>5</v>
      </c>
      <c r="AD429" s="22">
        <f t="shared" si="161"/>
        <v>5</v>
      </c>
      <c r="AE429" s="22">
        <v>4</v>
      </c>
      <c r="AF429" s="23" t="str">
        <f t="shared" si="166"/>
        <v>4000–6000</v>
      </c>
      <c r="AG429" s="18">
        <v>5693</v>
      </c>
      <c r="AH429" s="18">
        <v>5272</v>
      </c>
      <c r="AI429" s="27">
        <f t="shared" si="167"/>
        <v>-7.6827552768738691E-2</v>
      </c>
      <c r="AP429" s="23" t="str">
        <f t="shared" si="153"/>
        <v>&gt;40</v>
      </c>
      <c r="AQ429" s="24">
        <v>53.58</v>
      </c>
      <c r="AR429" s="24">
        <v>64.84</v>
      </c>
      <c r="AS429" s="27">
        <f t="shared" si="154"/>
        <v>0.19074683275101281</v>
      </c>
      <c r="AT429" s="50"/>
      <c r="AU429" s="50"/>
      <c r="AV429" s="51"/>
      <c r="AW429" s="50"/>
      <c r="AX429" s="50"/>
      <c r="AY429" s="51"/>
      <c r="BI429" s="28">
        <v>56.300000000000026</v>
      </c>
      <c r="BK429" s="49"/>
    </row>
    <row r="430" spans="1:63" ht="13.95" customHeight="1" x14ac:dyDescent="0.25">
      <c r="A430" s="22">
        <v>427</v>
      </c>
      <c r="B430" s="22">
        <v>44</v>
      </c>
      <c r="C430" s="22" t="s">
        <v>523</v>
      </c>
      <c r="D430" s="22" t="s">
        <v>2</v>
      </c>
      <c r="E430" s="23">
        <v>2.7450000000000001</v>
      </c>
      <c r="F430" s="23" t="str">
        <f t="shared" si="156"/>
        <v>&gt;0.5</v>
      </c>
      <c r="G430" s="24">
        <v>7.55</v>
      </c>
      <c r="H430" s="23" t="str">
        <f t="shared" si="157"/>
        <v>&gt;7.0</v>
      </c>
      <c r="K430" s="24">
        <v>19.826000000000001</v>
      </c>
      <c r="L430" s="23" t="str">
        <f t="shared" si="162"/>
        <v>10–20</v>
      </c>
      <c r="M430" s="18">
        <v>120</v>
      </c>
      <c r="N430" s="25" t="str">
        <f t="shared" si="159"/>
        <v>110–180</v>
      </c>
      <c r="O430" s="18">
        <v>40.303999999999995</v>
      </c>
      <c r="P430" s="25" t="str">
        <f t="shared" si="160"/>
        <v>26–44</v>
      </c>
      <c r="Q430" s="18">
        <v>19.919999999999998</v>
      </c>
      <c r="R430" s="25" t="str">
        <f t="shared" si="163"/>
        <v>&lt;25</v>
      </c>
      <c r="S430" s="57" t="s">
        <v>75</v>
      </c>
      <c r="T430" s="40">
        <v>0.02</v>
      </c>
      <c r="U430" s="25" t="str">
        <f t="shared" si="165"/>
        <v>&lt;1.5</v>
      </c>
      <c r="V430" s="48">
        <v>3.9999999999999996E-4</v>
      </c>
      <c r="W430" s="25" t="str">
        <f t="shared" si="150"/>
        <v>&lt;0.07</v>
      </c>
      <c r="X430" s="22">
        <v>5</v>
      </c>
      <c r="Y430" s="22">
        <v>0</v>
      </c>
      <c r="Z430" s="22">
        <v>0</v>
      </c>
      <c r="AA430" s="22">
        <v>0</v>
      </c>
      <c r="AB430" s="22">
        <v>0</v>
      </c>
      <c r="AC430" s="22">
        <v>5</v>
      </c>
      <c r="AD430" s="22">
        <f t="shared" si="161"/>
        <v>5</v>
      </c>
      <c r="AE430" s="22">
        <v>4</v>
      </c>
      <c r="AF430" s="23" t="str">
        <f t="shared" si="166"/>
        <v>4000–6000</v>
      </c>
      <c r="AG430" s="18">
        <v>5693</v>
      </c>
      <c r="AH430" s="18">
        <v>6113</v>
      </c>
      <c r="AI430" s="27">
        <f t="shared" si="167"/>
        <v>7.1180301077643574E-2</v>
      </c>
      <c r="AP430" s="23" t="str">
        <f t="shared" si="153"/>
        <v>&gt;40</v>
      </c>
      <c r="AQ430" s="24">
        <v>53.58</v>
      </c>
      <c r="AR430" s="24">
        <v>55.87</v>
      </c>
      <c r="AS430" s="27">
        <f t="shared" si="154"/>
        <v>4.18516993545947E-2</v>
      </c>
      <c r="AT430" s="50"/>
      <c r="AU430" s="50"/>
      <c r="AV430" s="51"/>
      <c r="AW430" s="50"/>
      <c r="AX430" s="50"/>
      <c r="AY430" s="51"/>
      <c r="BI430" s="28">
        <v>114.49999999999996</v>
      </c>
      <c r="BK430" s="49"/>
    </row>
    <row r="431" spans="1:63" ht="13.95" customHeight="1" x14ac:dyDescent="0.25">
      <c r="A431" s="22">
        <v>428</v>
      </c>
      <c r="B431" s="22">
        <v>44</v>
      </c>
      <c r="C431" s="22" t="s">
        <v>523</v>
      </c>
      <c r="D431" s="22" t="s">
        <v>2</v>
      </c>
      <c r="E431" s="23">
        <v>2.7450000000000001</v>
      </c>
      <c r="F431" s="23" t="str">
        <f t="shared" si="156"/>
        <v>&gt;0.5</v>
      </c>
      <c r="G431" s="24">
        <v>7.55</v>
      </c>
      <c r="H431" s="23" t="str">
        <f t="shared" si="157"/>
        <v>&gt;7.0</v>
      </c>
      <c r="K431" s="24">
        <v>19.826000000000001</v>
      </c>
      <c r="L431" s="23" t="str">
        <f t="shared" si="162"/>
        <v>10–20</v>
      </c>
      <c r="M431" s="18">
        <v>120</v>
      </c>
      <c r="N431" s="25" t="str">
        <f t="shared" si="159"/>
        <v>110–180</v>
      </c>
      <c r="O431" s="18">
        <v>40.303999999999995</v>
      </c>
      <c r="P431" s="25" t="str">
        <f t="shared" si="160"/>
        <v>26–44</v>
      </c>
      <c r="Q431" s="18">
        <v>19.919999999999998</v>
      </c>
      <c r="R431" s="25" t="str">
        <f t="shared" si="163"/>
        <v>&lt;25</v>
      </c>
      <c r="S431" s="57" t="s">
        <v>8</v>
      </c>
      <c r="T431" s="40">
        <v>2</v>
      </c>
      <c r="U431" s="25" t="str">
        <f t="shared" si="165"/>
        <v>1.5–3</v>
      </c>
      <c r="V431" s="48">
        <v>0.04</v>
      </c>
      <c r="W431" s="25" t="str">
        <f t="shared" ref="W431:W472" si="168">IF(V431&gt;0.114,"&gt;0.11", IF(V431&gt;0.068,"0.07–0.11","&lt;0.07" ))</f>
        <v>&lt;0.07</v>
      </c>
      <c r="X431" s="22">
        <v>5</v>
      </c>
      <c r="Y431" s="22">
        <v>0</v>
      </c>
      <c r="Z431" s="22">
        <v>0</v>
      </c>
      <c r="AA431" s="22">
        <v>0</v>
      </c>
      <c r="AB431" s="22">
        <v>0</v>
      </c>
      <c r="AC431" s="22">
        <v>5</v>
      </c>
      <c r="AD431" s="22">
        <f t="shared" si="161"/>
        <v>5</v>
      </c>
      <c r="AE431" s="22">
        <v>4</v>
      </c>
      <c r="AF431" s="23" t="str">
        <f t="shared" si="166"/>
        <v>2000–4000</v>
      </c>
      <c r="AG431" s="18">
        <v>2812</v>
      </c>
      <c r="AH431" s="18">
        <v>2562</v>
      </c>
      <c r="AI431" s="27">
        <f t="shared" si="167"/>
        <v>-9.3107770473875973E-2</v>
      </c>
      <c r="AP431" s="23" t="str">
        <f t="shared" si="153"/>
        <v>&gt;40</v>
      </c>
      <c r="AQ431" s="24">
        <v>59.71</v>
      </c>
      <c r="AR431" s="24">
        <v>77.72</v>
      </c>
      <c r="AS431" s="27">
        <f t="shared" si="154"/>
        <v>0.26361311395033826</v>
      </c>
      <c r="AT431" s="50"/>
      <c r="AU431" s="50"/>
      <c r="AV431" s="51"/>
      <c r="AW431" s="50"/>
      <c r="AX431" s="50"/>
      <c r="AY431" s="51"/>
      <c r="BI431" s="28">
        <v>9.004999999999999</v>
      </c>
      <c r="BK431" s="49"/>
    </row>
    <row r="432" spans="1:63" ht="13.95" customHeight="1" x14ac:dyDescent="0.25">
      <c r="A432" s="22">
        <v>429</v>
      </c>
      <c r="B432" s="22">
        <v>44</v>
      </c>
      <c r="C432" s="22" t="s">
        <v>523</v>
      </c>
      <c r="D432" s="22" t="s">
        <v>2</v>
      </c>
      <c r="E432" s="23">
        <v>2.7450000000000001</v>
      </c>
      <c r="F432" s="23" t="str">
        <f t="shared" si="156"/>
        <v>&gt;0.5</v>
      </c>
      <c r="G432" s="24">
        <v>7.55</v>
      </c>
      <c r="H432" s="23" t="str">
        <f t="shared" si="157"/>
        <v>&gt;7.0</v>
      </c>
      <c r="K432" s="24">
        <v>19.826000000000001</v>
      </c>
      <c r="L432" s="23" t="str">
        <f t="shared" si="162"/>
        <v>10–20</v>
      </c>
      <c r="M432" s="18">
        <v>120</v>
      </c>
      <c r="N432" s="25" t="str">
        <f t="shared" si="159"/>
        <v>110–180</v>
      </c>
      <c r="O432" s="18">
        <v>40.303999999999995</v>
      </c>
      <c r="P432" s="25" t="str">
        <f t="shared" si="160"/>
        <v>26–44</v>
      </c>
      <c r="Q432" s="18">
        <v>19.919999999999998</v>
      </c>
      <c r="R432" s="25" t="str">
        <f t="shared" si="163"/>
        <v>&lt;25</v>
      </c>
      <c r="S432" s="57" t="s">
        <v>8</v>
      </c>
      <c r="T432" s="40">
        <v>0.2</v>
      </c>
      <c r="U432" s="25" t="str">
        <f t="shared" si="165"/>
        <v>&lt;1.5</v>
      </c>
      <c r="V432" s="48">
        <v>4.0000000000000001E-3</v>
      </c>
      <c r="W432" s="25" t="str">
        <f t="shared" si="168"/>
        <v>&lt;0.07</v>
      </c>
      <c r="X432" s="22">
        <v>5</v>
      </c>
      <c r="Y432" s="22">
        <v>0</v>
      </c>
      <c r="Z432" s="22">
        <v>0</v>
      </c>
      <c r="AA432" s="22">
        <v>0</v>
      </c>
      <c r="AB432" s="22">
        <v>0</v>
      </c>
      <c r="AC432" s="22">
        <v>5</v>
      </c>
      <c r="AD432" s="22">
        <f t="shared" si="161"/>
        <v>5</v>
      </c>
      <c r="AE432" s="22">
        <v>4</v>
      </c>
      <c r="AF432" s="23" t="str">
        <f t="shared" si="166"/>
        <v>2000–4000</v>
      </c>
      <c r="AG432" s="18">
        <v>2812</v>
      </c>
      <c r="AH432" s="18">
        <v>2394</v>
      </c>
      <c r="AI432" s="27">
        <f t="shared" si="167"/>
        <v>-0.16093036681263712</v>
      </c>
      <c r="AP432" s="23" t="str">
        <f t="shared" si="153"/>
        <v>&gt;40</v>
      </c>
      <c r="AQ432" s="24">
        <v>59.71</v>
      </c>
      <c r="AR432" s="24">
        <v>62.12</v>
      </c>
      <c r="AS432" s="27">
        <f t="shared" si="154"/>
        <v>3.9568487721585131E-2</v>
      </c>
      <c r="AT432" s="50"/>
      <c r="AU432" s="50"/>
      <c r="AV432" s="51"/>
      <c r="AW432" s="50"/>
      <c r="AX432" s="50"/>
      <c r="AY432" s="51"/>
      <c r="BI432" s="28">
        <v>12.049999999999983</v>
      </c>
      <c r="BK432" s="49"/>
    </row>
    <row r="433" spans="1:63" ht="13.95" customHeight="1" x14ac:dyDescent="0.25">
      <c r="A433" s="22">
        <v>430</v>
      </c>
      <c r="B433" s="22">
        <v>44</v>
      </c>
      <c r="C433" s="22" t="s">
        <v>523</v>
      </c>
      <c r="D433" s="22" t="s">
        <v>2</v>
      </c>
      <c r="E433" s="23">
        <v>2.7450000000000001</v>
      </c>
      <c r="F433" s="23" t="str">
        <f t="shared" si="156"/>
        <v>&gt;0.5</v>
      </c>
      <c r="G433" s="24">
        <v>7.55</v>
      </c>
      <c r="H433" s="23" t="str">
        <f t="shared" si="157"/>
        <v>&gt;7.0</v>
      </c>
      <c r="K433" s="24">
        <v>19.826000000000001</v>
      </c>
      <c r="L433" s="23" t="str">
        <f t="shared" si="162"/>
        <v>10–20</v>
      </c>
      <c r="M433" s="18">
        <v>120</v>
      </c>
      <c r="N433" s="25" t="str">
        <f t="shared" si="159"/>
        <v>110–180</v>
      </c>
      <c r="O433" s="18">
        <v>40.303999999999995</v>
      </c>
      <c r="P433" s="25" t="str">
        <f t="shared" si="160"/>
        <v>26–44</v>
      </c>
      <c r="Q433" s="18">
        <v>19.919999999999998</v>
      </c>
      <c r="R433" s="25" t="str">
        <f t="shared" si="163"/>
        <v>&lt;25</v>
      </c>
      <c r="S433" s="57" t="s">
        <v>75</v>
      </c>
      <c r="T433" s="40">
        <v>0.2</v>
      </c>
      <c r="U433" s="25" t="str">
        <f t="shared" si="165"/>
        <v>&lt;1.5</v>
      </c>
      <c r="V433" s="48">
        <v>4.0000000000000001E-3</v>
      </c>
      <c r="W433" s="25" t="str">
        <f t="shared" si="168"/>
        <v>&lt;0.07</v>
      </c>
      <c r="X433" s="22">
        <v>5</v>
      </c>
      <c r="Y433" s="22">
        <v>0</v>
      </c>
      <c r="Z433" s="22">
        <v>0</v>
      </c>
      <c r="AA433" s="22">
        <v>0</v>
      </c>
      <c r="AB433" s="22">
        <v>0</v>
      </c>
      <c r="AC433" s="22">
        <v>5</v>
      </c>
      <c r="AD433" s="22">
        <f t="shared" si="161"/>
        <v>5</v>
      </c>
      <c r="AE433" s="22">
        <v>4</v>
      </c>
      <c r="AF433" s="23" t="str">
        <f t="shared" si="166"/>
        <v>2000–4000</v>
      </c>
      <c r="AG433" s="18">
        <v>2812</v>
      </c>
      <c r="AH433" s="18">
        <v>2817</v>
      </c>
      <c r="AI433" s="27">
        <f t="shared" si="167"/>
        <v>1.7765149458171805E-3</v>
      </c>
      <c r="AP433" s="23" t="str">
        <f t="shared" si="153"/>
        <v>&gt;40</v>
      </c>
      <c r="AQ433" s="24">
        <v>59.71</v>
      </c>
      <c r="AR433" s="24">
        <v>70.97</v>
      </c>
      <c r="AS433" s="27">
        <f t="shared" si="154"/>
        <v>0.17275774197799049</v>
      </c>
      <c r="AT433" s="50"/>
      <c r="AU433" s="50"/>
      <c r="AV433" s="51"/>
      <c r="AW433" s="50"/>
      <c r="AX433" s="50"/>
      <c r="AY433" s="51"/>
      <c r="BI433" s="28">
        <v>56.29999999999999</v>
      </c>
      <c r="BK433" s="49"/>
    </row>
    <row r="434" spans="1:63" ht="13.95" customHeight="1" x14ac:dyDescent="0.25">
      <c r="A434" s="22">
        <v>431</v>
      </c>
      <c r="B434" s="22">
        <v>44</v>
      </c>
      <c r="C434" s="22" t="s">
        <v>523</v>
      </c>
      <c r="D434" s="22" t="s">
        <v>2</v>
      </c>
      <c r="E434" s="23">
        <v>2.7450000000000001</v>
      </c>
      <c r="F434" s="23" t="str">
        <f t="shared" si="156"/>
        <v>&gt;0.5</v>
      </c>
      <c r="G434" s="24">
        <v>7.55</v>
      </c>
      <c r="H434" s="23" t="str">
        <f t="shared" si="157"/>
        <v>&gt;7.0</v>
      </c>
      <c r="K434" s="24">
        <v>19.826000000000001</v>
      </c>
      <c r="L434" s="23" t="str">
        <f t="shared" si="162"/>
        <v>10–20</v>
      </c>
      <c r="M434" s="18">
        <v>120</v>
      </c>
      <c r="N434" s="25" t="str">
        <f t="shared" si="159"/>
        <v>110–180</v>
      </c>
      <c r="O434" s="18">
        <v>40.303999999999995</v>
      </c>
      <c r="P434" s="25" t="str">
        <f t="shared" si="160"/>
        <v>26–44</v>
      </c>
      <c r="Q434" s="18">
        <v>19.919999999999998</v>
      </c>
      <c r="R434" s="25" t="str">
        <f t="shared" si="163"/>
        <v>&lt;25</v>
      </c>
      <c r="S434" s="57" t="s">
        <v>75</v>
      </c>
      <c r="T434" s="40">
        <v>0.02</v>
      </c>
      <c r="U434" s="25" t="str">
        <f t="shared" si="165"/>
        <v>&lt;1.5</v>
      </c>
      <c r="V434" s="48">
        <v>3.9999999999999996E-4</v>
      </c>
      <c r="W434" s="25" t="str">
        <f t="shared" si="168"/>
        <v>&lt;0.07</v>
      </c>
      <c r="X434" s="22">
        <v>5</v>
      </c>
      <c r="Y434" s="22">
        <v>0</v>
      </c>
      <c r="Z434" s="22">
        <v>0</v>
      </c>
      <c r="AA434" s="22">
        <v>0</v>
      </c>
      <c r="AB434" s="22">
        <v>0</v>
      </c>
      <c r="AC434" s="22">
        <v>5</v>
      </c>
      <c r="AD434" s="22">
        <f t="shared" si="161"/>
        <v>5</v>
      </c>
      <c r="AE434" s="22">
        <v>4</v>
      </c>
      <c r="AF434" s="23" t="str">
        <f t="shared" si="166"/>
        <v>2000–4000</v>
      </c>
      <c r="AG434" s="18">
        <v>2812</v>
      </c>
      <c r="AH434" s="18">
        <v>2945</v>
      </c>
      <c r="AI434" s="27">
        <f t="shared" si="167"/>
        <v>4.6212843155131626E-2</v>
      </c>
      <c r="AP434" s="23" t="str">
        <f t="shared" ref="AP434:AP478" si="169">IF(AQ434&gt;40,"&gt;40",IF(AQ434&gt;30,"30–40",IF(AQ434&gt;20,"20–30","&lt;20")))</f>
        <v>&gt;40</v>
      </c>
      <c r="AQ434" s="24">
        <v>59.71</v>
      </c>
      <c r="AR434" s="24">
        <v>60.93</v>
      </c>
      <c r="AS434" s="27">
        <f t="shared" ref="AS434:AS478" si="170">LN(AR434/AQ434)</f>
        <v>2.0226153701502041E-2</v>
      </c>
      <c r="AT434" s="50"/>
      <c r="AU434" s="50"/>
      <c r="AV434" s="51"/>
      <c r="AW434" s="50"/>
      <c r="AX434" s="50"/>
      <c r="AY434" s="51"/>
      <c r="BI434" s="28">
        <v>60.999999999999943</v>
      </c>
      <c r="BK434" s="49"/>
    </row>
    <row r="435" spans="1:63" ht="13.95" customHeight="1" x14ac:dyDescent="0.25">
      <c r="A435" s="22">
        <v>432</v>
      </c>
      <c r="B435" s="22">
        <v>44</v>
      </c>
      <c r="C435" s="22" t="s">
        <v>523</v>
      </c>
      <c r="D435" s="22" t="s">
        <v>2</v>
      </c>
      <c r="E435" s="23">
        <v>0.37</v>
      </c>
      <c r="F435" s="23" t="str">
        <f t="shared" si="156"/>
        <v>≤0.5</v>
      </c>
      <c r="G435" s="24">
        <v>7.35</v>
      </c>
      <c r="H435" s="23" t="str">
        <f t="shared" si="157"/>
        <v>&gt;7.0</v>
      </c>
      <c r="K435" s="24">
        <v>11.378399999999997</v>
      </c>
      <c r="L435" s="23" t="str">
        <f t="shared" si="162"/>
        <v>10–20</v>
      </c>
      <c r="M435" s="18">
        <v>120</v>
      </c>
      <c r="N435" s="25" t="str">
        <f t="shared" si="159"/>
        <v>110–180</v>
      </c>
      <c r="O435" s="18">
        <v>40.303999999999995</v>
      </c>
      <c r="P435" s="25" t="str">
        <f t="shared" si="160"/>
        <v>26–44</v>
      </c>
      <c r="Q435" s="18">
        <v>19.919999999999998</v>
      </c>
      <c r="R435" s="25" t="str">
        <f t="shared" si="163"/>
        <v>&lt;25</v>
      </c>
      <c r="S435" s="57" t="s">
        <v>8</v>
      </c>
      <c r="T435" s="40">
        <v>2</v>
      </c>
      <c r="U435" s="25" t="str">
        <f t="shared" si="165"/>
        <v>1.5–3</v>
      </c>
      <c r="V435" s="48">
        <v>0.04</v>
      </c>
      <c r="W435" s="25" t="str">
        <f t="shared" si="168"/>
        <v>&lt;0.07</v>
      </c>
      <c r="X435" s="22">
        <v>5</v>
      </c>
      <c r="Y435" s="22">
        <v>0</v>
      </c>
      <c r="Z435" s="22">
        <v>0</v>
      </c>
      <c r="AA435" s="22">
        <v>0</v>
      </c>
      <c r="AB435" s="22">
        <v>0</v>
      </c>
      <c r="AC435" s="22">
        <v>5</v>
      </c>
      <c r="AD435" s="22">
        <f t="shared" si="161"/>
        <v>5</v>
      </c>
      <c r="AE435" s="22">
        <v>4</v>
      </c>
      <c r="AF435" s="23" t="str">
        <f t="shared" si="166"/>
        <v>4000–6000</v>
      </c>
      <c r="AG435" s="18">
        <v>4747</v>
      </c>
      <c r="AH435" s="18">
        <v>4866</v>
      </c>
      <c r="AI435" s="27">
        <f t="shared" si="167"/>
        <v>2.4759404792149779E-2</v>
      </c>
      <c r="AP435" s="23" t="str">
        <f t="shared" si="169"/>
        <v>30–40</v>
      </c>
      <c r="AQ435" s="24">
        <v>32.79</v>
      </c>
      <c r="AR435" s="24">
        <v>53.2</v>
      </c>
      <c r="AS435" s="27">
        <f t="shared" si="170"/>
        <v>0.48393480549104195</v>
      </c>
      <c r="AT435" s="50"/>
      <c r="AU435" s="50"/>
      <c r="AV435" s="51"/>
      <c r="AW435" s="50"/>
      <c r="AX435" s="50"/>
      <c r="AY435" s="51"/>
      <c r="BI435" s="28">
        <v>10.205000000000002</v>
      </c>
      <c r="BK435" s="49"/>
    </row>
    <row r="436" spans="1:63" ht="13.95" customHeight="1" x14ac:dyDescent="0.25">
      <c r="A436" s="22">
        <v>433</v>
      </c>
      <c r="B436" s="22">
        <v>44</v>
      </c>
      <c r="C436" s="22" t="s">
        <v>523</v>
      </c>
      <c r="D436" s="22" t="s">
        <v>2</v>
      </c>
      <c r="E436" s="23">
        <v>0.37</v>
      </c>
      <c r="F436" s="23" t="str">
        <f t="shared" si="156"/>
        <v>≤0.5</v>
      </c>
      <c r="G436" s="24">
        <v>7.35</v>
      </c>
      <c r="H436" s="23" t="str">
        <f t="shared" si="157"/>
        <v>&gt;7.0</v>
      </c>
      <c r="K436" s="24">
        <v>11.378399999999997</v>
      </c>
      <c r="L436" s="23" t="str">
        <f t="shared" si="162"/>
        <v>10–20</v>
      </c>
      <c r="M436" s="18">
        <v>120</v>
      </c>
      <c r="N436" s="25" t="str">
        <f t="shared" si="159"/>
        <v>110–180</v>
      </c>
      <c r="O436" s="18">
        <v>40.303999999999995</v>
      </c>
      <c r="P436" s="25" t="str">
        <f t="shared" si="160"/>
        <v>26–44</v>
      </c>
      <c r="Q436" s="18">
        <v>19.919999999999998</v>
      </c>
      <c r="R436" s="25" t="str">
        <f t="shared" si="163"/>
        <v>&lt;25</v>
      </c>
      <c r="S436" s="57" t="s">
        <v>8</v>
      </c>
      <c r="T436" s="40">
        <v>0.2</v>
      </c>
      <c r="U436" s="25" t="str">
        <f t="shared" si="165"/>
        <v>&lt;1.5</v>
      </c>
      <c r="V436" s="48">
        <v>4.0000000000000001E-3</v>
      </c>
      <c r="W436" s="25" t="str">
        <f t="shared" si="168"/>
        <v>&lt;0.07</v>
      </c>
      <c r="X436" s="22">
        <v>5</v>
      </c>
      <c r="Y436" s="22">
        <v>0</v>
      </c>
      <c r="Z436" s="22">
        <v>0</v>
      </c>
      <c r="AA436" s="22">
        <v>0</v>
      </c>
      <c r="AB436" s="22">
        <v>0</v>
      </c>
      <c r="AC436" s="22">
        <v>5</v>
      </c>
      <c r="AD436" s="22">
        <f t="shared" si="161"/>
        <v>5</v>
      </c>
      <c r="AE436" s="22">
        <v>4</v>
      </c>
      <c r="AF436" s="23" t="str">
        <f t="shared" si="166"/>
        <v>4000–6000</v>
      </c>
      <c r="AG436" s="18">
        <v>4747</v>
      </c>
      <c r="AH436" s="18">
        <v>4908</v>
      </c>
      <c r="AI436" s="27">
        <f t="shared" si="167"/>
        <v>3.3353687279483991E-2</v>
      </c>
      <c r="AP436" s="23" t="str">
        <f t="shared" si="169"/>
        <v>30–40</v>
      </c>
      <c r="AQ436" s="24">
        <v>32.79</v>
      </c>
      <c r="AR436" s="24">
        <v>38.43</v>
      </c>
      <c r="AS436" s="27">
        <f t="shared" si="170"/>
        <v>0.15871481372019575</v>
      </c>
      <c r="AT436" s="50"/>
      <c r="AU436" s="50"/>
      <c r="AV436" s="51"/>
      <c r="AW436" s="50"/>
      <c r="AX436" s="50"/>
      <c r="AY436" s="51"/>
      <c r="BI436" s="28">
        <v>28.200000000000003</v>
      </c>
      <c r="BK436" s="49"/>
    </row>
    <row r="437" spans="1:63" ht="13.95" customHeight="1" x14ac:dyDescent="0.25">
      <c r="A437" s="22">
        <v>434</v>
      </c>
      <c r="B437" s="22">
        <v>44</v>
      </c>
      <c r="C437" s="22" t="s">
        <v>523</v>
      </c>
      <c r="D437" s="22" t="s">
        <v>2</v>
      </c>
      <c r="E437" s="23">
        <v>0.37</v>
      </c>
      <c r="F437" s="23" t="str">
        <f t="shared" si="156"/>
        <v>≤0.5</v>
      </c>
      <c r="G437" s="24">
        <v>7.35</v>
      </c>
      <c r="H437" s="23" t="str">
        <f t="shared" si="157"/>
        <v>&gt;7.0</v>
      </c>
      <c r="K437" s="24">
        <v>11.378399999999997</v>
      </c>
      <c r="L437" s="23" t="str">
        <f t="shared" si="162"/>
        <v>10–20</v>
      </c>
      <c r="M437" s="18">
        <v>120</v>
      </c>
      <c r="N437" s="25" t="str">
        <f t="shared" si="159"/>
        <v>110–180</v>
      </c>
      <c r="O437" s="18">
        <v>40.303999999999995</v>
      </c>
      <c r="P437" s="25" t="str">
        <f t="shared" si="160"/>
        <v>26–44</v>
      </c>
      <c r="Q437" s="18">
        <v>19.919999999999998</v>
      </c>
      <c r="R437" s="25" t="str">
        <f t="shared" si="163"/>
        <v>&lt;25</v>
      </c>
      <c r="S437" s="57" t="s">
        <v>75</v>
      </c>
      <c r="T437" s="40">
        <v>0.2</v>
      </c>
      <c r="U437" s="25" t="str">
        <f t="shared" si="165"/>
        <v>&lt;1.5</v>
      </c>
      <c r="V437" s="48">
        <v>4.0000000000000001E-3</v>
      </c>
      <c r="W437" s="25" t="str">
        <f t="shared" si="168"/>
        <v>&lt;0.07</v>
      </c>
      <c r="X437" s="22">
        <v>5</v>
      </c>
      <c r="Y437" s="22">
        <v>0</v>
      </c>
      <c r="Z437" s="22">
        <v>0</v>
      </c>
      <c r="AA437" s="22">
        <v>0</v>
      </c>
      <c r="AB437" s="22">
        <v>0</v>
      </c>
      <c r="AC437" s="22">
        <v>5</v>
      </c>
      <c r="AD437" s="22">
        <f t="shared" si="161"/>
        <v>5</v>
      </c>
      <c r="AE437" s="22">
        <v>4</v>
      </c>
      <c r="AF437" s="23" t="str">
        <f t="shared" si="166"/>
        <v>4000–6000</v>
      </c>
      <c r="AG437" s="18">
        <v>4747</v>
      </c>
      <c r="AH437" s="18">
        <v>5195</v>
      </c>
      <c r="AI437" s="27">
        <f t="shared" si="167"/>
        <v>9.0183784982009685E-2</v>
      </c>
      <c r="AP437" s="23" t="str">
        <f t="shared" si="169"/>
        <v>30–40</v>
      </c>
      <c r="AQ437" s="24">
        <v>32.79</v>
      </c>
      <c r="AR437" s="24">
        <v>45.38</v>
      </c>
      <c r="AS437" s="27">
        <f t="shared" si="170"/>
        <v>0.32494788849513895</v>
      </c>
      <c r="AT437" s="50"/>
      <c r="AU437" s="50"/>
      <c r="AV437" s="51"/>
      <c r="AW437" s="50"/>
      <c r="AX437" s="50"/>
      <c r="AY437" s="51"/>
      <c r="BI437" s="28">
        <v>62.950000000000017</v>
      </c>
      <c r="BK437" s="49"/>
    </row>
    <row r="438" spans="1:63" ht="13.95" customHeight="1" x14ac:dyDescent="0.25">
      <c r="A438" s="22">
        <v>435</v>
      </c>
      <c r="B438" s="22">
        <v>44</v>
      </c>
      <c r="C438" s="22" t="s">
        <v>523</v>
      </c>
      <c r="D438" s="22" t="s">
        <v>2</v>
      </c>
      <c r="E438" s="23">
        <v>0.37</v>
      </c>
      <c r="F438" s="23" t="str">
        <f t="shared" si="156"/>
        <v>≤0.5</v>
      </c>
      <c r="G438" s="24">
        <v>7.35</v>
      </c>
      <c r="H438" s="23" t="str">
        <f t="shared" si="157"/>
        <v>&gt;7.0</v>
      </c>
      <c r="K438" s="24">
        <v>11.378399999999997</v>
      </c>
      <c r="L438" s="23" t="str">
        <f t="shared" si="162"/>
        <v>10–20</v>
      </c>
      <c r="M438" s="18">
        <v>120</v>
      </c>
      <c r="N438" s="25" t="str">
        <f t="shared" si="159"/>
        <v>110–180</v>
      </c>
      <c r="O438" s="18">
        <v>40.303999999999995</v>
      </c>
      <c r="P438" s="25" t="str">
        <f t="shared" si="160"/>
        <v>26–44</v>
      </c>
      <c r="Q438" s="18">
        <v>19.919999999999998</v>
      </c>
      <c r="R438" s="25" t="str">
        <f t="shared" si="163"/>
        <v>&lt;25</v>
      </c>
      <c r="S438" s="57" t="s">
        <v>75</v>
      </c>
      <c r="T438" s="40">
        <v>0.02</v>
      </c>
      <c r="U438" s="25" t="str">
        <f t="shared" si="165"/>
        <v>&lt;1.5</v>
      </c>
      <c r="V438" s="48">
        <v>3.9999999999999996E-4</v>
      </c>
      <c r="W438" s="25" t="str">
        <f t="shared" si="168"/>
        <v>&lt;0.07</v>
      </c>
      <c r="X438" s="22">
        <v>5</v>
      </c>
      <c r="Y438" s="22">
        <v>0</v>
      </c>
      <c r="Z438" s="22">
        <v>0</v>
      </c>
      <c r="AA438" s="22">
        <v>0</v>
      </c>
      <c r="AB438" s="22">
        <v>0</v>
      </c>
      <c r="AC438" s="22">
        <v>5</v>
      </c>
      <c r="AD438" s="22">
        <f t="shared" si="161"/>
        <v>5</v>
      </c>
      <c r="AE438" s="22">
        <v>4</v>
      </c>
      <c r="AF438" s="23" t="str">
        <f t="shared" si="166"/>
        <v>4000–6000</v>
      </c>
      <c r="AG438" s="18">
        <v>4747</v>
      </c>
      <c r="AH438" s="18">
        <v>4990</v>
      </c>
      <c r="AI438" s="27">
        <f t="shared" si="167"/>
        <v>4.9923070194246244E-2</v>
      </c>
      <c r="AP438" s="23" t="str">
        <f t="shared" si="169"/>
        <v>30–40</v>
      </c>
      <c r="AQ438" s="24">
        <v>32.79</v>
      </c>
      <c r="AR438" s="24">
        <v>31.05</v>
      </c>
      <c r="AS438" s="27">
        <f t="shared" si="170"/>
        <v>-5.452478247706901E-2</v>
      </c>
      <c r="AT438" s="50"/>
      <c r="AU438" s="50"/>
      <c r="AV438" s="51"/>
      <c r="AW438" s="50"/>
      <c r="AX438" s="50"/>
      <c r="AY438" s="51"/>
      <c r="BI438" s="28">
        <v>-86.999999999999915</v>
      </c>
      <c r="BK438" s="49"/>
    </row>
    <row r="439" spans="1:63" ht="13.95" customHeight="1" x14ac:dyDescent="0.25">
      <c r="A439" s="22">
        <v>436</v>
      </c>
      <c r="B439" s="22">
        <v>44</v>
      </c>
      <c r="C439" s="22" t="s">
        <v>523</v>
      </c>
      <c r="D439" s="22" t="s">
        <v>2</v>
      </c>
      <c r="E439" s="23">
        <v>0.37</v>
      </c>
      <c r="F439" s="23" t="str">
        <f t="shared" si="156"/>
        <v>≤0.5</v>
      </c>
      <c r="G439" s="24">
        <v>7.35</v>
      </c>
      <c r="H439" s="23" t="str">
        <f t="shared" si="157"/>
        <v>&gt;7.0</v>
      </c>
      <c r="K439" s="24">
        <v>11.378399999999997</v>
      </c>
      <c r="L439" s="23" t="str">
        <f t="shared" si="162"/>
        <v>10–20</v>
      </c>
      <c r="M439" s="18">
        <v>120</v>
      </c>
      <c r="N439" s="25" t="str">
        <f t="shared" si="159"/>
        <v>110–180</v>
      </c>
      <c r="O439" s="18">
        <v>40.303999999999995</v>
      </c>
      <c r="P439" s="25" t="str">
        <f t="shared" si="160"/>
        <v>26–44</v>
      </c>
      <c r="Q439" s="18">
        <v>19.919999999999998</v>
      </c>
      <c r="R439" s="25" t="str">
        <f t="shared" si="163"/>
        <v>&lt;25</v>
      </c>
      <c r="S439" s="57" t="s">
        <v>8</v>
      </c>
      <c r="T439" s="40">
        <v>2</v>
      </c>
      <c r="U439" s="25" t="str">
        <f t="shared" si="165"/>
        <v>1.5–3</v>
      </c>
      <c r="V439" s="48">
        <v>0.04</v>
      </c>
      <c r="W439" s="25" t="str">
        <f t="shared" si="168"/>
        <v>&lt;0.07</v>
      </c>
      <c r="X439" s="22">
        <v>5</v>
      </c>
      <c r="Y439" s="22">
        <v>0</v>
      </c>
      <c r="Z439" s="22">
        <v>0</v>
      </c>
      <c r="AA439" s="22">
        <v>0</v>
      </c>
      <c r="AB439" s="22">
        <v>0</v>
      </c>
      <c r="AC439" s="22">
        <v>5</v>
      </c>
      <c r="AD439" s="22">
        <f t="shared" si="161"/>
        <v>5</v>
      </c>
      <c r="AE439" s="22">
        <v>4</v>
      </c>
      <c r="AF439" s="23" t="str">
        <f t="shared" si="166"/>
        <v>2000–4000</v>
      </c>
      <c r="AG439" s="18">
        <v>3381</v>
      </c>
      <c r="AH439" s="18">
        <v>3249</v>
      </c>
      <c r="AI439" s="27">
        <f t="shared" si="167"/>
        <v>-3.9824267038785631E-2</v>
      </c>
      <c r="AP439" s="23" t="str">
        <f t="shared" si="169"/>
        <v>30–40</v>
      </c>
      <c r="AQ439" s="24">
        <v>39.020000000000003</v>
      </c>
      <c r="AR439" s="24">
        <v>56.1</v>
      </c>
      <c r="AS439" s="27">
        <f t="shared" si="170"/>
        <v>0.36306147733368543</v>
      </c>
      <c r="AT439" s="50"/>
      <c r="AU439" s="50"/>
      <c r="AV439" s="51"/>
      <c r="AW439" s="50"/>
      <c r="AX439" s="50"/>
      <c r="AY439" s="51"/>
      <c r="BI439" s="28">
        <v>8.5399999999999991</v>
      </c>
      <c r="BK439" s="49"/>
    </row>
    <row r="440" spans="1:63" ht="13.95" customHeight="1" x14ac:dyDescent="0.25">
      <c r="A440" s="22">
        <v>437</v>
      </c>
      <c r="B440" s="22">
        <v>44</v>
      </c>
      <c r="C440" s="22" t="s">
        <v>523</v>
      </c>
      <c r="D440" s="22" t="s">
        <v>2</v>
      </c>
      <c r="E440" s="23">
        <v>0.37</v>
      </c>
      <c r="F440" s="23" t="str">
        <f t="shared" si="156"/>
        <v>≤0.5</v>
      </c>
      <c r="G440" s="24">
        <v>7.35</v>
      </c>
      <c r="H440" s="23" t="str">
        <f t="shared" si="157"/>
        <v>&gt;7.0</v>
      </c>
      <c r="K440" s="24">
        <v>11.378399999999997</v>
      </c>
      <c r="L440" s="23" t="str">
        <f t="shared" si="162"/>
        <v>10–20</v>
      </c>
      <c r="M440" s="18">
        <v>120</v>
      </c>
      <c r="N440" s="25" t="str">
        <f t="shared" si="159"/>
        <v>110–180</v>
      </c>
      <c r="O440" s="18">
        <v>40.303999999999995</v>
      </c>
      <c r="P440" s="25" t="str">
        <f t="shared" si="160"/>
        <v>26–44</v>
      </c>
      <c r="Q440" s="18">
        <v>19.919999999999998</v>
      </c>
      <c r="R440" s="25" t="str">
        <f t="shared" si="163"/>
        <v>&lt;25</v>
      </c>
      <c r="S440" s="57" t="s">
        <v>8</v>
      </c>
      <c r="T440" s="40">
        <v>0.2</v>
      </c>
      <c r="U440" s="25" t="str">
        <f t="shared" si="165"/>
        <v>&lt;1.5</v>
      </c>
      <c r="V440" s="48">
        <v>4.0000000000000001E-3</v>
      </c>
      <c r="W440" s="25" t="str">
        <f t="shared" si="168"/>
        <v>&lt;0.07</v>
      </c>
      <c r="X440" s="22">
        <v>5</v>
      </c>
      <c r="Y440" s="22">
        <v>0</v>
      </c>
      <c r="Z440" s="22">
        <v>0</v>
      </c>
      <c r="AA440" s="22">
        <v>0</v>
      </c>
      <c r="AB440" s="22">
        <v>0</v>
      </c>
      <c r="AC440" s="22">
        <v>5</v>
      </c>
      <c r="AD440" s="22">
        <f t="shared" si="161"/>
        <v>5</v>
      </c>
      <c r="AE440" s="22">
        <v>4</v>
      </c>
      <c r="AF440" s="23" t="str">
        <f t="shared" si="166"/>
        <v>2000–4000</v>
      </c>
      <c r="AG440" s="18">
        <v>3381</v>
      </c>
      <c r="AH440" s="18">
        <v>3435</v>
      </c>
      <c r="AI440" s="27">
        <f t="shared" si="167"/>
        <v>1.5845401948563719E-2</v>
      </c>
      <c r="AP440" s="23" t="str">
        <f t="shared" si="169"/>
        <v>30–40</v>
      </c>
      <c r="AQ440" s="24">
        <v>39.020000000000003</v>
      </c>
      <c r="AR440" s="24">
        <v>41.32</v>
      </c>
      <c r="AS440" s="27">
        <f t="shared" si="170"/>
        <v>5.7272309056472598E-2</v>
      </c>
      <c r="AT440" s="50"/>
      <c r="AU440" s="50"/>
      <c r="AV440" s="51"/>
      <c r="AW440" s="50"/>
      <c r="AX440" s="50"/>
      <c r="AY440" s="51"/>
      <c r="BI440" s="28">
        <v>11.499999999999986</v>
      </c>
      <c r="BK440" s="49"/>
    </row>
    <row r="441" spans="1:63" ht="13.95" customHeight="1" x14ac:dyDescent="0.25">
      <c r="A441" s="22">
        <v>438</v>
      </c>
      <c r="B441" s="22">
        <v>44</v>
      </c>
      <c r="C441" s="22" t="s">
        <v>523</v>
      </c>
      <c r="D441" s="22" t="s">
        <v>2</v>
      </c>
      <c r="E441" s="23">
        <v>0.37</v>
      </c>
      <c r="F441" s="23" t="str">
        <f t="shared" si="156"/>
        <v>≤0.5</v>
      </c>
      <c r="G441" s="24">
        <v>7.35</v>
      </c>
      <c r="H441" s="23" t="str">
        <f t="shared" si="157"/>
        <v>&gt;7.0</v>
      </c>
      <c r="K441" s="24">
        <v>11.378399999999997</v>
      </c>
      <c r="L441" s="23" t="str">
        <f t="shared" si="162"/>
        <v>10–20</v>
      </c>
      <c r="M441" s="18">
        <v>120</v>
      </c>
      <c r="N441" s="25" t="str">
        <f t="shared" si="159"/>
        <v>110–180</v>
      </c>
      <c r="O441" s="18">
        <v>40.303999999999995</v>
      </c>
      <c r="P441" s="25" t="str">
        <f t="shared" si="160"/>
        <v>26–44</v>
      </c>
      <c r="Q441" s="18">
        <v>19.919999999999998</v>
      </c>
      <c r="R441" s="25" t="str">
        <f t="shared" si="163"/>
        <v>&lt;25</v>
      </c>
      <c r="S441" s="57" t="s">
        <v>75</v>
      </c>
      <c r="T441" s="40">
        <v>0.2</v>
      </c>
      <c r="U441" s="25" t="str">
        <f t="shared" si="165"/>
        <v>&lt;1.5</v>
      </c>
      <c r="V441" s="48">
        <v>4.0000000000000001E-3</v>
      </c>
      <c r="W441" s="25" t="str">
        <f t="shared" si="168"/>
        <v>&lt;0.07</v>
      </c>
      <c r="X441" s="22">
        <v>5</v>
      </c>
      <c r="Y441" s="22">
        <v>0</v>
      </c>
      <c r="Z441" s="22">
        <v>0</v>
      </c>
      <c r="AA441" s="22">
        <v>0</v>
      </c>
      <c r="AB441" s="22">
        <v>0</v>
      </c>
      <c r="AC441" s="22">
        <v>5</v>
      </c>
      <c r="AD441" s="22">
        <f t="shared" si="161"/>
        <v>5</v>
      </c>
      <c r="AE441" s="22">
        <v>4</v>
      </c>
      <c r="AF441" s="23" t="str">
        <f t="shared" si="166"/>
        <v>2000–4000</v>
      </c>
      <c r="AG441" s="18">
        <v>3381</v>
      </c>
      <c r="AH441" s="18">
        <v>3791</v>
      </c>
      <c r="AI441" s="27">
        <f t="shared" si="167"/>
        <v>0.11445831280844877</v>
      </c>
      <c r="AP441" s="23" t="str">
        <f t="shared" si="169"/>
        <v>30–40</v>
      </c>
      <c r="AQ441" s="24">
        <v>39.020000000000003</v>
      </c>
      <c r="AR441" s="24">
        <v>48.17</v>
      </c>
      <c r="AS441" s="27">
        <f t="shared" si="170"/>
        <v>0.21066208544716414</v>
      </c>
      <c r="AT441" s="50"/>
      <c r="AU441" s="50"/>
      <c r="AV441" s="51"/>
      <c r="AW441" s="50"/>
      <c r="AX441" s="50"/>
      <c r="AY441" s="51"/>
      <c r="BI441" s="28">
        <v>45.749999999999993</v>
      </c>
      <c r="BK441" s="49"/>
    </row>
    <row r="442" spans="1:63" ht="13.95" customHeight="1" x14ac:dyDescent="0.25">
      <c r="A442" s="22">
        <v>439</v>
      </c>
      <c r="B442" s="22">
        <v>44</v>
      </c>
      <c r="C442" s="22" t="s">
        <v>523</v>
      </c>
      <c r="D442" s="22" t="s">
        <v>2</v>
      </c>
      <c r="E442" s="23">
        <v>0.37</v>
      </c>
      <c r="F442" s="23" t="str">
        <f t="shared" si="156"/>
        <v>≤0.5</v>
      </c>
      <c r="G442" s="24">
        <v>7.35</v>
      </c>
      <c r="H442" s="23" t="str">
        <f t="shared" si="157"/>
        <v>&gt;7.0</v>
      </c>
      <c r="K442" s="24">
        <v>11.378399999999997</v>
      </c>
      <c r="L442" s="23" t="str">
        <f t="shared" si="162"/>
        <v>10–20</v>
      </c>
      <c r="M442" s="18">
        <v>120</v>
      </c>
      <c r="N442" s="25" t="str">
        <f t="shared" si="159"/>
        <v>110–180</v>
      </c>
      <c r="O442" s="18">
        <v>40.303999999999995</v>
      </c>
      <c r="P442" s="25" t="str">
        <f t="shared" si="160"/>
        <v>26–44</v>
      </c>
      <c r="Q442" s="18">
        <v>19.919999999999998</v>
      </c>
      <c r="R442" s="25" t="str">
        <f t="shared" si="163"/>
        <v>&lt;25</v>
      </c>
      <c r="S442" s="57" t="s">
        <v>75</v>
      </c>
      <c r="T442" s="40">
        <v>0.02</v>
      </c>
      <c r="U442" s="25" t="str">
        <f t="shared" si="165"/>
        <v>&lt;1.5</v>
      </c>
      <c r="V442" s="48">
        <v>3.9999999999999996E-4</v>
      </c>
      <c r="W442" s="25" t="str">
        <f t="shared" si="168"/>
        <v>&lt;0.07</v>
      </c>
      <c r="X442" s="22">
        <v>5</v>
      </c>
      <c r="Y442" s="22">
        <v>0</v>
      </c>
      <c r="Z442" s="22">
        <v>0</v>
      </c>
      <c r="AA442" s="22">
        <v>0</v>
      </c>
      <c r="AB442" s="22">
        <v>0</v>
      </c>
      <c r="AC442" s="22">
        <v>5</v>
      </c>
      <c r="AD442" s="22">
        <f t="shared" si="161"/>
        <v>5</v>
      </c>
      <c r="AE442" s="22">
        <v>4</v>
      </c>
      <c r="AF442" s="23" t="str">
        <f t="shared" si="166"/>
        <v>2000–4000</v>
      </c>
      <c r="AG442" s="18">
        <v>3381</v>
      </c>
      <c r="AH442" s="18">
        <v>3524</v>
      </c>
      <c r="AI442" s="27">
        <f t="shared" si="167"/>
        <v>4.1425184348184117E-2</v>
      </c>
      <c r="AP442" s="23" t="str">
        <f t="shared" si="169"/>
        <v>30–40</v>
      </c>
      <c r="AQ442" s="24">
        <v>39.020000000000003</v>
      </c>
      <c r="AR442" s="24">
        <v>37.79</v>
      </c>
      <c r="AS442" s="27">
        <f t="shared" si="170"/>
        <v>-3.2029817833567634E-2</v>
      </c>
      <c r="AT442" s="50"/>
      <c r="AU442" s="50"/>
      <c r="AV442" s="51"/>
      <c r="AW442" s="50"/>
      <c r="AX442" s="50"/>
      <c r="AY442" s="51"/>
      <c r="BI442" s="28">
        <v>-61.500000000000199</v>
      </c>
      <c r="BK442" s="49"/>
    </row>
    <row r="443" spans="1:63" ht="13.95" customHeight="1" x14ac:dyDescent="0.25">
      <c r="A443" s="22">
        <v>440</v>
      </c>
      <c r="B443" s="22">
        <v>44</v>
      </c>
      <c r="C443" s="22" t="s">
        <v>523</v>
      </c>
      <c r="D443" s="22" t="s">
        <v>2</v>
      </c>
      <c r="E443" s="23">
        <v>1.335</v>
      </c>
      <c r="F443" s="23" t="str">
        <f t="shared" si="156"/>
        <v>&gt;0.5</v>
      </c>
      <c r="G443" s="24">
        <v>7.35</v>
      </c>
      <c r="H443" s="23" t="str">
        <f t="shared" si="157"/>
        <v>&gt;7.0</v>
      </c>
      <c r="K443" s="24">
        <v>14.912600000000001</v>
      </c>
      <c r="L443" s="23" t="str">
        <f t="shared" si="162"/>
        <v>10–20</v>
      </c>
      <c r="M443" s="18">
        <v>120</v>
      </c>
      <c r="N443" s="25" t="str">
        <f t="shared" si="159"/>
        <v>110–180</v>
      </c>
      <c r="O443" s="18">
        <v>40.303999999999995</v>
      </c>
      <c r="P443" s="25" t="str">
        <f t="shared" si="160"/>
        <v>26–44</v>
      </c>
      <c r="Q443" s="18">
        <v>19.919999999999998</v>
      </c>
      <c r="R443" s="25" t="str">
        <f t="shared" si="163"/>
        <v>&lt;25</v>
      </c>
      <c r="S443" s="57" t="s">
        <v>8</v>
      </c>
      <c r="T443" s="40">
        <v>2</v>
      </c>
      <c r="U443" s="25" t="str">
        <f t="shared" si="165"/>
        <v>1.5–3</v>
      </c>
      <c r="V443" s="48">
        <v>0.04</v>
      </c>
      <c r="W443" s="25" t="str">
        <f t="shared" si="168"/>
        <v>&lt;0.07</v>
      </c>
      <c r="X443" s="22">
        <v>5</v>
      </c>
      <c r="Y443" s="22">
        <v>0</v>
      </c>
      <c r="Z443" s="22">
        <v>0</v>
      </c>
      <c r="AA443" s="22">
        <v>0</v>
      </c>
      <c r="AB443" s="22">
        <v>0</v>
      </c>
      <c r="AC443" s="22">
        <v>5</v>
      </c>
      <c r="AD443" s="22">
        <f t="shared" si="161"/>
        <v>5</v>
      </c>
      <c r="AE443" s="22">
        <v>4</v>
      </c>
      <c r="AF443" s="23" t="str">
        <f t="shared" si="166"/>
        <v>4000–6000</v>
      </c>
      <c r="AG443" s="18">
        <v>5239</v>
      </c>
      <c r="AH443" s="18">
        <v>4851</v>
      </c>
      <c r="AI443" s="27">
        <f t="shared" si="167"/>
        <v>-7.6945771163003177E-2</v>
      </c>
      <c r="AP443" s="23" t="str">
        <f t="shared" si="169"/>
        <v>20–30</v>
      </c>
      <c r="AQ443" s="24">
        <v>28.95</v>
      </c>
      <c r="AR443" s="24">
        <v>46.84</v>
      </c>
      <c r="AS443" s="27">
        <f t="shared" si="170"/>
        <v>0.48116733471051248</v>
      </c>
      <c r="AT443" s="50"/>
      <c r="AU443" s="50"/>
      <c r="AV443" s="51"/>
      <c r="AW443" s="50"/>
      <c r="AX443" s="50"/>
      <c r="AY443" s="51"/>
      <c r="BI443" s="28">
        <v>8.9450000000000021</v>
      </c>
      <c r="BK443" s="49"/>
    </row>
    <row r="444" spans="1:63" ht="13.95" customHeight="1" x14ac:dyDescent="0.25">
      <c r="A444" s="22">
        <v>441</v>
      </c>
      <c r="B444" s="22">
        <v>44</v>
      </c>
      <c r="C444" s="22" t="s">
        <v>523</v>
      </c>
      <c r="D444" s="22" t="s">
        <v>2</v>
      </c>
      <c r="E444" s="23">
        <v>1.335</v>
      </c>
      <c r="F444" s="23" t="str">
        <f t="shared" si="156"/>
        <v>&gt;0.5</v>
      </c>
      <c r="G444" s="24">
        <v>7.35</v>
      </c>
      <c r="H444" s="23" t="str">
        <f t="shared" si="157"/>
        <v>&gt;7.0</v>
      </c>
      <c r="K444" s="24">
        <v>14.912600000000001</v>
      </c>
      <c r="L444" s="23" t="str">
        <f t="shared" si="162"/>
        <v>10–20</v>
      </c>
      <c r="M444" s="18">
        <v>120</v>
      </c>
      <c r="N444" s="25" t="str">
        <f t="shared" si="159"/>
        <v>110–180</v>
      </c>
      <c r="O444" s="18">
        <v>40.303999999999995</v>
      </c>
      <c r="P444" s="25" t="str">
        <f t="shared" si="160"/>
        <v>26–44</v>
      </c>
      <c r="Q444" s="18">
        <v>19.919999999999998</v>
      </c>
      <c r="R444" s="25" t="str">
        <f t="shared" si="163"/>
        <v>&lt;25</v>
      </c>
      <c r="S444" s="57" t="s">
        <v>8</v>
      </c>
      <c r="T444" s="40">
        <v>0.2</v>
      </c>
      <c r="U444" s="25" t="str">
        <f t="shared" si="165"/>
        <v>&lt;1.5</v>
      </c>
      <c r="V444" s="48">
        <v>4.0000000000000001E-3</v>
      </c>
      <c r="W444" s="25" t="str">
        <f t="shared" si="168"/>
        <v>&lt;0.07</v>
      </c>
      <c r="X444" s="22">
        <v>5</v>
      </c>
      <c r="Y444" s="22">
        <v>0</v>
      </c>
      <c r="Z444" s="22">
        <v>0</v>
      </c>
      <c r="AA444" s="22">
        <v>0</v>
      </c>
      <c r="AB444" s="22">
        <v>0</v>
      </c>
      <c r="AC444" s="22">
        <v>5</v>
      </c>
      <c r="AD444" s="22">
        <f t="shared" si="161"/>
        <v>5</v>
      </c>
      <c r="AE444" s="22">
        <v>4</v>
      </c>
      <c r="AF444" s="23" t="str">
        <f t="shared" si="166"/>
        <v>4000–6000</v>
      </c>
      <c r="AG444" s="18">
        <v>5239</v>
      </c>
      <c r="AH444" s="18">
        <v>4924</v>
      </c>
      <c r="AI444" s="27">
        <f t="shared" si="167"/>
        <v>-6.2009432103875536E-2</v>
      </c>
      <c r="AP444" s="23" t="str">
        <f t="shared" si="169"/>
        <v>20–30</v>
      </c>
      <c r="AQ444" s="24">
        <v>28.95</v>
      </c>
      <c r="AR444" s="24">
        <v>34.24</v>
      </c>
      <c r="AS444" s="27">
        <f t="shared" si="170"/>
        <v>0.16782434725453713</v>
      </c>
      <c r="AT444" s="50"/>
      <c r="AU444" s="50"/>
      <c r="AV444" s="51"/>
      <c r="AW444" s="50"/>
      <c r="AX444" s="50"/>
      <c r="AY444" s="51"/>
      <c r="BI444" s="28">
        <v>26.450000000000014</v>
      </c>
      <c r="BK444" s="49"/>
    </row>
    <row r="445" spans="1:63" ht="13.95" customHeight="1" x14ac:dyDescent="0.25">
      <c r="A445" s="22">
        <v>442</v>
      </c>
      <c r="B445" s="22">
        <v>44</v>
      </c>
      <c r="C445" s="22" t="s">
        <v>523</v>
      </c>
      <c r="D445" s="22" t="s">
        <v>2</v>
      </c>
      <c r="E445" s="23">
        <v>1.335</v>
      </c>
      <c r="F445" s="23" t="str">
        <f t="shared" si="156"/>
        <v>&gt;0.5</v>
      </c>
      <c r="G445" s="24">
        <v>7.35</v>
      </c>
      <c r="H445" s="23" t="str">
        <f t="shared" si="157"/>
        <v>&gt;7.0</v>
      </c>
      <c r="K445" s="24">
        <v>14.912600000000001</v>
      </c>
      <c r="L445" s="23" t="str">
        <f t="shared" si="162"/>
        <v>10–20</v>
      </c>
      <c r="M445" s="18">
        <v>120</v>
      </c>
      <c r="N445" s="25" t="str">
        <f t="shared" si="159"/>
        <v>110–180</v>
      </c>
      <c r="O445" s="18">
        <v>40.303999999999995</v>
      </c>
      <c r="P445" s="25" t="str">
        <f t="shared" si="160"/>
        <v>26–44</v>
      </c>
      <c r="Q445" s="18">
        <v>19.919999999999998</v>
      </c>
      <c r="R445" s="25" t="str">
        <f t="shared" si="163"/>
        <v>&lt;25</v>
      </c>
      <c r="S445" s="57" t="s">
        <v>75</v>
      </c>
      <c r="T445" s="40">
        <v>0.2</v>
      </c>
      <c r="U445" s="25" t="str">
        <f t="shared" si="165"/>
        <v>&lt;1.5</v>
      </c>
      <c r="V445" s="48">
        <v>4.0000000000000001E-3</v>
      </c>
      <c r="W445" s="25" t="str">
        <f t="shared" si="168"/>
        <v>&lt;0.07</v>
      </c>
      <c r="X445" s="22">
        <v>5</v>
      </c>
      <c r="Y445" s="22">
        <v>0</v>
      </c>
      <c r="Z445" s="22">
        <v>0</v>
      </c>
      <c r="AA445" s="22">
        <v>0</v>
      </c>
      <c r="AB445" s="22">
        <v>0</v>
      </c>
      <c r="AC445" s="22">
        <v>5</v>
      </c>
      <c r="AD445" s="22">
        <f t="shared" si="161"/>
        <v>5</v>
      </c>
      <c r="AE445" s="22">
        <v>4</v>
      </c>
      <c r="AF445" s="23" t="str">
        <f t="shared" si="166"/>
        <v>4000–6000</v>
      </c>
      <c r="AG445" s="18">
        <v>5239</v>
      </c>
      <c r="AH445" s="18">
        <v>4898</v>
      </c>
      <c r="AI445" s="27">
        <f t="shared" si="167"/>
        <v>-6.7303681896106665E-2</v>
      </c>
      <c r="AP445" s="23" t="str">
        <f t="shared" si="169"/>
        <v>20–30</v>
      </c>
      <c r="AQ445" s="24">
        <v>28.95</v>
      </c>
      <c r="AR445" s="24">
        <v>44.05</v>
      </c>
      <c r="AS445" s="27">
        <f t="shared" si="170"/>
        <v>0.41975514836318428</v>
      </c>
      <c r="AT445" s="50"/>
      <c r="AU445" s="50"/>
      <c r="AV445" s="51"/>
      <c r="AW445" s="50"/>
      <c r="AX445" s="50"/>
      <c r="AY445" s="51"/>
      <c r="BI445" s="28">
        <v>75.499999999999986</v>
      </c>
      <c r="BK445" s="49"/>
    </row>
    <row r="446" spans="1:63" ht="13.95" customHeight="1" x14ac:dyDescent="0.25">
      <c r="A446" s="22">
        <v>443</v>
      </c>
      <c r="B446" s="22">
        <v>44</v>
      </c>
      <c r="C446" s="22" t="s">
        <v>523</v>
      </c>
      <c r="D446" s="22" t="s">
        <v>2</v>
      </c>
      <c r="E446" s="23">
        <v>1.335</v>
      </c>
      <c r="F446" s="23" t="str">
        <f t="shared" si="156"/>
        <v>&gt;0.5</v>
      </c>
      <c r="G446" s="24">
        <v>7.35</v>
      </c>
      <c r="H446" s="23" t="str">
        <f t="shared" si="157"/>
        <v>&gt;7.0</v>
      </c>
      <c r="K446" s="24">
        <v>14.912600000000001</v>
      </c>
      <c r="L446" s="23" t="str">
        <f t="shared" si="162"/>
        <v>10–20</v>
      </c>
      <c r="M446" s="18">
        <v>120</v>
      </c>
      <c r="N446" s="25" t="str">
        <f t="shared" si="159"/>
        <v>110–180</v>
      </c>
      <c r="O446" s="18">
        <v>40.303999999999995</v>
      </c>
      <c r="P446" s="25" t="str">
        <f t="shared" si="160"/>
        <v>26–44</v>
      </c>
      <c r="Q446" s="18">
        <v>19.919999999999998</v>
      </c>
      <c r="R446" s="25" t="str">
        <f t="shared" si="163"/>
        <v>&lt;25</v>
      </c>
      <c r="S446" s="57" t="s">
        <v>75</v>
      </c>
      <c r="T446" s="40">
        <v>0.02</v>
      </c>
      <c r="U446" s="25" t="str">
        <f t="shared" si="165"/>
        <v>&lt;1.5</v>
      </c>
      <c r="V446" s="48">
        <v>3.9999999999999996E-4</v>
      </c>
      <c r="W446" s="25" t="str">
        <f t="shared" si="168"/>
        <v>&lt;0.07</v>
      </c>
      <c r="X446" s="22">
        <v>5</v>
      </c>
      <c r="Y446" s="22">
        <v>0</v>
      </c>
      <c r="Z446" s="22">
        <v>0</v>
      </c>
      <c r="AA446" s="22">
        <v>0</v>
      </c>
      <c r="AB446" s="22">
        <v>0</v>
      </c>
      <c r="AC446" s="22">
        <v>5</v>
      </c>
      <c r="AD446" s="22">
        <f t="shared" si="161"/>
        <v>5</v>
      </c>
      <c r="AE446" s="22">
        <v>4</v>
      </c>
      <c r="AF446" s="23" t="str">
        <f t="shared" si="166"/>
        <v>4000–6000</v>
      </c>
      <c r="AG446" s="18">
        <v>5239</v>
      </c>
      <c r="AH446" s="18">
        <v>4808</v>
      </c>
      <c r="AI446" s="27">
        <f t="shared" si="167"/>
        <v>-8.584944319317625E-2</v>
      </c>
      <c r="AP446" s="23" t="str">
        <f t="shared" si="169"/>
        <v>20–30</v>
      </c>
      <c r="AQ446" s="24">
        <v>28.95</v>
      </c>
      <c r="AR446" s="24">
        <v>32.049999999999997</v>
      </c>
      <c r="AS446" s="27">
        <f t="shared" si="170"/>
        <v>0.10172697934767468</v>
      </c>
      <c r="AT446" s="50"/>
      <c r="AU446" s="50"/>
      <c r="AV446" s="51"/>
      <c r="AW446" s="50"/>
      <c r="AX446" s="50"/>
      <c r="AY446" s="51"/>
      <c r="BK446" s="49"/>
    </row>
    <row r="447" spans="1:63" ht="13.95" customHeight="1" x14ac:dyDescent="0.25">
      <c r="A447" s="22">
        <v>444</v>
      </c>
      <c r="B447" s="22">
        <v>44</v>
      </c>
      <c r="C447" s="22" t="s">
        <v>523</v>
      </c>
      <c r="D447" s="22" t="s">
        <v>2</v>
      </c>
      <c r="E447" s="23">
        <v>1.335</v>
      </c>
      <c r="F447" s="23" t="str">
        <f t="shared" si="156"/>
        <v>&gt;0.5</v>
      </c>
      <c r="G447" s="24">
        <v>7.35</v>
      </c>
      <c r="H447" s="23" t="str">
        <f t="shared" si="157"/>
        <v>&gt;7.0</v>
      </c>
      <c r="K447" s="24">
        <v>14.912600000000001</v>
      </c>
      <c r="L447" s="23" t="str">
        <f t="shared" si="162"/>
        <v>10–20</v>
      </c>
      <c r="M447" s="18">
        <v>120</v>
      </c>
      <c r="N447" s="25" t="str">
        <f t="shared" si="159"/>
        <v>110–180</v>
      </c>
      <c r="O447" s="18">
        <v>40.303999999999995</v>
      </c>
      <c r="P447" s="25" t="str">
        <f t="shared" si="160"/>
        <v>26–44</v>
      </c>
      <c r="Q447" s="18">
        <v>19.919999999999998</v>
      </c>
      <c r="R447" s="25" t="str">
        <f t="shared" si="163"/>
        <v>&lt;25</v>
      </c>
      <c r="S447" s="57" t="s">
        <v>8</v>
      </c>
      <c r="T447" s="40">
        <v>2</v>
      </c>
      <c r="U447" s="25" t="str">
        <f t="shared" si="165"/>
        <v>1.5–3</v>
      </c>
      <c r="V447" s="48">
        <v>0.04</v>
      </c>
      <c r="W447" s="25" t="str">
        <f t="shared" si="168"/>
        <v>&lt;0.07</v>
      </c>
      <c r="X447" s="22">
        <v>5</v>
      </c>
      <c r="Y447" s="22">
        <v>0</v>
      </c>
      <c r="Z447" s="22">
        <v>0</v>
      </c>
      <c r="AA447" s="22">
        <v>0</v>
      </c>
      <c r="AB447" s="22">
        <v>0</v>
      </c>
      <c r="AC447" s="22">
        <v>5</v>
      </c>
      <c r="AD447" s="22">
        <f t="shared" si="161"/>
        <v>5</v>
      </c>
      <c r="AE447" s="22">
        <v>4</v>
      </c>
      <c r="AF447" s="23" t="str">
        <f t="shared" si="166"/>
        <v>4000–6000</v>
      </c>
      <c r="AG447" s="18">
        <v>4458</v>
      </c>
      <c r="AH447" s="18">
        <v>4331</v>
      </c>
      <c r="AI447" s="27">
        <f t="shared" si="167"/>
        <v>-2.8901772731187474E-2</v>
      </c>
      <c r="AP447" s="23" t="str">
        <f t="shared" si="169"/>
        <v>30–40</v>
      </c>
      <c r="AQ447" s="24">
        <v>32.299999999999997</v>
      </c>
      <c r="AR447" s="24">
        <v>48.45</v>
      </c>
      <c r="AS447" s="27">
        <f t="shared" si="170"/>
        <v>0.40546510810816455</v>
      </c>
      <c r="AT447" s="50"/>
      <c r="AU447" s="50"/>
      <c r="AV447" s="51"/>
      <c r="AW447" s="50"/>
      <c r="AX447" s="50"/>
      <c r="AY447" s="51"/>
      <c r="BI447" s="28">
        <v>8.0750000000000028</v>
      </c>
      <c r="BK447" s="49"/>
    </row>
    <row r="448" spans="1:63" ht="13.95" customHeight="1" x14ac:dyDescent="0.25">
      <c r="A448" s="22">
        <v>445</v>
      </c>
      <c r="B448" s="22">
        <v>44</v>
      </c>
      <c r="C448" s="22" t="s">
        <v>523</v>
      </c>
      <c r="D448" s="22" t="s">
        <v>2</v>
      </c>
      <c r="E448" s="23">
        <v>1.335</v>
      </c>
      <c r="F448" s="23" t="str">
        <f t="shared" si="156"/>
        <v>&gt;0.5</v>
      </c>
      <c r="G448" s="24">
        <v>7.35</v>
      </c>
      <c r="H448" s="23" t="str">
        <f t="shared" si="157"/>
        <v>&gt;7.0</v>
      </c>
      <c r="K448" s="24">
        <v>14.912600000000001</v>
      </c>
      <c r="L448" s="23" t="str">
        <f t="shared" si="162"/>
        <v>10–20</v>
      </c>
      <c r="M448" s="18">
        <v>120</v>
      </c>
      <c r="N448" s="25" t="str">
        <f t="shared" si="159"/>
        <v>110–180</v>
      </c>
      <c r="O448" s="18">
        <v>40.303999999999995</v>
      </c>
      <c r="P448" s="25" t="str">
        <f t="shared" si="160"/>
        <v>26–44</v>
      </c>
      <c r="Q448" s="18">
        <v>19.919999999999998</v>
      </c>
      <c r="R448" s="25" t="str">
        <f t="shared" si="163"/>
        <v>&lt;25</v>
      </c>
      <c r="S448" s="57" t="s">
        <v>8</v>
      </c>
      <c r="T448" s="40">
        <v>0.2</v>
      </c>
      <c r="U448" s="25" t="str">
        <f t="shared" si="165"/>
        <v>&lt;1.5</v>
      </c>
      <c r="V448" s="48">
        <v>4.0000000000000001E-3</v>
      </c>
      <c r="W448" s="25" t="str">
        <f t="shared" si="168"/>
        <v>&lt;0.07</v>
      </c>
      <c r="X448" s="22">
        <v>5</v>
      </c>
      <c r="Y448" s="22">
        <v>0</v>
      </c>
      <c r="Z448" s="22">
        <v>0</v>
      </c>
      <c r="AA448" s="22">
        <v>0</v>
      </c>
      <c r="AB448" s="22">
        <v>0</v>
      </c>
      <c r="AC448" s="22">
        <v>5</v>
      </c>
      <c r="AD448" s="22">
        <f t="shared" si="161"/>
        <v>5</v>
      </c>
      <c r="AE448" s="22">
        <v>4</v>
      </c>
      <c r="AF448" s="23" t="str">
        <f t="shared" si="166"/>
        <v>4000–6000</v>
      </c>
      <c r="AG448" s="18">
        <v>4458</v>
      </c>
      <c r="AH448" s="18">
        <v>3993</v>
      </c>
      <c r="AI448" s="27">
        <f t="shared" si="167"/>
        <v>-0.11015740688259287</v>
      </c>
      <c r="AP448" s="23" t="str">
        <f t="shared" si="169"/>
        <v>30–40</v>
      </c>
      <c r="AQ448" s="24">
        <v>32.299999999999997</v>
      </c>
      <c r="AR448" s="24">
        <v>33.659999999999997</v>
      </c>
      <c r="AS448" s="27">
        <f t="shared" si="170"/>
        <v>4.1242958534049003E-2</v>
      </c>
      <c r="AT448" s="50"/>
      <c r="AU448" s="50"/>
      <c r="AV448" s="51"/>
      <c r="AW448" s="50"/>
      <c r="AX448" s="50"/>
      <c r="AY448" s="51"/>
      <c r="BI448" s="28">
        <v>6.7999999999999972</v>
      </c>
      <c r="BK448" s="49"/>
    </row>
    <row r="449" spans="1:63" ht="13.95" customHeight="1" x14ac:dyDescent="0.25">
      <c r="A449" s="22">
        <v>446</v>
      </c>
      <c r="B449" s="22">
        <v>44</v>
      </c>
      <c r="C449" s="22" t="s">
        <v>523</v>
      </c>
      <c r="D449" s="22" t="s">
        <v>2</v>
      </c>
      <c r="E449" s="23">
        <v>1.335</v>
      </c>
      <c r="F449" s="23" t="str">
        <f t="shared" si="156"/>
        <v>&gt;0.5</v>
      </c>
      <c r="G449" s="24">
        <v>7.35</v>
      </c>
      <c r="H449" s="23" t="str">
        <f t="shared" si="157"/>
        <v>&gt;7.0</v>
      </c>
      <c r="K449" s="24">
        <v>14.912600000000001</v>
      </c>
      <c r="L449" s="23" t="str">
        <f t="shared" si="162"/>
        <v>10–20</v>
      </c>
      <c r="M449" s="18">
        <v>120</v>
      </c>
      <c r="N449" s="25" t="str">
        <f t="shared" si="159"/>
        <v>110–180</v>
      </c>
      <c r="O449" s="18">
        <v>40.303999999999995</v>
      </c>
      <c r="P449" s="25" t="str">
        <f t="shared" si="160"/>
        <v>26–44</v>
      </c>
      <c r="Q449" s="18">
        <v>19.919999999999998</v>
      </c>
      <c r="R449" s="25" t="str">
        <f t="shared" si="163"/>
        <v>&lt;25</v>
      </c>
      <c r="S449" s="57" t="s">
        <v>75</v>
      </c>
      <c r="T449" s="40">
        <v>0.2</v>
      </c>
      <c r="U449" s="25" t="str">
        <f t="shared" si="165"/>
        <v>&lt;1.5</v>
      </c>
      <c r="V449" s="48">
        <v>4.0000000000000001E-3</v>
      </c>
      <c r="W449" s="25" t="str">
        <f t="shared" si="168"/>
        <v>&lt;0.07</v>
      </c>
      <c r="X449" s="22">
        <v>5</v>
      </c>
      <c r="Y449" s="22">
        <v>0</v>
      </c>
      <c r="Z449" s="22">
        <v>0</v>
      </c>
      <c r="AA449" s="22">
        <v>0</v>
      </c>
      <c r="AB449" s="22">
        <v>0</v>
      </c>
      <c r="AC449" s="22">
        <v>5</v>
      </c>
      <c r="AD449" s="22">
        <f t="shared" si="161"/>
        <v>5</v>
      </c>
      <c r="AE449" s="22">
        <v>4</v>
      </c>
      <c r="AF449" s="23" t="str">
        <f t="shared" si="166"/>
        <v>4000–6000</v>
      </c>
      <c r="AG449" s="18">
        <v>4458</v>
      </c>
      <c r="AH449" s="18">
        <v>4837</v>
      </c>
      <c r="AI449" s="27">
        <f t="shared" si="167"/>
        <v>8.1594458877169068E-2</v>
      </c>
      <c r="AP449" s="23" t="str">
        <f t="shared" si="169"/>
        <v>30–40</v>
      </c>
      <c r="AQ449" s="24">
        <v>32.299999999999997</v>
      </c>
      <c r="AR449" s="24">
        <v>45.95</v>
      </c>
      <c r="AS449" s="27">
        <f t="shared" si="170"/>
        <v>0.35248661857308533</v>
      </c>
      <c r="AT449" s="50"/>
      <c r="AU449" s="50"/>
      <c r="AV449" s="51"/>
      <c r="AW449" s="50"/>
      <c r="AX449" s="50"/>
      <c r="AY449" s="51"/>
      <c r="BI449" s="28">
        <v>68.250000000000028</v>
      </c>
      <c r="BK449" s="49"/>
    </row>
    <row r="450" spans="1:63" ht="13.95" customHeight="1" x14ac:dyDescent="0.25">
      <c r="A450" s="22">
        <v>447</v>
      </c>
      <c r="B450" s="22">
        <v>44</v>
      </c>
      <c r="C450" s="22" t="s">
        <v>523</v>
      </c>
      <c r="D450" s="22" t="s">
        <v>2</v>
      </c>
      <c r="E450" s="23">
        <v>1.335</v>
      </c>
      <c r="F450" s="23" t="str">
        <f t="shared" si="156"/>
        <v>&gt;0.5</v>
      </c>
      <c r="G450" s="24">
        <v>7.35</v>
      </c>
      <c r="H450" s="23" t="str">
        <f t="shared" si="157"/>
        <v>&gt;7.0</v>
      </c>
      <c r="K450" s="24">
        <v>14.912600000000001</v>
      </c>
      <c r="L450" s="23" t="str">
        <f t="shared" si="162"/>
        <v>10–20</v>
      </c>
      <c r="M450" s="18">
        <v>120</v>
      </c>
      <c r="N450" s="25" t="str">
        <f t="shared" si="159"/>
        <v>110–180</v>
      </c>
      <c r="O450" s="18">
        <v>40.303999999999995</v>
      </c>
      <c r="P450" s="25" t="str">
        <f t="shared" si="160"/>
        <v>26–44</v>
      </c>
      <c r="Q450" s="18">
        <v>19.919999999999998</v>
      </c>
      <c r="R450" s="25" t="str">
        <f t="shared" si="163"/>
        <v>&lt;25</v>
      </c>
      <c r="S450" s="57" t="s">
        <v>75</v>
      </c>
      <c r="T450" s="40">
        <v>0.02</v>
      </c>
      <c r="U450" s="25" t="str">
        <f t="shared" si="165"/>
        <v>&lt;1.5</v>
      </c>
      <c r="V450" s="48">
        <v>3.9999999999999996E-4</v>
      </c>
      <c r="W450" s="25" t="str">
        <f t="shared" si="168"/>
        <v>&lt;0.07</v>
      </c>
      <c r="X450" s="22">
        <v>5</v>
      </c>
      <c r="Y450" s="22">
        <v>0</v>
      </c>
      <c r="Z450" s="22">
        <v>0</v>
      </c>
      <c r="AA450" s="22">
        <v>0</v>
      </c>
      <c r="AB450" s="22">
        <v>0</v>
      </c>
      <c r="AC450" s="22">
        <v>5</v>
      </c>
      <c r="AD450" s="22">
        <f t="shared" si="161"/>
        <v>5</v>
      </c>
      <c r="AE450" s="22">
        <v>4</v>
      </c>
      <c r="AF450" s="23" t="str">
        <f t="shared" si="166"/>
        <v>4000–6000</v>
      </c>
      <c r="AG450" s="18">
        <v>4458</v>
      </c>
      <c r="AH450" s="18">
        <v>4864</v>
      </c>
      <c r="AI450" s="27">
        <f t="shared" si="167"/>
        <v>8.7160909700188846E-2</v>
      </c>
      <c r="AP450" s="23" t="str">
        <f t="shared" si="169"/>
        <v>30–40</v>
      </c>
      <c r="AQ450" s="24">
        <v>32.299999999999997</v>
      </c>
      <c r="AR450" s="24">
        <v>33.479999999999997</v>
      </c>
      <c r="AS450" s="27">
        <f t="shared" si="170"/>
        <v>3.5881015392663737E-2</v>
      </c>
      <c r="AT450" s="50"/>
      <c r="AU450" s="50"/>
      <c r="AV450" s="51"/>
      <c r="AW450" s="50"/>
      <c r="AX450" s="50"/>
      <c r="AY450" s="51"/>
      <c r="BI450" s="28">
        <v>58.999999999999986</v>
      </c>
      <c r="BK450" s="49"/>
    </row>
    <row r="451" spans="1:63" ht="13.95" customHeight="1" x14ac:dyDescent="0.25">
      <c r="A451" s="22">
        <v>448</v>
      </c>
      <c r="B451" s="22">
        <v>45</v>
      </c>
      <c r="C451" s="22" t="s">
        <v>524</v>
      </c>
      <c r="D451" s="22" t="s">
        <v>2</v>
      </c>
      <c r="E451" s="23">
        <v>0.72</v>
      </c>
      <c r="F451" s="23" t="str">
        <f t="shared" ref="F451:F473" si="171">IF(E451&gt;0.5, "&gt;0.5", "≤0.5")</f>
        <v>&gt;0.5</v>
      </c>
      <c r="G451" s="24">
        <v>7.8</v>
      </c>
      <c r="H451" s="23" t="str">
        <f t="shared" ref="H451:H473" si="172">IF(G451&gt;7,"&gt;7.0","≤7.0")</f>
        <v>&gt;7.0</v>
      </c>
      <c r="K451" s="24">
        <v>5.8616000000000001</v>
      </c>
      <c r="L451" s="23" t="str">
        <f t="shared" si="162"/>
        <v>&lt;10</v>
      </c>
      <c r="M451" s="18">
        <v>120</v>
      </c>
      <c r="N451" s="25" t="str">
        <f t="shared" ref="N451:N473" si="173">IF(M451&gt;180,"&gt;180", IF(M451&gt;110,"110–180","&lt;110" ))</f>
        <v>110–180</v>
      </c>
      <c r="O451" s="18">
        <v>60.456000000000003</v>
      </c>
      <c r="P451" s="25" t="str">
        <f t="shared" ref="P451:P473" si="174">IF(O451&gt;44,"&gt;44", IF(O451&gt;26.4,"26–44","&lt;26" ))</f>
        <v>&gt;44</v>
      </c>
      <c r="Q451" s="18">
        <v>29.88</v>
      </c>
      <c r="R451" s="25" t="str">
        <f t="shared" si="163"/>
        <v>25–58</v>
      </c>
      <c r="S451" s="22" t="s">
        <v>8</v>
      </c>
      <c r="T451" s="40">
        <v>2.2747000521648411</v>
      </c>
      <c r="U451" s="25" t="str">
        <f t="shared" si="165"/>
        <v>1.5–3</v>
      </c>
      <c r="V451" s="48">
        <v>0.11373500260824206</v>
      </c>
      <c r="W451" s="25" t="str">
        <f t="shared" si="168"/>
        <v>0.07–0.11</v>
      </c>
      <c r="X451" s="22">
        <v>4</v>
      </c>
      <c r="Y451" s="22">
        <v>1</v>
      </c>
      <c r="Z451" s="22">
        <v>0</v>
      </c>
      <c r="AA451" s="22">
        <v>0</v>
      </c>
      <c r="AB451" s="22">
        <v>1</v>
      </c>
      <c r="AC451" s="22">
        <v>2</v>
      </c>
      <c r="AD451" s="22">
        <f t="shared" si="161"/>
        <v>10</v>
      </c>
      <c r="AE451" s="22">
        <v>3</v>
      </c>
      <c r="AF451" s="23" t="str">
        <f t="shared" si="166"/>
        <v>4000–6000</v>
      </c>
      <c r="AG451" s="18">
        <v>4820</v>
      </c>
      <c r="AH451" s="18">
        <v>5080</v>
      </c>
      <c r="AI451" s="27">
        <f t="shared" si="167"/>
        <v>5.2537333527881619E-2</v>
      </c>
      <c r="AP451" s="23" t="str">
        <f t="shared" si="169"/>
        <v>30–40</v>
      </c>
      <c r="AQ451" s="24">
        <v>32.5</v>
      </c>
      <c r="AR451" s="24">
        <v>60.5</v>
      </c>
      <c r="AS451" s="27">
        <f t="shared" si="170"/>
        <v>0.62140327570110399</v>
      </c>
      <c r="AT451" s="50"/>
      <c r="AU451" s="50"/>
      <c r="AV451" s="51"/>
      <c r="AW451" s="50"/>
      <c r="AX451" s="50"/>
      <c r="AY451" s="51"/>
      <c r="AZ451" s="18">
        <v>156.69999999999999</v>
      </c>
      <c r="BA451" s="18">
        <v>307.3</v>
      </c>
      <c r="BB451" s="27">
        <f t="shared" ref="BB451:BB465" si="175">LN(BA451/AZ451)</f>
        <v>0.67349131977446397</v>
      </c>
      <c r="BI451" s="28">
        <v>12.309315231848828</v>
      </c>
      <c r="BK451" s="49"/>
    </row>
    <row r="452" spans="1:63" ht="13.95" customHeight="1" x14ac:dyDescent="0.25">
      <c r="A452" s="22">
        <v>449</v>
      </c>
      <c r="B452" s="22">
        <v>45</v>
      </c>
      <c r="C452" s="22" t="s">
        <v>524</v>
      </c>
      <c r="D452" s="22" t="s">
        <v>2</v>
      </c>
      <c r="E452" s="23">
        <v>0.72</v>
      </c>
      <c r="F452" s="23" t="str">
        <f t="shared" si="171"/>
        <v>&gt;0.5</v>
      </c>
      <c r="G452" s="24">
        <v>7.8</v>
      </c>
      <c r="H452" s="23" t="str">
        <f t="shared" si="172"/>
        <v>&gt;7.0</v>
      </c>
      <c r="K452" s="24">
        <v>5.8616000000000001</v>
      </c>
      <c r="L452" s="23" t="str">
        <f t="shared" si="162"/>
        <v>&lt;10</v>
      </c>
      <c r="M452" s="18">
        <v>120</v>
      </c>
      <c r="N452" s="25" t="str">
        <f t="shared" si="173"/>
        <v>110–180</v>
      </c>
      <c r="O452" s="18">
        <v>60.456000000000003</v>
      </c>
      <c r="P452" s="25" t="str">
        <f t="shared" si="174"/>
        <v>&gt;44</v>
      </c>
      <c r="Q452" s="18">
        <v>29.88</v>
      </c>
      <c r="R452" s="25" t="str">
        <f t="shared" si="163"/>
        <v>25–58</v>
      </c>
      <c r="S452" s="22" t="s">
        <v>8</v>
      </c>
      <c r="T452" s="40">
        <v>2.2747000521648411</v>
      </c>
      <c r="U452" s="25" t="str">
        <f t="shared" si="165"/>
        <v>1.5–3</v>
      </c>
      <c r="V452" s="48">
        <v>0.11373500260824206</v>
      </c>
      <c r="W452" s="25" t="str">
        <f t="shared" si="168"/>
        <v>0.07–0.11</v>
      </c>
      <c r="X452" s="22">
        <v>4</v>
      </c>
      <c r="Y452" s="22">
        <v>1</v>
      </c>
      <c r="Z452" s="22">
        <v>0</v>
      </c>
      <c r="AA452" s="22">
        <v>0</v>
      </c>
      <c r="AB452" s="22">
        <v>1</v>
      </c>
      <c r="AC452" s="22">
        <v>2</v>
      </c>
      <c r="AD452" s="22">
        <f t="shared" si="161"/>
        <v>10</v>
      </c>
      <c r="AE452" s="22">
        <v>3</v>
      </c>
      <c r="AF452" s="23" t="str">
        <f t="shared" si="166"/>
        <v>4000–6000</v>
      </c>
      <c r="AG452" s="18">
        <v>5080</v>
      </c>
      <c r="AH452" s="18">
        <v>5350</v>
      </c>
      <c r="AI452" s="27">
        <f t="shared" si="167"/>
        <v>5.1785299317524569E-2</v>
      </c>
      <c r="AP452" s="23" t="str">
        <f t="shared" si="169"/>
        <v>30–40</v>
      </c>
      <c r="AQ452" s="24">
        <v>31.8</v>
      </c>
      <c r="AR452" s="24">
        <v>67.5</v>
      </c>
      <c r="AS452" s="27">
        <f t="shared" si="170"/>
        <v>0.75266130809235299</v>
      </c>
      <c r="AT452" s="50"/>
      <c r="AU452" s="50"/>
      <c r="AV452" s="51"/>
      <c r="AW452" s="50"/>
      <c r="AX452" s="50"/>
      <c r="AY452" s="51"/>
      <c r="AZ452" s="18">
        <v>161.5</v>
      </c>
      <c r="BA452" s="18">
        <v>361.1</v>
      </c>
      <c r="BB452" s="27">
        <f t="shared" si="175"/>
        <v>0.80464978562070089</v>
      </c>
      <c r="BI452" s="28">
        <v>15.694376920607256</v>
      </c>
      <c r="BK452" s="49"/>
    </row>
    <row r="453" spans="1:63" ht="13.95" customHeight="1" x14ac:dyDescent="0.25">
      <c r="A453" s="22">
        <v>450</v>
      </c>
      <c r="B453" s="22">
        <v>45</v>
      </c>
      <c r="C453" s="22" t="s">
        <v>524</v>
      </c>
      <c r="D453" s="22" t="s">
        <v>2</v>
      </c>
      <c r="E453" s="23">
        <v>0.72</v>
      </c>
      <c r="F453" s="23" t="str">
        <f t="shared" si="171"/>
        <v>&gt;0.5</v>
      </c>
      <c r="G453" s="24">
        <v>7.8</v>
      </c>
      <c r="H453" s="23" t="str">
        <f t="shared" si="172"/>
        <v>&gt;7.0</v>
      </c>
      <c r="K453" s="24">
        <v>5.8616000000000001</v>
      </c>
      <c r="L453" s="23" t="str">
        <f t="shared" si="162"/>
        <v>&lt;10</v>
      </c>
      <c r="M453" s="18">
        <v>120</v>
      </c>
      <c r="N453" s="25" t="str">
        <f t="shared" si="173"/>
        <v>110–180</v>
      </c>
      <c r="O453" s="18">
        <v>60.456000000000003</v>
      </c>
      <c r="P453" s="25" t="str">
        <f t="shared" si="174"/>
        <v>&gt;44</v>
      </c>
      <c r="Q453" s="18">
        <v>29.88</v>
      </c>
      <c r="R453" s="25" t="str">
        <f t="shared" si="163"/>
        <v>25–58</v>
      </c>
      <c r="S453" s="22" t="s">
        <v>8</v>
      </c>
      <c r="T453" s="40">
        <v>2.2747000521648411</v>
      </c>
      <c r="U453" s="25" t="str">
        <f t="shared" si="165"/>
        <v>1.5–3</v>
      </c>
      <c r="V453" s="48">
        <v>0.11373500260824206</v>
      </c>
      <c r="W453" s="25" t="str">
        <f t="shared" si="168"/>
        <v>0.07–0.11</v>
      </c>
      <c r="X453" s="22">
        <v>4</v>
      </c>
      <c r="Y453" s="22">
        <v>1</v>
      </c>
      <c r="Z453" s="22">
        <v>0</v>
      </c>
      <c r="AA453" s="22">
        <v>0</v>
      </c>
      <c r="AB453" s="22">
        <v>1</v>
      </c>
      <c r="AC453" s="22">
        <v>2</v>
      </c>
      <c r="AD453" s="22">
        <f t="shared" si="161"/>
        <v>10</v>
      </c>
      <c r="AE453" s="22">
        <v>3</v>
      </c>
      <c r="AF453" s="23" t="str">
        <f t="shared" si="166"/>
        <v>4000–6000</v>
      </c>
      <c r="AG453" s="18">
        <v>4520</v>
      </c>
      <c r="AH453" s="18">
        <v>4780</v>
      </c>
      <c r="AI453" s="27">
        <f t="shared" si="167"/>
        <v>5.5928552659224771E-2</v>
      </c>
      <c r="AP453" s="23" t="str">
        <f t="shared" si="169"/>
        <v>30–40</v>
      </c>
      <c r="AQ453" s="24">
        <v>30.9</v>
      </c>
      <c r="AR453" s="24">
        <v>59.8</v>
      </c>
      <c r="AS453" s="27">
        <f t="shared" si="170"/>
        <v>0.66024947705288628</v>
      </c>
      <c r="AT453" s="50"/>
      <c r="AU453" s="50"/>
      <c r="AV453" s="51"/>
      <c r="AW453" s="50"/>
      <c r="AX453" s="50"/>
      <c r="AY453" s="51"/>
      <c r="AZ453" s="18">
        <v>139.69999999999999</v>
      </c>
      <c r="BA453" s="18">
        <v>285.8</v>
      </c>
      <c r="BB453" s="27">
        <f t="shared" si="175"/>
        <v>0.71579499923285095</v>
      </c>
      <c r="BI453" s="28">
        <v>12.70497179287254</v>
      </c>
      <c r="BK453" s="49"/>
    </row>
    <row r="454" spans="1:63" ht="13.95" customHeight="1" x14ac:dyDescent="0.25">
      <c r="A454" s="22">
        <v>451</v>
      </c>
      <c r="B454" s="22">
        <v>45</v>
      </c>
      <c r="C454" s="22" t="s">
        <v>524</v>
      </c>
      <c r="D454" s="22" t="s">
        <v>2</v>
      </c>
      <c r="E454" s="23">
        <v>0.72</v>
      </c>
      <c r="F454" s="23" t="str">
        <f t="shared" si="171"/>
        <v>&gt;0.5</v>
      </c>
      <c r="G454" s="24">
        <v>7.8</v>
      </c>
      <c r="H454" s="23" t="str">
        <f t="shared" si="172"/>
        <v>&gt;7.0</v>
      </c>
      <c r="K454" s="24">
        <v>5.8616000000000001</v>
      </c>
      <c r="L454" s="23" t="str">
        <f t="shared" si="162"/>
        <v>&lt;10</v>
      </c>
      <c r="M454" s="18">
        <v>120</v>
      </c>
      <c r="N454" s="25" t="str">
        <f t="shared" si="173"/>
        <v>110–180</v>
      </c>
      <c r="O454" s="18">
        <v>60.456000000000003</v>
      </c>
      <c r="P454" s="25" t="str">
        <f t="shared" si="174"/>
        <v>&gt;44</v>
      </c>
      <c r="Q454" s="18">
        <v>29.88</v>
      </c>
      <c r="R454" s="25" t="str">
        <f t="shared" si="163"/>
        <v>25–58</v>
      </c>
      <c r="S454" s="22" t="s">
        <v>8</v>
      </c>
      <c r="T454" s="40">
        <v>2.2747000521648411</v>
      </c>
      <c r="U454" s="25" t="str">
        <f t="shared" si="165"/>
        <v>1.5–3</v>
      </c>
      <c r="V454" s="48">
        <v>0.11373500260824206</v>
      </c>
      <c r="W454" s="25" t="str">
        <f t="shared" si="168"/>
        <v>0.07–0.11</v>
      </c>
      <c r="X454" s="22">
        <v>4</v>
      </c>
      <c r="Y454" s="22">
        <v>1</v>
      </c>
      <c r="Z454" s="22">
        <v>0</v>
      </c>
      <c r="AA454" s="22">
        <v>0</v>
      </c>
      <c r="AB454" s="22">
        <v>1</v>
      </c>
      <c r="AC454" s="22">
        <v>2</v>
      </c>
      <c r="AD454" s="22">
        <f t="shared" si="161"/>
        <v>10</v>
      </c>
      <c r="AE454" s="22">
        <v>3</v>
      </c>
      <c r="AF454" s="23" t="str">
        <f t="shared" si="166"/>
        <v>4000–6000</v>
      </c>
      <c r="AG454" s="18">
        <v>4780</v>
      </c>
      <c r="AH454" s="18">
        <v>4960</v>
      </c>
      <c r="AI454" s="27">
        <f t="shared" si="167"/>
        <v>3.6965194233471547E-2</v>
      </c>
      <c r="AP454" s="23" t="str">
        <f t="shared" si="169"/>
        <v>30–40</v>
      </c>
      <c r="AQ454" s="24">
        <v>31.9</v>
      </c>
      <c r="AR454" s="24">
        <v>61.8</v>
      </c>
      <c r="AS454" s="27">
        <f t="shared" si="170"/>
        <v>0.66129735467284612</v>
      </c>
      <c r="AT454" s="50"/>
      <c r="AU454" s="50"/>
      <c r="AV454" s="51"/>
      <c r="AW454" s="50"/>
      <c r="AX454" s="50"/>
      <c r="AY454" s="51"/>
      <c r="AZ454" s="18">
        <v>152.5</v>
      </c>
      <c r="BA454" s="18">
        <v>306.5</v>
      </c>
      <c r="BB454" s="27">
        <f t="shared" si="175"/>
        <v>0.69805315932879974</v>
      </c>
      <c r="BI454" s="28">
        <v>13.144590194009997</v>
      </c>
      <c r="BK454" s="49"/>
    </row>
    <row r="455" spans="1:63" ht="13.95" customHeight="1" x14ac:dyDescent="0.25">
      <c r="A455" s="22">
        <v>452</v>
      </c>
      <c r="B455" s="22">
        <v>45</v>
      </c>
      <c r="C455" s="22" t="s">
        <v>524</v>
      </c>
      <c r="D455" s="22" t="s">
        <v>2</v>
      </c>
      <c r="E455" s="23">
        <v>0.72</v>
      </c>
      <c r="F455" s="23" t="str">
        <f t="shared" si="171"/>
        <v>&gt;0.5</v>
      </c>
      <c r="G455" s="24">
        <v>7.8</v>
      </c>
      <c r="H455" s="23" t="str">
        <f t="shared" si="172"/>
        <v>&gt;7.0</v>
      </c>
      <c r="K455" s="24">
        <v>5.8616000000000001</v>
      </c>
      <c r="L455" s="23" t="str">
        <f t="shared" si="162"/>
        <v>&lt;10</v>
      </c>
      <c r="M455" s="18">
        <v>120</v>
      </c>
      <c r="N455" s="25" t="str">
        <f t="shared" si="173"/>
        <v>110–180</v>
      </c>
      <c r="O455" s="18">
        <v>60.456000000000003</v>
      </c>
      <c r="P455" s="25" t="str">
        <f t="shared" si="174"/>
        <v>&gt;44</v>
      </c>
      <c r="Q455" s="18">
        <v>29.88</v>
      </c>
      <c r="R455" s="25" t="str">
        <f t="shared" si="163"/>
        <v>25–58</v>
      </c>
      <c r="S455" s="22" t="s">
        <v>8</v>
      </c>
      <c r="T455" s="40">
        <v>2.2747000521648411</v>
      </c>
      <c r="U455" s="25" t="str">
        <f t="shared" si="165"/>
        <v>1.5–3</v>
      </c>
      <c r="V455" s="48">
        <v>0.11373500260824206</v>
      </c>
      <c r="W455" s="25" t="str">
        <f t="shared" si="168"/>
        <v>0.07–0.11</v>
      </c>
      <c r="X455" s="22">
        <v>4</v>
      </c>
      <c r="Y455" s="22">
        <v>1</v>
      </c>
      <c r="Z455" s="22">
        <v>0</v>
      </c>
      <c r="AA455" s="22">
        <v>0</v>
      </c>
      <c r="AB455" s="22">
        <v>1</v>
      </c>
      <c r="AC455" s="22">
        <v>2</v>
      </c>
      <c r="AD455" s="22">
        <f t="shared" si="161"/>
        <v>10</v>
      </c>
      <c r="AE455" s="22">
        <v>3</v>
      </c>
      <c r="AF455" s="23" t="str">
        <f t="shared" si="166"/>
        <v>4000–6000</v>
      </c>
      <c r="AG455" s="18">
        <v>4320</v>
      </c>
      <c r="AH455" s="18">
        <v>4580</v>
      </c>
      <c r="AI455" s="27">
        <f t="shared" si="167"/>
        <v>5.8443595870074583E-2</v>
      </c>
      <c r="AP455" s="23" t="str">
        <f t="shared" si="169"/>
        <v>30–40</v>
      </c>
      <c r="AQ455" s="24">
        <v>31.6</v>
      </c>
      <c r="AR455" s="24">
        <v>60.2</v>
      </c>
      <c r="AS455" s="27">
        <f t="shared" si="170"/>
        <v>0.64451523172190894</v>
      </c>
      <c r="AT455" s="50"/>
      <c r="AU455" s="50"/>
      <c r="AV455" s="51"/>
      <c r="AW455" s="50"/>
      <c r="AX455" s="50"/>
      <c r="AY455" s="51"/>
      <c r="AZ455" s="18">
        <v>136.5</v>
      </c>
      <c r="BA455" s="18">
        <v>275.7</v>
      </c>
      <c r="BB455" s="27">
        <f t="shared" si="175"/>
        <v>0.70298870340473663</v>
      </c>
      <c r="BI455" s="28">
        <v>12.573086272531302</v>
      </c>
      <c r="BK455" s="49"/>
    </row>
    <row r="456" spans="1:63" ht="13.95" customHeight="1" x14ac:dyDescent="0.25">
      <c r="A456" s="22">
        <v>453</v>
      </c>
      <c r="B456" s="22">
        <v>45</v>
      </c>
      <c r="C456" s="22" t="s">
        <v>524</v>
      </c>
      <c r="D456" s="22" t="s">
        <v>2</v>
      </c>
      <c r="E456" s="23">
        <v>0.72</v>
      </c>
      <c r="F456" s="23" t="str">
        <f t="shared" si="171"/>
        <v>&gt;0.5</v>
      </c>
      <c r="G456" s="24">
        <v>7.8</v>
      </c>
      <c r="H456" s="23" t="str">
        <f t="shared" si="172"/>
        <v>&gt;7.0</v>
      </c>
      <c r="K456" s="24">
        <v>5.8616000000000001</v>
      </c>
      <c r="L456" s="23" t="str">
        <f t="shared" si="162"/>
        <v>&lt;10</v>
      </c>
      <c r="M456" s="18">
        <v>120</v>
      </c>
      <c r="N456" s="25" t="str">
        <f t="shared" si="173"/>
        <v>110–180</v>
      </c>
      <c r="O456" s="18">
        <v>60.456000000000003</v>
      </c>
      <c r="P456" s="25" t="str">
        <f t="shared" si="174"/>
        <v>&gt;44</v>
      </c>
      <c r="Q456" s="18">
        <v>29.88</v>
      </c>
      <c r="R456" s="25" t="str">
        <f t="shared" si="163"/>
        <v>25–58</v>
      </c>
      <c r="S456" s="22" t="s">
        <v>8</v>
      </c>
      <c r="T456" s="40">
        <v>2.2747000521648411</v>
      </c>
      <c r="U456" s="25" t="str">
        <f t="shared" si="165"/>
        <v>1.5–3</v>
      </c>
      <c r="V456" s="48">
        <v>0.11373500260824206</v>
      </c>
      <c r="W456" s="25" t="str">
        <f t="shared" si="168"/>
        <v>0.07–0.11</v>
      </c>
      <c r="X456" s="22">
        <v>4</v>
      </c>
      <c r="Y456" s="22">
        <v>1</v>
      </c>
      <c r="Z456" s="22">
        <v>0</v>
      </c>
      <c r="AA456" s="22">
        <v>0</v>
      </c>
      <c r="AB456" s="22">
        <v>1</v>
      </c>
      <c r="AC456" s="22">
        <v>2</v>
      </c>
      <c r="AD456" s="22">
        <f t="shared" si="161"/>
        <v>10</v>
      </c>
      <c r="AE456" s="22">
        <v>3</v>
      </c>
      <c r="AF456" s="23" t="str">
        <f t="shared" si="166"/>
        <v>4000–6000</v>
      </c>
      <c r="AG456" s="18">
        <v>4250</v>
      </c>
      <c r="AH456" s="18">
        <v>4360</v>
      </c>
      <c r="AI456" s="27">
        <f t="shared" si="167"/>
        <v>2.5553074424617486E-2</v>
      </c>
      <c r="AP456" s="23" t="str">
        <f t="shared" si="169"/>
        <v>20–30</v>
      </c>
      <c r="AQ456" s="24">
        <v>28.7</v>
      </c>
      <c r="AR456" s="24">
        <v>59.7</v>
      </c>
      <c r="AS456" s="27">
        <f t="shared" si="170"/>
        <v>0.73243489763298097</v>
      </c>
      <c r="AT456" s="50"/>
      <c r="AU456" s="50"/>
      <c r="AV456" s="51"/>
      <c r="AW456" s="50"/>
      <c r="AX456" s="50"/>
      <c r="AY456" s="51"/>
      <c r="AZ456" s="18">
        <v>122</v>
      </c>
      <c r="BA456" s="18">
        <v>260.3</v>
      </c>
      <c r="BB456" s="27">
        <f t="shared" si="175"/>
        <v>0.75781376726726324</v>
      </c>
      <c r="BI456" s="28">
        <v>13.628170435261204</v>
      </c>
      <c r="BK456" s="49"/>
    </row>
    <row r="457" spans="1:63" ht="13.95" customHeight="1" x14ac:dyDescent="0.25">
      <c r="A457" s="22">
        <v>454</v>
      </c>
      <c r="B457" s="22">
        <v>45</v>
      </c>
      <c r="C457" s="22" t="s">
        <v>524</v>
      </c>
      <c r="D457" s="22" t="s">
        <v>2</v>
      </c>
      <c r="E457" s="23">
        <v>0.72</v>
      </c>
      <c r="F457" s="23" t="str">
        <f t="shared" si="171"/>
        <v>&gt;0.5</v>
      </c>
      <c r="G457" s="24">
        <v>7.8</v>
      </c>
      <c r="H457" s="23" t="str">
        <f t="shared" si="172"/>
        <v>&gt;7.0</v>
      </c>
      <c r="K457" s="24">
        <v>5.8616000000000001</v>
      </c>
      <c r="L457" s="23" t="str">
        <f t="shared" si="162"/>
        <v>&lt;10</v>
      </c>
      <c r="M457" s="18">
        <v>120</v>
      </c>
      <c r="N457" s="25" t="str">
        <f t="shared" si="173"/>
        <v>110–180</v>
      </c>
      <c r="O457" s="18">
        <v>60.456000000000003</v>
      </c>
      <c r="P457" s="25" t="str">
        <f t="shared" si="174"/>
        <v>&gt;44</v>
      </c>
      <c r="Q457" s="18">
        <v>29.88</v>
      </c>
      <c r="R457" s="25" t="str">
        <f t="shared" si="163"/>
        <v>25–58</v>
      </c>
      <c r="S457" s="22" t="s">
        <v>8</v>
      </c>
      <c r="T457" s="40">
        <v>2.2747000521648411</v>
      </c>
      <c r="U457" s="25" t="str">
        <f t="shared" si="165"/>
        <v>1.5–3</v>
      </c>
      <c r="V457" s="48">
        <v>0.11373500260824206</v>
      </c>
      <c r="W457" s="25" t="str">
        <f t="shared" si="168"/>
        <v>0.07–0.11</v>
      </c>
      <c r="X457" s="22">
        <v>4</v>
      </c>
      <c r="Y457" s="22">
        <v>1</v>
      </c>
      <c r="Z457" s="22">
        <v>0</v>
      </c>
      <c r="AA457" s="22">
        <v>0</v>
      </c>
      <c r="AB457" s="22">
        <v>1</v>
      </c>
      <c r="AC457" s="22">
        <v>2</v>
      </c>
      <c r="AD457" s="22">
        <f t="shared" si="161"/>
        <v>10</v>
      </c>
      <c r="AE457" s="22">
        <v>3</v>
      </c>
      <c r="AF457" s="23" t="str">
        <f t="shared" si="166"/>
        <v>4000–6000</v>
      </c>
      <c r="AG457" s="18">
        <v>5060</v>
      </c>
      <c r="AH457" s="18">
        <v>5270</v>
      </c>
      <c r="AI457" s="27">
        <f t="shared" si="167"/>
        <v>4.0663879253896765E-2</v>
      </c>
      <c r="AP457" s="23" t="str">
        <f t="shared" si="169"/>
        <v>20–30</v>
      </c>
      <c r="AQ457" s="24">
        <v>30</v>
      </c>
      <c r="AR457" s="24">
        <v>68</v>
      </c>
      <c r="AS457" s="27">
        <f t="shared" si="170"/>
        <v>0.81831032351395128</v>
      </c>
      <c r="AT457" s="50"/>
      <c r="AU457" s="50"/>
      <c r="AV457" s="51"/>
      <c r="AW457" s="50"/>
      <c r="AX457" s="50"/>
      <c r="AY457" s="51"/>
      <c r="AZ457" s="18">
        <v>151.80000000000001</v>
      </c>
      <c r="BA457" s="18">
        <v>358.4</v>
      </c>
      <c r="BB457" s="27">
        <f t="shared" si="175"/>
        <v>0.85908581613924562</v>
      </c>
      <c r="BI457" s="28">
        <v>16.705499243223407</v>
      </c>
      <c r="BK457" s="49"/>
    </row>
    <row r="458" spans="1:63" ht="13.95" customHeight="1" x14ac:dyDescent="0.25">
      <c r="A458" s="22">
        <v>455</v>
      </c>
      <c r="B458" s="22">
        <v>45</v>
      </c>
      <c r="C458" s="22" t="s">
        <v>524</v>
      </c>
      <c r="D458" s="22" t="s">
        <v>2</v>
      </c>
      <c r="E458" s="23">
        <v>0.72</v>
      </c>
      <c r="F458" s="23" t="str">
        <f t="shared" si="171"/>
        <v>&gt;0.5</v>
      </c>
      <c r="G458" s="24">
        <v>7.8</v>
      </c>
      <c r="H458" s="23" t="str">
        <f t="shared" si="172"/>
        <v>&gt;7.0</v>
      </c>
      <c r="K458" s="24">
        <v>5.8616000000000001</v>
      </c>
      <c r="L458" s="23" t="str">
        <f t="shared" si="162"/>
        <v>&lt;10</v>
      </c>
      <c r="M458" s="18">
        <v>120</v>
      </c>
      <c r="N458" s="25" t="str">
        <f t="shared" si="173"/>
        <v>110–180</v>
      </c>
      <c r="O458" s="18">
        <v>60.456000000000003</v>
      </c>
      <c r="P458" s="25" t="str">
        <f t="shared" si="174"/>
        <v>&gt;44</v>
      </c>
      <c r="Q458" s="18">
        <v>29.88</v>
      </c>
      <c r="R458" s="25" t="str">
        <f t="shared" si="163"/>
        <v>25–58</v>
      </c>
      <c r="S458" s="22" t="s">
        <v>8</v>
      </c>
      <c r="T458" s="40">
        <v>2.2747000521648411</v>
      </c>
      <c r="U458" s="25" t="str">
        <f t="shared" si="165"/>
        <v>1.5–3</v>
      </c>
      <c r="V458" s="48">
        <v>0.11373500260824206</v>
      </c>
      <c r="W458" s="25" t="str">
        <f t="shared" si="168"/>
        <v>0.07–0.11</v>
      </c>
      <c r="X458" s="22">
        <v>4</v>
      </c>
      <c r="Y458" s="22">
        <v>1</v>
      </c>
      <c r="Z458" s="22">
        <v>0</v>
      </c>
      <c r="AA458" s="22">
        <v>0</v>
      </c>
      <c r="AB458" s="22">
        <v>1</v>
      </c>
      <c r="AC458" s="22">
        <v>2</v>
      </c>
      <c r="AD458" s="22">
        <f t="shared" si="161"/>
        <v>10</v>
      </c>
      <c r="AE458" s="22">
        <v>3</v>
      </c>
      <c r="AF458" s="23" t="str">
        <f t="shared" si="166"/>
        <v>4000–6000</v>
      </c>
      <c r="AG458" s="18">
        <v>5360</v>
      </c>
      <c r="AH458" s="18">
        <v>5640</v>
      </c>
      <c r="AI458" s="27">
        <f t="shared" si="167"/>
        <v>5.0920090427256946E-2</v>
      </c>
      <c r="AP458" s="23" t="str">
        <f t="shared" si="169"/>
        <v>30–40</v>
      </c>
      <c r="AQ458" s="24">
        <v>30.4</v>
      </c>
      <c r="AR458" s="24">
        <v>66.099999999999994</v>
      </c>
      <c r="AS458" s="27">
        <f t="shared" si="170"/>
        <v>0.77672613844546468</v>
      </c>
      <c r="AT458" s="50"/>
      <c r="AU458" s="50"/>
      <c r="AV458" s="51"/>
      <c r="AW458" s="50"/>
      <c r="AX458" s="50"/>
      <c r="AY458" s="51"/>
      <c r="AZ458" s="18">
        <v>162.9</v>
      </c>
      <c r="BA458" s="18">
        <v>372.8</v>
      </c>
      <c r="BB458" s="27">
        <f t="shared" si="175"/>
        <v>0.82790556720343667</v>
      </c>
      <c r="BI458" s="28">
        <v>15.694376920607253</v>
      </c>
      <c r="BK458" s="49"/>
    </row>
    <row r="459" spans="1:63" ht="13.95" customHeight="1" x14ac:dyDescent="0.25">
      <c r="A459" s="22">
        <v>456</v>
      </c>
      <c r="B459" s="22">
        <v>45</v>
      </c>
      <c r="C459" s="22" t="s">
        <v>524</v>
      </c>
      <c r="D459" s="22" t="s">
        <v>2</v>
      </c>
      <c r="E459" s="23">
        <v>0.72</v>
      </c>
      <c r="F459" s="23" t="str">
        <f t="shared" si="171"/>
        <v>&gt;0.5</v>
      </c>
      <c r="G459" s="24">
        <v>7.8</v>
      </c>
      <c r="H459" s="23" t="str">
        <f t="shared" si="172"/>
        <v>&gt;7.0</v>
      </c>
      <c r="K459" s="24">
        <v>5.8616000000000001</v>
      </c>
      <c r="L459" s="23" t="str">
        <f t="shared" si="162"/>
        <v>&lt;10</v>
      </c>
      <c r="M459" s="18">
        <v>120</v>
      </c>
      <c r="N459" s="25" t="str">
        <f t="shared" si="173"/>
        <v>110–180</v>
      </c>
      <c r="O459" s="18">
        <v>60.456000000000003</v>
      </c>
      <c r="P459" s="25" t="str">
        <f t="shared" si="174"/>
        <v>&gt;44</v>
      </c>
      <c r="Q459" s="18">
        <v>29.88</v>
      </c>
      <c r="R459" s="25" t="str">
        <f t="shared" si="163"/>
        <v>25–58</v>
      </c>
      <c r="S459" s="22" t="s">
        <v>8</v>
      </c>
      <c r="T459" s="40">
        <v>2.2747000521648411</v>
      </c>
      <c r="U459" s="25" t="str">
        <f t="shared" si="165"/>
        <v>1.5–3</v>
      </c>
      <c r="V459" s="48">
        <v>0.11373500260824206</v>
      </c>
      <c r="W459" s="25" t="str">
        <f t="shared" si="168"/>
        <v>0.07–0.11</v>
      </c>
      <c r="X459" s="22">
        <v>4</v>
      </c>
      <c r="Y459" s="22">
        <v>1</v>
      </c>
      <c r="Z459" s="22">
        <v>0</v>
      </c>
      <c r="AA459" s="22">
        <v>0</v>
      </c>
      <c r="AB459" s="22">
        <v>1</v>
      </c>
      <c r="AC459" s="22">
        <v>2</v>
      </c>
      <c r="AD459" s="22">
        <f t="shared" si="161"/>
        <v>10</v>
      </c>
      <c r="AE459" s="22">
        <v>3</v>
      </c>
      <c r="AF459" s="23" t="str">
        <f t="shared" si="166"/>
        <v>4000–6000</v>
      </c>
      <c r="AG459" s="18">
        <v>4720</v>
      </c>
      <c r="AH459" s="18">
        <v>4950</v>
      </c>
      <c r="AI459" s="27">
        <f t="shared" si="167"/>
        <v>4.7578776983134903E-2</v>
      </c>
      <c r="AP459" s="23" t="str">
        <f t="shared" si="169"/>
        <v>20–30</v>
      </c>
      <c r="AQ459" s="24">
        <v>29.8</v>
      </c>
      <c r="AR459" s="24">
        <v>58.1</v>
      </c>
      <c r="AS459" s="27">
        <f t="shared" si="170"/>
        <v>0.66765727034650668</v>
      </c>
      <c r="AT459" s="50"/>
      <c r="AU459" s="50"/>
      <c r="AV459" s="51"/>
      <c r="AW459" s="50"/>
      <c r="AX459" s="50"/>
      <c r="AY459" s="51"/>
      <c r="AZ459" s="18">
        <v>140.69999999999999</v>
      </c>
      <c r="BA459" s="18">
        <v>287.60000000000002</v>
      </c>
      <c r="BB459" s="27">
        <f t="shared" si="175"/>
        <v>0.71494066172654835</v>
      </c>
      <c r="BI459" s="28">
        <v>12.441200752190065</v>
      </c>
      <c r="BK459" s="49"/>
    </row>
    <row r="460" spans="1:63" ht="13.95" customHeight="1" x14ac:dyDescent="0.25">
      <c r="A460" s="22">
        <v>457</v>
      </c>
      <c r="B460" s="22">
        <v>45</v>
      </c>
      <c r="C460" s="22" t="s">
        <v>524</v>
      </c>
      <c r="D460" s="22" t="s">
        <v>2</v>
      </c>
      <c r="E460" s="23">
        <v>0.72</v>
      </c>
      <c r="F460" s="23" t="str">
        <f t="shared" si="171"/>
        <v>&gt;0.5</v>
      </c>
      <c r="G460" s="24">
        <v>7.8</v>
      </c>
      <c r="H460" s="23" t="str">
        <f t="shared" si="172"/>
        <v>&gt;7.0</v>
      </c>
      <c r="K460" s="24">
        <v>5.8616000000000001</v>
      </c>
      <c r="L460" s="23" t="str">
        <f t="shared" si="162"/>
        <v>&lt;10</v>
      </c>
      <c r="M460" s="18">
        <v>120</v>
      </c>
      <c r="N460" s="25" t="str">
        <f t="shared" si="173"/>
        <v>110–180</v>
      </c>
      <c r="O460" s="18">
        <v>60.456000000000003</v>
      </c>
      <c r="P460" s="25" t="str">
        <f t="shared" si="174"/>
        <v>&gt;44</v>
      </c>
      <c r="Q460" s="18">
        <v>29.88</v>
      </c>
      <c r="R460" s="25" t="str">
        <f t="shared" si="163"/>
        <v>25–58</v>
      </c>
      <c r="S460" s="22" t="s">
        <v>8</v>
      </c>
      <c r="T460" s="40">
        <v>2.2747000521648411</v>
      </c>
      <c r="U460" s="25" t="str">
        <f t="shared" si="165"/>
        <v>1.5–3</v>
      </c>
      <c r="V460" s="48">
        <v>0.11373500260824206</v>
      </c>
      <c r="W460" s="25" t="str">
        <f t="shared" si="168"/>
        <v>0.07–0.11</v>
      </c>
      <c r="X460" s="22">
        <v>4</v>
      </c>
      <c r="Y460" s="22">
        <v>1</v>
      </c>
      <c r="Z460" s="22">
        <v>0</v>
      </c>
      <c r="AA460" s="22">
        <v>0</v>
      </c>
      <c r="AB460" s="22">
        <v>1</v>
      </c>
      <c r="AC460" s="22">
        <v>2</v>
      </c>
      <c r="AD460" s="22">
        <f t="shared" si="161"/>
        <v>10</v>
      </c>
      <c r="AE460" s="22">
        <v>3</v>
      </c>
      <c r="AF460" s="23" t="str">
        <f t="shared" si="166"/>
        <v>4000–6000</v>
      </c>
      <c r="AG460" s="18">
        <v>4840</v>
      </c>
      <c r="AH460" s="18">
        <v>5030</v>
      </c>
      <c r="AI460" s="27">
        <f t="shared" si="167"/>
        <v>3.8505263383107426E-2</v>
      </c>
      <c r="AP460" s="23" t="str">
        <f t="shared" si="169"/>
        <v>30–40</v>
      </c>
      <c r="AQ460" s="24">
        <v>30.5</v>
      </c>
      <c r="AR460" s="24">
        <v>66.400000000000006</v>
      </c>
      <c r="AS460" s="27">
        <f t="shared" si="170"/>
        <v>0.77797037286902226</v>
      </c>
      <c r="AT460" s="50"/>
      <c r="AU460" s="50"/>
      <c r="AV460" s="51"/>
      <c r="AW460" s="50"/>
      <c r="AX460" s="50"/>
      <c r="AY460" s="51"/>
      <c r="AZ460" s="18">
        <v>147.6</v>
      </c>
      <c r="BA460" s="18">
        <v>334</v>
      </c>
      <c r="BB460" s="27">
        <f t="shared" si="175"/>
        <v>0.81663508081032832</v>
      </c>
      <c r="BI460" s="28">
        <v>15.782300600834748</v>
      </c>
      <c r="BK460" s="49"/>
    </row>
    <row r="461" spans="1:63" ht="13.95" customHeight="1" x14ac:dyDescent="0.25">
      <c r="A461" s="22">
        <v>458</v>
      </c>
      <c r="B461" s="22">
        <v>45</v>
      </c>
      <c r="C461" s="22" t="s">
        <v>524</v>
      </c>
      <c r="D461" s="22" t="s">
        <v>2</v>
      </c>
      <c r="E461" s="23">
        <v>0.72</v>
      </c>
      <c r="F461" s="23" t="str">
        <f t="shared" si="171"/>
        <v>&gt;0.5</v>
      </c>
      <c r="G461" s="24">
        <v>7.8</v>
      </c>
      <c r="H461" s="23" t="str">
        <f t="shared" si="172"/>
        <v>&gt;7.0</v>
      </c>
      <c r="K461" s="24">
        <v>5.8616000000000001</v>
      </c>
      <c r="L461" s="23" t="str">
        <f t="shared" si="162"/>
        <v>&lt;10</v>
      </c>
      <c r="M461" s="18">
        <v>120</v>
      </c>
      <c r="N461" s="25" t="str">
        <f t="shared" si="173"/>
        <v>110–180</v>
      </c>
      <c r="O461" s="18">
        <v>60.456000000000003</v>
      </c>
      <c r="P461" s="25" t="str">
        <f t="shared" si="174"/>
        <v>&gt;44</v>
      </c>
      <c r="Q461" s="18">
        <v>29.88</v>
      </c>
      <c r="R461" s="25" t="str">
        <f t="shared" si="163"/>
        <v>25–58</v>
      </c>
      <c r="S461" s="22" t="s">
        <v>8</v>
      </c>
      <c r="T461" s="40">
        <v>2.2747000521648411</v>
      </c>
      <c r="U461" s="25" t="str">
        <f t="shared" si="165"/>
        <v>1.5–3</v>
      </c>
      <c r="V461" s="48">
        <v>0.11373500260824206</v>
      </c>
      <c r="W461" s="25" t="str">
        <f t="shared" si="168"/>
        <v>0.07–0.11</v>
      </c>
      <c r="X461" s="22">
        <v>4</v>
      </c>
      <c r="Y461" s="22">
        <v>1</v>
      </c>
      <c r="Z461" s="22">
        <v>0</v>
      </c>
      <c r="AA461" s="22">
        <v>0</v>
      </c>
      <c r="AB461" s="22">
        <v>1</v>
      </c>
      <c r="AC461" s="22">
        <v>2</v>
      </c>
      <c r="AD461" s="22">
        <f t="shared" si="161"/>
        <v>10</v>
      </c>
      <c r="AE461" s="22">
        <v>3</v>
      </c>
      <c r="AF461" s="23" t="str">
        <f t="shared" si="166"/>
        <v>4000–6000</v>
      </c>
      <c r="AG461" s="18">
        <v>4430</v>
      </c>
      <c r="AH461" s="18">
        <v>4650</v>
      </c>
      <c r="AI461" s="27">
        <f t="shared" si="167"/>
        <v>4.8467635542220604E-2</v>
      </c>
      <c r="AP461" s="23" t="str">
        <f t="shared" si="169"/>
        <v>20–30</v>
      </c>
      <c r="AQ461" s="24">
        <v>28.7</v>
      </c>
      <c r="AR461" s="24">
        <v>56.7</v>
      </c>
      <c r="AS461" s="27">
        <f t="shared" si="170"/>
        <v>0.68087708796813107</v>
      </c>
      <c r="AT461" s="50"/>
      <c r="AU461" s="50"/>
      <c r="AV461" s="51"/>
      <c r="AW461" s="50"/>
      <c r="AX461" s="50"/>
      <c r="AY461" s="51"/>
      <c r="AZ461" s="18">
        <v>127.1</v>
      </c>
      <c r="BA461" s="18">
        <v>263.7</v>
      </c>
      <c r="BB461" s="27">
        <f t="shared" si="175"/>
        <v>0.72983791516383267</v>
      </c>
      <c r="BI461" s="28">
        <v>12.30931523184883</v>
      </c>
      <c r="BK461" s="49"/>
    </row>
    <row r="462" spans="1:63" ht="13.95" customHeight="1" x14ac:dyDescent="0.25">
      <c r="A462" s="22">
        <v>459</v>
      </c>
      <c r="B462" s="22">
        <v>45</v>
      </c>
      <c r="C462" s="22" t="s">
        <v>524</v>
      </c>
      <c r="D462" s="22" t="s">
        <v>2</v>
      </c>
      <c r="E462" s="23">
        <v>0.72</v>
      </c>
      <c r="F462" s="23" t="str">
        <f t="shared" si="171"/>
        <v>&gt;0.5</v>
      </c>
      <c r="G462" s="24">
        <v>7.8</v>
      </c>
      <c r="H462" s="23" t="str">
        <f t="shared" si="172"/>
        <v>&gt;7.0</v>
      </c>
      <c r="K462" s="24">
        <v>5.8616000000000001</v>
      </c>
      <c r="L462" s="23" t="str">
        <f t="shared" si="162"/>
        <v>&lt;10</v>
      </c>
      <c r="M462" s="18">
        <v>120</v>
      </c>
      <c r="N462" s="25" t="str">
        <f t="shared" si="173"/>
        <v>110–180</v>
      </c>
      <c r="O462" s="18">
        <v>60.456000000000003</v>
      </c>
      <c r="P462" s="25" t="str">
        <f t="shared" si="174"/>
        <v>&gt;44</v>
      </c>
      <c r="Q462" s="18">
        <v>29.88</v>
      </c>
      <c r="R462" s="25" t="str">
        <f t="shared" si="163"/>
        <v>25–58</v>
      </c>
      <c r="S462" s="22" t="s">
        <v>8</v>
      </c>
      <c r="T462" s="40">
        <v>2.2747000521648411</v>
      </c>
      <c r="U462" s="25" t="str">
        <f t="shared" si="165"/>
        <v>1.5–3</v>
      </c>
      <c r="V462" s="48">
        <v>0.11373500260824206</v>
      </c>
      <c r="W462" s="25" t="str">
        <f t="shared" si="168"/>
        <v>0.07–0.11</v>
      </c>
      <c r="X462" s="22">
        <v>4</v>
      </c>
      <c r="Y462" s="22">
        <v>1</v>
      </c>
      <c r="Z462" s="22">
        <v>0</v>
      </c>
      <c r="AA462" s="22">
        <v>0</v>
      </c>
      <c r="AB462" s="22">
        <v>1</v>
      </c>
      <c r="AC462" s="22">
        <v>2</v>
      </c>
      <c r="AD462" s="22">
        <f t="shared" si="161"/>
        <v>10</v>
      </c>
      <c r="AE462" s="22">
        <v>3</v>
      </c>
      <c r="AF462" s="23" t="str">
        <f t="shared" si="166"/>
        <v>4000–6000</v>
      </c>
      <c r="AG462" s="18">
        <v>4950</v>
      </c>
      <c r="AH462" s="18">
        <v>5160</v>
      </c>
      <c r="AI462" s="27">
        <f t="shared" si="167"/>
        <v>4.1549002912872481E-2</v>
      </c>
      <c r="AP462" s="23" t="str">
        <f t="shared" si="169"/>
        <v>20–30</v>
      </c>
      <c r="AQ462" s="24">
        <v>28.2</v>
      </c>
      <c r="AR462" s="24">
        <v>65.900000000000006</v>
      </c>
      <c r="AS462" s="27">
        <f t="shared" si="170"/>
        <v>0.84881646356439366</v>
      </c>
      <c r="AT462" s="50"/>
      <c r="AU462" s="50"/>
      <c r="AV462" s="51"/>
      <c r="AW462" s="50"/>
      <c r="AX462" s="50"/>
      <c r="AY462" s="51"/>
      <c r="AZ462" s="18">
        <v>139.6</v>
      </c>
      <c r="BA462" s="18">
        <v>340</v>
      </c>
      <c r="BB462" s="27">
        <f t="shared" si="175"/>
        <v>0.89016442728193501</v>
      </c>
      <c r="BI462" s="28">
        <v>16.573613722882172</v>
      </c>
      <c r="BK462" s="49"/>
    </row>
    <row r="463" spans="1:63" ht="13.95" customHeight="1" x14ac:dyDescent="0.25">
      <c r="A463" s="22">
        <v>460</v>
      </c>
      <c r="B463" s="22">
        <v>45</v>
      </c>
      <c r="C463" s="22" t="s">
        <v>524</v>
      </c>
      <c r="D463" s="22" t="s">
        <v>2</v>
      </c>
      <c r="E463" s="23">
        <v>0.72</v>
      </c>
      <c r="F463" s="23" t="str">
        <f t="shared" si="171"/>
        <v>&gt;0.5</v>
      </c>
      <c r="G463" s="24">
        <v>7.8</v>
      </c>
      <c r="H463" s="23" t="str">
        <f t="shared" si="172"/>
        <v>&gt;7.0</v>
      </c>
      <c r="K463" s="24">
        <v>5.8616000000000001</v>
      </c>
      <c r="L463" s="23" t="str">
        <f t="shared" si="162"/>
        <v>&lt;10</v>
      </c>
      <c r="M463" s="18">
        <v>120</v>
      </c>
      <c r="N463" s="25" t="str">
        <f t="shared" si="173"/>
        <v>110–180</v>
      </c>
      <c r="O463" s="18">
        <v>60.456000000000003</v>
      </c>
      <c r="P463" s="25" t="str">
        <f t="shared" si="174"/>
        <v>&gt;44</v>
      </c>
      <c r="Q463" s="18">
        <v>29.88</v>
      </c>
      <c r="R463" s="25" t="str">
        <f t="shared" si="163"/>
        <v>25–58</v>
      </c>
      <c r="S463" s="22" t="s">
        <v>8</v>
      </c>
      <c r="T463" s="40">
        <v>2.2747000521648411</v>
      </c>
      <c r="U463" s="25" t="str">
        <f t="shared" si="165"/>
        <v>1.5–3</v>
      </c>
      <c r="V463" s="48">
        <v>0.11373500260824206</v>
      </c>
      <c r="W463" s="25" t="str">
        <f t="shared" si="168"/>
        <v>0.07–0.11</v>
      </c>
      <c r="X463" s="22">
        <v>4</v>
      </c>
      <c r="Y463" s="22">
        <v>1</v>
      </c>
      <c r="Z463" s="22">
        <v>0</v>
      </c>
      <c r="AA463" s="22">
        <v>0</v>
      </c>
      <c r="AB463" s="22">
        <v>1</v>
      </c>
      <c r="AC463" s="22">
        <v>2</v>
      </c>
      <c r="AD463" s="22">
        <f t="shared" si="161"/>
        <v>10</v>
      </c>
      <c r="AE463" s="22">
        <v>3</v>
      </c>
      <c r="AF463" s="23" t="str">
        <f t="shared" si="166"/>
        <v>4000–6000</v>
      </c>
      <c r="AG463" s="18">
        <v>4760</v>
      </c>
      <c r="AH463" s="18">
        <v>4940</v>
      </c>
      <c r="AI463" s="27">
        <f t="shared" si="167"/>
        <v>3.7117662956502588E-2</v>
      </c>
      <c r="AP463" s="23" t="str">
        <f t="shared" si="169"/>
        <v>20–30</v>
      </c>
      <c r="AQ463" s="24">
        <v>27.7</v>
      </c>
      <c r="AR463" s="24">
        <v>64.8</v>
      </c>
      <c r="AS463" s="27">
        <f t="shared" si="170"/>
        <v>0.84987319016493612</v>
      </c>
      <c r="AT463" s="50"/>
      <c r="AU463" s="50"/>
      <c r="AV463" s="51"/>
      <c r="AW463" s="50"/>
      <c r="AX463" s="50"/>
      <c r="AY463" s="51"/>
      <c r="AZ463" s="18">
        <v>131.9</v>
      </c>
      <c r="BA463" s="18">
        <v>320.10000000000002</v>
      </c>
      <c r="BB463" s="27">
        <f t="shared" si="175"/>
        <v>0.88658938725254843</v>
      </c>
      <c r="BI463" s="28">
        <v>16.309842682199694</v>
      </c>
      <c r="BK463" s="49"/>
    </row>
    <row r="464" spans="1:63" ht="13.95" customHeight="1" x14ac:dyDescent="0.25">
      <c r="A464" s="22">
        <v>461</v>
      </c>
      <c r="B464" s="22">
        <v>45</v>
      </c>
      <c r="C464" s="22" t="s">
        <v>524</v>
      </c>
      <c r="D464" s="22" t="s">
        <v>2</v>
      </c>
      <c r="E464" s="23">
        <v>0.72</v>
      </c>
      <c r="F464" s="23" t="str">
        <f t="shared" si="171"/>
        <v>&gt;0.5</v>
      </c>
      <c r="G464" s="24">
        <v>7.8</v>
      </c>
      <c r="H464" s="23" t="str">
        <f t="shared" si="172"/>
        <v>&gt;7.0</v>
      </c>
      <c r="K464" s="24">
        <v>5.8616000000000001</v>
      </c>
      <c r="L464" s="23" t="str">
        <f t="shared" si="162"/>
        <v>&lt;10</v>
      </c>
      <c r="M464" s="18">
        <v>120</v>
      </c>
      <c r="N464" s="25" t="str">
        <f t="shared" si="173"/>
        <v>110–180</v>
      </c>
      <c r="O464" s="18">
        <v>60.456000000000003</v>
      </c>
      <c r="P464" s="25" t="str">
        <f t="shared" si="174"/>
        <v>&gt;44</v>
      </c>
      <c r="Q464" s="18">
        <v>29.88</v>
      </c>
      <c r="R464" s="25" t="str">
        <f t="shared" si="163"/>
        <v>25–58</v>
      </c>
      <c r="S464" s="22" t="s">
        <v>8</v>
      </c>
      <c r="T464" s="40">
        <v>2.2747000521648411</v>
      </c>
      <c r="U464" s="25" t="str">
        <f t="shared" si="165"/>
        <v>1.5–3</v>
      </c>
      <c r="V464" s="48">
        <v>0.11373500260824206</v>
      </c>
      <c r="W464" s="25" t="str">
        <f t="shared" si="168"/>
        <v>0.07–0.11</v>
      </c>
      <c r="X464" s="22">
        <v>4</v>
      </c>
      <c r="Y464" s="22">
        <v>1</v>
      </c>
      <c r="Z464" s="22">
        <v>0</v>
      </c>
      <c r="AA464" s="22">
        <v>0</v>
      </c>
      <c r="AB464" s="22">
        <v>1</v>
      </c>
      <c r="AC464" s="22">
        <v>2</v>
      </c>
      <c r="AD464" s="22">
        <f t="shared" si="161"/>
        <v>10</v>
      </c>
      <c r="AE464" s="22">
        <v>3</v>
      </c>
      <c r="AF464" s="23" t="str">
        <f t="shared" si="166"/>
        <v>4000–6000</v>
      </c>
      <c r="AG464" s="18">
        <v>4830</v>
      </c>
      <c r="AH464" s="18">
        <v>5060</v>
      </c>
      <c r="AI464" s="27">
        <f t="shared" si="167"/>
        <v>4.6520015634892907E-2</v>
      </c>
      <c r="AP464" s="23" t="str">
        <f t="shared" si="169"/>
        <v>30–40</v>
      </c>
      <c r="AQ464" s="24">
        <v>30.2</v>
      </c>
      <c r="AR464" s="24">
        <v>61.6</v>
      </c>
      <c r="AS464" s="27">
        <f t="shared" si="170"/>
        <v>0.71281994615865019</v>
      </c>
      <c r="AT464" s="50"/>
      <c r="AU464" s="50"/>
      <c r="AV464" s="51"/>
      <c r="AW464" s="50"/>
      <c r="AX464" s="50"/>
      <c r="AY464" s="51"/>
      <c r="AZ464" s="18">
        <v>145.9</v>
      </c>
      <c r="BA464" s="18">
        <v>311.7</v>
      </c>
      <c r="BB464" s="27">
        <f t="shared" si="175"/>
        <v>0.75911973124455123</v>
      </c>
      <c r="BI464" s="28">
        <v>13.804017795716186</v>
      </c>
      <c r="BK464" s="49"/>
    </row>
    <row r="465" spans="1:63" ht="13.95" customHeight="1" x14ac:dyDescent="0.25">
      <c r="A465" s="22">
        <v>462</v>
      </c>
      <c r="B465" s="22">
        <v>45</v>
      </c>
      <c r="C465" s="22" t="s">
        <v>524</v>
      </c>
      <c r="D465" s="22" t="s">
        <v>2</v>
      </c>
      <c r="E465" s="23">
        <v>0.72</v>
      </c>
      <c r="F465" s="23" t="str">
        <f t="shared" si="171"/>
        <v>&gt;0.5</v>
      </c>
      <c r="G465" s="24">
        <v>7.8</v>
      </c>
      <c r="H465" s="23" t="str">
        <f t="shared" si="172"/>
        <v>&gt;7.0</v>
      </c>
      <c r="K465" s="24">
        <v>5.8616000000000001</v>
      </c>
      <c r="L465" s="23" t="str">
        <f t="shared" si="162"/>
        <v>&lt;10</v>
      </c>
      <c r="M465" s="18">
        <v>120</v>
      </c>
      <c r="N465" s="25" t="str">
        <f t="shared" si="173"/>
        <v>110–180</v>
      </c>
      <c r="O465" s="18">
        <v>60.456000000000003</v>
      </c>
      <c r="P465" s="25" t="str">
        <f t="shared" si="174"/>
        <v>&gt;44</v>
      </c>
      <c r="Q465" s="18">
        <v>29.88</v>
      </c>
      <c r="R465" s="25" t="str">
        <f t="shared" si="163"/>
        <v>25–58</v>
      </c>
      <c r="S465" s="22" t="s">
        <v>8</v>
      </c>
      <c r="T465" s="40">
        <v>2.2747000521648411</v>
      </c>
      <c r="U465" s="25" t="str">
        <f t="shared" si="165"/>
        <v>1.5–3</v>
      </c>
      <c r="V465" s="48">
        <v>0.11373500260824206</v>
      </c>
      <c r="W465" s="25" t="str">
        <f t="shared" si="168"/>
        <v>0.07–0.11</v>
      </c>
      <c r="X465" s="22">
        <v>4</v>
      </c>
      <c r="Y465" s="22">
        <v>1</v>
      </c>
      <c r="Z465" s="22">
        <v>0</v>
      </c>
      <c r="AA465" s="22">
        <v>0</v>
      </c>
      <c r="AB465" s="22">
        <v>1</v>
      </c>
      <c r="AC465" s="22">
        <v>2</v>
      </c>
      <c r="AD465" s="22">
        <f t="shared" si="161"/>
        <v>10</v>
      </c>
      <c r="AE465" s="22">
        <v>3</v>
      </c>
      <c r="AF465" s="23" t="str">
        <f t="shared" si="166"/>
        <v>4000–6000</v>
      </c>
      <c r="AG465" s="18">
        <v>5160</v>
      </c>
      <c r="AH465" s="18">
        <v>5350</v>
      </c>
      <c r="AI465" s="27">
        <f t="shared" si="167"/>
        <v>3.6159981414443876E-2</v>
      </c>
      <c r="AP465" s="23" t="str">
        <f t="shared" si="169"/>
        <v>20–30</v>
      </c>
      <c r="AQ465" s="24">
        <v>29.6</v>
      </c>
      <c r="AR465" s="24">
        <v>59.3</v>
      </c>
      <c r="AS465" s="27">
        <f t="shared" si="170"/>
        <v>0.69483494467366491</v>
      </c>
      <c r="AT465" s="50"/>
      <c r="AU465" s="50"/>
      <c r="AV465" s="51"/>
      <c r="AW465" s="50"/>
      <c r="AX465" s="50"/>
      <c r="AY465" s="51"/>
      <c r="AZ465" s="18">
        <v>152.69999999999999</v>
      </c>
      <c r="BA465" s="18">
        <v>317.3</v>
      </c>
      <c r="BB465" s="27">
        <f t="shared" si="175"/>
        <v>0.7313724863645632</v>
      </c>
      <c r="BI465" s="28">
        <v>13.056666513782504</v>
      </c>
      <c r="BK465" s="49"/>
    </row>
    <row r="466" spans="1:63" ht="13.95" customHeight="1" x14ac:dyDescent="0.25">
      <c r="A466" s="22">
        <v>463</v>
      </c>
      <c r="B466" s="22">
        <v>46</v>
      </c>
      <c r="C466" s="22" t="s">
        <v>525</v>
      </c>
      <c r="D466" s="22" t="s">
        <v>30</v>
      </c>
      <c r="E466" s="23">
        <v>0.4</v>
      </c>
      <c r="F466" s="23" t="str">
        <f t="shared" si="171"/>
        <v>≤0.5</v>
      </c>
      <c r="G466" s="24">
        <v>6.81</v>
      </c>
      <c r="H466" s="23" t="str">
        <f t="shared" si="172"/>
        <v>≤7.0</v>
      </c>
      <c r="K466" s="24">
        <v>2.5687600000000002</v>
      </c>
      <c r="L466" s="23" t="str">
        <f t="shared" si="162"/>
        <v>&lt;10</v>
      </c>
      <c r="M466" s="18">
        <v>150</v>
      </c>
      <c r="N466" s="25" t="str">
        <f t="shared" si="173"/>
        <v>110–180</v>
      </c>
      <c r="O466" s="18">
        <v>22</v>
      </c>
      <c r="P466" s="25" t="str">
        <f t="shared" si="174"/>
        <v>&lt;26</v>
      </c>
      <c r="Q466" s="18">
        <v>41.5</v>
      </c>
      <c r="R466" s="25" t="str">
        <f t="shared" si="163"/>
        <v>25–58</v>
      </c>
      <c r="S466" s="22" t="s">
        <v>8</v>
      </c>
      <c r="V466" s="48">
        <v>4.4000000000000004E-2</v>
      </c>
      <c r="W466" s="25" t="str">
        <f t="shared" si="168"/>
        <v>&lt;0.07</v>
      </c>
      <c r="X466" s="22">
        <v>1</v>
      </c>
      <c r="Y466" s="22">
        <v>1</v>
      </c>
      <c r="Z466" s="22">
        <v>0</v>
      </c>
      <c r="AA466" s="22">
        <v>0</v>
      </c>
      <c r="AB466" s="22">
        <v>0</v>
      </c>
      <c r="AC466" s="22">
        <v>0</v>
      </c>
      <c r="AD466" s="22">
        <f t="shared" si="161"/>
        <v>1</v>
      </c>
      <c r="AE466" s="22">
        <v>3</v>
      </c>
      <c r="AF466" s="23" t="str">
        <f t="shared" si="166"/>
        <v>&lt;2000</v>
      </c>
      <c r="AG466" s="18">
        <v>1780</v>
      </c>
      <c r="AH466" s="18">
        <v>2010</v>
      </c>
      <c r="AI466" s="27">
        <f t="shared" si="167"/>
        <v>0.12152135776699059</v>
      </c>
      <c r="AJ466" s="18">
        <v>2830</v>
      </c>
      <c r="AK466" s="18">
        <v>3600</v>
      </c>
      <c r="AL466" s="27">
        <f t="shared" ref="AL466:AL472" si="176">LN(AK466/AJ466)</f>
        <v>0.240657133806918</v>
      </c>
      <c r="AM466" s="18">
        <v>4610</v>
      </c>
      <c r="AN466" s="18">
        <v>5610</v>
      </c>
      <c r="AO466" s="27">
        <f t="shared" ref="AO466:AO472" si="177">LN(AN466/AM466)</f>
        <v>0.19632286252604772</v>
      </c>
      <c r="AP466" s="23" t="str">
        <f t="shared" si="169"/>
        <v>&lt;20</v>
      </c>
      <c r="AQ466" s="24">
        <v>18.8</v>
      </c>
      <c r="AR466" s="24">
        <v>25.1</v>
      </c>
      <c r="AS466" s="27">
        <f t="shared" si="170"/>
        <v>0.28901097630183475</v>
      </c>
      <c r="AT466" s="50"/>
      <c r="AU466" s="50"/>
      <c r="AV466" s="51"/>
      <c r="AW466" s="50"/>
      <c r="AX466" s="50"/>
      <c r="AY466" s="51"/>
      <c r="BK466" s="49"/>
    </row>
    <row r="467" spans="1:63" ht="13.95" customHeight="1" x14ac:dyDescent="0.25">
      <c r="A467" s="22">
        <v>464</v>
      </c>
      <c r="B467" s="22">
        <v>46</v>
      </c>
      <c r="C467" s="22" t="s">
        <v>525</v>
      </c>
      <c r="D467" s="22" t="s">
        <v>30</v>
      </c>
      <c r="E467" s="23">
        <v>0.4</v>
      </c>
      <c r="F467" s="23" t="str">
        <f t="shared" si="171"/>
        <v>≤0.5</v>
      </c>
      <c r="G467" s="24">
        <v>6.81</v>
      </c>
      <c r="H467" s="23" t="str">
        <f t="shared" si="172"/>
        <v>≤7.0</v>
      </c>
      <c r="K467" s="24">
        <v>2.5687600000000002</v>
      </c>
      <c r="L467" s="23" t="str">
        <f t="shared" si="162"/>
        <v>&lt;10</v>
      </c>
      <c r="M467" s="18">
        <v>150</v>
      </c>
      <c r="N467" s="25" t="str">
        <f t="shared" si="173"/>
        <v>110–180</v>
      </c>
      <c r="O467" s="18">
        <v>22</v>
      </c>
      <c r="P467" s="25" t="str">
        <f t="shared" si="174"/>
        <v>&lt;26</v>
      </c>
      <c r="Q467" s="18">
        <v>41.5</v>
      </c>
      <c r="R467" s="25" t="str">
        <f t="shared" si="163"/>
        <v>25–58</v>
      </c>
      <c r="S467" s="22" t="s">
        <v>8</v>
      </c>
      <c r="V467" s="48">
        <v>4.4000000000000004E-2</v>
      </c>
      <c r="W467" s="25" t="str">
        <f t="shared" si="168"/>
        <v>&lt;0.07</v>
      </c>
      <c r="X467" s="22">
        <v>1</v>
      </c>
      <c r="Y467" s="22">
        <v>0</v>
      </c>
      <c r="Z467" s="22">
        <v>1</v>
      </c>
      <c r="AA467" s="22">
        <v>0</v>
      </c>
      <c r="AB467" s="22">
        <v>0</v>
      </c>
      <c r="AC467" s="22">
        <v>0</v>
      </c>
      <c r="AD467" s="22">
        <f t="shared" si="161"/>
        <v>2</v>
      </c>
      <c r="AE467" s="22">
        <v>3</v>
      </c>
      <c r="AF467" s="23" t="str">
        <f t="shared" si="166"/>
        <v>&lt;2000</v>
      </c>
      <c r="AG467" s="18">
        <v>1780</v>
      </c>
      <c r="AH467" s="18">
        <v>1980</v>
      </c>
      <c r="AI467" s="27">
        <f t="shared" si="167"/>
        <v>0.10648348040245013</v>
      </c>
      <c r="AJ467" s="18">
        <v>2830</v>
      </c>
      <c r="AK467" s="18">
        <v>3350</v>
      </c>
      <c r="AL467" s="27">
        <f t="shared" si="176"/>
        <v>0.16868363418182877</v>
      </c>
      <c r="AM467" s="18">
        <v>4610</v>
      </c>
      <c r="AN467" s="18">
        <v>5330</v>
      </c>
      <c r="AO467" s="27">
        <f t="shared" si="177"/>
        <v>0.14512338116919593</v>
      </c>
      <c r="AP467" s="23" t="str">
        <f t="shared" si="169"/>
        <v>&lt;20</v>
      </c>
      <c r="AQ467" s="24">
        <v>18.8</v>
      </c>
      <c r="AR467" s="24">
        <v>32.9</v>
      </c>
      <c r="AS467" s="27">
        <f t="shared" si="170"/>
        <v>0.55961578793542255</v>
      </c>
      <c r="AT467" s="50"/>
      <c r="AU467" s="50"/>
      <c r="AV467" s="51"/>
      <c r="AW467" s="50"/>
      <c r="AX467" s="50"/>
      <c r="AY467" s="51"/>
      <c r="BK467" s="49"/>
    </row>
    <row r="468" spans="1:63" ht="13.95" customHeight="1" x14ac:dyDescent="0.25">
      <c r="A468" s="22">
        <v>465</v>
      </c>
      <c r="B468" s="22">
        <v>46</v>
      </c>
      <c r="C468" s="22" t="s">
        <v>525</v>
      </c>
      <c r="D468" s="22" t="s">
        <v>30</v>
      </c>
      <c r="E468" s="23">
        <v>0.4</v>
      </c>
      <c r="F468" s="23" t="str">
        <f t="shared" si="171"/>
        <v>≤0.5</v>
      </c>
      <c r="G468" s="24">
        <v>6.81</v>
      </c>
      <c r="H468" s="23" t="str">
        <f t="shared" si="172"/>
        <v>≤7.0</v>
      </c>
      <c r="K468" s="24">
        <v>2.5687600000000002</v>
      </c>
      <c r="L468" s="23" t="str">
        <f t="shared" si="162"/>
        <v>&lt;10</v>
      </c>
      <c r="M468" s="18">
        <v>150</v>
      </c>
      <c r="N468" s="25" t="str">
        <f t="shared" si="173"/>
        <v>110–180</v>
      </c>
      <c r="O468" s="18">
        <v>22</v>
      </c>
      <c r="P468" s="25" t="str">
        <f t="shared" si="174"/>
        <v>&lt;26</v>
      </c>
      <c r="Q468" s="18">
        <v>41.5</v>
      </c>
      <c r="R468" s="25" t="str">
        <f t="shared" si="163"/>
        <v>25–58</v>
      </c>
      <c r="S468" s="22" t="s">
        <v>8</v>
      </c>
      <c r="V468" s="48">
        <v>4.4000000000000004E-2</v>
      </c>
      <c r="W468" s="25" t="str">
        <f t="shared" si="168"/>
        <v>&lt;0.07</v>
      </c>
      <c r="X468" s="22">
        <v>1</v>
      </c>
      <c r="Y468" s="22">
        <v>0</v>
      </c>
      <c r="Z468" s="22">
        <v>0</v>
      </c>
      <c r="AA468" s="22">
        <v>0</v>
      </c>
      <c r="AB468" s="22">
        <v>1</v>
      </c>
      <c r="AC468" s="22">
        <v>0</v>
      </c>
      <c r="AD468" s="22">
        <f t="shared" si="161"/>
        <v>4</v>
      </c>
      <c r="AE468" s="22">
        <v>3</v>
      </c>
      <c r="AF468" s="23" t="str">
        <f t="shared" si="166"/>
        <v>&lt;2000</v>
      </c>
      <c r="AG468" s="18">
        <v>1780</v>
      </c>
      <c r="AH468" s="18">
        <v>2040</v>
      </c>
      <c r="AI468" s="27">
        <f t="shared" si="167"/>
        <v>0.13633644355213118</v>
      </c>
      <c r="AJ468" s="18">
        <v>2830</v>
      </c>
      <c r="AK468" s="18">
        <v>3990</v>
      </c>
      <c r="AL468" s="27">
        <f t="shared" si="176"/>
        <v>0.34351451924662585</v>
      </c>
      <c r="AM468" s="18">
        <v>4610</v>
      </c>
      <c r="AN468" s="18">
        <v>6030</v>
      </c>
      <c r="AO468" s="27">
        <f t="shared" si="177"/>
        <v>0.26851915373053697</v>
      </c>
      <c r="AP468" s="23" t="str">
        <f t="shared" si="169"/>
        <v>&lt;20</v>
      </c>
      <c r="AQ468" s="24">
        <v>18.8</v>
      </c>
      <c r="AR468" s="24">
        <v>35.9</v>
      </c>
      <c r="AS468" s="27">
        <f t="shared" si="170"/>
        <v>0.64688042565832959</v>
      </c>
      <c r="AT468" s="50"/>
      <c r="AU468" s="50"/>
      <c r="AV468" s="51"/>
      <c r="AW468" s="50"/>
      <c r="AX468" s="50"/>
      <c r="AY468" s="51"/>
      <c r="BK468" s="49"/>
    </row>
    <row r="469" spans="1:63" ht="13.95" customHeight="1" x14ac:dyDescent="0.25">
      <c r="A469" s="22">
        <v>466</v>
      </c>
      <c r="B469" s="22">
        <v>46</v>
      </c>
      <c r="C469" s="22" t="s">
        <v>525</v>
      </c>
      <c r="D469" s="22" t="s">
        <v>30</v>
      </c>
      <c r="E469" s="23">
        <v>0.4</v>
      </c>
      <c r="F469" s="23" t="str">
        <f t="shared" si="171"/>
        <v>≤0.5</v>
      </c>
      <c r="G469" s="24">
        <v>6.81</v>
      </c>
      <c r="H469" s="23" t="str">
        <f t="shared" si="172"/>
        <v>≤7.0</v>
      </c>
      <c r="K469" s="24">
        <v>2.5687600000000002</v>
      </c>
      <c r="L469" s="23" t="str">
        <f t="shared" si="162"/>
        <v>&lt;10</v>
      </c>
      <c r="M469" s="18">
        <v>150</v>
      </c>
      <c r="N469" s="25" t="str">
        <f t="shared" si="173"/>
        <v>110–180</v>
      </c>
      <c r="O469" s="18">
        <v>22</v>
      </c>
      <c r="P469" s="25" t="str">
        <f t="shared" si="174"/>
        <v>&lt;26</v>
      </c>
      <c r="Q469" s="18">
        <v>41.5</v>
      </c>
      <c r="R469" s="25" t="str">
        <f t="shared" si="163"/>
        <v>25–58</v>
      </c>
      <c r="S469" s="22" t="s">
        <v>8</v>
      </c>
      <c r="V469" s="48">
        <v>4.4000000000000004E-2</v>
      </c>
      <c r="W469" s="25" t="str">
        <f t="shared" si="168"/>
        <v>&lt;0.07</v>
      </c>
      <c r="X469" s="22">
        <v>1</v>
      </c>
      <c r="Y469" s="22">
        <v>0</v>
      </c>
      <c r="Z469" s="22">
        <v>0</v>
      </c>
      <c r="AA469" s="22">
        <v>0</v>
      </c>
      <c r="AB469" s="22">
        <v>0</v>
      </c>
      <c r="AC469" s="22">
        <v>1</v>
      </c>
      <c r="AD469" s="22">
        <f t="shared" si="161"/>
        <v>5</v>
      </c>
      <c r="AE469" s="22">
        <v>3</v>
      </c>
      <c r="AF469" s="23" t="str">
        <f t="shared" si="166"/>
        <v>&lt;2000</v>
      </c>
      <c r="AG469" s="18">
        <v>1780</v>
      </c>
      <c r="AH469" s="18">
        <v>1920</v>
      </c>
      <c r="AI469" s="27">
        <f t="shared" si="167"/>
        <v>7.5711821735696377E-2</v>
      </c>
      <c r="AJ469" s="18">
        <v>2830</v>
      </c>
      <c r="AK469" s="18">
        <v>3440</v>
      </c>
      <c r="AL469" s="27">
        <f t="shared" si="176"/>
        <v>0.19519475973016071</v>
      </c>
      <c r="AM469" s="18">
        <v>4610</v>
      </c>
      <c r="AN469" s="18">
        <v>5360</v>
      </c>
      <c r="AO469" s="27">
        <f t="shared" si="177"/>
        <v>0.15073611807415346</v>
      </c>
      <c r="AP469" s="23" t="str">
        <f t="shared" si="169"/>
        <v>&lt;20</v>
      </c>
      <c r="AQ469" s="24">
        <v>18.8</v>
      </c>
      <c r="AR469" s="24">
        <v>44</v>
      </c>
      <c r="AS469" s="27">
        <f t="shared" si="170"/>
        <v>0.85033276408235769</v>
      </c>
      <c r="AT469" s="50"/>
      <c r="AU469" s="50"/>
      <c r="AV469" s="51"/>
      <c r="AW469" s="50"/>
      <c r="AX469" s="50"/>
      <c r="AY469" s="51"/>
      <c r="BK469" s="49"/>
    </row>
    <row r="470" spans="1:63" ht="13.95" customHeight="1" x14ac:dyDescent="0.25">
      <c r="A470" s="22">
        <v>467</v>
      </c>
      <c r="B470" s="22">
        <v>46</v>
      </c>
      <c r="C470" s="22" t="s">
        <v>525</v>
      </c>
      <c r="D470" s="22" t="s">
        <v>126</v>
      </c>
      <c r="E470" s="23">
        <v>0.4</v>
      </c>
      <c r="F470" s="23" t="str">
        <f t="shared" si="171"/>
        <v>≤0.5</v>
      </c>
      <c r="G470" s="24">
        <v>6.81</v>
      </c>
      <c r="H470" s="23" t="str">
        <f t="shared" si="172"/>
        <v>≤7.0</v>
      </c>
      <c r="K470" s="24">
        <v>2.5687600000000002</v>
      </c>
      <c r="L470" s="23" t="str">
        <f t="shared" si="162"/>
        <v>&lt;10</v>
      </c>
      <c r="M470" s="18">
        <v>150</v>
      </c>
      <c r="N470" s="25" t="str">
        <f t="shared" si="173"/>
        <v>110–180</v>
      </c>
      <c r="O470" s="18">
        <v>22</v>
      </c>
      <c r="P470" s="25" t="str">
        <f t="shared" si="174"/>
        <v>&lt;26</v>
      </c>
      <c r="Q470" s="18">
        <v>41.5</v>
      </c>
      <c r="R470" s="25" t="str">
        <f t="shared" si="163"/>
        <v>25–58</v>
      </c>
      <c r="S470" s="22" t="s">
        <v>8</v>
      </c>
      <c r="V470" s="48">
        <v>4.4000000000000004E-2</v>
      </c>
      <c r="W470" s="25" t="str">
        <f t="shared" si="168"/>
        <v>&lt;0.07</v>
      </c>
      <c r="X470" s="22">
        <v>1</v>
      </c>
      <c r="Y470" s="22">
        <v>0</v>
      </c>
      <c r="Z470" s="22">
        <v>0</v>
      </c>
      <c r="AA470" s="22">
        <v>0</v>
      </c>
      <c r="AB470" s="22">
        <v>0</v>
      </c>
      <c r="AC470" s="22">
        <v>1</v>
      </c>
      <c r="AD470" s="22">
        <f t="shared" si="161"/>
        <v>5</v>
      </c>
      <c r="AE470" s="22">
        <v>3</v>
      </c>
      <c r="AF470" s="23" t="str">
        <f t="shared" si="166"/>
        <v>&lt;2000</v>
      </c>
      <c r="AG470" s="18">
        <v>1780</v>
      </c>
      <c r="AH470" s="18">
        <v>2290</v>
      </c>
      <c r="AI470" s="27">
        <f t="shared" si="167"/>
        <v>0.25193845326215442</v>
      </c>
      <c r="AJ470" s="18">
        <v>2830</v>
      </c>
      <c r="AK470" s="18">
        <v>3960</v>
      </c>
      <c r="AL470" s="27">
        <f t="shared" si="176"/>
        <v>0.33596731361124288</v>
      </c>
      <c r="AM470" s="18">
        <v>4610</v>
      </c>
      <c r="AN470" s="18">
        <v>6250</v>
      </c>
      <c r="AO470" s="27">
        <f t="shared" si="177"/>
        <v>0.30435360673975292</v>
      </c>
      <c r="AP470" s="23" t="str">
        <f t="shared" si="169"/>
        <v>&lt;20</v>
      </c>
      <c r="AQ470" s="24">
        <v>18.8</v>
      </c>
      <c r="AR470" s="24">
        <v>30.3</v>
      </c>
      <c r="AS470" s="27">
        <f t="shared" si="170"/>
        <v>0.4772908426794199</v>
      </c>
      <c r="AT470" s="50"/>
      <c r="AU470" s="50"/>
      <c r="AV470" s="51"/>
      <c r="AW470" s="50"/>
      <c r="AX470" s="50"/>
      <c r="AY470" s="51"/>
      <c r="BK470" s="49"/>
    </row>
    <row r="471" spans="1:63" ht="13.95" customHeight="1" x14ac:dyDescent="0.25">
      <c r="A471" s="22">
        <v>468</v>
      </c>
      <c r="B471" s="22">
        <v>46</v>
      </c>
      <c r="C471" s="22" t="s">
        <v>525</v>
      </c>
      <c r="D471" s="22" t="s">
        <v>30</v>
      </c>
      <c r="E471" s="23">
        <v>0.4</v>
      </c>
      <c r="F471" s="23" t="str">
        <f t="shared" si="171"/>
        <v>≤0.5</v>
      </c>
      <c r="G471" s="24">
        <v>6.81</v>
      </c>
      <c r="H471" s="23" t="str">
        <f t="shared" si="172"/>
        <v>≤7.0</v>
      </c>
      <c r="K471" s="24">
        <v>2.5687600000000002</v>
      </c>
      <c r="L471" s="23" t="str">
        <f t="shared" si="162"/>
        <v>&lt;10</v>
      </c>
      <c r="M471" s="18">
        <v>150</v>
      </c>
      <c r="N471" s="25" t="str">
        <f t="shared" si="173"/>
        <v>110–180</v>
      </c>
      <c r="O471" s="18">
        <v>22</v>
      </c>
      <c r="P471" s="25" t="str">
        <f t="shared" si="174"/>
        <v>&lt;26</v>
      </c>
      <c r="Q471" s="18">
        <v>41.5</v>
      </c>
      <c r="R471" s="25" t="str">
        <f t="shared" si="163"/>
        <v>25–58</v>
      </c>
      <c r="S471" s="22" t="s">
        <v>8</v>
      </c>
      <c r="V471" s="48">
        <v>4.4000000000000004E-2</v>
      </c>
      <c r="W471" s="25" t="str">
        <f t="shared" si="168"/>
        <v>&lt;0.07</v>
      </c>
      <c r="X471" s="22">
        <v>2</v>
      </c>
      <c r="Y471" s="22">
        <v>0</v>
      </c>
      <c r="Z471" s="22">
        <v>1</v>
      </c>
      <c r="AA471" s="22">
        <v>0</v>
      </c>
      <c r="AB471" s="22">
        <v>0</v>
      </c>
      <c r="AC471" s="22">
        <v>1</v>
      </c>
      <c r="AD471" s="22">
        <f t="shared" si="161"/>
        <v>7</v>
      </c>
      <c r="AE471" s="22">
        <v>3</v>
      </c>
      <c r="AF471" s="23" t="str">
        <f t="shared" si="166"/>
        <v>&lt;2000</v>
      </c>
      <c r="AG471" s="18">
        <v>1780</v>
      </c>
      <c r="AH471" s="18">
        <v>2380</v>
      </c>
      <c r="AI471" s="27">
        <f t="shared" si="167"/>
        <v>0.29048712337938948</v>
      </c>
      <c r="AJ471" s="18">
        <v>2830</v>
      </c>
      <c r="AK471" s="18">
        <v>4480</v>
      </c>
      <c r="AL471" s="27">
        <f t="shared" si="176"/>
        <v>0.45934633477174747</v>
      </c>
      <c r="AM471" s="18">
        <v>4610</v>
      </c>
      <c r="AN471" s="18">
        <v>6860</v>
      </c>
      <c r="AO471" s="27">
        <f t="shared" si="177"/>
        <v>0.39747958472923672</v>
      </c>
      <c r="AP471" s="23" t="str">
        <f t="shared" si="169"/>
        <v>&lt;20</v>
      </c>
      <c r="AQ471" s="24">
        <v>18.8</v>
      </c>
      <c r="AR471" s="24">
        <v>43.8</v>
      </c>
      <c r="AS471" s="27">
        <f t="shared" si="170"/>
        <v>0.84577694754649679</v>
      </c>
      <c r="AT471" s="50"/>
      <c r="AU471" s="50"/>
      <c r="AV471" s="51"/>
      <c r="AW471" s="50"/>
      <c r="AX471" s="50"/>
      <c r="AY471" s="51"/>
      <c r="BK471" s="49"/>
    </row>
    <row r="472" spans="1:63" ht="13.95" customHeight="1" x14ac:dyDescent="0.25">
      <c r="A472" s="22">
        <v>469</v>
      </c>
      <c r="B472" s="22">
        <v>46</v>
      </c>
      <c r="C472" s="22" t="s">
        <v>525</v>
      </c>
      <c r="D472" s="22" t="s">
        <v>30</v>
      </c>
      <c r="E472" s="23">
        <v>0.4</v>
      </c>
      <c r="F472" s="23" t="str">
        <f t="shared" si="171"/>
        <v>≤0.5</v>
      </c>
      <c r="G472" s="24">
        <v>6.81</v>
      </c>
      <c r="H472" s="23" t="str">
        <f t="shared" si="172"/>
        <v>≤7.0</v>
      </c>
      <c r="K472" s="24">
        <v>2.5687600000000002</v>
      </c>
      <c r="L472" s="23" t="str">
        <f t="shared" si="162"/>
        <v>&lt;10</v>
      </c>
      <c r="M472" s="18">
        <v>150</v>
      </c>
      <c r="N472" s="25" t="str">
        <f t="shared" si="173"/>
        <v>110–180</v>
      </c>
      <c r="O472" s="18">
        <v>22</v>
      </c>
      <c r="P472" s="25" t="str">
        <f t="shared" si="174"/>
        <v>&lt;26</v>
      </c>
      <c r="Q472" s="18">
        <v>41.5</v>
      </c>
      <c r="R472" s="25" t="str">
        <f t="shared" si="163"/>
        <v>25–58</v>
      </c>
      <c r="S472" s="22" t="s">
        <v>8</v>
      </c>
      <c r="V472" s="48">
        <v>4.4000000000000004E-2</v>
      </c>
      <c r="W472" s="25" t="str">
        <f t="shared" si="168"/>
        <v>&lt;0.07</v>
      </c>
      <c r="X472" s="22">
        <v>2</v>
      </c>
      <c r="Y472" s="22">
        <v>0</v>
      </c>
      <c r="Z472" s="22">
        <v>1</v>
      </c>
      <c r="AA472" s="22">
        <v>0</v>
      </c>
      <c r="AB472" s="22">
        <v>0</v>
      </c>
      <c r="AC472" s="22">
        <v>1</v>
      </c>
      <c r="AD472" s="22">
        <f t="shared" si="161"/>
        <v>7</v>
      </c>
      <c r="AE472" s="22">
        <v>3</v>
      </c>
      <c r="AF472" s="23" t="str">
        <f t="shared" si="166"/>
        <v>&lt;2000</v>
      </c>
      <c r="AG472" s="18">
        <v>1780</v>
      </c>
      <c r="AH472" s="18">
        <v>2160</v>
      </c>
      <c r="AI472" s="27">
        <f t="shared" si="167"/>
        <v>0.19349485739207992</v>
      </c>
      <c r="AJ472" s="18">
        <v>2830</v>
      </c>
      <c r="AK472" s="18">
        <v>3760</v>
      </c>
      <c r="AL472" s="27">
        <f t="shared" si="176"/>
        <v>0.28414224574665681</v>
      </c>
      <c r="AM472" s="18">
        <v>4610</v>
      </c>
      <c r="AN472" s="18">
        <v>5920</v>
      </c>
      <c r="AO472" s="27">
        <f t="shared" si="177"/>
        <v>0.25010859188735723</v>
      </c>
      <c r="AP472" s="23" t="str">
        <f t="shared" si="169"/>
        <v>&lt;20</v>
      </c>
      <c r="AQ472" s="24">
        <v>18.8</v>
      </c>
      <c r="AR472" s="24">
        <v>47.5</v>
      </c>
      <c r="AS472" s="27">
        <f t="shared" si="170"/>
        <v>0.92687284120469204</v>
      </c>
      <c r="AT472" s="50"/>
      <c r="AU472" s="50"/>
      <c r="AV472" s="51"/>
      <c r="AW472" s="50"/>
      <c r="AX472" s="50"/>
      <c r="AY472" s="51"/>
      <c r="BK472" s="49"/>
    </row>
    <row r="473" spans="1:63" ht="13.95" customHeight="1" x14ac:dyDescent="0.25">
      <c r="A473" s="22">
        <v>470</v>
      </c>
      <c r="B473" s="22">
        <v>47</v>
      </c>
      <c r="C473" s="22" t="s">
        <v>526</v>
      </c>
      <c r="D473" s="22" t="s">
        <v>127</v>
      </c>
      <c r="E473" s="23">
        <v>0.46</v>
      </c>
      <c r="F473" s="23" t="str">
        <f t="shared" si="171"/>
        <v>≤0.5</v>
      </c>
      <c r="G473" s="24">
        <v>8.1</v>
      </c>
      <c r="H473" s="23" t="str">
        <f t="shared" si="172"/>
        <v>&gt;7.0</v>
      </c>
      <c r="K473" s="24">
        <v>6.8959999999999999</v>
      </c>
      <c r="L473" s="23" t="str">
        <f t="shared" si="162"/>
        <v>&lt;10</v>
      </c>
      <c r="M473" s="18">
        <v>140</v>
      </c>
      <c r="N473" s="25" t="str">
        <f t="shared" si="173"/>
        <v>110–180</v>
      </c>
      <c r="O473" s="18">
        <v>0</v>
      </c>
      <c r="P473" s="25" t="str">
        <f t="shared" si="174"/>
        <v>&lt;26</v>
      </c>
      <c r="Q473" s="18">
        <v>0</v>
      </c>
      <c r="R473" s="25" t="str">
        <f t="shared" si="163"/>
        <v>&lt;25</v>
      </c>
      <c r="T473" s="40">
        <v>2</v>
      </c>
      <c r="U473" s="25" t="str">
        <f t="shared" ref="U473:U529" si="178">IF(T473&gt;3,"&gt;3", IF(T473&gt;1.5,"1.5–3","&lt;1.5" ))</f>
        <v>1.5–3</v>
      </c>
      <c r="X473" s="22">
        <v>2</v>
      </c>
      <c r="Y473" s="22">
        <v>2</v>
      </c>
      <c r="Z473" s="22">
        <v>0</v>
      </c>
      <c r="AA473" s="22">
        <v>0</v>
      </c>
      <c r="AB473" s="22">
        <v>0</v>
      </c>
      <c r="AC473" s="22">
        <v>0</v>
      </c>
      <c r="AD473" s="22">
        <f t="shared" si="161"/>
        <v>1</v>
      </c>
      <c r="AE473" s="22">
        <v>3</v>
      </c>
      <c r="AF473" s="23" t="str">
        <f t="shared" si="166"/>
        <v>4000–6000</v>
      </c>
      <c r="AG473" s="18">
        <v>5579</v>
      </c>
      <c r="AH473" s="18">
        <v>6850</v>
      </c>
      <c r="AI473" s="27">
        <f t="shared" si="167"/>
        <v>0.20523910341074261</v>
      </c>
      <c r="AP473" s="23" t="str">
        <f t="shared" si="169"/>
        <v>20–30</v>
      </c>
      <c r="AQ473" s="24">
        <v>27.55</v>
      </c>
      <c r="AR473" s="24">
        <v>34.520000000000003</v>
      </c>
      <c r="AS473" s="27">
        <f t="shared" si="170"/>
        <v>0.22553633061630382</v>
      </c>
      <c r="AT473" s="50"/>
      <c r="AU473" s="50"/>
      <c r="AV473" s="51"/>
      <c r="AW473" s="50"/>
      <c r="AX473" s="50"/>
      <c r="AY473" s="51"/>
      <c r="AZ473" s="18">
        <v>153.70145000000002</v>
      </c>
      <c r="BA473" s="18">
        <v>236.46200000000002</v>
      </c>
      <c r="BB473" s="27">
        <f>LN(BA473/AZ473)</f>
        <v>0.43077543402704621</v>
      </c>
      <c r="BI473" s="28">
        <v>3.4850000000000012</v>
      </c>
      <c r="BK473" s="49"/>
    </row>
    <row r="474" spans="1:63" ht="13.95" customHeight="1" x14ac:dyDescent="0.25">
      <c r="A474" s="22">
        <v>471</v>
      </c>
      <c r="B474" s="22">
        <v>48</v>
      </c>
      <c r="C474" s="22" t="s">
        <v>466</v>
      </c>
      <c r="D474" s="22" t="s">
        <v>12</v>
      </c>
      <c r="K474" s="24">
        <v>37.333333333333336</v>
      </c>
      <c r="L474" s="23" t="str">
        <f t="shared" si="162"/>
        <v>&gt;20</v>
      </c>
      <c r="S474" s="22" t="s">
        <v>565</v>
      </c>
      <c r="T474" s="40">
        <v>1.1000000000000001</v>
      </c>
      <c r="U474" s="25" t="str">
        <f t="shared" si="178"/>
        <v>&lt;1.5</v>
      </c>
      <c r="AE474" s="22">
        <v>4</v>
      </c>
      <c r="AF474" s="23" t="str">
        <f t="shared" si="166"/>
        <v>2000–4000</v>
      </c>
      <c r="AG474" s="18">
        <v>3810</v>
      </c>
      <c r="AH474" s="18">
        <v>3810</v>
      </c>
      <c r="AI474" s="27">
        <f t="shared" si="167"/>
        <v>0</v>
      </c>
      <c r="AP474" s="23" t="str">
        <f t="shared" si="169"/>
        <v>20–30</v>
      </c>
      <c r="AQ474" s="24">
        <v>25.4</v>
      </c>
      <c r="AR474" s="24">
        <v>29.1</v>
      </c>
      <c r="AS474" s="27">
        <f t="shared" si="170"/>
        <v>0.13598900015295609</v>
      </c>
      <c r="AT474" s="50"/>
      <c r="AU474" s="50"/>
      <c r="AV474" s="51"/>
      <c r="AW474" s="50"/>
      <c r="AX474" s="50"/>
      <c r="AY474" s="51"/>
      <c r="BI474" s="28">
        <v>3.363636363636366</v>
      </c>
      <c r="BK474" s="49"/>
    </row>
    <row r="475" spans="1:63" ht="13.95" customHeight="1" x14ac:dyDescent="0.25">
      <c r="A475" s="22">
        <v>472</v>
      </c>
      <c r="B475" s="22">
        <v>48</v>
      </c>
      <c r="C475" s="22" t="s">
        <v>466</v>
      </c>
      <c r="D475" s="22" t="s">
        <v>12</v>
      </c>
      <c r="K475" s="24">
        <v>39.5</v>
      </c>
      <c r="L475" s="23" t="str">
        <f t="shared" si="162"/>
        <v>&gt;20</v>
      </c>
      <c r="S475" s="22" t="s">
        <v>565</v>
      </c>
      <c r="T475" s="40">
        <v>1.1000000000000001</v>
      </c>
      <c r="U475" s="25" t="str">
        <f t="shared" si="178"/>
        <v>&lt;1.5</v>
      </c>
      <c r="AE475" s="22">
        <v>4</v>
      </c>
      <c r="AF475" s="23" t="str">
        <f t="shared" si="166"/>
        <v>2000–4000</v>
      </c>
      <c r="AG475" s="18">
        <v>2681</v>
      </c>
      <c r="AH475" s="18">
        <v>2708</v>
      </c>
      <c r="AI475" s="27">
        <f t="shared" si="167"/>
        <v>1.0020495796206256E-2</v>
      </c>
      <c r="AP475" s="23" t="str">
        <f t="shared" si="169"/>
        <v>30–40</v>
      </c>
      <c r="AQ475" s="24">
        <v>32.299999999999997</v>
      </c>
      <c r="AR475" s="24">
        <v>33</v>
      </c>
      <c r="AS475" s="27">
        <f t="shared" si="170"/>
        <v>2.1440331237869408E-2</v>
      </c>
      <c r="AT475" s="50"/>
      <c r="AU475" s="50"/>
      <c r="AV475" s="51"/>
      <c r="AW475" s="50"/>
      <c r="AX475" s="50"/>
      <c r="AY475" s="51"/>
      <c r="BI475" s="28">
        <v>0.63636363636363891</v>
      </c>
      <c r="BK475" s="49"/>
    </row>
    <row r="476" spans="1:63" ht="13.95" customHeight="1" x14ac:dyDescent="0.25">
      <c r="A476" s="22">
        <v>473</v>
      </c>
      <c r="B476" s="22">
        <v>48</v>
      </c>
      <c r="C476" s="22" t="s">
        <v>466</v>
      </c>
      <c r="D476" s="22" t="s">
        <v>12</v>
      </c>
      <c r="K476" s="24">
        <v>39.5</v>
      </c>
      <c r="L476" s="23" t="str">
        <f t="shared" si="162"/>
        <v>&gt;20</v>
      </c>
      <c r="S476" s="22" t="s">
        <v>565</v>
      </c>
      <c r="T476" s="40">
        <v>1.1000000000000001</v>
      </c>
      <c r="U476" s="25" t="str">
        <f t="shared" si="178"/>
        <v>&lt;1.5</v>
      </c>
      <c r="AE476" s="22">
        <v>4</v>
      </c>
      <c r="AF476" s="23" t="str">
        <f t="shared" si="166"/>
        <v>2000–4000</v>
      </c>
      <c r="AG476" s="18">
        <v>2681</v>
      </c>
      <c r="AH476" s="18">
        <v>2620</v>
      </c>
      <c r="AI476" s="27">
        <f t="shared" si="167"/>
        <v>-2.3015541480816762E-2</v>
      </c>
      <c r="AP476" s="23" t="str">
        <f t="shared" si="169"/>
        <v>30–40</v>
      </c>
      <c r="AQ476" s="24">
        <v>32.299999999999997</v>
      </c>
      <c r="AR476" s="24">
        <v>37.9</v>
      </c>
      <c r="AS476" s="27">
        <f t="shared" si="170"/>
        <v>0.15988388185976982</v>
      </c>
      <c r="AT476" s="50"/>
      <c r="AU476" s="50"/>
      <c r="AV476" s="51"/>
      <c r="AW476" s="50"/>
      <c r="AX476" s="50"/>
      <c r="AY476" s="51"/>
      <c r="BI476" s="28">
        <v>5.0909090909090917</v>
      </c>
      <c r="BK476" s="49"/>
    </row>
    <row r="477" spans="1:63" ht="13.95" customHeight="1" x14ac:dyDescent="0.25">
      <c r="A477" s="22">
        <v>474</v>
      </c>
      <c r="B477" s="22">
        <v>48</v>
      </c>
      <c r="C477" s="22" t="s">
        <v>466</v>
      </c>
      <c r="D477" s="22" t="s">
        <v>12</v>
      </c>
      <c r="K477" s="24">
        <v>39.5</v>
      </c>
      <c r="L477" s="23" t="str">
        <f t="shared" ref="L477:L502" si="179">IF(K477&gt;20,"&gt;20",IF(K477&gt;10,"10–20","&lt;10"))</f>
        <v>&gt;20</v>
      </c>
      <c r="S477" s="22" t="s">
        <v>565</v>
      </c>
      <c r="T477" s="40">
        <v>1.1000000000000001</v>
      </c>
      <c r="U477" s="25" t="str">
        <f t="shared" si="178"/>
        <v>&lt;1.5</v>
      </c>
      <c r="AE477" s="22">
        <v>4</v>
      </c>
      <c r="AF477" s="23" t="str">
        <f t="shared" si="166"/>
        <v>2000–4000</v>
      </c>
      <c r="AG477" s="18">
        <v>2681</v>
      </c>
      <c r="AH477" s="18">
        <v>2735</v>
      </c>
      <c r="AI477" s="27">
        <f t="shared" si="167"/>
        <v>1.9941576620122383E-2</v>
      </c>
      <c r="AP477" s="23" t="str">
        <f t="shared" si="169"/>
        <v>30–40</v>
      </c>
      <c r="AQ477" s="24">
        <v>32.299999999999997</v>
      </c>
      <c r="AR477" s="24">
        <v>38.5</v>
      </c>
      <c r="AS477" s="27">
        <f t="shared" si="170"/>
        <v>0.17559101106512767</v>
      </c>
      <c r="AT477" s="50"/>
      <c r="AU477" s="50"/>
      <c r="AV477" s="51"/>
      <c r="AW477" s="50"/>
      <c r="AX477" s="50"/>
      <c r="AY477" s="51"/>
      <c r="BI477" s="28">
        <v>5.6363636363636385</v>
      </c>
      <c r="BK477" s="49"/>
    </row>
    <row r="478" spans="1:63" ht="13.95" customHeight="1" x14ac:dyDescent="0.25">
      <c r="A478" s="22">
        <v>475</v>
      </c>
      <c r="B478" s="22">
        <v>48</v>
      </c>
      <c r="C478" s="22" t="s">
        <v>466</v>
      </c>
      <c r="D478" s="22" t="s">
        <v>12</v>
      </c>
      <c r="K478" s="24">
        <v>39.5</v>
      </c>
      <c r="L478" s="23" t="str">
        <f t="shared" si="179"/>
        <v>&gt;20</v>
      </c>
      <c r="S478" s="22" t="s">
        <v>565</v>
      </c>
      <c r="T478" s="40">
        <v>1.1000000000000001</v>
      </c>
      <c r="U478" s="25" t="str">
        <f t="shared" si="178"/>
        <v>&lt;1.5</v>
      </c>
      <c r="AE478" s="22">
        <v>4</v>
      </c>
      <c r="AF478" s="23" t="str">
        <f t="shared" si="166"/>
        <v>2000–4000</v>
      </c>
      <c r="AG478" s="18">
        <v>2681</v>
      </c>
      <c r="AH478" s="18">
        <v>2815</v>
      </c>
      <c r="AI478" s="27">
        <f t="shared" si="167"/>
        <v>4.8772402337831484E-2</v>
      </c>
      <c r="AP478" s="23" t="str">
        <f t="shared" si="169"/>
        <v>30–40</v>
      </c>
      <c r="AQ478" s="24">
        <v>32.299999999999997</v>
      </c>
      <c r="AR478" s="24">
        <v>37</v>
      </c>
      <c r="AS478" s="27">
        <f t="shared" si="170"/>
        <v>0.13585068241561371</v>
      </c>
      <c r="AT478" s="50"/>
      <c r="AU478" s="50"/>
      <c r="AV478" s="51"/>
      <c r="AW478" s="50"/>
      <c r="AX478" s="50"/>
      <c r="AY478" s="51"/>
      <c r="BI478" s="28">
        <v>4.2727272727272751</v>
      </c>
      <c r="BK478" s="49"/>
    </row>
    <row r="479" spans="1:63" ht="13.95" customHeight="1" x14ac:dyDescent="0.25">
      <c r="A479" s="22">
        <v>476</v>
      </c>
      <c r="B479" s="22">
        <v>49</v>
      </c>
      <c r="C479" s="22" t="s">
        <v>527</v>
      </c>
      <c r="D479" s="22" t="s">
        <v>16</v>
      </c>
      <c r="E479" s="23">
        <v>0.21</v>
      </c>
      <c r="F479" s="23" t="str">
        <f t="shared" ref="F479:F502" si="180">IF(E479&gt;0.5, "&gt;0.5", "≤0.5")</f>
        <v>≤0.5</v>
      </c>
      <c r="G479" s="24">
        <v>7.4</v>
      </c>
      <c r="H479" s="23" t="str">
        <f t="shared" ref="H479:H502" si="181">IF(G479&gt;7,"&gt;7.0","≤7.0")</f>
        <v>&gt;7.0</v>
      </c>
      <c r="I479" s="23">
        <v>37.5</v>
      </c>
      <c r="J479" s="23" t="str">
        <f t="shared" ref="J479:J502" si="182">IF(I479&gt;15,"&gt;15","≤15")</f>
        <v>&gt;15</v>
      </c>
      <c r="K479" s="24">
        <v>8.2751999999999999</v>
      </c>
      <c r="L479" s="23" t="str">
        <f t="shared" si="179"/>
        <v>&lt;10</v>
      </c>
      <c r="M479" s="18">
        <v>200</v>
      </c>
      <c r="N479" s="25" t="str">
        <f t="shared" ref="N479:N542" si="183">IF(M479&gt;180,"&gt;180", IF(M479&gt;110,"110–180","&lt;110" ))</f>
        <v>&gt;180</v>
      </c>
      <c r="O479" s="18">
        <v>75.570000000000007</v>
      </c>
      <c r="P479" s="25" t="str">
        <f t="shared" ref="P479:P542" si="184">IF(O479&gt;44,"&gt;44", IF(O479&gt;26.4,"26–44","&lt;26" ))</f>
        <v>&gt;44</v>
      </c>
      <c r="Q479" s="18">
        <v>99.6</v>
      </c>
      <c r="R479" s="25" t="str">
        <f t="shared" ref="R479:R528" si="185">IF(Q479&gt;58,"&gt;58", IF(Q479&gt;25,"25–58","&lt;25" ))</f>
        <v>&gt;58</v>
      </c>
      <c r="S479" s="22" t="s">
        <v>8</v>
      </c>
      <c r="T479" s="40">
        <v>6</v>
      </c>
      <c r="U479" s="25" t="str">
        <f t="shared" si="178"/>
        <v>&gt;3</v>
      </c>
      <c r="V479" s="48">
        <v>0.2</v>
      </c>
      <c r="W479" s="25" t="str">
        <f t="shared" ref="W479:W528" si="186">IF(V479&gt;0.114,"&gt;0.11", IF(V479&gt;0.068,"0.07–0.11","&lt;0.07" ))</f>
        <v>&gt;0.11</v>
      </c>
      <c r="X479" s="22">
        <v>3</v>
      </c>
      <c r="Y479" s="22">
        <v>1</v>
      </c>
      <c r="Z479" s="22">
        <v>1</v>
      </c>
      <c r="AA479" s="22">
        <v>1</v>
      </c>
      <c r="AB479" s="22">
        <v>0</v>
      </c>
      <c r="AC479" s="22">
        <v>0</v>
      </c>
      <c r="AD479" s="22">
        <f t="shared" ref="AD479:AD510" si="187">IF(Y479&gt;0,"1","0")+IF(Z479&gt;0,"2","0")+IF(AA479&gt;0,"3","0")+IF(AB479&gt;0,"4","0")+IF(AC479&gt;0,"5","0")</f>
        <v>6</v>
      </c>
      <c r="AE479" s="22">
        <v>3</v>
      </c>
      <c r="AF479" s="23" t="str">
        <f t="shared" si="166"/>
        <v>2000–4000</v>
      </c>
      <c r="AG479" s="18">
        <v>2386.3599999999997</v>
      </c>
      <c r="AH479" s="18">
        <v>2452.65</v>
      </c>
      <c r="AI479" s="27">
        <f t="shared" si="167"/>
        <v>2.7399880237990788E-2</v>
      </c>
      <c r="AT479" s="50"/>
      <c r="AU479" s="50"/>
      <c r="AV479" s="51"/>
      <c r="AW479" s="50"/>
      <c r="AX479" s="50"/>
      <c r="AY479" s="51"/>
      <c r="BK479" s="49"/>
    </row>
    <row r="480" spans="1:63" ht="13.95" customHeight="1" x14ac:dyDescent="0.25">
      <c r="A480" s="22">
        <v>477</v>
      </c>
      <c r="B480" s="22">
        <v>49</v>
      </c>
      <c r="C480" s="22" t="s">
        <v>527</v>
      </c>
      <c r="D480" s="22" t="s">
        <v>16</v>
      </c>
      <c r="E480" s="23">
        <v>0.21</v>
      </c>
      <c r="F480" s="23" t="str">
        <f t="shared" si="180"/>
        <v>≤0.5</v>
      </c>
      <c r="G480" s="24">
        <v>7.4</v>
      </c>
      <c r="H480" s="23" t="str">
        <f t="shared" si="181"/>
        <v>&gt;7.0</v>
      </c>
      <c r="I480" s="23">
        <v>37.5</v>
      </c>
      <c r="J480" s="23" t="str">
        <f t="shared" si="182"/>
        <v>&gt;15</v>
      </c>
      <c r="K480" s="24">
        <v>8.2751999999999999</v>
      </c>
      <c r="L480" s="23" t="str">
        <f t="shared" si="179"/>
        <v>&lt;10</v>
      </c>
      <c r="M480" s="18">
        <v>200</v>
      </c>
      <c r="N480" s="25" t="str">
        <f t="shared" si="183"/>
        <v>&gt;180</v>
      </c>
      <c r="O480" s="18">
        <v>75.570000000000007</v>
      </c>
      <c r="P480" s="25" t="str">
        <f t="shared" si="184"/>
        <v>&gt;44</v>
      </c>
      <c r="Q480" s="18">
        <v>99.6</v>
      </c>
      <c r="R480" s="25" t="str">
        <f t="shared" si="185"/>
        <v>&gt;58</v>
      </c>
      <c r="S480" s="22" t="s">
        <v>77</v>
      </c>
      <c r="T480" s="40">
        <v>6</v>
      </c>
      <c r="U480" s="25" t="str">
        <f t="shared" si="178"/>
        <v>&gt;3</v>
      </c>
      <c r="V480" s="48">
        <v>0.2</v>
      </c>
      <c r="W480" s="25" t="str">
        <f t="shared" si="186"/>
        <v>&gt;0.11</v>
      </c>
      <c r="X480" s="22">
        <v>3</v>
      </c>
      <c r="Y480" s="22">
        <v>1</v>
      </c>
      <c r="Z480" s="22">
        <v>1</v>
      </c>
      <c r="AA480" s="22">
        <v>1</v>
      </c>
      <c r="AB480" s="22">
        <v>0</v>
      </c>
      <c r="AC480" s="22">
        <v>0</v>
      </c>
      <c r="AD480" s="22">
        <f t="shared" si="187"/>
        <v>6</v>
      </c>
      <c r="AE480" s="22">
        <v>3</v>
      </c>
      <c r="AF480" s="23" t="str">
        <f t="shared" si="166"/>
        <v>2000–4000</v>
      </c>
      <c r="AG480" s="18">
        <v>2386.3599999999997</v>
      </c>
      <c r="AH480" s="18">
        <v>2956.44</v>
      </c>
      <c r="AI480" s="27">
        <f t="shared" si="167"/>
        <v>0.2142166493773692</v>
      </c>
      <c r="AT480" s="50"/>
      <c r="AU480" s="50"/>
      <c r="AV480" s="51"/>
      <c r="AW480" s="50"/>
      <c r="AX480" s="50"/>
      <c r="AY480" s="51"/>
      <c r="BK480" s="49"/>
    </row>
    <row r="481" spans="1:63" ht="13.95" customHeight="1" x14ac:dyDescent="0.25">
      <c r="A481" s="22">
        <v>478</v>
      </c>
      <c r="B481" s="22">
        <v>49</v>
      </c>
      <c r="C481" s="22" t="s">
        <v>527</v>
      </c>
      <c r="D481" s="22" t="s">
        <v>16</v>
      </c>
      <c r="E481" s="23">
        <v>0.21</v>
      </c>
      <c r="F481" s="23" t="str">
        <f t="shared" si="180"/>
        <v>≤0.5</v>
      </c>
      <c r="G481" s="24">
        <v>7.4</v>
      </c>
      <c r="H481" s="23" t="str">
        <f t="shared" si="181"/>
        <v>&gt;7.0</v>
      </c>
      <c r="I481" s="23">
        <v>37.5</v>
      </c>
      <c r="J481" s="23" t="str">
        <f t="shared" si="182"/>
        <v>&gt;15</v>
      </c>
      <c r="K481" s="24">
        <v>8.2751999999999999</v>
      </c>
      <c r="L481" s="23" t="str">
        <f t="shared" si="179"/>
        <v>&lt;10</v>
      </c>
      <c r="M481" s="18">
        <v>200</v>
      </c>
      <c r="N481" s="25" t="str">
        <f t="shared" si="183"/>
        <v>&gt;180</v>
      </c>
      <c r="O481" s="18">
        <v>75.570000000000007</v>
      </c>
      <c r="P481" s="25" t="str">
        <f t="shared" si="184"/>
        <v>&gt;44</v>
      </c>
      <c r="Q481" s="18">
        <v>99.6</v>
      </c>
      <c r="R481" s="25" t="str">
        <f t="shared" si="185"/>
        <v>&gt;58</v>
      </c>
      <c r="S481" s="22" t="s">
        <v>78</v>
      </c>
      <c r="T481" s="40">
        <v>6</v>
      </c>
      <c r="U481" s="25" t="str">
        <f t="shared" si="178"/>
        <v>&gt;3</v>
      </c>
      <c r="V481" s="48">
        <v>0.2</v>
      </c>
      <c r="W481" s="25" t="str">
        <f t="shared" si="186"/>
        <v>&gt;0.11</v>
      </c>
      <c r="X481" s="22">
        <v>3</v>
      </c>
      <c r="Y481" s="22">
        <v>1</v>
      </c>
      <c r="Z481" s="22">
        <v>1</v>
      </c>
      <c r="AA481" s="22">
        <v>1</v>
      </c>
      <c r="AB481" s="22">
        <v>0</v>
      </c>
      <c r="AC481" s="22">
        <v>0</v>
      </c>
      <c r="AD481" s="22">
        <f t="shared" si="187"/>
        <v>6</v>
      </c>
      <c r="AE481" s="22">
        <v>3</v>
      </c>
      <c r="AF481" s="23" t="str">
        <f t="shared" si="166"/>
        <v>2000–4000</v>
      </c>
      <c r="AG481" s="18">
        <v>2386.3599999999997</v>
      </c>
      <c r="AH481" s="18">
        <v>2744.32</v>
      </c>
      <c r="AI481" s="27">
        <f t="shared" si="167"/>
        <v>0.13976412871150415</v>
      </c>
      <c r="AT481" s="50"/>
      <c r="AU481" s="50"/>
      <c r="AV481" s="51"/>
      <c r="AW481" s="50"/>
      <c r="AX481" s="50"/>
      <c r="AY481" s="51"/>
      <c r="BK481" s="49"/>
    </row>
    <row r="482" spans="1:63" ht="13.95" customHeight="1" x14ac:dyDescent="0.25">
      <c r="A482" s="22">
        <v>479</v>
      </c>
      <c r="B482" s="22">
        <v>49</v>
      </c>
      <c r="C482" s="22" t="s">
        <v>527</v>
      </c>
      <c r="D482" s="22" t="s">
        <v>16</v>
      </c>
      <c r="E482" s="23">
        <v>0.21</v>
      </c>
      <c r="F482" s="23" t="str">
        <f t="shared" si="180"/>
        <v>≤0.5</v>
      </c>
      <c r="G482" s="24">
        <v>7.4</v>
      </c>
      <c r="H482" s="23" t="str">
        <f t="shared" si="181"/>
        <v>&gt;7.0</v>
      </c>
      <c r="I482" s="23">
        <v>37.5</v>
      </c>
      <c r="J482" s="23" t="str">
        <f t="shared" si="182"/>
        <v>&gt;15</v>
      </c>
      <c r="K482" s="24">
        <v>8.2751999999999999</v>
      </c>
      <c r="L482" s="23" t="str">
        <f t="shared" si="179"/>
        <v>&lt;10</v>
      </c>
      <c r="M482" s="18">
        <v>200</v>
      </c>
      <c r="N482" s="25" t="str">
        <f t="shared" si="183"/>
        <v>&gt;180</v>
      </c>
      <c r="O482" s="18">
        <v>75.570000000000007</v>
      </c>
      <c r="P482" s="25" t="str">
        <f t="shared" si="184"/>
        <v>&gt;44</v>
      </c>
      <c r="Q482" s="18">
        <v>99.6</v>
      </c>
      <c r="R482" s="25" t="str">
        <f t="shared" si="185"/>
        <v>&gt;58</v>
      </c>
      <c r="S482" s="22" t="s">
        <v>79</v>
      </c>
      <c r="T482" s="40">
        <v>6</v>
      </c>
      <c r="U482" s="25" t="str">
        <f t="shared" si="178"/>
        <v>&gt;3</v>
      </c>
      <c r="V482" s="48">
        <v>0.2</v>
      </c>
      <c r="W482" s="25" t="str">
        <f t="shared" si="186"/>
        <v>&gt;0.11</v>
      </c>
      <c r="X482" s="22">
        <v>3</v>
      </c>
      <c r="Y482" s="22">
        <v>1</v>
      </c>
      <c r="Z482" s="22">
        <v>1</v>
      </c>
      <c r="AA482" s="22">
        <v>1</v>
      </c>
      <c r="AB482" s="22">
        <v>0</v>
      </c>
      <c r="AC482" s="22">
        <v>0</v>
      </c>
      <c r="AD482" s="22">
        <f t="shared" si="187"/>
        <v>6</v>
      </c>
      <c r="AE482" s="22">
        <v>3</v>
      </c>
      <c r="AF482" s="23" t="str">
        <f t="shared" si="166"/>
        <v>2000–4000</v>
      </c>
      <c r="AG482" s="18">
        <v>2386.3599999999997</v>
      </c>
      <c r="AH482" s="18">
        <v>2837.12</v>
      </c>
      <c r="AI482" s="27">
        <f t="shared" si="167"/>
        <v>0.17302026070591975</v>
      </c>
      <c r="AT482" s="50"/>
      <c r="AU482" s="50"/>
      <c r="AV482" s="51"/>
      <c r="AW482" s="50"/>
      <c r="AX482" s="50"/>
      <c r="AY482" s="51"/>
      <c r="BK482" s="49"/>
    </row>
    <row r="483" spans="1:63" ht="13.95" customHeight="1" x14ac:dyDescent="0.25">
      <c r="A483" s="22">
        <v>480</v>
      </c>
      <c r="B483" s="22">
        <v>49</v>
      </c>
      <c r="C483" s="22" t="s">
        <v>527</v>
      </c>
      <c r="D483" s="22" t="s">
        <v>16</v>
      </c>
      <c r="E483" s="23">
        <v>0.22</v>
      </c>
      <c r="F483" s="23" t="str">
        <f t="shared" si="180"/>
        <v>≤0.5</v>
      </c>
      <c r="G483" s="24">
        <v>7.7</v>
      </c>
      <c r="H483" s="23" t="str">
        <f t="shared" si="181"/>
        <v>&gt;7.0</v>
      </c>
      <c r="I483" s="23">
        <v>36</v>
      </c>
      <c r="J483" s="23" t="str">
        <f t="shared" si="182"/>
        <v>&gt;15</v>
      </c>
      <c r="K483" s="24">
        <v>7.9303999999999997</v>
      </c>
      <c r="L483" s="23" t="str">
        <f t="shared" si="179"/>
        <v>&lt;10</v>
      </c>
      <c r="M483" s="18">
        <v>200</v>
      </c>
      <c r="N483" s="25" t="str">
        <f t="shared" si="183"/>
        <v>&gt;180</v>
      </c>
      <c r="O483" s="18">
        <v>75.570000000000007</v>
      </c>
      <c r="P483" s="25" t="str">
        <f t="shared" si="184"/>
        <v>&gt;44</v>
      </c>
      <c r="Q483" s="18">
        <v>99.6</v>
      </c>
      <c r="R483" s="25" t="str">
        <f t="shared" si="185"/>
        <v>&gt;58</v>
      </c>
      <c r="S483" s="22" t="s">
        <v>8</v>
      </c>
      <c r="T483" s="40">
        <v>6</v>
      </c>
      <c r="U483" s="25" t="str">
        <f t="shared" si="178"/>
        <v>&gt;3</v>
      </c>
      <c r="V483" s="48">
        <v>0.2</v>
      </c>
      <c r="W483" s="25" t="str">
        <f t="shared" si="186"/>
        <v>&gt;0.11</v>
      </c>
      <c r="X483" s="22">
        <v>3</v>
      </c>
      <c r="Y483" s="22">
        <v>1</v>
      </c>
      <c r="Z483" s="22">
        <v>1</v>
      </c>
      <c r="AA483" s="22">
        <v>1</v>
      </c>
      <c r="AB483" s="22">
        <v>0</v>
      </c>
      <c r="AC483" s="22">
        <v>0</v>
      </c>
      <c r="AD483" s="22">
        <f t="shared" si="187"/>
        <v>6</v>
      </c>
      <c r="AE483" s="22">
        <v>3</v>
      </c>
      <c r="AF483" s="23" t="str">
        <f t="shared" si="166"/>
        <v>2000–4000</v>
      </c>
      <c r="AG483" s="18">
        <v>2439.39</v>
      </c>
      <c r="AH483" s="18">
        <v>2505.6799999999998</v>
      </c>
      <c r="AI483" s="27">
        <f t="shared" si="167"/>
        <v>2.6812146734946921E-2</v>
      </c>
      <c r="AT483" s="50"/>
      <c r="AU483" s="50"/>
      <c r="AV483" s="51"/>
      <c r="AW483" s="50"/>
      <c r="AX483" s="50"/>
      <c r="AY483" s="51"/>
      <c r="BK483" s="49"/>
    </row>
    <row r="484" spans="1:63" ht="13.95" customHeight="1" x14ac:dyDescent="0.25">
      <c r="A484" s="22">
        <v>481</v>
      </c>
      <c r="B484" s="22">
        <v>49</v>
      </c>
      <c r="C484" s="22" t="s">
        <v>527</v>
      </c>
      <c r="D484" s="22" t="s">
        <v>16</v>
      </c>
      <c r="E484" s="23">
        <v>0.22</v>
      </c>
      <c r="F484" s="23" t="str">
        <f t="shared" si="180"/>
        <v>≤0.5</v>
      </c>
      <c r="G484" s="24">
        <v>7.7</v>
      </c>
      <c r="H484" s="23" t="str">
        <f t="shared" si="181"/>
        <v>&gt;7.0</v>
      </c>
      <c r="I484" s="23">
        <v>36</v>
      </c>
      <c r="J484" s="23" t="str">
        <f t="shared" si="182"/>
        <v>&gt;15</v>
      </c>
      <c r="K484" s="24">
        <v>7.9303999999999997</v>
      </c>
      <c r="L484" s="23" t="str">
        <f t="shared" si="179"/>
        <v>&lt;10</v>
      </c>
      <c r="M484" s="18">
        <v>200</v>
      </c>
      <c r="N484" s="25" t="str">
        <f t="shared" si="183"/>
        <v>&gt;180</v>
      </c>
      <c r="O484" s="18">
        <v>75.570000000000007</v>
      </c>
      <c r="P484" s="25" t="str">
        <f t="shared" si="184"/>
        <v>&gt;44</v>
      </c>
      <c r="Q484" s="18">
        <v>99.6</v>
      </c>
      <c r="R484" s="25" t="str">
        <f t="shared" si="185"/>
        <v>&gt;58</v>
      </c>
      <c r="S484" s="22" t="s">
        <v>77</v>
      </c>
      <c r="T484" s="40">
        <v>6</v>
      </c>
      <c r="U484" s="25" t="str">
        <f t="shared" si="178"/>
        <v>&gt;3</v>
      </c>
      <c r="V484" s="48">
        <v>0.2</v>
      </c>
      <c r="W484" s="25" t="str">
        <f t="shared" si="186"/>
        <v>&gt;0.11</v>
      </c>
      <c r="X484" s="22">
        <v>3</v>
      </c>
      <c r="Y484" s="22">
        <v>1</v>
      </c>
      <c r="Z484" s="22">
        <v>1</v>
      </c>
      <c r="AA484" s="22">
        <v>1</v>
      </c>
      <c r="AB484" s="22">
        <v>0</v>
      </c>
      <c r="AC484" s="22">
        <v>0</v>
      </c>
      <c r="AD484" s="22">
        <f t="shared" si="187"/>
        <v>6</v>
      </c>
      <c r="AE484" s="22">
        <v>3</v>
      </c>
      <c r="AF484" s="23" t="str">
        <f t="shared" si="166"/>
        <v>2000–4000</v>
      </c>
      <c r="AG484" s="18">
        <v>2439.39</v>
      </c>
      <c r="AH484" s="18">
        <v>2969.7</v>
      </c>
      <c r="AI484" s="27">
        <f t="shared" si="167"/>
        <v>0.19671292956183317</v>
      </c>
      <c r="AT484" s="50"/>
      <c r="AU484" s="50"/>
      <c r="AV484" s="51"/>
      <c r="AW484" s="50"/>
      <c r="AX484" s="50"/>
      <c r="AY484" s="51"/>
      <c r="BK484" s="49"/>
    </row>
    <row r="485" spans="1:63" ht="13.95" customHeight="1" x14ac:dyDescent="0.25">
      <c r="A485" s="22">
        <v>482</v>
      </c>
      <c r="B485" s="22">
        <v>49</v>
      </c>
      <c r="C485" s="22" t="s">
        <v>527</v>
      </c>
      <c r="D485" s="22" t="s">
        <v>16</v>
      </c>
      <c r="E485" s="23">
        <v>0.22</v>
      </c>
      <c r="F485" s="23" t="str">
        <f t="shared" si="180"/>
        <v>≤0.5</v>
      </c>
      <c r="G485" s="24">
        <v>7.7</v>
      </c>
      <c r="H485" s="23" t="str">
        <f t="shared" si="181"/>
        <v>&gt;7.0</v>
      </c>
      <c r="I485" s="23">
        <v>36</v>
      </c>
      <c r="J485" s="23" t="str">
        <f t="shared" si="182"/>
        <v>&gt;15</v>
      </c>
      <c r="K485" s="24">
        <v>7.9303999999999997</v>
      </c>
      <c r="L485" s="23" t="str">
        <f t="shared" si="179"/>
        <v>&lt;10</v>
      </c>
      <c r="M485" s="18">
        <v>200</v>
      </c>
      <c r="N485" s="25" t="str">
        <f t="shared" si="183"/>
        <v>&gt;180</v>
      </c>
      <c r="O485" s="18">
        <v>75.570000000000007</v>
      </c>
      <c r="P485" s="25" t="str">
        <f t="shared" si="184"/>
        <v>&gt;44</v>
      </c>
      <c r="Q485" s="18">
        <v>99.6</v>
      </c>
      <c r="R485" s="25" t="str">
        <f t="shared" si="185"/>
        <v>&gt;58</v>
      </c>
      <c r="S485" s="22" t="s">
        <v>78</v>
      </c>
      <c r="T485" s="40">
        <v>6</v>
      </c>
      <c r="U485" s="25" t="str">
        <f t="shared" si="178"/>
        <v>&gt;3</v>
      </c>
      <c r="V485" s="48">
        <v>0.2</v>
      </c>
      <c r="W485" s="25" t="str">
        <f t="shared" si="186"/>
        <v>&gt;0.11</v>
      </c>
      <c r="X485" s="22">
        <v>3</v>
      </c>
      <c r="Y485" s="22">
        <v>1</v>
      </c>
      <c r="Z485" s="22">
        <v>1</v>
      </c>
      <c r="AA485" s="22">
        <v>1</v>
      </c>
      <c r="AB485" s="22">
        <v>0</v>
      </c>
      <c r="AC485" s="22">
        <v>0</v>
      </c>
      <c r="AD485" s="22">
        <f t="shared" si="187"/>
        <v>6</v>
      </c>
      <c r="AE485" s="22">
        <v>3</v>
      </c>
      <c r="AF485" s="23" t="str">
        <f t="shared" si="166"/>
        <v>2000–4000</v>
      </c>
      <c r="AG485" s="18">
        <v>2439.39</v>
      </c>
      <c r="AH485" s="18">
        <v>3234.85</v>
      </c>
      <c r="AI485" s="27">
        <f t="shared" si="167"/>
        <v>0.28223455097631772</v>
      </c>
      <c r="AT485" s="50"/>
      <c r="AU485" s="50"/>
      <c r="AV485" s="51"/>
      <c r="AW485" s="50"/>
      <c r="AX485" s="50"/>
      <c r="AY485" s="51"/>
      <c r="BK485" s="49"/>
    </row>
    <row r="486" spans="1:63" ht="13.95" customHeight="1" x14ac:dyDescent="0.25">
      <c r="A486" s="22">
        <v>483</v>
      </c>
      <c r="B486" s="22">
        <v>49</v>
      </c>
      <c r="C486" s="22" t="s">
        <v>527</v>
      </c>
      <c r="D486" s="22" t="s">
        <v>16</v>
      </c>
      <c r="E486" s="23">
        <v>0.22</v>
      </c>
      <c r="F486" s="23" t="str">
        <f t="shared" si="180"/>
        <v>≤0.5</v>
      </c>
      <c r="G486" s="24">
        <v>7.7</v>
      </c>
      <c r="H486" s="23" t="str">
        <f t="shared" si="181"/>
        <v>&gt;7.0</v>
      </c>
      <c r="I486" s="23">
        <v>36</v>
      </c>
      <c r="J486" s="23" t="str">
        <f t="shared" si="182"/>
        <v>&gt;15</v>
      </c>
      <c r="K486" s="24">
        <v>7.9303999999999997</v>
      </c>
      <c r="L486" s="23" t="str">
        <f t="shared" si="179"/>
        <v>&lt;10</v>
      </c>
      <c r="M486" s="18">
        <v>200</v>
      </c>
      <c r="N486" s="25" t="str">
        <f t="shared" si="183"/>
        <v>&gt;180</v>
      </c>
      <c r="O486" s="18">
        <v>75.570000000000007</v>
      </c>
      <c r="P486" s="25" t="str">
        <f t="shared" si="184"/>
        <v>&gt;44</v>
      </c>
      <c r="Q486" s="18">
        <v>99.6</v>
      </c>
      <c r="R486" s="25" t="str">
        <f t="shared" si="185"/>
        <v>&gt;58</v>
      </c>
      <c r="S486" s="22" t="s">
        <v>79</v>
      </c>
      <c r="T486" s="40">
        <v>6</v>
      </c>
      <c r="U486" s="25" t="str">
        <f t="shared" si="178"/>
        <v>&gt;3</v>
      </c>
      <c r="V486" s="48">
        <v>0.2</v>
      </c>
      <c r="W486" s="25" t="str">
        <f t="shared" si="186"/>
        <v>&gt;0.11</v>
      </c>
      <c r="X486" s="22">
        <v>3</v>
      </c>
      <c r="Y486" s="22">
        <v>1</v>
      </c>
      <c r="Z486" s="22">
        <v>1</v>
      </c>
      <c r="AA486" s="22">
        <v>1</v>
      </c>
      <c r="AB486" s="22">
        <v>0</v>
      </c>
      <c r="AC486" s="22">
        <v>0</v>
      </c>
      <c r="AD486" s="22">
        <f t="shared" si="187"/>
        <v>6</v>
      </c>
      <c r="AE486" s="22">
        <v>3</v>
      </c>
      <c r="AF486" s="23" t="str">
        <f t="shared" si="166"/>
        <v>2000–4000</v>
      </c>
      <c r="AG486" s="18">
        <v>2439.39</v>
      </c>
      <c r="AH486" s="18">
        <v>2956.44</v>
      </c>
      <c r="AI486" s="27">
        <f t="shared" si="167"/>
        <v>0.19223783375604547</v>
      </c>
      <c r="AT486" s="50"/>
      <c r="AU486" s="50"/>
      <c r="AV486" s="51"/>
      <c r="AW486" s="50"/>
      <c r="AX486" s="50"/>
      <c r="AY486" s="51"/>
      <c r="BK486" s="49"/>
    </row>
    <row r="487" spans="1:63" ht="13.95" customHeight="1" x14ac:dyDescent="0.25">
      <c r="A487" s="22">
        <v>484</v>
      </c>
      <c r="B487" s="22">
        <v>49</v>
      </c>
      <c r="C487" s="22" t="s">
        <v>527</v>
      </c>
      <c r="D487" s="22" t="s">
        <v>16</v>
      </c>
      <c r="E487" s="23">
        <v>0.21</v>
      </c>
      <c r="F487" s="23" t="str">
        <f t="shared" si="180"/>
        <v>≤0.5</v>
      </c>
      <c r="G487" s="24">
        <v>7.4</v>
      </c>
      <c r="H487" s="23" t="str">
        <f t="shared" si="181"/>
        <v>&gt;7.0</v>
      </c>
      <c r="I487" s="23">
        <v>37.5</v>
      </c>
      <c r="J487" s="23" t="str">
        <f t="shared" si="182"/>
        <v>&gt;15</v>
      </c>
      <c r="K487" s="24">
        <v>8.2751999999999999</v>
      </c>
      <c r="L487" s="23" t="str">
        <f t="shared" si="179"/>
        <v>&lt;10</v>
      </c>
      <c r="M487" s="18">
        <v>200</v>
      </c>
      <c r="N487" s="25" t="str">
        <f t="shared" si="183"/>
        <v>&gt;180</v>
      </c>
      <c r="O487" s="18">
        <v>75.570000000000007</v>
      </c>
      <c r="P487" s="25" t="str">
        <f t="shared" si="184"/>
        <v>&gt;44</v>
      </c>
      <c r="Q487" s="18">
        <v>99.6</v>
      </c>
      <c r="R487" s="25" t="str">
        <f t="shared" si="185"/>
        <v>&gt;58</v>
      </c>
      <c r="S487" s="22" t="s">
        <v>8</v>
      </c>
      <c r="T487" s="40">
        <v>6</v>
      </c>
      <c r="U487" s="25" t="str">
        <f t="shared" si="178"/>
        <v>&gt;3</v>
      </c>
      <c r="V487" s="48">
        <v>0.2</v>
      </c>
      <c r="W487" s="25" t="str">
        <f t="shared" si="186"/>
        <v>&gt;0.11</v>
      </c>
      <c r="X487" s="22">
        <v>3</v>
      </c>
      <c r="Y487" s="22">
        <v>1</v>
      </c>
      <c r="Z487" s="22">
        <v>1</v>
      </c>
      <c r="AA487" s="22">
        <v>1</v>
      </c>
      <c r="AB487" s="22">
        <v>0</v>
      </c>
      <c r="AC487" s="22">
        <v>0</v>
      </c>
      <c r="AD487" s="22">
        <f t="shared" si="187"/>
        <v>6</v>
      </c>
      <c r="AE487" s="22">
        <v>3</v>
      </c>
      <c r="AP487" s="23" t="str">
        <f t="shared" ref="AP487:AP529" si="188">IF(AQ487&gt;40,"&gt;40",IF(AQ487&gt;30,"30–40",IF(AQ487&gt;20,"20–30","&lt;20")))</f>
        <v>&lt;20</v>
      </c>
      <c r="AQ487" s="24">
        <v>17.0886</v>
      </c>
      <c r="AR487" s="24">
        <v>18.987300000000001</v>
      </c>
      <c r="AS487" s="27">
        <f t="shared" ref="AS487:AS529" si="189">LN(AR487/AQ487)</f>
        <v>0.10535876009994966</v>
      </c>
      <c r="AT487" s="50"/>
      <c r="AU487" s="50"/>
      <c r="AV487" s="51"/>
      <c r="AW487" s="50"/>
      <c r="AX487" s="50"/>
      <c r="AY487" s="51"/>
      <c r="BI487" s="28">
        <v>0.31645000000000029</v>
      </c>
      <c r="BK487" s="49"/>
    </row>
    <row r="488" spans="1:63" ht="13.95" customHeight="1" x14ac:dyDescent="0.25">
      <c r="A488" s="22">
        <v>485</v>
      </c>
      <c r="B488" s="22">
        <v>49</v>
      </c>
      <c r="C488" s="22" t="s">
        <v>527</v>
      </c>
      <c r="D488" s="22" t="s">
        <v>16</v>
      </c>
      <c r="E488" s="23">
        <v>0.21</v>
      </c>
      <c r="F488" s="23" t="str">
        <f t="shared" si="180"/>
        <v>≤0.5</v>
      </c>
      <c r="G488" s="24">
        <v>7.4</v>
      </c>
      <c r="H488" s="23" t="str">
        <f t="shared" si="181"/>
        <v>&gt;7.0</v>
      </c>
      <c r="I488" s="23">
        <v>37.5</v>
      </c>
      <c r="J488" s="23" t="str">
        <f t="shared" si="182"/>
        <v>&gt;15</v>
      </c>
      <c r="K488" s="24">
        <v>8.2751999999999999</v>
      </c>
      <c r="L488" s="23" t="str">
        <f t="shared" si="179"/>
        <v>&lt;10</v>
      </c>
      <c r="M488" s="18">
        <v>200</v>
      </c>
      <c r="N488" s="25" t="str">
        <f t="shared" si="183"/>
        <v>&gt;180</v>
      </c>
      <c r="O488" s="18">
        <v>75.570000000000007</v>
      </c>
      <c r="P488" s="25" t="str">
        <f t="shared" si="184"/>
        <v>&gt;44</v>
      </c>
      <c r="Q488" s="18">
        <v>99.6</v>
      </c>
      <c r="R488" s="25" t="str">
        <f t="shared" si="185"/>
        <v>&gt;58</v>
      </c>
      <c r="S488" s="22" t="s">
        <v>8</v>
      </c>
      <c r="T488" s="40">
        <v>6</v>
      </c>
      <c r="U488" s="25" t="str">
        <f t="shared" si="178"/>
        <v>&gt;3</v>
      </c>
      <c r="V488" s="48">
        <v>0.2</v>
      </c>
      <c r="W488" s="25" t="str">
        <f t="shared" si="186"/>
        <v>&gt;0.11</v>
      </c>
      <c r="X488" s="22">
        <v>3</v>
      </c>
      <c r="Y488" s="22">
        <v>1</v>
      </c>
      <c r="Z488" s="22">
        <v>1</v>
      </c>
      <c r="AA488" s="22">
        <v>1</v>
      </c>
      <c r="AB488" s="22">
        <v>0</v>
      </c>
      <c r="AC488" s="22">
        <v>0</v>
      </c>
      <c r="AD488" s="22">
        <f t="shared" si="187"/>
        <v>6</v>
      </c>
      <c r="AE488" s="22">
        <v>3</v>
      </c>
      <c r="AP488" s="23" t="str">
        <f t="shared" si="188"/>
        <v>&lt;20</v>
      </c>
      <c r="AQ488" s="24">
        <v>16.9831</v>
      </c>
      <c r="AR488" s="24">
        <v>17.299599999999998</v>
      </c>
      <c r="AS488" s="27">
        <f t="shared" si="189"/>
        <v>1.8464647902667188E-2</v>
      </c>
      <c r="AT488" s="50"/>
      <c r="AU488" s="50"/>
      <c r="AV488" s="51"/>
      <c r="AW488" s="50"/>
      <c r="AX488" s="50"/>
      <c r="AY488" s="51"/>
      <c r="BI488" s="28">
        <v>5.2749999999999631E-2</v>
      </c>
      <c r="BK488" s="49"/>
    </row>
    <row r="489" spans="1:63" ht="13.95" customHeight="1" x14ac:dyDescent="0.25">
      <c r="A489" s="22">
        <v>486</v>
      </c>
      <c r="B489" s="22">
        <v>49</v>
      </c>
      <c r="C489" s="22" t="s">
        <v>527</v>
      </c>
      <c r="D489" s="22" t="s">
        <v>16</v>
      </c>
      <c r="E489" s="23">
        <v>0.21</v>
      </c>
      <c r="F489" s="23" t="str">
        <f t="shared" si="180"/>
        <v>≤0.5</v>
      </c>
      <c r="G489" s="24">
        <v>7.4</v>
      </c>
      <c r="H489" s="23" t="str">
        <f t="shared" si="181"/>
        <v>&gt;7.0</v>
      </c>
      <c r="I489" s="23">
        <v>37.5</v>
      </c>
      <c r="J489" s="23" t="str">
        <f t="shared" si="182"/>
        <v>&gt;15</v>
      </c>
      <c r="K489" s="24">
        <v>8.2751999999999999</v>
      </c>
      <c r="L489" s="23" t="str">
        <f t="shared" si="179"/>
        <v>&lt;10</v>
      </c>
      <c r="M489" s="18">
        <v>200</v>
      </c>
      <c r="N489" s="25" t="str">
        <f t="shared" si="183"/>
        <v>&gt;180</v>
      </c>
      <c r="O489" s="18">
        <v>75.570000000000007</v>
      </c>
      <c r="P489" s="25" t="str">
        <f t="shared" si="184"/>
        <v>&gt;44</v>
      </c>
      <c r="Q489" s="18">
        <v>99.6</v>
      </c>
      <c r="R489" s="25" t="str">
        <f t="shared" si="185"/>
        <v>&gt;58</v>
      </c>
      <c r="S489" s="22" t="s">
        <v>77</v>
      </c>
      <c r="T489" s="40">
        <v>6</v>
      </c>
      <c r="U489" s="25" t="str">
        <f t="shared" si="178"/>
        <v>&gt;3</v>
      </c>
      <c r="V489" s="48">
        <v>0.2</v>
      </c>
      <c r="W489" s="25" t="str">
        <f t="shared" si="186"/>
        <v>&gt;0.11</v>
      </c>
      <c r="X489" s="22">
        <v>3</v>
      </c>
      <c r="Y489" s="22">
        <v>1</v>
      </c>
      <c r="Z489" s="22">
        <v>1</v>
      </c>
      <c r="AA489" s="22">
        <v>1</v>
      </c>
      <c r="AB489" s="22">
        <v>0</v>
      </c>
      <c r="AC489" s="22">
        <v>0</v>
      </c>
      <c r="AD489" s="22">
        <f t="shared" si="187"/>
        <v>6</v>
      </c>
      <c r="AE489" s="22">
        <v>3</v>
      </c>
      <c r="AP489" s="23" t="str">
        <f t="shared" si="188"/>
        <v>&lt;20</v>
      </c>
      <c r="AQ489" s="24">
        <v>17.0886</v>
      </c>
      <c r="AR489" s="24">
        <v>21.202500000000001</v>
      </c>
      <c r="AS489" s="27">
        <f t="shared" si="189"/>
        <v>0.21570752473280771</v>
      </c>
      <c r="AT489" s="50"/>
      <c r="AU489" s="50"/>
      <c r="AV489" s="51"/>
      <c r="AW489" s="50"/>
      <c r="AX489" s="50"/>
      <c r="AY489" s="51"/>
      <c r="BI489" s="28">
        <v>0.6856500000000002</v>
      </c>
      <c r="BK489" s="49"/>
    </row>
    <row r="490" spans="1:63" ht="13.95" customHeight="1" x14ac:dyDescent="0.25">
      <c r="A490" s="22">
        <v>487</v>
      </c>
      <c r="B490" s="22">
        <v>49</v>
      </c>
      <c r="C490" s="22" t="s">
        <v>527</v>
      </c>
      <c r="D490" s="22" t="s">
        <v>16</v>
      </c>
      <c r="E490" s="23">
        <v>0.21</v>
      </c>
      <c r="F490" s="23" t="str">
        <f t="shared" si="180"/>
        <v>≤0.5</v>
      </c>
      <c r="G490" s="24">
        <v>7.4</v>
      </c>
      <c r="H490" s="23" t="str">
        <f t="shared" si="181"/>
        <v>&gt;7.0</v>
      </c>
      <c r="I490" s="23">
        <v>37.5</v>
      </c>
      <c r="J490" s="23" t="str">
        <f t="shared" si="182"/>
        <v>&gt;15</v>
      </c>
      <c r="K490" s="24">
        <v>8.2751999999999999</v>
      </c>
      <c r="L490" s="23" t="str">
        <f t="shared" si="179"/>
        <v>&lt;10</v>
      </c>
      <c r="M490" s="18">
        <v>200</v>
      </c>
      <c r="N490" s="25" t="str">
        <f t="shared" si="183"/>
        <v>&gt;180</v>
      </c>
      <c r="O490" s="18">
        <v>75.570000000000007</v>
      </c>
      <c r="P490" s="25" t="str">
        <f t="shared" si="184"/>
        <v>&gt;44</v>
      </c>
      <c r="Q490" s="18">
        <v>99.6</v>
      </c>
      <c r="R490" s="25" t="str">
        <f t="shared" si="185"/>
        <v>&gt;58</v>
      </c>
      <c r="S490" s="22" t="s">
        <v>77</v>
      </c>
      <c r="T490" s="40">
        <v>6</v>
      </c>
      <c r="U490" s="25" t="str">
        <f t="shared" si="178"/>
        <v>&gt;3</v>
      </c>
      <c r="V490" s="48">
        <v>0.2</v>
      </c>
      <c r="W490" s="25" t="str">
        <f t="shared" si="186"/>
        <v>&gt;0.11</v>
      </c>
      <c r="X490" s="22">
        <v>3</v>
      </c>
      <c r="Y490" s="22">
        <v>1</v>
      </c>
      <c r="Z490" s="22">
        <v>1</v>
      </c>
      <c r="AA490" s="22">
        <v>1</v>
      </c>
      <c r="AB490" s="22">
        <v>0</v>
      </c>
      <c r="AC490" s="22">
        <v>0</v>
      </c>
      <c r="AD490" s="22">
        <f t="shared" si="187"/>
        <v>6</v>
      </c>
      <c r="AE490" s="22">
        <v>3</v>
      </c>
      <c r="AP490" s="23" t="str">
        <f t="shared" si="188"/>
        <v>&lt;20</v>
      </c>
      <c r="AQ490" s="24">
        <v>16.9831</v>
      </c>
      <c r="AR490" s="24">
        <v>18.6709</v>
      </c>
      <c r="AS490" s="27">
        <f t="shared" si="189"/>
        <v>9.4747430122853207E-2</v>
      </c>
      <c r="AT490" s="50"/>
      <c r="AU490" s="50"/>
      <c r="AV490" s="51"/>
      <c r="AW490" s="50"/>
      <c r="AX490" s="50"/>
      <c r="AY490" s="51"/>
      <c r="BI490" s="28">
        <v>0.28129999999999988</v>
      </c>
      <c r="BK490" s="49"/>
    </row>
    <row r="491" spans="1:63" ht="13.95" customHeight="1" x14ac:dyDescent="0.25">
      <c r="A491" s="22">
        <v>488</v>
      </c>
      <c r="B491" s="22">
        <v>49</v>
      </c>
      <c r="C491" s="22" t="s">
        <v>527</v>
      </c>
      <c r="D491" s="22" t="s">
        <v>16</v>
      </c>
      <c r="E491" s="23">
        <v>0.21</v>
      </c>
      <c r="F491" s="23" t="str">
        <f t="shared" si="180"/>
        <v>≤0.5</v>
      </c>
      <c r="G491" s="24">
        <v>7.4</v>
      </c>
      <c r="H491" s="23" t="str">
        <f t="shared" si="181"/>
        <v>&gt;7.0</v>
      </c>
      <c r="I491" s="23">
        <v>37.5</v>
      </c>
      <c r="J491" s="23" t="str">
        <f t="shared" si="182"/>
        <v>&gt;15</v>
      </c>
      <c r="K491" s="24">
        <v>8.2751999999999999</v>
      </c>
      <c r="L491" s="23" t="str">
        <f t="shared" si="179"/>
        <v>&lt;10</v>
      </c>
      <c r="M491" s="18">
        <v>200</v>
      </c>
      <c r="N491" s="25" t="str">
        <f t="shared" si="183"/>
        <v>&gt;180</v>
      </c>
      <c r="O491" s="18">
        <v>75.570000000000007</v>
      </c>
      <c r="P491" s="25" t="str">
        <f t="shared" si="184"/>
        <v>&gt;44</v>
      </c>
      <c r="Q491" s="18">
        <v>99.6</v>
      </c>
      <c r="R491" s="25" t="str">
        <f t="shared" si="185"/>
        <v>&gt;58</v>
      </c>
      <c r="S491" s="22" t="s">
        <v>78</v>
      </c>
      <c r="T491" s="40">
        <v>6</v>
      </c>
      <c r="U491" s="25" t="str">
        <f t="shared" si="178"/>
        <v>&gt;3</v>
      </c>
      <c r="V491" s="48">
        <v>0.2</v>
      </c>
      <c r="W491" s="25" t="str">
        <f t="shared" si="186"/>
        <v>&gt;0.11</v>
      </c>
      <c r="X491" s="22">
        <v>3</v>
      </c>
      <c r="Y491" s="22">
        <v>1</v>
      </c>
      <c r="Z491" s="22">
        <v>1</v>
      </c>
      <c r="AA491" s="22">
        <v>1</v>
      </c>
      <c r="AB491" s="22">
        <v>0</v>
      </c>
      <c r="AC491" s="22">
        <v>0</v>
      </c>
      <c r="AD491" s="22">
        <f t="shared" si="187"/>
        <v>6</v>
      </c>
      <c r="AE491" s="22">
        <v>3</v>
      </c>
      <c r="AP491" s="23" t="str">
        <f t="shared" si="188"/>
        <v>&lt;20</v>
      </c>
      <c r="AQ491" s="24">
        <v>17.0886</v>
      </c>
      <c r="AR491" s="24">
        <v>20.042200000000001</v>
      </c>
      <c r="AS491" s="27">
        <f t="shared" si="189"/>
        <v>0.15942847610944408</v>
      </c>
      <c r="AT491" s="50"/>
      <c r="AU491" s="50"/>
      <c r="AV491" s="51"/>
      <c r="AW491" s="50"/>
      <c r="AX491" s="50"/>
      <c r="AY491" s="51"/>
      <c r="BI491" s="28">
        <v>0.49226666666666691</v>
      </c>
      <c r="BK491" s="49"/>
    </row>
    <row r="492" spans="1:63" ht="13.95" customHeight="1" x14ac:dyDescent="0.25">
      <c r="A492" s="22">
        <v>489</v>
      </c>
      <c r="B492" s="22">
        <v>49</v>
      </c>
      <c r="C492" s="22" t="s">
        <v>527</v>
      </c>
      <c r="D492" s="22" t="s">
        <v>16</v>
      </c>
      <c r="E492" s="23">
        <v>0.21</v>
      </c>
      <c r="F492" s="23" t="str">
        <f t="shared" si="180"/>
        <v>≤0.5</v>
      </c>
      <c r="G492" s="24">
        <v>7.4</v>
      </c>
      <c r="H492" s="23" t="str">
        <f t="shared" si="181"/>
        <v>&gt;7.0</v>
      </c>
      <c r="I492" s="23">
        <v>37.5</v>
      </c>
      <c r="J492" s="23" t="str">
        <f t="shared" si="182"/>
        <v>&gt;15</v>
      </c>
      <c r="K492" s="24">
        <v>8.2751999999999999</v>
      </c>
      <c r="L492" s="23" t="str">
        <f t="shared" si="179"/>
        <v>&lt;10</v>
      </c>
      <c r="M492" s="18">
        <v>200</v>
      </c>
      <c r="N492" s="25" t="str">
        <f t="shared" si="183"/>
        <v>&gt;180</v>
      </c>
      <c r="O492" s="18">
        <v>75.570000000000007</v>
      </c>
      <c r="P492" s="25" t="str">
        <f t="shared" si="184"/>
        <v>&gt;44</v>
      </c>
      <c r="Q492" s="18">
        <v>99.6</v>
      </c>
      <c r="R492" s="25" t="str">
        <f t="shared" si="185"/>
        <v>&gt;58</v>
      </c>
      <c r="S492" s="22" t="s">
        <v>78</v>
      </c>
      <c r="T492" s="40">
        <v>6</v>
      </c>
      <c r="U492" s="25" t="str">
        <f t="shared" si="178"/>
        <v>&gt;3</v>
      </c>
      <c r="V492" s="48">
        <v>0.2</v>
      </c>
      <c r="W492" s="25" t="str">
        <f t="shared" si="186"/>
        <v>&gt;0.11</v>
      </c>
      <c r="X492" s="22">
        <v>3</v>
      </c>
      <c r="Y492" s="22">
        <v>1</v>
      </c>
      <c r="Z492" s="22">
        <v>1</v>
      </c>
      <c r="AA492" s="22">
        <v>1</v>
      </c>
      <c r="AB492" s="22">
        <v>0</v>
      </c>
      <c r="AC492" s="22">
        <v>0</v>
      </c>
      <c r="AD492" s="22">
        <f t="shared" si="187"/>
        <v>6</v>
      </c>
      <c r="AE492" s="22">
        <v>3</v>
      </c>
      <c r="AP492" s="23" t="str">
        <f t="shared" si="188"/>
        <v>&lt;20</v>
      </c>
      <c r="AQ492" s="24">
        <v>16.9831</v>
      </c>
      <c r="AR492" s="24">
        <v>21.624500000000001</v>
      </c>
      <c r="AS492" s="27">
        <f t="shared" si="189"/>
        <v>0.24160819921687715</v>
      </c>
      <c r="AT492" s="50"/>
      <c r="AU492" s="50"/>
      <c r="AV492" s="51"/>
      <c r="AW492" s="50"/>
      <c r="AX492" s="50"/>
      <c r="AY492" s="51"/>
      <c r="BI492" s="28">
        <v>0.77356666666666685</v>
      </c>
      <c r="BK492" s="49"/>
    </row>
    <row r="493" spans="1:63" ht="13.95" customHeight="1" x14ac:dyDescent="0.25">
      <c r="A493" s="22">
        <v>490</v>
      </c>
      <c r="B493" s="22">
        <v>49</v>
      </c>
      <c r="C493" s="22" t="s">
        <v>527</v>
      </c>
      <c r="D493" s="22" t="s">
        <v>16</v>
      </c>
      <c r="E493" s="23">
        <v>0.21</v>
      </c>
      <c r="F493" s="23" t="str">
        <f t="shared" si="180"/>
        <v>≤0.5</v>
      </c>
      <c r="G493" s="24">
        <v>7.4</v>
      </c>
      <c r="H493" s="23" t="str">
        <f t="shared" si="181"/>
        <v>&gt;7.0</v>
      </c>
      <c r="I493" s="23">
        <v>37.5</v>
      </c>
      <c r="J493" s="23" t="str">
        <f t="shared" si="182"/>
        <v>&gt;15</v>
      </c>
      <c r="K493" s="24">
        <v>8.2751999999999999</v>
      </c>
      <c r="L493" s="23" t="str">
        <f t="shared" si="179"/>
        <v>&lt;10</v>
      </c>
      <c r="M493" s="18">
        <v>200</v>
      </c>
      <c r="N493" s="25" t="str">
        <f t="shared" si="183"/>
        <v>&gt;180</v>
      </c>
      <c r="O493" s="18">
        <v>75.570000000000007</v>
      </c>
      <c r="P493" s="25" t="str">
        <f t="shared" si="184"/>
        <v>&gt;44</v>
      </c>
      <c r="Q493" s="18">
        <v>99.6</v>
      </c>
      <c r="R493" s="25" t="str">
        <f t="shared" si="185"/>
        <v>&gt;58</v>
      </c>
      <c r="S493" s="22" t="s">
        <v>79</v>
      </c>
      <c r="T493" s="40">
        <v>6</v>
      </c>
      <c r="U493" s="25" t="str">
        <f t="shared" si="178"/>
        <v>&gt;3</v>
      </c>
      <c r="V493" s="48">
        <v>0.2</v>
      </c>
      <c r="W493" s="25" t="str">
        <f t="shared" si="186"/>
        <v>&gt;0.11</v>
      </c>
      <c r="X493" s="22">
        <v>3</v>
      </c>
      <c r="Y493" s="22">
        <v>1</v>
      </c>
      <c r="Z493" s="22">
        <v>1</v>
      </c>
      <c r="AA493" s="22">
        <v>1</v>
      </c>
      <c r="AB493" s="22">
        <v>0</v>
      </c>
      <c r="AC493" s="22">
        <v>0</v>
      </c>
      <c r="AD493" s="22">
        <f t="shared" si="187"/>
        <v>6</v>
      </c>
      <c r="AE493" s="22">
        <v>3</v>
      </c>
      <c r="AP493" s="23" t="str">
        <f t="shared" si="188"/>
        <v>&lt;20</v>
      </c>
      <c r="AQ493" s="24">
        <v>17.0886</v>
      </c>
      <c r="AR493" s="24">
        <v>19.303799999999999</v>
      </c>
      <c r="AS493" s="27">
        <f t="shared" si="189"/>
        <v>0.12189039320111242</v>
      </c>
      <c r="AT493" s="50"/>
      <c r="AU493" s="50"/>
      <c r="AV493" s="51"/>
      <c r="AW493" s="50"/>
      <c r="AX493" s="50"/>
      <c r="AY493" s="51"/>
      <c r="BI493" s="28">
        <v>0.36919999999999992</v>
      </c>
      <c r="BK493" s="49"/>
    </row>
    <row r="494" spans="1:63" ht="13.95" customHeight="1" x14ac:dyDescent="0.25">
      <c r="A494" s="22">
        <v>491</v>
      </c>
      <c r="B494" s="22">
        <v>49</v>
      </c>
      <c r="C494" s="22" t="s">
        <v>527</v>
      </c>
      <c r="D494" s="22" t="s">
        <v>16</v>
      </c>
      <c r="E494" s="23">
        <v>0.21</v>
      </c>
      <c r="F494" s="23" t="str">
        <f t="shared" si="180"/>
        <v>≤0.5</v>
      </c>
      <c r="G494" s="24">
        <v>7.4</v>
      </c>
      <c r="H494" s="23" t="str">
        <f t="shared" si="181"/>
        <v>&gt;7.0</v>
      </c>
      <c r="I494" s="23">
        <v>37.5</v>
      </c>
      <c r="J494" s="23" t="str">
        <f t="shared" si="182"/>
        <v>&gt;15</v>
      </c>
      <c r="K494" s="24">
        <v>8.2751999999999999</v>
      </c>
      <c r="L494" s="23" t="str">
        <f t="shared" si="179"/>
        <v>&lt;10</v>
      </c>
      <c r="M494" s="18">
        <v>200</v>
      </c>
      <c r="N494" s="25" t="str">
        <f t="shared" si="183"/>
        <v>&gt;180</v>
      </c>
      <c r="O494" s="18">
        <v>75.570000000000007</v>
      </c>
      <c r="P494" s="25" t="str">
        <f t="shared" si="184"/>
        <v>&gt;44</v>
      </c>
      <c r="Q494" s="18">
        <v>99.6</v>
      </c>
      <c r="R494" s="25" t="str">
        <f t="shared" si="185"/>
        <v>&gt;58</v>
      </c>
      <c r="S494" s="22" t="s">
        <v>79</v>
      </c>
      <c r="T494" s="40">
        <v>6</v>
      </c>
      <c r="U494" s="25" t="str">
        <f t="shared" si="178"/>
        <v>&gt;3</v>
      </c>
      <c r="V494" s="48">
        <v>0.2</v>
      </c>
      <c r="W494" s="25" t="str">
        <f t="shared" si="186"/>
        <v>&gt;0.11</v>
      </c>
      <c r="X494" s="22">
        <v>3</v>
      </c>
      <c r="Y494" s="22">
        <v>1</v>
      </c>
      <c r="Z494" s="22">
        <v>1</v>
      </c>
      <c r="AA494" s="22">
        <v>1</v>
      </c>
      <c r="AB494" s="22">
        <v>0</v>
      </c>
      <c r="AC494" s="22">
        <v>0</v>
      </c>
      <c r="AD494" s="22">
        <f t="shared" si="187"/>
        <v>6</v>
      </c>
      <c r="AE494" s="22">
        <v>3</v>
      </c>
      <c r="AP494" s="23" t="str">
        <f t="shared" si="188"/>
        <v>&lt;20</v>
      </c>
      <c r="AQ494" s="24">
        <v>16.9831</v>
      </c>
      <c r="AR494" s="24">
        <v>20.358599999999999</v>
      </c>
      <c r="AS494" s="27">
        <f t="shared" si="189"/>
        <v>0.18128469509263037</v>
      </c>
      <c r="AT494" s="50"/>
      <c r="AU494" s="50"/>
      <c r="AV494" s="51"/>
      <c r="AW494" s="50"/>
      <c r="AX494" s="50"/>
      <c r="AY494" s="51"/>
      <c r="BI494" s="28">
        <v>0.5625833333333331</v>
      </c>
      <c r="BK494" s="49"/>
    </row>
    <row r="495" spans="1:63" ht="13.95" customHeight="1" x14ac:dyDescent="0.25">
      <c r="A495" s="22">
        <v>492</v>
      </c>
      <c r="B495" s="22">
        <v>49</v>
      </c>
      <c r="C495" s="22" t="s">
        <v>527</v>
      </c>
      <c r="D495" s="22" t="s">
        <v>16</v>
      </c>
      <c r="E495" s="23">
        <v>0.22</v>
      </c>
      <c r="F495" s="23" t="str">
        <f t="shared" si="180"/>
        <v>≤0.5</v>
      </c>
      <c r="G495" s="24">
        <v>7.7</v>
      </c>
      <c r="H495" s="23" t="str">
        <f t="shared" si="181"/>
        <v>&gt;7.0</v>
      </c>
      <c r="I495" s="23">
        <v>36</v>
      </c>
      <c r="J495" s="23" t="str">
        <f t="shared" si="182"/>
        <v>&gt;15</v>
      </c>
      <c r="K495" s="24">
        <v>7.9303999999999997</v>
      </c>
      <c r="L495" s="23" t="str">
        <f t="shared" si="179"/>
        <v>&lt;10</v>
      </c>
      <c r="M495" s="18">
        <v>200</v>
      </c>
      <c r="N495" s="25" t="str">
        <f t="shared" si="183"/>
        <v>&gt;180</v>
      </c>
      <c r="O495" s="18">
        <v>75.570000000000007</v>
      </c>
      <c r="P495" s="25" t="str">
        <f t="shared" si="184"/>
        <v>&gt;44</v>
      </c>
      <c r="Q495" s="18">
        <v>99.6</v>
      </c>
      <c r="R495" s="25" t="str">
        <f t="shared" si="185"/>
        <v>&gt;58</v>
      </c>
      <c r="S495" s="22" t="s">
        <v>8</v>
      </c>
      <c r="T495" s="40">
        <v>6</v>
      </c>
      <c r="U495" s="25" t="str">
        <f t="shared" si="178"/>
        <v>&gt;3</v>
      </c>
      <c r="V495" s="48">
        <v>0.2</v>
      </c>
      <c r="W495" s="25" t="str">
        <f t="shared" si="186"/>
        <v>&gt;0.11</v>
      </c>
      <c r="X495" s="22">
        <v>3</v>
      </c>
      <c r="Y495" s="22">
        <v>1</v>
      </c>
      <c r="Z495" s="22">
        <v>1</v>
      </c>
      <c r="AA495" s="22">
        <v>1</v>
      </c>
      <c r="AB495" s="22">
        <v>0</v>
      </c>
      <c r="AC495" s="22">
        <v>0</v>
      </c>
      <c r="AD495" s="22">
        <f t="shared" si="187"/>
        <v>6</v>
      </c>
      <c r="AE495" s="22">
        <v>3</v>
      </c>
      <c r="AP495" s="23" t="str">
        <f t="shared" si="188"/>
        <v>&lt;20</v>
      </c>
      <c r="AQ495" s="24">
        <v>12.130799999999999</v>
      </c>
      <c r="AR495" s="24">
        <v>14.240500000000001</v>
      </c>
      <c r="AS495" s="27">
        <f t="shared" si="189"/>
        <v>0.1603423447610807</v>
      </c>
      <c r="AT495" s="50"/>
      <c r="AU495" s="50"/>
      <c r="AV495" s="51"/>
      <c r="AW495" s="50"/>
      <c r="AX495" s="50"/>
      <c r="AY495" s="51"/>
      <c r="BI495" s="28">
        <v>0.35161666666666697</v>
      </c>
      <c r="BK495" s="49"/>
    </row>
    <row r="496" spans="1:63" ht="13.95" customHeight="1" x14ac:dyDescent="0.25">
      <c r="A496" s="22">
        <v>493</v>
      </c>
      <c r="B496" s="22">
        <v>49</v>
      </c>
      <c r="C496" s="22" t="s">
        <v>527</v>
      </c>
      <c r="D496" s="22" t="s">
        <v>16</v>
      </c>
      <c r="E496" s="23">
        <v>0.22</v>
      </c>
      <c r="F496" s="23" t="str">
        <f t="shared" si="180"/>
        <v>≤0.5</v>
      </c>
      <c r="G496" s="24">
        <v>7.7</v>
      </c>
      <c r="H496" s="23" t="str">
        <f t="shared" si="181"/>
        <v>&gt;7.0</v>
      </c>
      <c r="I496" s="23">
        <v>36</v>
      </c>
      <c r="J496" s="23" t="str">
        <f t="shared" si="182"/>
        <v>&gt;15</v>
      </c>
      <c r="K496" s="24">
        <v>7.9303999999999997</v>
      </c>
      <c r="L496" s="23" t="str">
        <f t="shared" si="179"/>
        <v>&lt;10</v>
      </c>
      <c r="M496" s="18">
        <v>200</v>
      </c>
      <c r="N496" s="25" t="str">
        <f t="shared" si="183"/>
        <v>&gt;180</v>
      </c>
      <c r="O496" s="18">
        <v>75.570000000000007</v>
      </c>
      <c r="P496" s="25" t="str">
        <f t="shared" si="184"/>
        <v>&gt;44</v>
      </c>
      <c r="Q496" s="18">
        <v>99.6</v>
      </c>
      <c r="R496" s="25" t="str">
        <f t="shared" si="185"/>
        <v>&gt;58</v>
      </c>
      <c r="S496" s="22" t="s">
        <v>8</v>
      </c>
      <c r="T496" s="40">
        <v>6</v>
      </c>
      <c r="U496" s="25" t="str">
        <f t="shared" si="178"/>
        <v>&gt;3</v>
      </c>
      <c r="V496" s="48">
        <v>0.2</v>
      </c>
      <c r="W496" s="25" t="str">
        <f t="shared" si="186"/>
        <v>&gt;0.11</v>
      </c>
      <c r="X496" s="22">
        <v>3</v>
      </c>
      <c r="Y496" s="22">
        <v>1</v>
      </c>
      <c r="Z496" s="22">
        <v>1</v>
      </c>
      <c r="AA496" s="22">
        <v>1</v>
      </c>
      <c r="AB496" s="22">
        <v>0</v>
      </c>
      <c r="AC496" s="22">
        <v>0</v>
      </c>
      <c r="AD496" s="22">
        <f t="shared" si="187"/>
        <v>6</v>
      </c>
      <c r="AE496" s="22">
        <v>3</v>
      </c>
      <c r="AP496" s="23" t="str">
        <f t="shared" si="188"/>
        <v>&lt;20</v>
      </c>
      <c r="AQ496" s="24">
        <v>11.3924</v>
      </c>
      <c r="AR496" s="24">
        <v>14.135</v>
      </c>
      <c r="AS496" s="27">
        <f t="shared" si="189"/>
        <v>0.21570752473280752</v>
      </c>
      <c r="AT496" s="50"/>
      <c r="AU496" s="50"/>
      <c r="AV496" s="51"/>
      <c r="AW496" s="50"/>
      <c r="AX496" s="50"/>
      <c r="AY496" s="51"/>
      <c r="BI496" s="28">
        <v>0.4570999999999999</v>
      </c>
      <c r="BK496" s="49"/>
    </row>
    <row r="497" spans="1:63" ht="13.95" customHeight="1" x14ac:dyDescent="0.25">
      <c r="A497" s="22">
        <v>494</v>
      </c>
      <c r="B497" s="22">
        <v>49</v>
      </c>
      <c r="C497" s="22" t="s">
        <v>527</v>
      </c>
      <c r="D497" s="22" t="s">
        <v>16</v>
      </c>
      <c r="E497" s="23">
        <v>0.22</v>
      </c>
      <c r="F497" s="23" t="str">
        <f t="shared" si="180"/>
        <v>≤0.5</v>
      </c>
      <c r="G497" s="24">
        <v>7.7</v>
      </c>
      <c r="H497" s="23" t="str">
        <f t="shared" si="181"/>
        <v>&gt;7.0</v>
      </c>
      <c r="I497" s="23">
        <v>36</v>
      </c>
      <c r="J497" s="23" t="str">
        <f t="shared" si="182"/>
        <v>&gt;15</v>
      </c>
      <c r="K497" s="24">
        <v>7.9303999999999997</v>
      </c>
      <c r="L497" s="23" t="str">
        <f t="shared" si="179"/>
        <v>&lt;10</v>
      </c>
      <c r="M497" s="18">
        <v>200</v>
      </c>
      <c r="N497" s="25" t="str">
        <f t="shared" si="183"/>
        <v>&gt;180</v>
      </c>
      <c r="O497" s="18">
        <v>75.570000000000007</v>
      </c>
      <c r="P497" s="25" t="str">
        <f t="shared" si="184"/>
        <v>&gt;44</v>
      </c>
      <c r="Q497" s="18">
        <v>99.6</v>
      </c>
      <c r="R497" s="25" t="str">
        <f t="shared" si="185"/>
        <v>&gt;58</v>
      </c>
      <c r="S497" s="22" t="s">
        <v>77</v>
      </c>
      <c r="T497" s="40">
        <v>6</v>
      </c>
      <c r="U497" s="25" t="str">
        <f t="shared" si="178"/>
        <v>&gt;3</v>
      </c>
      <c r="V497" s="48">
        <v>0.2</v>
      </c>
      <c r="W497" s="25" t="str">
        <f t="shared" si="186"/>
        <v>&gt;0.11</v>
      </c>
      <c r="X497" s="22">
        <v>3</v>
      </c>
      <c r="Y497" s="22">
        <v>1</v>
      </c>
      <c r="Z497" s="22">
        <v>1</v>
      </c>
      <c r="AA497" s="22">
        <v>1</v>
      </c>
      <c r="AB497" s="22">
        <v>0</v>
      </c>
      <c r="AC497" s="22">
        <v>0</v>
      </c>
      <c r="AD497" s="22">
        <f t="shared" si="187"/>
        <v>6</v>
      </c>
      <c r="AE497" s="22">
        <v>3</v>
      </c>
      <c r="AP497" s="23" t="str">
        <f t="shared" si="188"/>
        <v>&lt;20</v>
      </c>
      <c r="AQ497" s="24">
        <v>12.130799999999999</v>
      </c>
      <c r="AR497" s="24">
        <v>17.0886</v>
      </c>
      <c r="AS497" s="27">
        <f t="shared" si="189"/>
        <v>0.34266390155503534</v>
      </c>
      <c r="AT497" s="50"/>
      <c r="AU497" s="50"/>
      <c r="AV497" s="51"/>
      <c r="AW497" s="50"/>
      <c r="AX497" s="50"/>
      <c r="AY497" s="51"/>
      <c r="BI497" s="28">
        <v>0.82630000000000015</v>
      </c>
      <c r="BK497" s="49"/>
    </row>
    <row r="498" spans="1:63" ht="13.95" customHeight="1" x14ac:dyDescent="0.25">
      <c r="A498" s="22">
        <v>495</v>
      </c>
      <c r="B498" s="22">
        <v>49</v>
      </c>
      <c r="C498" s="22" t="s">
        <v>527</v>
      </c>
      <c r="D498" s="22" t="s">
        <v>16</v>
      </c>
      <c r="E498" s="23">
        <v>0.22</v>
      </c>
      <c r="F498" s="23" t="str">
        <f t="shared" si="180"/>
        <v>≤0.5</v>
      </c>
      <c r="G498" s="24">
        <v>7.7</v>
      </c>
      <c r="H498" s="23" t="str">
        <f t="shared" si="181"/>
        <v>&gt;7.0</v>
      </c>
      <c r="I498" s="23">
        <v>36</v>
      </c>
      <c r="J498" s="23" t="str">
        <f t="shared" si="182"/>
        <v>&gt;15</v>
      </c>
      <c r="K498" s="24">
        <v>7.9303999999999997</v>
      </c>
      <c r="L498" s="23" t="str">
        <f t="shared" si="179"/>
        <v>&lt;10</v>
      </c>
      <c r="M498" s="18">
        <v>200</v>
      </c>
      <c r="N498" s="25" t="str">
        <f t="shared" si="183"/>
        <v>&gt;180</v>
      </c>
      <c r="O498" s="18">
        <v>75.570000000000007</v>
      </c>
      <c r="P498" s="25" t="str">
        <f t="shared" si="184"/>
        <v>&gt;44</v>
      </c>
      <c r="Q498" s="18">
        <v>99.6</v>
      </c>
      <c r="R498" s="25" t="str">
        <f t="shared" si="185"/>
        <v>&gt;58</v>
      </c>
      <c r="S498" s="22" t="s">
        <v>77</v>
      </c>
      <c r="T498" s="40">
        <v>6</v>
      </c>
      <c r="U498" s="25" t="str">
        <f t="shared" si="178"/>
        <v>&gt;3</v>
      </c>
      <c r="V498" s="48">
        <v>0.2</v>
      </c>
      <c r="W498" s="25" t="str">
        <f t="shared" si="186"/>
        <v>&gt;0.11</v>
      </c>
      <c r="X498" s="22">
        <v>3</v>
      </c>
      <c r="Y498" s="22">
        <v>1</v>
      </c>
      <c r="Z498" s="22">
        <v>1</v>
      </c>
      <c r="AA498" s="22">
        <v>1</v>
      </c>
      <c r="AB498" s="22">
        <v>0</v>
      </c>
      <c r="AC498" s="22">
        <v>0</v>
      </c>
      <c r="AD498" s="22">
        <f t="shared" si="187"/>
        <v>6</v>
      </c>
      <c r="AE498" s="22">
        <v>3</v>
      </c>
      <c r="AP498" s="23" t="str">
        <f t="shared" si="188"/>
        <v>&lt;20</v>
      </c>
      <c r="AQ498" s="24">
        <v>11.3924</v>
      </c>
      <c r="AR498" s="24">
        <v>15.400799999999998</v>
      </c>
      <c r="AS498" s="27">
        <f t="shared" si="189"/>
        <v>0.30147298970953201</v>
      </c>
      <c r="AT498" s="50"/>
      <c r="AU498" s="50"/>
      <c r="AV498" s="51"/>
      <c r="AW498" s="50"/>
      <c r="AX498" s="50"/>
      <c r="AY498" s="51"/>
      <c r="BI498" s="28">
        <v>0.66806666666666636</v>
      </c>
      <c r="BK498" s="49"/>
    </row>
    <row r="499" spans="1:63" ht="13.95" customHeight="1" x14ac:dyDescent="0.25">
      <c r="A499" s="22">
        <v>496</v>
      </c>
      <c r="B499" s="22">
        <v>49</v>
      </c>
      <c r="C499" s="22" t="s">
        <v>527</v>
      </c>
      <c r="D499" s="22" t="s">
        <v>16</v>
      </c>
      <c r="E499" s="23">
        <v>0.22</v>
      </c>
      <c r="F499" s="23" t="str">
        <f t="shared" si="180"/>
        <v>≤0.5</v>
      </c>
      <c r="G499" s="24">
        <v>7.7</v>
      </c>
      <c r="H499" s="23" t="str">
        <f t="shared" si="181"/>
        <v>&gt;7.0</v>
      </c>
      <c r="I499" s="23">
        <v>36</v>
      </c>
      <c r="J499" s="23" t="str">
        <f t="shared" si="182"/>
        <v>&gt;15</v>
      </c>
      <c r="K499" s="24">
        <v>7.9303999999999997</v>
      </c>
      <c r="L499" s="23" t="str">
        <f t="shared" si="179"/>
        <v>&lt;10</v>
      </c>
      <c r="M499" s="18">
        <v>200</v>
      </c>
      <c r="N499" s="25" t="str">
        <f t="shared" si="183"/>
        <v>&gt;180</v>
      </c>
      <c r="O499" s="18">
        <v>75.570000000000007</v>
      </c>
      <c r="P499" s="25" t="str">
        <f t="shared" si="184"/>
        <v>&gt;44</v>
      </c>
      <c r="Q499" s="18">
        <v>99.6</v>
      </c>
      <c r="R499" s="25" t="str">
        <f t="shared" si="185"/>
        <v>&gt;58</v>
      </c>
      <c r="S499" s="22" t="s">
        <v>78</v>
      </c>
      <c r="T499" s="40">
        <v>6</v>
      </c>
      <c r="U499" s="25" t="str">
        <f t="shared" si="178"/>
        <v>&gt;3</v>
      </c>
      <c r="V499" s="48">
        <v>0.2</v>
      </c>
      <c r="W499" s="25" t="str">
        <f t="shared" si="186"/>
        <v>&gt;0.11</v>
      </c>
      <c r="X499" s="22">
        <v>3</v>
      </c>
      <c r="Y499" s="22">
        <v>1</v>
      </c>
      <c r="Z499" s="22">
        <v>1</v>
      </c>
      <c r="AA499" s="22">
        <v>1</v>
      </c>
      <c r="AB499" s="22">
        <v>0</v>
      </c>
      <c r="AC499" s="22">
        <v>0</v>
      </c>
      <c r="AD499" s="22">
        <f t="shared" si="187"/>
        <v>6</v>
      </c>
      <c r="AE499" s="22">
        <v>3</v>
      </c>
      <c r="AP499" s="23" t="str">
        <f t="shared" si="188"/>
        <v>&lt;20</v>
      </c>
      <c r="AQ499" s="24">
        <v>12.130799999999999</v>
      </c>
      <c r="AR499" s="24">
        <v>18.459900000000001</v>
      </c>
      <c r="AS499" s="27">
        <f t="shared" si="189"/>
        <v>0.4198531389760653</v>
      </c>
      <c r="AT499" s="50"/>
      <c r="AU499" s="50"/>
      <c r="AV499" s="51"/>
      <c r="AW499" s="50"/>
      <c r="AX499" s="50"/>
      <c r="AY499" s="51"/>
      <c r="BI499" s="28">
        <v>1.0548500000000003</v>
      </c>
      <c r="BK499" s="49"/>
    </row>
    <row r="500" spans="1:63" ht="13.95" customHeight="1" x14ac:dyDescent="0.25">
      <c r="A500" s="22">
        <v>497</v>
      </c>
      <c r="B500" s="22">
        <v>49</v>
      </c>
      <c r="C500" s="22" t="s">
        <v>527</v>
      </c>
      <c r="D500" s="22" t="s">
        <v>16</v>
      </c>
      <c r="E500" s="23">
        <v>0.22</v>
      </c>
      <c r="F500" s="23" t="str">
        <f t="shared" si="180"/>
        <v>≤0.5</v>
      </c>
      <c r="G500" s="24">
        <v>7.7</v>
      </c>
      <c r="H500" s="23" t="str">
        <f t="shared" si="181"/>
        <v>&gt;7.0</v>
      </c>
      <c r="I500" s="23">
        <v>36</v>
      </c>
      <c r="J500" s="23" t="str">
        <f t="shared" si="182"/>
        <v>&gt;15</v>
      </c>
      <c r="K500" s="24">
        <v>7.9303999999999997</v>
      </c>
      <c r="L500" s="23" t="str">
        <f t="shared" si="179"/>
        <v>&lt;10</v>
      </c>
      <c r="M500" s="18">
        <v>200</v>
      </c>
      <c r="N500" s="25" t="str">
        <f t="shared" si="183"/>
        <v>&gt;180</v>
      </c>
      <c r="O500" s="18">
        <v>75.570000000000007</v>
      </c>
      <c r="P500" s="25" t="str">
        <f t="shared" si="184"/>
        <v>&gt;44</v>
      </c>
      <c r="Q500" s="18">
        <v>99.6</v>
      </c>
      <c r="R500" s="25" t="str">
        <f t="shared" si="185"/>
        <v>&gt;58</v>
      </c>
      <c r="S500" s="22" t="s">
        <v>128</v>
      </c>
      <c r="T500" s="40">
        <v>6</v>
      </c>
      <c r="U500" s="25" t="str">
        <f t="shared" si="178"/>
        <v>&gt;3</v>
      </c>
      <c r="V500" s="48">
        <v>0.2</v>
      </c>
      <c r="W500" s="25" t="str">
        <f t="shared" si="186"/>
        <v>&gt;0.11</v>
      </c>
      <c r="X500" s="22">
        <v>3</v>
      </c>
      <c r="Y500" s="22">
        <v>1</v>
      </c>
      <c r="Z500" s="22">
        <v>1</v>
      </c>
      <c r="AA500" s="22">
        <v>1</v>
      </c>
      <c r="AB500" s="22">
        <v>0</v>
      </c>
      <c r="AC500" s="22">
        <v>0</v>
      </c>
      <c r="AD500" s="22">
        <f t="shared" si="187"/>
        <v>6</v>
      </c>
      <c r="AE500" s="22">
        <v>3</v>
      </c>
      <c r="AP500" s="23" t="str">
        <f t="shared" si="188"/>
        <v>&lt;20</v>
      </c>
      <c r="AQ500" s="24">
        <v>11.3924</v>
      </c>
      <c r="AR500" s="24">
        <v>15.295399999999999</v>
      </c>
      <c r="AS500" s="27">
        <f t="shared" si="189"/>
        <v>0.29460566318551945</v>
      </c>
      <c r="AT500" s="50"/>
      <c r="AU500" s="50"/>
      <c r="AV500" s="51"/>
      <c r="AW500" s="50"/>
      <c r="AX500" s="50"/>
      <c r="AY500" s="51"/>
      <c r="BI500" s="28">
        <v>0.65049999999999975</v>
      </c>
      <c r="BK500" s="49"/>
    </row>
    <row r="501" spans="1:63" ht="13.95" customHeight="1" x14ac:dyDescent="0.25">
      <c r="A501" s="22">
        <v>498</v>
      </c>
      <c r="B501" s="22">
        <v>49</v>
      </c>
      <c r="C501" s="22" t="s">
        <v>527</v>
      </c>
      <c r="D501" s="22" t="s">
        <v>16</v>
      </c>
      <c r="E501" s="23">
        <v>0.22</v>
      </c>
      <c r="F501" s="23" t="str">
        <f t="shared" si="180"/>
        <v>≤0.5</v>
      </c>
      <c r="G501" s="24">
        <v>7.7</v>
      </c>
      <c r="H501" s="23" t="str">
        <f t="shared" si="181"/>
        <v>&gt;7.0</v>
      </c>
      <c r="I501" s="23">
        <v>36</v>
      </c>
      <c r="J501" s="23" t="str">
        <f t="shared" si="182"/>
        <v>&gt;15</v>
      </c>
      <c r="K501" s="24">
        <v>7.9303999999999997</v>
      </c>
      <c r="L501" s="23" t="str">
        <f t="shared" si="179"/>
        <v>&lt;10</v>
      </c>
      <c r="M501" s="18">
        <v>200</v>
      </c>
      <c r="N501" s="25" t="str">
        <f t="shared" si="183"/>
        <v>&gt;180</v>
      </c>
      <c r="O501" s="18">
        <v>75.570000000000007</v>
      </c>
      <c r="P501" s="25" t="str">
        <f t="shared" si="184"/>
        <v>&gt;44</v>
      </c>
      <c r="Q501" s="18">
        <v>99.6</v>
      </c>
      <c r="R501" s="25" t="str">
        <f t="shared" si="185"/>
        <v>&gt;58</v>
      </c>
      <c r="S501" s="22" t="s">
        <v>79</v>
      </c>
      <c r="T501" s="40">
        <v>6</v>
      </c>
      <c r="U501" s="25" t="str">
        <f t="shared" si="178"/>
        <v>&gt;3</v>
      </c>
      <c r="V501" s="48">
        <v>0.2</v>
      </c>
      <c r="W501" s="25" t="str">
        <f t="shared" si="186"/>
        <v>&gt;0.11</v>
      </c>
      <c r="X501" s="22">
        <v>3</v>
      </c>
      <c r="Y501" s="22">
        <v>1</v>
      </c>
      <c r="Z501" s="22">
        <v>1</v>
      </c>
      <c r="AA501" s="22">
        <v>1</v>
      </c>
      <c r="AB501" s="22">
        <v>0</v>
      </c>
      <c r="AC501" s="22">
        <v>0</v>
      </c>
      <c r="AD501" s="22">
        <f t="shared" si="187"/>
        <v>6</v>
      </c>
      <c r="AE501" s="22">
        <v>3</v>
      </c>
      <c r="AP501" s="23" t="str">
        <f t="shared" si="188"/>
        <v>&lt;20</v>
      </c>
      <c r="AQ501" s="24">
        <v>12.130799999999999</v>
      </c>
      <c r="AR501" s="24">
        <v>14.6624</v>
      </c>
      <c r="AS501" s="27">
        <f t="shared" si="189"/>
        <v>0.18953872087110957</v>
      </c>
      <c r="AT501" s="50"/>
      <c r="AU501" s="50"/>
      <c r="AV501" s="51"/>
      <c r="AW501" s="50"/>
      <c r="AX501" s="50"/>
      <c r="AY501" s="51"/>
      <c r="BI501" s="28">
        <v>0.42193333333333349</v>
      </c>
      <c r="BK501" s="49"/>
    </row>
    <row r="502" spans="1:63" ht="13.95" customHeight="1" x14ac:dyDescent="0.25">
      <c r="A502" s="22">
        <v>499</v>
      </c>
      <c r="B502" s="22">
        <v>49</v>
      </c>
      <c r="C502" s="22" t="s">
        <v>527</v>
      </c>
      <c r="D502" s="22" t="s">
        <v>16</v>
      </c>
      <c r="E502" s="23">
        <v>0.22</v>
      </c>
      <c r="F502" s="23" t="str">
        <f t="shared" si="180"/>
        <v>≤0.5</v>
      </c>
      <c r="G502" s="24">
        <v>7.7</v>
      </c>
      <c r="H502" s="23" t="str">
        <f t="shared" si="181"/>
        <v>&gt;7.0</v>
      </c>
      <c r="I502" s="23">
        <v>36</v>
      </c>
      <c r="J502" s="23" t="str">
        <f t="shared" si="182"/>
        <v>&gt;15</v>
      </c>
      <c r="K502" s="24">
        <v>7.9303999999999997</v>
      </c>
      <c r="L502" s="23" t="str">
        <f t="shared" si="179"/>
        <v>&lt;10</v>
      </c>
      <c r="M502" s="18">
        <v>200</v>
      </c>
      <c r="N502" s="25" t="str">
        <f t="shared" si="183"/>
        <v>&gt;180</v>
      </c>
      <c r="O502" s="18">
        <v>75.570000000000007</v>
      </c>
      <c r="P502" s="25" t="str">
        <f t="shared" si="184"/>
        <v>&gt;44</v>
      </c>
      <c r="Q502" s="18">
        <v>99.6</v>
      </c>
      <c r="R502" s="25" t="str">
        <f t="shared" si="185"/>
        <v>&gt;58</v>
      </c>
      <c r="S502" s="22" t="s">
        <v>79</v>
      </c>
      <c r="T502" s="40">
        <v>6</v>
      </c>
      <c r="U502" s="25" t="str">
        <f t="shared" si="178"/>
        <v>&gt;3</v>
      </c>
      <c r="V502" s="48">
        <v>0.2</v>
      </c>
      <c r="W502" s="25" t="str">
        <f t="shared" si="186"/>
        <v>&gt;0.11</v>
      </c>
      <c r="X502" s="22">
        <v>3</v>
      </c>
      <c r="Y502" s="22">
        <v>1</v>
      </c>
      <c r="Z502" s="22">
        <v>1</v>
      </c>
      <c r="AA502" s="22">
        <v>1</v>
      </c>
      <c r="AB502" s="22">
        <v>0</v>
      </c>
      <c r="AC502" s="22">
        <v>0</v>
      </c>
      <c r="AD502" s="22">
        <f t="shared" si="187"/>
        <v>6</v>
      </c>
      <c r="AE502" s="22">
        <v>3</v>
      </c>
      <c r="AP502" s="23" t="str">
        <f t="shared" si="188"/>
        <v>&lt;20</v>
      </c>
      <c r="AQ502" s="24">
        <v>11.3924</v>
      </c>
      <c r="AR502" s="24">
        <v>16.9831</v>
      </c>
      <c r="AS502" s="27">
        <f t="shared" si="189"/>
        <v>0.39927226553373318</v>
      </c>
      <c r="AT502" s="50"/>
      <c r="AU502" s="50"/>
      <c r="AV502" s="51"/>
      <c r="AW502" s="50"/>
      <c r="AX502" s="50"/>
      <c r="AY502" s="51"/>
      <c r="BI502" s="28">
        <v>0.9317833333333333</v>
      </c>
      <c r="BK502" s="49"/>
    </row>
    <row r="503" spans="1:63" ht="13.95" customHeight="1" x14ac:dyDescent="0.25">
      <c r="A503" s="22">
        <v>500</v>
      </c>
      <c r="B503" s="22">
        <v>50</v>
      </c>
      <c r="C503" s="22" t="s">
        <v>468</v>
      </c>
      <c r="D503" s="22" t="s">
        <v>81</v>
      </c>
      <c r="E503" s="23" t="s">
        <v>15</v>
      </c>
      <c r="F503" s="23" t="s">
        <v>82</v>
      </c>
      <c r="M503" s="18">
        <v>130</v>
      </c>
      <c r="N503" s="25" t="str">
        <f t="shared" si="183"/>
        <v>110–180</v>
      </c>
      <c r="O503" s="18">
        <v>30.228000000000002</v>
      </c>
      <c r="P503" s="25" t="str">
        <f t="shared" si="184"/>
        <v>26–44</v>
      </c>
      <c r="Q503" s="18">
        <v>29.88</v>
      </c>
      <c r="R503" s="25" t="str">
        <f t="shared" si="185"/>
        <v>25–58</v>
      </c>
      <c r="S503" s="22" t="s">
        <v>8</v>
      </c>
      <c r="T503" s="40">
        <v>1.8159999999999998</v>
      </c>
      <c r="U503" s="25" t="str">
        <f t="shared" si="178"/>
        <v>1.5–3</v>
      </c>
      <c r="V503" s="48">
        <v>0.1135</v>
      </c>
      <c r="W503" s="25" t="str">
        <f t="shared" si="186"/>
        <v>0.07–0.11</v>
      </c>
      <c r="X503" s="22">
        <v>2</v>
      </c>
      <c r="Y503" s="22">
        <v>0</v>
      </c>
      <c r="Z503" s="22">
        <v>0</v>
      </c>
      <c r="AA503" s="22">
        <v>0</v>
      </c>
      <c r="AB503" s="22">
        <v>1</v>
      </c>
      <c r="AC503" s="22">
        <v>1</v>
      </c>
      <c r="AD503" s="22">
        <f t="shared" si="187"/>
        <v>9</v>
      </c>
      <c r="AE503" s="22">
        <v>3</v>
      </c>
      <c r="AF503" s="23" t="str">
        <f t="shared" ref="AF503:AF566" si="190">IF(AG503&gt;6000,"&gt;6000",IF(AG503&gt;4000,"4000–6000",IF(AG503&gt;2000,"2000–4000","&lt;2000")))</f>
        <v>2000–4000</v>
      </c>
      <c r="AG503" s="37">
        <v>2341</v>
      </c>
      <c r="AH503" s="18">
        <v>2278</v>
      </c>
      <c r="AI503" s="27">
        <f t="shared" ref="AI503:AI566" si="191">LN(AH503/AG503)</f>
        <v>-2.7280323483783328E-2</v>
      </c>
      <c r="AP503" s="23" t="str">
        <f t="shared" si="188"/>
        <v>&gt;40</v>
      </c>
      <c r="AQ503" s="36">
        <v>46</v>
      </c>
      <c r="AR503" s="24">
        <v>57</v>
      </c>
      <c r="AS503" s="27">
        <f t="shared" si="189"/>
        <v>0.21440987134545511</v>
      </c>
      <c r="AT503" s="50"/>
      <c r="AU503" s="50"/>
      <c r="AV503" s="51"/>
      <c r="AW503" s="50"/>
      <c r="AX503" s="50"/>
      <c r="AY503" s="51"/>
      <c r="AZ503" s="18">
        <v>106</v>
      </c>
      <c r="BA503" s="18">
        <v>130</v>
      </c>
      <c r="BB503" s="27">
        <f t="shared" ref="BB503:BB528" si="192">LN(BA503/AZ503)</f>
        <v>0.20409535634351522</v>
      </c>
      <c r="BI503" s="28">
        <v>6.0572687224669606</v>
      </c>
      <c r="BK503" s="49"/>
    </row>
    <row r="504" spans="1:63" ht="13.95" customHeight="1" x14ac:dyDescent="0.25">
      <c r="A504" s="22">
        <v>501</v>
      </c>
      <c r="B504" s="22">
        <v>50</v>
      </c>
      <c r="C504" s="22" t="s">
        <v>468</v>
      </c>
      <c r="D504" s="22" t="s">
        <v>129</v>
      </c>
      <c r="E504" s="23" t="s">
        <v>15</v>
      </c>
      <c r="F504" s="23" t="s">
        <v>82</v>
      </c>
      <c r="M504" s="18">
        <v>130</v>
      </c>
      <c r="N504" s="25" t="str">
        <f t="shared" si="183"/>
        <v>110–180</v>
      </c>
      <c r="O504" s="18">
        <v>30.228000000000002</v>
      </c>
      <c r="P504" s="25" t="str">
        <f t="shared" si="184"/>
        <v>26–44</v>
      </c>
      <c r="Q504" s="18">
        <v>29.88</v>
      </c>
      <c r="R504" s="25" t="str">
        <f t="shared" si="185"/>
        <v>25–58</v>
      </c>
      <c r="S504" s="22" t="s">
        <v>8</v>
      </c>
      <c r="T504" s="40">
        <v>1.8159999999999998</v>
      </c>
      <c r="U504" s="25" t="str">
        <f t="shared" si="178"/>
        <v>1.5–3</v>
      </c>
      <c r="V504" s="48">
        <v>0.1135</v>
      </c>
      <c r="W504" s="25" t="str">
        <f t="shared" si="186"/>
        <v>0.07–0.11</v>
      </c>
      <c r="X504" s="22">
        <v>2</v>
      </c>
      <c r="Y504" s="22">
        <v>0</v>
      </c>
      <c r="Z504" s="22">
        <v>0</v>
      </c>
      <c r="AA504" s="22">
        <v>0</v>
      </c>
      <c r="AB504" s="22">
        <v>1</v>
      </c>
      <c r="AC504" s="22">
        <v>1</v>
      </c>
      <c r="AD504" s="22">
        <f t="shared" si="187"/>
        <v>9</v>
      </c>
      <c r="AE504" s="22">
        <v>3</v>
      </c>
      <c r="AF504" s="23" t="str">
        <f t="shared" si="190"/>
        <v>&lt;2000</v>
      </c>
      <c r="AG504" s="37">
        <v>1705</v>
      </c>
      <c r="AH504" s="18">
        <v>1964</v>
      </c>
      <c r="AI504" s="27">
        <f t="shared" si="191"/>
        <v>0.14141809919679399</v>
      </c>
      <c r="AP504" s="23" t="str">
        <f t="shared" si="188"/>
        <v>30–40</v>
      </c>
      <c r="AQ504" s="36">
        <v>33</v>
      </c>
      <c r="AR504" s="24">
        <v>54</v>
      </c>
      <c r="AS504" s="27">
        <f t="shared" si="189"/>
        <v>0.49247648509779424</v>
      </c>
      <c r="AT504" s="50"/>
      <c r="AU504" s="50"/>
      <c r="AV504" s="51"/>
      <c r="AW504" s="50"/>
      <c r="AX504" s="50"/>
      <c r="AY504" s="51"/>
      <c r="AZ504" s="18">
        <v>55</v>
      </c>
      <c r="BA504" s="18">
        <v>106</v>
      </c>
      <c r="BB504" s="27">
        <f t="shared" si="192"/>
        <v>0.65610590887959619</v>
      </c>
      <c r="BI504" s="28">
        <v>11.56387665198238</v>
      </c>
      <c r="BK504" s="49"/>
    </row>
    <row r="505" spans="1:63" ht="13.95" customHeight="1" x14ac:dyDescent="0.25">
      <c r="A505" s="22">
        <v>502</v>
      </c>
      <c r="B505" s="22">
        <v>50</v>
      </c>
      <c r="C505" s="22" t="s">
        <v>468</v>
      </c>
      <c r="D505" s="22" t="s">
        <v>130</v>
      </c>
      <c r="E505" s="23" t="s">
        <v>15</v>
      </c>
      <c r="F505" s="23" t="s">
        <v>82</v>
      </c>
      <c r="M505" s="18">
        <v>130</v>
      </c>
      <c r="N505" s="25" t="str">
        <f t="shared" si="183"/>
        <v>110–180</v>
      </c>
      <c r="O505" s="18">
        <v>30.228000000000002</v>
      </c>
      <c r="P505" s="25" t="str">
        <f t="shared" si="184"/>
        <v>26–44</v>
      </c>
      <c r="Q505" s="18">
        <v>29.88</v>
      </c>
      <c r="R505" s="25" t="str">
        <f t="shared" si="185"/>
        <v>25–58</v>
      </c>
      <c r="S505" s="22" t="s">
        <v>8</v>
      </c>
      <c r="T505" s="40">
        <v>1.8159999999999998</v>
      </c>
      <c r="U505" s="25" t="str">
        <f t="shared" si="178"/>
        <v>1.5–3</v>
      </c>
      <c r="V505" s="48">
        <v>0.1135</v>
      </c>
      <c r="W505" s="25" t="str">
        <f t="shared" si="186"/>
        <v>0.07–0.11</v>
      </c>
      <c r="X505" s="22">
        <v>2</v>
      </c>
      <c r="Y505" s="22">
        <v>0</v>
      </c>
      <c r="Z505" s="22">
        <v>0</v>
      </c>
      <c r="AA505" s="22">
        <v>0</v>
      </c>
      <c r="AB505" s="22">
        <v>1</v>
      </c>
      <c r="AC505" s="22">
        <v>1</v>
      </c>
      <c r="AD505" s="22">
        <f t="shared" si="187"/>
        <v>9</v>
      </c>
      <c r="AE505" s="22">
        <v>3</v>
      </c>
      <c r="AF505" s="23" t="str">
        <f t="shared" si="190"/>
        <v>&lt;2000</v>
      </c>
      <c r="AG505" s="37">
        <v>1810</v>
      </c>
      <c r="AH505" s="18">
        <v>1517</v>
      </c>
      <c r="AI505" s="27">
        <f t="shared" si="191"/>
        <v>-0.17659214491133912</v>
      </c>
      <c r="AP505" s="23" t="str">
        <f t="shared" si="188"/>
        <v>30–40</v>
      </c>
      <c r="AQ505" s="36">
        <v>36</v>
      </c>
      <c r="AR505" s="24">
        <v>63</v>
      </c>
      <c r="AS505" s="27">
        <f t="shared" si="189"/>
        <v>0.55961578793542266</v>
      </c>
      <c r="AT505" s="50"/>
      <c r="AU505" s="50"/>
      <c r="AV505" s="51"/>
      <c r="AW505" s="50"/>
      <c r="AX505" s="50"/>
      <c r="AY505" s="51"/>
      <c r="AZ505" s="18">
        <v>63</v>
      </c>
      <c r="BA505" s="18">
        <v>91</v>
      </c>
      <c r="BB505" s="27">
        <f t="shared" si="192"/>
        <v>0.36772478012531734</v>
      </c>
      <c r="BI505" s="28">
        <v>14.867841409691632</v>
      </c>
      <c r="BK505" s="49"/>
    </row>
    <row r="506" spans="1:63" ht="13.95" customHeight="1" x14ac:dyDescent="0.25">
      <c r="A506" s="22">
        <v>503</v>
      </c>
      <c r="B506" s="22">
        <v>50</v>
      </c>
      <c r="C506" s="22" t="s">
        <v>468</v>
      </c>
      <c r="D506" s="22" t="s">
        <v>131</v>
      </c>
      <c r="E506" s="23" t="s">
        <v>15</v>
      </c>
      <c r="F506" s="23" t="s">
        <v>82</v>
      </c>
      <c r="M506" s="18">
        <v>130</v>
      </c>
      <c r="N506" s="25" t="str">
        <f t="shared" si="183"/>
        <v>110–180</v>
      </c>
      <c r="O506" s="18">
        <v>30.228000000000002</v>
      </c>
      <c r="P506" s="25" t="str">
        <f t="shared" si="184"/>
        <v>26–44</v>
      </c>
      <c r="Q506" s="18">
        <v>29.88</v>
      </c>
      <c r="R506" s="25" t="str">
        <f t="shared" si="185"/>
        <v>25–58</v>
      </c>
      <c r="S506" s="22" t="s">
        <v>8</v>
      </c>
      <c r="T506" s="40">
        <v>1.8159999999999998</v>
      </c>
      <c r="U506" s="25" t="str">
        <f t="shared" si="178"/>
        <v>1.5–3</v>
      </c>
      <c r="V506" s="48">
        <v>0.1135</v>
      </c>
      <c r="W506" s="25" t="str">
        <f t="shared" si="186"/>
        <v>0.07–0.11</v>
      </c>
      <c r="X506" s="22">
        <v>2</v>
      </c>
      <c r="Y506" s="22">
        <v>0</v>
      </c>
      <c r="Z506" s="22">
        <v>0</v>
      </c>
      <c r="AA506" s="22">
        <v>0</v>
      </c>
      <c r="AB506" s="22">
        <v>1</v>
      </c>
      <c r="AC506" s="22">
        <v>1</v>
      </c>
      <c r="AD506" s="22">
        <f t="shared" si="187"/>
        <v>9</v>
      </c>
      <c r="AE506" s="22">
        <v>3</v>
      </c>
      <c r="AF506" s="23" t="str">
        <f t="shared" si="190"/>
        <v>&lt;2000</v>
      </c>
      <c r="AG506" s="37">
        <v>1491</v>
      </c>
      <c r="AH506" s="18">
        <v>1663</v>
      </c>
      <c r="AI506" s="27">
        <f t="shared" si="191"/>
        <v>0.10917616442818927</v>
      </c>
      <c r="AP506" s="23" t="str">
        <f t="shared" si="188"/>
        <v>30–40</v>
      </c>
      <c r="AQ506" s="36">
        <v>35</v>
      </c>
      <c r="AR506" s="24">
        <v>51</v>
      </c>
      <c r="AS506" s="27">
        <f t="shared" si="189"/>
        <v>0.37647757123491205</v>
      </c>
      <c r="AT506" s="50"/>
      <c r="AU506" s="50"/>
      <c r="AV506" s="51"/>
      <c r="AW506" s="50"/>
      <c r="AX506" s="50"/>
      <c r="AY506" s="51"/>
      <c r="AZ506" s="18">
        <v>52</v>
      </c>
      <c r="BA506" s="18">
        <v>85</v>
      </c>
      <c r="BB506" s="27">
        <f t="shared" si="192"/>
        <v>0.49140753790888908</v>
      </c>
      <c r="BI506" s="28">
        <v>8.8105726872246706</v>
      </c>
      <c r="BK506" s="49"/>
    </row>
    <row r="507" spans="1:63" ht="13.95" customHeight="1" x14ac:dyDescent="0.25">
      <c r="A507" s="22">
        <v>504</v>
      </c>
      <c r="B507" s="22">
        <v>50</v>
      </c>
      <c r="C507" s="22" t="s">
        <v>468</v>
      </c>
      <c r="D507" s="22" t="s">
        <v>81</v>
      </c>
      <c r="E507" s="23" t="s">
        <v>15</v>
      </c>
      <c r="F507" s="23" t="s">
        <v>82</v>
      </c>
      <c r="M507" s="18">
        <v>130</v>
      </c>
      <c r="N507" s="25" t="str">
        <f t="shared" si="183"/>
        <v>110–180</v>
      </c>
      <c r="O507" s="18">
        <v>30.228000000000002</v>
      </c>
      <c r="P507" s="25" t="str">
        <f t="shared" si="184"/>
        <v>26–44</v>
      </c>
      <c r="Q507" s="18">
        <v>29.88</v>
      </c>
      <c r="R507" s="25" t="str">
        <f t="shared" si="185"/>
        <v>25–58</v>
      </c>
      <c r="S507" s="22" t="s">
        <v>8</v>
      </c>
      <c r="T507" s="40">
        <v>1.8159999999999998</v>
      </c>
      <c r="U507" s="25" t="str">
        <f t="shared" si="178"/>
        <v>1.5–3</v>
      </c>
      <c r="V507" s="48">
        <v>0.1135</v>
      </c>
      <c r="W507" s="25" t="str">
        <f t="shared" si="186"/>
        <v>0.07–0.11</v>
      </c>
      <c r="X507" s="22">
        <v>2</v>
      </c>
      <c r="Y507" s="22">
        <v>0</v>
      </c>
      <c r="Z507" s="22">
        <v>0</v>
      </c>
      <c r="AA507" s="22">
        <v>0</v>
      </c>
      <c r="AB507" s="22">
        <v>1</v>
      </c>
      <c r="AC507" s="22">
        <v>1</v>
      </c>
      <c r="AD507" s="22">
        <f t="shared" si="187"/>
        <v>9</v>
      </c>
      <c r="AE507" s="22">
        <v>3</v>
      </c>
      <c r="AF507" s="23" t="str">
        <f t="shared" si="190"/>
        <v>2000–4000</v>
      </c>
      <c r="AG507" s="37">
        <v>2207</v>
      </c>
      <c r="AH507" s="18">
        <v>1784</v>
      </c>
      <c r="AI507" s="27">
        <f t="shared" si="191"/>
        <v>-0.21277609311678167</v>
      </c>
      <c r="AP507" s="23" t="str">
        <f t="shared" si="188"/>
        <v>30–40</v>
      </c>
      <c r="AQ507" s="36">
        <v>33</v>
      </c>
      <c r="AR507" s="24">
        <v>49</v>
      </c>
      <c r="AS507" s="27">
        <f t="shared" si="189"/>
        <v>0.3953127366441464</v>
      </c>
      <c r="AT507" s="50"/>
      <c r="AU507" s="50"/>
      <c r="AV507" s="51"/>
      <c r="AW507" s="50"/>
      <c r="AX507" s="50"/>
      <c r="AY507" s="51"/>
      <c r="AZ507" s="18">
        <v>72</v>
      </c>
      <c r="BA507" s="18">
        <v>87</v>
      </c>
      <c r="BB507" s="27">
        <f t="shared" si="192"/>
        <v>0.18924199963852834</v>
      </c>
      <c r="BI507" s="28">
        <v>8.8105726872246706</v>
      </c>
      <c r="BK507" s="49"/>
    </row>
    <row r="508" spans="1:63" ht="13.95" customHeight="1" x14ac:dyDescent="0.25">
      <c r="A508" s="22">
        <v>505</v>
      </c>
      <c r="B508" s="22">
        <v>50</v>
      </c>
      <c r="C508" s="22" t="s">
        <v>468</v>
      </c>
      <c r="D508" s="22" t="s">
        <v>81</v>
      </c>
      <c r="E508" s="23" t="s">
        <v>15</v>
      </c>
      <c r="F508" s="23" t="s">
        <v>82</v>
      </c>
      <c r="M508" s="18">
        <v>130</v>
      </c>
      <c r="N508" s="25" t="str">
        <f t="shared" si="183"/>
        <v>110–180</v>
      </c>
      <c r="O508" s="18">
        <v>30.228000000000002</v>
      </c>
      <c r="P508" s="25" t="str">
        <f t="shared" si="184"/>
        <v>26–44</v>
      </c>
      <c r="Q508" s="18">
        <v>29.88</v>
      </c>
      <c r="R508" s="25" t="str">
        <f t="shared" si="185"/>
        <v>25–58</v>
      </c>
      <c r="S508" s="22" t="s">
        <v>8</v>
      </c>
      <c r="T508" s="40">
        <v>1.8159999999999998</v>
      </c>
      <c r="U508" s="25" t="str">
        <f t="shared" si="178"/>
        <v>1.5–3</v>
      </c>
      <c r="V508" s="48">
        <v>0.1135</v>
      </c>
      <c r="W508" s="25" t="str">
        <f t="shared" si="186"/>
        <v>0.07–0.11</v>
      </c>
      <c r="X508" s="22">
        <v>2</v>
      </c>
      <c r="Y508" s="22">
        <v>0</v>
      </c>
      <c r="Z508" s="22">
        <v>0</v>
      </c>
      <c r="AA508" s="22">
        <v>0</v>
      </c>
      <c r="AB508" s="22">
        <v>1</v>
      </c>
      <c r="AC508" s="22">
        <v>1</v>
      </c>
      <c r="AD508" s="22">
        <f t="shared" si="187"/>
        <v>9</v>
      </c>
      <c r="AE508" s="22">
        <v>3</v>
      </c>
      <c r="AF508" s="23" t="str">
        <f t="shared" si="190"/>
        <v>2000–4000</v>
      </c>
      <c r="AG508" s="37">
        <v>2461</v>
      </c>
      <c r="AH508" s="18">
        <v>1969</v>
      </c>
      <c r="AI508" s="27">
        <f t="shared" si="191"/>
        <v>-0.22304197175193038</v>
      </c>
      <c r="AP508" s="23" t="str">
        <f t="shared" si="188"/>
        <v>30–40</v>
      </c>
      <c r="AQ508" s="36">
        <v>37</v>
      </c>
      <c r="AR508" s="24">
        <v>65</v>
      </c>
      <c r="AS508" s="27">
        <f t="shared" si="189"/>
        <v>0.56346935725141267</v>
      </c>
      <c r="AT508" s="50"/>
      <c r="AU508" s="50"/>
      <c r="AV508" s="51"/>
      <c r="AW508" s="50"/>
      <c r="AX508" s="50"/>
      <c r="AY508" s="51"/>
      <c r="AZ508" s="18">
        <v>89</v>
      </c>
      <c r="BA508" s="18">
        <v>127</v>
      </c>
      <c r="BB508" s="27">
        <f t="shared" si="192"/>
        <v>0.35555071672645139</v>
      </c>
      <c r="BI508" s="28">
        <v>15.418502202643174</v>
      </c>
      <c r="BK508" s="49"/>
    </row>
    <row r="509" spans="1:63" ht="13.95" customHeight="1" x14ac:dyDescent="0.25">
      <c r="A509" s="22">
        <v>506</v>
      </c>
      <c r="B509" s="22">
        <v>50</v>
      </c>
      <c r="C509" s="22" t="s">
        <v>468</v>
      </c>
      <c r="D509" s="22" t="s">
        <v>132</v>
      </c>
      <c r="E509" s="23" t="s">
        <v>15</v>
      </c>
      <c r="F509" s="23" t="s">
        <v>82</v>
      </c>
      <c r="M509" s="18">
        <v>130</v>
      </c>
      <c r="N509" s="25" t="str">
        <f t="shared" si="183"/>
        <v>110–180</v>
      </c>
      <c r="O509" s="18">
        <v>30.228000000000002</v>
      </c>
      <c r="P509" s="25" t="str">
        <f t="shared" si="184"/>
        <v>26–44</v>
      </c>
      <c r="Q509" s="18">
        <v>29.88</v>
      </c>
      <c r="R509" s="25" t="str">
        <f t="shared" si="185"/>
        <v>25–58</v>
      </c>
      <c r="S509" s="22" t="s">
        <v>8</v>
      </c>
      <c r="T509" s="40">
        <v>1.8159999999999998</v>
      </c>
      <c r="U509" s="25" t="str">
        <f t="shared" si="178"/>
        <v>1.5–3</v>
      </c>
      <c r="V509" s="48">
        <v>0.1135</v>
      </c>
      <c r="W509" s="25" t="str">
        <f t="shared" si="186"/>
        <v>0.07–0.11</v>
      </c>
      <c r="X509" s="22">
        <v>2</v>
      </c>
      <c r="Y509" s="22">
        <v>0</v>
      </c>
      <c r="Z509" s="22">
        <v>0</v>
      </c>
      <c r="AA509" s="22">
        <v>0</v>
      </c>
      <c r="AB509" s="22">
        <v>1</v>
      </c>
      <c r="AC509" s="22">
        <v>1</v>
      </c>
      <c r="AD509" s="22">
        <f t="shared" si="187"/>
        <v>9</v>
      </c>
      <c r="AE509" s="22">
        <v>3</v>
      </c>
      <c r="AF509" s="23" t="str">
        <f t="shared" si="190"/>
        <v>&lt;2000</v>
      </c>
      <c r="AG509" s="37">
        <v>1875</v>
      </c>
      <c r="AH509" s="18">
        <v>1769</v>
      </c>
      <c r="AI509" s="27">
        <f t="shared" si="191"/>
        <v>-5.8194244244725905E-2</v>
      </c>
      <c r="AP509" s="23" t="str">
        <f t="shared" si="188"/>
        <v>30–40</v>
      </c>
      <c r="AQ509" s="36">
        <v>32</v>
      </c>
      <c r="AR509" s="24">
        <v>47</v>
      </c>
      <c r="AS509" s="27">
        <f t="shared" si="189"/>
        <v>0.38441169891033206</v>
      </c>
      <c r="AT509" s="50"/>
      <c r="AU509" s="50"/>
      <c r="AV509" s="51"/>
      <c r="AW509" s="50"/>
      <c r="AX509" s="50"/>
      <c r="AY509" s="51"/>
      <c r="AZ509" s="18">
        <v>59</v>
      </c>
      <c r="BA509" s="18">
        <v>82</v>
      </c>
      <c r="BB509" s="27">
        <f t="shared" si="192"/>
        <v>0.3291818033585337</v>
      </c>
      <c r="BI509" s="28">
        <v>8.2599118942731291</v>
      </c>
      <c r="BK509" s="49"/>
    </row>
    <row r="510" spans="1:63" ht="13.95" customHeight="1" x14ac:dyDescent="0.25">
      <c r="A510" s="22">
        <v>507</v>
      </c>
      <c r="B510" s="22">
        <v>50</v>
      </c>
      <c r="C510" s="22" t="s">
        <v>468</v>
      </c>
      <c r="D510" s="22" t="s">
        <v>133</v>
      </c>
      <c r="E510" s="23" t="s">
        <v>15</v>
      </c>
      <c r="F510" s="23" t="s">
        <v>82</v>
      </c>
      <c r="M510" s="18">
        <v>130</v>
      </c>
      <c r="N510" s="25" t="str">
        <f t="shared" si="183"/>
        <v>110–180</v>
      </c>
      <c r="O510" s="18">
        <v>30.228000000000002</v>
      </c>
      <c r="P510" s="25" t="str">
        <f t="shared" si="184"/>
        <v>26–44</v>
      </c>
      <c r="Q510" s="18">
        <v>29.88</v>
      </c>
      <c r="R510" s="25" t="str">
        <f t="shared" si="185"/>
        <v>25–58</v>
      </c>
      <c r="S510" s="22" t="s">
        <v>8</v>
      </c>
      <c r="T510" s="40">
        <v>1.8159999999999998</v>
      </c>
      <c r="U510" s="25" t="str">
        <f t="shared" si="178"/>
        <v>1.5–3</v>
      </c>
      <c r="V510" s="48">
        <v>0.1135</v>
      </c>
      <c r="W510" s="25" t="str">
        <f t="shared" si="186"/>
        <v>0.07–0.11</v>
      </c>
      <c r="X510" s="22">
        <v>2</v>
      </c>
      <c r="Y510" s="22">
        <v>0</v>
      </c>
      <c r="Z510" s="22">
        <v>0</v>
      </c>
      <c r="AA510" s="22">
        <v>0</v>
      </c>
      <c r="AB510" s="22">
        <v>1</v>
      </c>
      <c r="AC510" s="22">
        <v>1</v>
      </c>
      <c r="AD510" s="22">
        <f t="shared" si="187"/>
        <v>9</v>
      </c>
      <c r="AE510" s="22">
        <v>3</v>
      </c>
      <c r="AF510" s="23" t="str">
        <f t="shared" si="190"/>
        <v>&lt;2000</v>
      </c>
      <c r="AG510" s="37">
        <v>1663</v>
      </c>
      <c r="AH510" s="18">
        <v>1771</v>
      </c>
      <c r="AI510" s="27">
        <f t="shared" si="191"/>
        <v>6.2921158589905796E-2</v>
      </c>
      <c r="AP510" s="23" t="str">
        <f t="shared" si="188"/>
        <v>30–40</v>
      </c>
      <c r="AQ510" s="36">
        <v>31</v>
      </c>
      <c r="AR510" s="24">
        <v>57</v>
      </c>
      <c r="AS510" s="27">
        <f t="shared" si="189"/>
        <v>0.60906406334940388</v>
      </c>
      <c r="AT510" s="50"/>
      <c r="AU510" s="50"/>
      <c r="AV510" s="51"/>
      <c r="AW510" s="50"/>
      <c r="AX510" s="50"/>
      <c r="AY510" s="51"/>
      <c r="AZ510" s="18">
        <v>50</v>
      </c>
      <c r="BA510" s="18">
        <v>100</v>
      </c>
      <c r="BB510" s="27">
        <f t="shared" si="192"/>
        <v>0.69314718055994529</v>
      </c>
      <c r="BI510" s="28">
        <v>14.317180616740089</v>
      </c>
      <c r="BK510" s="49"/>
    </row>
    <row r="511" spans="1:63" ht="13.95" customHeight="1" x14ac:dyDescent="0.25">
      <c r="A511" s="22">
        <v>508</v>
      </c>
      <c r="B511" s="22">
        <v>50</v>
      </c>
      <c r="C511" s="22" t="s">
        <v>468</v>
      </c>
      <c r="D511" s="22" t="s">
        <v>134</v>
      </c>
      <c r="E511" s="23" t="s">
        <v>15</v>
      </c>
      <c r="F511" s="23" t="s">
        <v>82</v>
      </c>
      <c r="M511" s="18">
        <v>130</v>
      </c>
      <c r="N511" s="25" t="str">
        <f t="shared" si="183"/>
        <v>110–180</v>
      </c>
      <c r="O511" s="18">
        <v>30.228000000000002</v>
      </c>
      <c r="P511" s="25" t="str">
        <f t="shared" si="184"/>
        <v>26–44</v>
      </c>
      <c r="Q511" s="18">
        <v>29.88</v>
      </c>
      <c r="R511" s="25" t="str">
        <f t="shared" si="185"/>
        <v>25–58</v>
      </c>
      <c r="S511" s="22" t="s">
        <v>8</v>
      </c>
      <c r="T511" s="40">
        <v>1.8159999999999998</v>
      </c>
      <c r="U511" s="25" t="str">
        <f t="shared" si="178"/>
        <v>1.5–3</v>
      </c>
      <c r="V511" s="48">
        <v>0.1135</v>
      </c>
      <c r="W511" s="25" t="str">
        <f t="shared" si="186"/>
        <v>0.07–0.11</v>
      </c>
      <c r="X511" s="22">
        <v>2</v>
      </c>
      <c r="Y511" s="22">
        <v>0</v>
      </c>
      <c r="Z511" s="22">
        <v>0</v>
      </c>
      <c r="AA511" s="22">
        <v>0</v>
      </c>
      <c r="AB511" s="22">
        <v>1</v>
      </c>
      <c r="AC511" s="22">
        <v>1</v>
      </c>
      <c r="AD511" s="22">
        <f t="shared" ref="AD511:AD542" si="193">IF(Y511&gt;0,"1","0")+IF(Z511&gt;0,"2","0")+IF(AA511&gt;0,"3","0")+IF(AB511&gt;0,"4","0")+IF(AC511&gt;0,"5","0")</f>
        <v>9</v>
      </c>
      <c r="AE511" s="22">
        <v>3</v>
      </c>
      <c r="AF511" s="23" t="str">
        <f t="shared" si="190"/>
        <v>2000–4000</v>
      </c>
      <c r="AG511" s="37">
        <v>2556</v>
      </c>
      <c r="AH511" s="18">
        <v>2237</v>
      </c>
      <c r="AI511" s="27">
        <f t="shared" si="191"/>
        <v>-0.13330785400729578</v>
      </c>
      <c r="AP511" s="23" t="str">
        <f t="shared" si="188"/>
        <v>&gt;40</v>
      </c>
      <c r="AQ511" s="36">
        <v>43</v>
      </c>
      <c r="AR511" s="24">
        <v>59</v>
      </c>
      <c r="AS511" s="27">
        <f t="shared" si="189"/>
        <v>0.31633732821215704</v>
      </c>
      <c r="AT511" s="50"/>
      <c r="AU511" s="50"/>
      <c r="AV511" s="51"/>
      <c r="AW511" s="50"/>
      <c r="AX511" s="50"/>
      <c r="AY511" s="51"/>
      <c r="AZ511" s="18">
        <v>109</v>
      </c>
      <c r="BA511" s="18">
        <v>133</v>
      </c>
      <c r="BB511" s="27">
        <f t="shared" si="192"/>
        <v>0.19900124599261007</v>
      </c>
      <c r="BI511" s="28">
        <v>8.8105726872246706</v>
      </c>
      <c r="BK511" s="49"/>
    </row>
    <row r="512" spans="1:63" ht="13.95" customHeight="1" x14ac:dyDescent="0.25">
      <c r="A512" s="22">
        <v>509</v>
      </c>
      <c r="B512" s="22">
        <v>50</v>
      </c>
      <c r="C512" s="22" t="s">
        <v>468</v>
      </c>
      <c r="D512" s="22" t="s">
        <v>81</v>
      </c>
      <c r="E512" s="23" t="s">
        <v>15</v>
      </c>
      <c r="F512" s="23" t="s">
        <v>82</v>
      </c>
      <c r="M512" s="18">
        <v>130</v>
      </c>
      <c r="N512" s="25" t="str">
        <f t="shared" si="183"/>
        <v>110–180</v>
      </c>
      <c r="O512" s="18">
        <v>30.228000000000002</v>
      </c>
      <c r="P512" s="25" t="str">
        <f t="shared" si="184"/>
        <v>26–44</v>
      </c>
      <c r="Q512" s="18">
        <v>29.88</v>
      </c>
      <c r="R512" s="25" t="str">
        <f t="shared" si="185"/>
        <v>25–58</v>
      </c>
      <c r="S512" s="22" t="s">
        <v>8</v>
      </c>
      <c r="T512" s="40">
        <v>1.8159999999999998</v>
      </c>
      <c r="U512" s="25" t="str">
        <f t="shared" si="178"/>
        <v>1.5–3</v>
      </c>
      <c r="V512" s="48">
        <v>0.1135</v>
      </c>
      <c r="W512" s="25" t="str">
        <f t="shared" si="186"/>
        <v>0.07–0.11</v>
      </c>
      <c r="X512" s="22">
        <v>2</v>
      </c>
      <c r="Y512" s="22">
        <v>0</v>
      </c>
      <c r="Z512" s="22">
        <v>0</v>
      </c>
      <c r="AA512" s="22">
        <v>0</v>
      </c>
      <c r="AB512" s="22">
        <v>1</v>
      </c>
      <c r="AC512" s="22">
        <v>1</v>
      </c>
      <c r="AD512" s="22">
        <f t="shared" si="193"/>
        <v>9</v>
      </c>
      <c r="AE512" s="22">
        <v>3</v>
      </c>
      <c r="AF512" s="23" t="str">
        <f t="shared" si="190"/>
        <v>&lt;2000</v>
      </c>
      <c r="AG512" s="37">
        <v>1748</v>
      </c>
      <c r="AH512" s="18">
        <v>1604</v>
      </c>
      <c r="AI512" s="27">
        <f t="shared" si="191"/>
        <v>-8.5971767789020923E-2</v>
      </c>
      <c r="AP512" s="23" t="str">
        <f t="shared" si="188"/>
        <v>30–40</v>
      </c>
      <c r="AQ512" s="36">
        <v>32</v>
      </c>
      <c r="AR512" s="24">
        <v>59</v>
      </c>
      <c r="AS512" s="27">
        <f t="shared" si="189"/>
        <v>0.61180154110599294</v>
      </c>
      <c r="AT512" s="50"/>
      <c r="AU512" s="50"/>
      <c r="AV512" s="51"/>
      <c r="AW512" s="50"/>
      <c r="AX512" s="50"/>
      <c r="AY512" s="51"/>
      <c r="AZ512" s="18">
        <v>53</v>
      </c>
      <c r="BA512" s="18">
        <v>93</v>
      </c>
      <c r="BB512" s="27">
        <f t="shared" si="192"/>
        <v>0.56230757960113409</v>
      </c>
      <c r="BI512" s="28">
        <v>14.867841409691632</v>
      </c>
      <c r="BK512" s="49"/>
    </row>
    <row r="513" spans="1:63" ht="13.95" customHeight="1" x14ac:dyDescent="0.25">
      <c r="A513" s="22">
        <v>510</v>
      </c>
      <c r="B513" s="22">
        <v>50</v>
      </c>
      <c r="C513" s="22" t="s">
        <v>468</v>
      </c>
      <c r="D513" s="22" t="s">
        <v>132</v>
      </c>
      <c r="E513" s="23" t="s">
        <v>15</v>
      </c>
      <c r="F513" s="23" t="s">
        <v>82</v>
      </c>
      <c r="M513" s="18">
        <v>130</v>
      </c>
      <c r="N513" s="25" t="str">
        <f t="shared" si="183"/>
        <v>110–180</v>
      </c>
      <c r="O513" s="18">
        <v>30.228000000000002</v>
      </c>
      <c r="P513" s="25" t="str">
        <f t="shared" si="184"/>
        <v>26–44</v>
      </c>
      <c r="Q513" s="18">
        <v>29.88</v>
      </c>
      <c r="R513" s="25" t="str">
        <f t="shared" si="185"/>
        <v>25–58</v>
      </c>
      <c r="S513" s="22" t="s">
        <v>8</v>
      </c>
      <c r="T513" s="40">
        <v>1.8159999999999998</v>
      </c>
      <c r="U513" s="25" t="str">
        <f t="shared" si="178"/>
        <v>1.5–3</v>
      </c>
      <c r="V513" s="48">
        <v>0.1135</v>
      </c>
      <c r="W513" s="25" t="str">
        <f t="shared" si="186"/>
        <v>0.07–0.11</v>
      </c>
      <c r="X513" s="22">
        <v>2</v>
      </c>
      <c r="Y513" s="22">
        <v>0</v>
      </c>
      <c r="Z513" s="22">
        <v>0</v>
      </c>
      <c r="AA513" s="22">
        <v>0</v>
      </c>
      <c r="AB513" s="22">
        <v>1</v>
      </c>
      <c r="AC513" s="22">
        <v>1</v>
      </c>
      <c r="AD513" s="22">
        <f t="shared" si="193"/>
        <v>9</v>
      </c>
      <c r="AE513" s="22">
        <v>3</v>
      </c>
      <c r="AF513" s="23" t="str">
        <f t="shared" si="190"/>
        <v>2000–4000</v>
      </c>
      <c r="AG513" s="37">
        <v>2030</v>
      </c>
      <c r="AH513" s="18">
        <v>1753</v>
      </c>
      <c r="AI513" s="27">
        <f t="shared" si="191"/>
        <v>-0.14670718711459846</v>
      </c>
      <c r="AP513" s="23" t="str">
        <f t="shared" si="188"/>
        <v>30–40</v>
      </c>
      <c r="AQ513" s="36">
        <v>37</v>
      </c>
      <c r="AR513" s="24">
        <v>60</v>
      </c>
      <c r="AS513" s="27">
        <f t="shared" si="189"/>
        <v>0.48342664957787629</v>
      </c>
      <c r="AT513" s="50"/>
      <c r="AU513" s="50"/>
      <c r="AV513" s="51"/>
      <c r="AW513" s="50"/>
      <c r="AX513" s="50"/>
      <c r="AY513" s="51"/>
      <c r="AZ513" s="18">
        <v>75</v>
      </c>
      <c r="BA513" s="18">
        <v>104</v>
      </c>
      <c r="BB513" s="27">
        <f t="shared" si="192"/>
        <v>0.32690278560506225</v>
      </c>
      <c r="BI513" s="28">
        <v>12.665198237885464</v>
      </c>
      <c r="BK513" s="49"/>
    </row>
    <row r="514" spans="1:63" ht="13.95" customHeight="1" x14ac:dyDescent="0.25">
      <c r="A514" s="22">
        <v>511</v>
      </c>
      <c r="B514" s="22">
        <v>50</v>
      </c>
      <c r="C514" s="22" t="s">
        <v>468</v>
      </c>
      <c r="D514" s="22" t="s">
        <v>133</v>
      </c>
      <c r="E514" s="23" t="s">
        <v>15</v>
      </c>
      <c r="F514" s="23" t="s">
        <v>82</v>
      </c>
      <c r="M514" s="18">
        <v>130</v>
      </c>
      <c r="N514" s="25" t="str">
        <f t="shared" si="183"/>
        <v>110–180</v>
      </c>
      <c r="O514" s="18">
        <v>30.228000000000002</v>
      </c>
      <c r="P514" s="25" t="str">
        <f t="shared" si="184"/>
        <v>26–44</v>
      </c>
      <c r="Q514" s="18">
        <v>29.88</v>
      </c>
      <c r="R514" s="25" t="str">
        <f t="shared" si="185"/>
        <v>25–58</v>
      </c>
      <c r="S514" s="22" t="s">
        <v>8</v>
      </c>
      <c r="T514" s="40">
        <v>1.8159999999999998</v>
      </c>
      <c r="U514" s="25" t="str">
        <f t="shared" si="178"/>
        <v>1.5–3</v>
      </c>
      <c r="V514" s="48">
        <v>0.1135</v>
      </c>
      <c r="W514" s="25" t="str">
        <f t="shared" si="186"/>
        <v>0.07–0.11</v>
      </c>
      <c r="X514" s="22">
        <v>2</v>
      </c>
      <c r="Y514" s="22">
        <v>0</v>
      </c>
      <c r="Z514" s="22">
        <v>0</v>
      </c>
      <c r="AA514" s="22">
        <v>0</v>
      </c>
      <c r="AB514" s="22">
        <v>1</v>
      </c>
      <c r="AC514" s="22">
        <v>1</v>
      </c>
      <c r="AD514" s="22">
        <f t="shared" si="193"/>
        <v>9</v>
      </c>
      <c r="AE514" s="22">
        <v>3</v>
      </c>
      <c r="AF514" s="23" t="str">
        <f t="shared" si="190"/>
        <v>&lt;2000</v>
      </c>
      <c r="AG514" s="37">
        <v>1804</v>
      </c>
      <c r="AH514" s="18">
        <v>1730</v>
      </c>
      <c r="AI514" s="27">
        <f t="shared" si="191"/>
        <v>-4.1885013130744331E-2</v>
      </c>
      <c r="AP514" s="23" t="str">
        <f t="shared" si="188"/>
        <v>30–40</v>
      </c>
      <c r="AQ514" s="36">
        <v>36</v>
      </c>
      <c r="AR514" s="24">
        <v>51</v>
      </c>
      <c r="AS514" s="27">
        <f t="shared" si="189"/>
        <v>0.34830669426821581</v>
      </c>
      <c r="AT514" s="50"/>
      <c r="AU514" s="50"/>
      <c r="AV514" s="51"/>
      <c r="AW514" s="50"/>
      <c r="AX514" s="50"/>
      <c r="AY514" s="51"/>
      <c r="AZ514" s="18">
        <v>86</v>
      </c>
      <c r="BA514" s="18">
        <v>118</v>
      </c>
      <c r="BB514" s="27">
        <f t="shared" si="192"/>
        <v>0.31633732821215704</v>
      </c>
      <c r="BI514" s="28">
        <v>8.2599118942731291</v>
      </c>
      <c r="BK514" s="49"/>
    </row>
    <row r="515" spans="1:63" ht="13.95" customHeight="1" x14ac:dyDescent="0.25">
      <c r="A515" s="22">
        <v>512</v>
      </c>
      <c r="B515" s="22">
        <v>50</v>
      </c>
      <c r="C515" s="22" t="s">
        <v>468</v>
      </c>
      <c r="D515" s="22" t="s">
        <v>135</v>
      </c>
      <c r="E515" s="23" t="s">
        <v>15</v>
      </c>
      <c r="F515" s="23" t="s">
        <v>82</v>
      </c>
      <c r="M515" s="18">
        <v>130</v>
      </c>
      <c r="N515" s="25" t="str">
        <f t="shared" si="183"/>
        <v>110–180</v>
      </c>
      <c r="O515" s="18">
        <v>30.228000000000002</v>
      </c>
      <c r="P515" s="25" t="str">
        <f t="shared" si="184"/>
        <v>26–44</v>
      </c>
      <c r="Q515" s="18">
        <v>29.88</v>
      </c>
      <c r="R515" s="25" t="str">
        <f t="shared" si="185"/>
        <v>25–58</v>
      </c>
      <c r="S515" s="22" t="s">
        <v>8</v>
      </c>
      <c r="T515" s="40">
        <v>1.8159999999999998</v>
      </c>
      <c r="U515" s="25" t="str">
        <f t="shared" si="178"/>
        <v>1.5–3</v>
      </c>
      <c r="V515" s="48">
        <v>0.1135</v>
      </c>
      <c r="W515" s="25" t="str">
        <f t="shared" si="186"/>
        <v>0.07–0.11</v>
      </c>
      <c r="X515" s="22">
        <v>2</v>
      </c>
      <c r="Y515" s="22">
        <v>0</v>
      </c>
      <c r="Z515" s="22">
        <v>0</v>
      </c>
      <c r="AA515" s="22">
        <v>0</v>
      </c>
      <c r="AB515" s="22">
        <v>1</v>
      </c>
      <c r="AC515" s="22">
        <v>1</v>
      </c>
      <c r="AD515" s="22">
        <f t="shared" si="193"/>
        <v>9</v>
      </c>
      <c r="AE515" s="22">
        <v>3</v>
      </c>
      <c r="AF515" s="23" t="str">
        <f t="shared" si="190"/>
        <v>2000–4000</v>
      </c>
      <c r="AG515" s="37">
        <v>2441</v>
      </c>
      <c r="AH515" s="18">
        <v>2309</v>
      </c>
      <c r="AI515" s="27">
        <f t="shared" si="191"/>
        <v>-5.5593261038464716E-2</v>
      </c>
      <c r="AP515" s="23" t="str">
        <f t="shared" si="188"/>
        <v>30–40</v>
      </c>
      <c r="AQ515" s="36">
        <v>37</v>
      </c>
      <c r="AR515" s="24">
        <v>61</v>
      </c>
      <c r="AS515" s="27">
        <f t="shared" si="189"/>
        <v>0.49995595152908684</v>
      </c>
      <c r="AT515" s="50"/>
      <c r="AU515" s="50"/>
      <c r="AV515" s="51"/>
      <c r="AW515" s="50"/>
      <c r="AX515" s="50"/>
      <c r="AY515" s="51"/>
      <c r="AZ515" s="18">
        <v>65</v>
      </c>
      <c r="BA515" s="18">
        <v>106</v>
      </c>
      <c r="BB515" s="27">
        <f t="shared" si="192"/>
        <v>0.48905182421643001</v>
      </c>
      <c r="BI515" s="28">
        <v>13.215859030837006</v>
      </c>
      <c r="BK515" s="49"/>
    </row>
    <row r="516" spans="1:63" ht="13.95" customHeight="1" x14ac:dyDescent="0.25">
      <c r="A516" s="22">
        <v>513</v>
      </c>
      <c r="B516" s="22">
        <v>50</v>
      </c>
      <c r="C516" s="22" t="s">
        <v>468</v>
      </c>
      <c r="D516" s="22" t="s">
        <v>81</v>
      </c>
      <c r="E516" s="23" t="s">
        <v>15</v>
      </c>
      <c r="F516" s="23" t="s">
        <v>82</v>
      </c>
      <c r="M516" s="18">
        <v>130</v>
      </c>
      <c r="N516" s="25" t="str">
        <f t="shared" si="183"/>
        <v>110–180</v>
      </c>
      <c r="O516" s="18">
        <v>30.228000000000002</v>
      </c>
      <c r="P516" s="25" t="str">
        <f t="shared" si="184"/>
        <v>26–44</v>
      </c>
      <c r="Q516" s="18">
        <v>29.88</v>
      </c>
      <c r="R516" s="25" t="str">
        <f t="shared" si="185"/>
        <v>25–58</v>
      </c>
      <c r="S516" s="22" t="s">
        <v>8</v>
      </c>
      <c r="T516" s="40">
        <v>1.8159999999999998</v>
      </c>
      <c r="U516" s="25" t="str">
        <f t="shared" si="178"/>
        <v>1.5–3</v>
      </c>
      <c r="V516" s="48">
        <v>0.1135</v>
      </c>
      <c r="W516" s="25" t="str">
        <f t="shared" si="186"/>
        <v>0.07–0.11</v>
      </c>
      <c r="X516" s="22">
        <v>2</v>
      </c>
      <c r="Y516" s="22">
        <v>0</v>
      </c>
      <c r="Z516" s="22">
        <v>0</v>
      </c>
      <c r="AA516" s="22">
        <v>0</v>
      </c>
      <c r="AB516" s="22">
        <v>1</v>
      </c>
      <c r="AC516" s="22">
        <v>1</v>
      </c>
      <c r="AD516" s="22">
        <f t="shared" si="193"/>
        <v>9</v>
      </c>
      <c r="AE516" s="22">
        <v>3</v>
      </c>
      <c r="AF516" s="23" t="str">
        <f t="shared" si="190"/>
        <v>2000–4000</v>
      </c>
      <c r="AG516" s="37">
        <v>3702</v>
      </c>
      <c r="AH516" s="18">
        <v>3658</v>
      </c>
      <c r="AI516" s="27">
        <f t="shared" si="191"/>
        <v>-1.1956664182631796E-2</v>
      </c>
      <c r="AP516" s="23" t="str">
        <f t="shared" si="188"/>
        <v>&lt;20</v>
      </c>
      <c r="AQ516" s="24">
        <v>14</v>
      </c>
      <c r="AR516" s="24">
        <v>51</v>
      </c>
      <c r="AS516" s="27">
        <f t="shared" si="189"/>
        <v>1.2927683031090671</v>
      </c>
      <c r="AT516" s="50"/>
      <c r="AU516" s="50"/>
      <c r="AV516" s="51"/>
      <c r="AW516" s="50"/>
      <c r="AX516" s="50"/>
      <c r="AY516" s="51"/>
      <c r="AZ516" s="18">
        <v>82</v>
      </c>
      <c r="BA516" s="18">
        <v>184</v>
      </c>
      <c r="BB516" s="27">
        <f t="shared" si="192"/>
        <v>0.80821651034473263</v>
      </c>
      <c r="BI516" s="28">
        <v>20.37444933920705</v>
      </c>
      <c r="BK516" s="49"/>
    </row>
    <row r="517" spans="1:63" ht="13.95" customHeight="1" x14ac:dyDescent="0.25">
      <c r="A517" s="22">
        <v>514</v>
      </c>
      <c r="B517" s="22">
        <v>50</v>
      </c>
      <c r="C517" s="22" t="s">
        <v>468</v>
      </c>
      <c r="D517" s="22" t="s">
        <v>132</v>
      </c>
      <c r="E517" s="23" t="s">
        <v>15</v>
      </c>
      <c r="F517" s="23" t="s">
        <v>82</v>
      </c>
      <c r="M517" s="18">
        <v>130</v>
      </c>
      <c r="N517" s="25" t="str">
        <f t="shared" si="183"/>
        <v>110–180</v>
      </c>
      <c r="O517" s="18">
        <v>30.228000000000002</v>
      </c>
      <c r="P517" s="25" t="str">
        <f t="shared" si="184"/>
        <v>26–44</v>
      </c>
      <c r="Q517" s="18">
        <v>29.88</v>
      </c>
      <c r="R517" s="25" t="str">
        <f t="shared" si="185"/>
        <v>25–58</v>
      </c>
      <c r="S517" s="22" t="s">
        <v>8</v>
      </c>
      <c r="T517" s="40">
        <v>1.8159999999999998</v>
      </c>
      <c r="U517" s="25" t="str">
        <f t="shared" si="178"/>
        <v>1.5–3</v>
      </c>
      <c r="V517" s="48">
        <v>0.1135</v>
      </c>
      <c r="W517" s="25" t="str">
        <f t="shared" si="186"/>
        <v>0.07–0.11</v>
      </c>
      <c r="X517" s="22">
        <v>2</v>
      </c>
      <c r="Y517" s="22">
        <v>0</v>
      </c>
      <c r="Z517" s="22">
        <v>0</v>
      </c>
      <c r="AA517" s="22">
        <v>0</v>
      </c>
      <c r="AB517" s="22">
        <v>1</v>
      </c>
      <c r="AC517" s="22">
        <v>1</v>
      </c>
      <c r="AD517" s="22">
        <f t="shared" si="193"/>
        <v>9</v>
      </c>
      <c r="AE517" s="22">
        <v>3</v>
      </c>
      <c r="AF517" s="23" t="str">
        <f t="shared" si="190"/>
        <v>2000–4000</v>
      </c>
      <c r="AG517" s="37">
        <v>3818</v>
      </c>
      <c r="AH517" s="18">
        <v>4082</v>
      </c>
      <c r="AI517" s="27">
        <f t="shared" si="191"/>
        <v>6.6860339084097137E-2</v>
      </c>
      <c r="AP517" s="23" t="str">
        <f t="shared" si="188"/>
        <v>&lt;20</v>
      </c>
      <c r="AQ517" s="24">
        <v>15</v>
      </c>
      <c r="AR517" s="24">
        <v>49</v>
      </c>
      <c r="AS517" s="27">
        <f t="shared" si="189"/>
        <v>1.1837700970084166</v>
      </c>
      <c r="AT517" s="50"/>
      <c r="AU517" s="50"/>
      <c r="AV517" s="51"/>
      <c r="AW517" s="50"/>
      <c r="AX517" s="50"/>
      <c r="AY517" s="51"/>
      <c r="AZ517" s="18">
        <v>77</v>
      </c>
      <c r="BA517" s="18">
        <v>201</v>
      </c>
      <c r="BB517" s="27">
        <f t="shared" si="192"/>
        <v>0.95949948620539194</v>
      </c>
      <c r="BI517" s="28">
        <v>18.722466960352424</v>
      </c>
      <c r="BK517" s="49"/>
    </row>
    <row r="518" spans="1:63" ht="13.95" customHeight="1" x14ac:dyDescent="0.25">
      <c r="A518" s="22">
        <v>515</v>
      </c>
      <c r="B518" s="22">
        <v>50</v>
      </c>
      <c r="C518" s="22" t="s">
        <v>468</v>
      </c>
      <c r="D518" s="22" t="s">
        <v>81</v>
      </c>
      <c r="E518" s="23" t="s">
        <v>15</v>
      </c>
      <c r="F518" s="23" t="s">
        <v>82</v>
      </c>
      <c r="M518" s="18">
        <v>130</v>
      </c>
      <c r="N518" s="25" t="str">
        <f t="shared" si="183"/>
        <v>110–180</v>
      </c>
      <c r="O518" s="18">
        <v>30.228000000000002</v>
      </c>
      <c r="P518" s="25" t="str">
        <f t="shared" si="184"/>
        <v>26–44</v>
      </c>
      <c r="Q518" s="18">
        <v>29.88</v>
      </c>
      <c r="R518" s="25" t="str">
        <f t="shared" si="185"/>
        <v>25–58</v>
      </c>
      <c r="S518" s="22" t="s">
        <v>8</v>
      </c>
      <c r="T518" s="40">
        <v>1.8159999999999998</v>
      </c>
      <c r="U518" s="25" t="str">
        <f t="shared" si="178"/>
        <v>1.5–3</v>
      </c>
      <c r="V518" s="48">
        <v>0.1135</v>
      </c>
      <c r="W518" s="25" t="str">
        <f t="shared" si="186"/>
        <v>0.07–0.11</v>
      </c>
      <c r="X518" s="22">
        <v>2</v>
      </c>
      <c r="Y518" s="22">
        <v>0</v>
      </c>
      <c r="Z518" s="22">
        <v>0</v>
      </c>
      <c r="AA518" s="22">
        <v>0</v>
      </c>
      <c r="AB518" s="22">
        <v>1</v>
      </c>
      <c r="AC518" s="22">
        <v>1</v>
      </c>
      <c r="AD518" s="22">
        <f t="shared" si="193"/>
        <v>9</v>
      </c>
      <c r="AE518" s="22">
        <v>3</v>
      </c>
      <c r="AF518" s="23" t="str">
        <f t="shared" si="190"/>
        <v>2000–4000</v>
      </c>
      <c r="AG518" s="37">
        <v>3427</v>
      </c>
      <c r="AH518" s="18">
        <v>3297</v>
      </c>
      <c r="AI518" s="27">
        <f t="shared" si="191"/>
        <v>-3.8672278802877824E-2</v>
      </c>
      <c r="AP518" s="23" t="str">
        <f t="shared" si="188"/>
        <v>&lt;20</v>
      </c>
      <c r="AQ518" s="24">
        <v>12</v>
      </c>
      <c r="AR518" s="24">
        <v>48</v>
      </c>
      <c r="AS518" s="27">
        <f t="shared" si="189"/>
        <v>1.3862943611198906</v>
      </c>
      <c r="AT518" s="50"/>
      <c r="AU518" s="50"/>
      <c r="AV518" s="51"/>
      <c r="AW518" s="50"/>
      <c r="AX518" s="50"/>
      <c r="AY518" s="51"/>
      <c r="AZ518" s="18">
        <v>57</v>
      </c>
      <c r="BA518" s="18">
        <v>157</v>
      </c>
      <c r="BB518" s="27">
        <f t="shared" si="192"/>
        <v>1.0131945375137579</v>
      </c>
      <c r="BI518" s="28">
        <v>19.823788546255507</v>
      </c>
      <c r="BK518" s="49"/>
    </row>
    <row r="519" spans="1:63" ht="13.95" customHeight="1" x14ac:dyDescent="0.25">
      <c r="A519" s="22">
        <v>516</v>
      </c>
      <c r="B519" s="22">
        <v>50</v>
      </c>
      <c r="C519" s="22" t="s">
        <v>468</v>
      </c>
      <c r="D519" s="22" t="s">
        <v>81</v>
      </c>
      <c r="E519" s="23" t="s">
        <v>15</v>
      </c>
      <c r="F519" s="23" t="s">
        <v>82</v>
      </c>
      <c r="M519" s="18">
        <v>130</v>
      </c>
      <c r="N519" s="25" t="str">
        <f t="shared" si="183"/>
        <v>110–180</v>
      </c>
      <c r="O519" s="18">
        <v>30.228000000000002</v>
      </c>
      <c r="P519" s="25" t="str">
        <f t="shared" si="184"/>
        <v>26–44</v>
      </c>
      <c r="Q519" s="18">
        <v>29.88</v>
      </c>
      <c r="R519" s="25" t="str">
        <f t="shared" si="185"/>
        <v>25–58</v>
      </c>
      <c r="S519" s="22" t="s">
        <v>8</v>
      </c>
      <c r="T519" s="40">
        <v>1.8159999999999998</v>
      </c>
      <c r="U519" s="25" t="str">
        <f t="shared" si="178"/>
        <v>1.5–3</v>
      </c>
      <c r="V519" s="48">
        <v>0.1135</v>
      </c>
      <c r="W519" s="25" t="str">
        <f t="shared" si="186"/>
        <v>0.07–0.11</v>
      </c>
      <c r="X519" s="22">
        <v>2</v>
      </c>
      <c r="Y519" s="22">
        <v>0</v>
      </c>
      <c r="Z519" s="22">
        <v>0</v>
      </c>
      <c r="AA519" s="22">
        <v>0</v>
      </c>
      <c r="AB519" s="22">
        <v>1</v>
      </c>
      <c r="AC519" s="22">
        <v>1</v>
      </c>
      <c r="AD519" s="22">
        <f t="shared" si="193"/>
        <v>9</v>
      </c>
      <c r="AE519" s="22">
        <v>3</v>
      </c>
      <c r="AF519" s="23" t="str">
        <f t="shared" si="190"/>
        <v>2000–4000</v>
      </c>
      <c r="AG519" s="37">
        <v>2563</v>
      </c>
      <c r="AH519" s="18">
        <v>3207</v>
      </c>
      <c r="AI519" s="27">
        <f t="shared" si="191"/>
        <v>0.22415747332908381</v>
      </c>
      <c r="AP519" s="23" t="str">
        <f t="shared" si="188"/>
        <v>&lt;20</v>
      </c>
      <c r="AQ519" s="24">
        <v>17</v>
      </c>
      <c r="AR519" s="24">
        <v>44</v>
      </c>
      <c r="AS519" s="27">
        <f t="shared" si="189"/>
        <v>0.95097628986204519</v>
      </c>
      <c r="AT519" s="50"/>
      <c r="AU519" s="50"/>
      <c r="AV519" s="51"/>
      <c r="AW519" s="50"/>
      <c r="AX519" s="50"/>
      <c r="AY519" s="51"/>
      <c r="AZ519" s="18">
        <v>64</v>
      </c>
      <c r="BA519" s="18">
        <v>142</v>
      </c>
      <c r="BB519" s="27">
        <f t="shared" si="192"/>
        <v>0.79694397424158891</v>
      </c>
      <c r="BI519" s="28">
        <v>14.867841409691632</v>
      </c>
      <c r="BK519" s="49"/>
    </row>
    <row r="520" spans="1:63" ht="13.95" customHeight="1" x14ac:dyDescent="0.25">
      <c r="A520" s="22">
        <v>517</v>
      </c>
      <c r="B520" s="22">
        <v>50</v>
      </c>
      <c r="C520" s="22" t="s">
        <v>468</v>
      </c>
      <c r="D520" s="22" t="s">
        <v>132</v>
      </c>
      <c r="E520" s="23" t="s">
        <v>15</v>
      </c>
      <c r="F520" s="23" t="s">
        <v>82</v>
      </c>
      <c r="M520" s="18">
        <v>130</v>
      </c>
      <c r="N520" s="25" t="str">
        <f t="shared" si="183"/>
        <v>110–180</v>
      </c>
      <c r="O520" s="18">
        <v>30.228000000000002</v>
      </c>
      <c r="P520" s="25" t="str">
        <f t="shared" si="184"/>
        <v>26–44</v>
      </c>
      <c r="Q520" s="18">
        <v>29.88</v>
      </c>
      <c r="R520" s="25" t="str">
        <f t="shared" si="185"/>
        <v>25–58</v>
      </c>
      <c r="S520" s="22" t="s">
        <v>8</v>
      </c>
      <c r="T520" s="40">
        <v>1.8159999999999998</v>
      </c>
      <c r="U520" s="25" t="str">
        <f t="shared" si="178"/>
        <v>1.5–3</v>
      </c>
      <c r="V520" s="48">
        <v>0.1135</v>
      </c>
      <c r="W520" s="25" t="str">
        <f t="shared" si="186"/>
        <v>0.07–0.11</v>
      </c>
      <c r="X520" s="22">
        <v>2</v>
      </c>
      <c r="Y520" s="22">
        <v>0</v>
      </c>
      <c r="Z520" s="22">
        <v>0</v>
      </c>
      <c r="AA520" s="22">
        <v>0</v>
      </c>
      <c r="AB520" s="22">
        <v>1</v>
      </c>
      <c r="AC520" s="22">
        <v>1</v>
      </c>
      <c r="AD520" s="22">
        <f t="shared" si="193"/>
        <v>9</v>
      </c>
      <c r="AE520" s="22">
        <v>3</v>
      </c>
      <c r="AF520" s="23" t="str">
        <f t="shared" si="190"/>
        <v>2000–4000</v>
      </c>
      <c r="AG520" s="37">
        <v>3483</v>
      </c>
      <c r="AH520" s="18">
        <v>3510</v>
      </c>
      <c r="AI520" s="27">
        <f t="shared" si="191"/>
        <v>7.7220460939103185E-3</v>
      </c>
      <c r="AP520" s="23" t="str">
        <f t="shared" si="188"/>
        <v>&lt;20</v>
      </c>
      <c r="AQ520" s="24">
        <v>14</v>
      </c>
      <c r="AR520" s="24">
        <v>46</v>
      </c>
      <c r="AS520" s="27">
        <f t="shared" si="189"/>
        <v>1.1895840668738364</v>
      </c>
      <c r="AT520" s="50"/>
      <c r="AU520" s="50"/>
      <c r="AV520" s="51"/>
      <c r="AW520" s="50"/>
      <c r="AX520" s="50"/>
      <c r="AY520" s="51"/>
      <c r="AZ520" s="18">
        <v>74</v>
      </c>
      <c r="BA520" s="18">
        <v>159</v>
      </c>
      <c r="BB520" s="27">
        <f t="shared" si="192"/>
        <v>0.76483910901606178</v>
      </c>
      <c r="BI520" s="28">
        <v>17.621145374449341</v>
      </c>
      <c r="BK520" s="49"/>
    </row>
    <row r="521" spans="1:63" ht="13.95" customHeight="1" x14ac:dyDescent="0.25">
      <c r="A521" s="22">
        <v>518</v>
      </c>
      <c r="B521" s="22">
        <v>50</v>
      </c>
      <c r="C521" s="22" t="s">
        <v>468</v>
      </c>
      <c r="D521" s="22" t="s">
        <v>131</v>
      </c>
      <c r="E521" s="23" t="s">
        <v>15</v>
      </c>
      <c r="F521" s="23" t="s">
        <v>82</v>
      </c>
      <c r="M521" s="18">
        <v>130</v>
      </c>
      <c r="N521" s="25" t="str">
        <f t="shared" si="183"/>
        <v>110–180</v>
      </c>
      <c r="O521" s="18">
        <v>30.228000000000002</v>
      </c>
      <c r="P521" s="25" t="str">
        <f t="shared" si="184"/>
        <v>26–44</v>
      </c>
      <c r="Q521" s="18">
        <v>29.88</v>
      </c>
      <c r="R521" s="25" t="str">
        <f t="shared" si="185"/>
        <v>25–58</v>
      </c>
      <c r="S521" s="22" t="s">
        <v>8</v>
      </c>
      <c r="T521" s="40">
        <v>1.8159999999999998</v>
      </c>
      <c r="U521" s="25" t="str">
        <f t="shared" si="178"/>
        <v>1.5–3</v>
      </c>
      <c r="V521" s="48">
        <v>0.1135</v>
      </c>
      <c r="W521" s="25" t="str">
        <f t="shared" si="186"/>
        <v>0.07–0.11</v>
      </c>
      <c r="X521" s="22">
        <v>2</v>
      </c>
      <c r="Y521" s="22">
        <v>0</v>
      </c>
      <c r="Z521" s="22">
        <v>0</v>
      </c>
      <c r="AA521" s="22">
        <v>0</v>
      </c>
      <c r="AB521" s="22">
        <v>1</v>
      </c>
      <c r="AC521" s="22">
        <v>1</v>
      </c>
      <c r="AD521" s="22">
        <f t="shared" si="193"/>
        <v>9</v>
      </c>
      <c r="AE521" s="22">
        <v>3</v>
      </c>
      <c r="AF521" s="23" t="str">
        <f t="shared" si="190"/>
        <v>2000–4000</v>
      </c>
      <c r="AG521" s="37">
        <v>3956</v>
      </c>
      <c r="AH521" s="18">
        <v>3427</v>
      </c>
      <c r="AI521" s="27">
        <f t="shared" si="191"/>
        <v>-0.14354817086799393</v>
      </c>
      <c r="AP521" s="23" t="str">
        <f t="shared" si="188"/>
        <v>&lt;20</v>
      </c>
      <c r="AQ521" s="24">
        <v>18</v>
      </c>
      <c r="AR521" s="24">
        <v>47</v>
      </c>
      <c r="AS521" s="27">
        <f t="shared" si="189"/>
        <v>0.95977584381389391</v>
      </c>
      <c r="AT521" s="50"/>
      <c r="AU521" s="50"/>
      <c r="AV521" s="51"/>
      <c r="AW521" s="50"/>
      <c r="AX521" s="50"/>
      <c r="AY521" s="51"/>
      <c r="AZ521" s="18">
        <v>61</v>
      </c>
      <c r="BA521" s="18">
        <v>161</v>
      </c>
      <c r="BB521" s="27">
        <f t="shared" si="192"/>
        <v>0.97053050081115178</v>
      </c>
      <c r="BI521" s="28">
        <v>15.969162995594715</v>
      </c>
      <c r="BK521" s="49"/>
    </row>
    <row r="522" spans="1:63" ht="13.95" customHeight="1" x14ac:dyDescent="0.25">
      <c r="A522" s="22">
        <v>519</v>
      </c>
      <c r="B522" s="22">
        <v>50</v>
      </c>
      <c r="C522" s="22" t="s">
        <v>468</v>
      </c>
      <c r="D522" s="22" t="s">
        <v>81</v>
      </c>
      <c r="E522" s="23" t="s">
        <v>15</v>
      </c>
      <c r="F522" s="23" t="s">
        <v>82</v>
      </c>
      <c r="M522" s="18">
        <v>130</v>
      </c>
      <c r="N522" s="25" t="str">
        <f t="shared" si="183"/>
        <v>110–180</v>
      </c>
      <c r="O522" s="18">
        <v>30.228000000000002</v>
      </c>
      <c r="P522" s="25" t="str">
        <f t="shared" si="184"/>
        <v>26–44</v>
      </c>
      <c r="Q522" s="18">
        <v>29.88</v>
      </c>
      <c r="R522" s="25" t="str">
        <f t="shared" si="185"/>
        <v>25–58</v>
      </c>
      <c r="S522" s="22" t="s">
        <v>8</v>
      </c>
      <c r="T522" s="40">
        <v>1.8159999999999998</v>
      </c>
      <c r="U522" s="25" t="str">
        <f t="shared" si="178"/>
        <v>1.5–3</v>
      </c>
      <c r="V522" s="48">
        <v>0.1135</v>
      </c>
      <c r="W522" s="25" t="str">
        <f t="shared" si="186"/>
        <v>0.07–0.11</v>
      </c>
      <c r="X522" s="22">
        <v>2</v>
      </c>
      <c r="Y522" s="22">
        <v>0</v>
      </c>
      <c r="Z522" s="22">
        <v>0</v>
      </c>
      <c r="AA522" s="22">
        <v>0</v>
      </c>
      <c r="AB522" s="22">
        <v>1</v>
      </c>
      <c r="AC522" s="22">
        <v>1</v>
      </c>
      <c r="AD522" s="22">
        <f t="shared" si="193"/>
        <v>9</v>
      </c>
      <c r="AE522" s="22">
        <v>3</v>
      </c>
      <c r="AF522" s="23" t="str">
        <f t="shared" si="190"/>
        <v>2000–4000</v>
      </c>
      <c r="AG522" s="37">
        <v>3739</v>
      </c>
      <c r="AH522" s="18">
        <v>3464</v>
      </c>
      <c r="AI522" s="27">
        <f t="shared" si="191"/>
        <v>-7.6394205294787978E-2</v>
      </c>
      <c r="AP522" s="23" t="str">
        <f t="shared" si="188"/>
        <v>&lt;20</v>
      </c>
      <c r="AQ522" s="24">
        <v>18</v>
      </c>
      <c r="AR522" s="24">
        <v>42</v>
      </c>
      <c r="AS522" s="27">
        <f t="shared" si="189"/>
        <v>0.84729786038720367</v>
      </c>
      <c r="AT522" s="50"/>
      <c r="AU522" s="50"/>
      <c r="AV522" s="51"/>
      <c r="AW522" s="50"/>
      <c r="AX522" s="50"/>
      <c r="AY522" s="51"/>
      <c r="AZ522" s="18">
        <v>59</v>
      </c>
      <c r="BA522" s="18">
        <v>145</v>
      </c>
      <c r="BB522" s="27">
        <f t="shared" si="192"/>
        <v>0.89919629851485505</v>
      </c>
      <c r="BI522" s="28">
        <v>13.215859030837006</v>
      </c>
      <c r="BK522" s="49"/>
    </row>
    <row r="523" spans="1:63" ht="13.95" customHeight="1" x14ac:dyDescent="0.25">
      <c r="A523" s="22">
        <v>520</v>
      </c>
      <c r="B523" s="22">
        <v>50</v>
      </c>
      <c r="C523" s="22" t="s">
        <v>468</v>
      </c>
      <c r="D523" s="22" t="s">
        <v>132</v>
      </c>
      <c r="E523" s="23" t="s">
        <v>15</v>
      </c>
      <c r="F523" s="23" t="s">
        <v>82</v>
      </c>
      <c r="M523" s="18">
        <v>130</v>
      </c>
      <c r="N523" s="25" t="str">
        <f t="shared" si="183"/>
        <v>110–180</v>
      </c>
      <c r="O523" s="18">
        <v>30.228000000000002</v>
      </c>
      <c r="P523" s="25" t="str">
        <f t="shared" si="184"/>
        <v>26–44</v>
      </c>
      <c r="Q523" s="18">
        <v>29.88</v>
      </c>
      <c r="R523" s="25" t="str">
        <f t="shared" si="185"/>
        <v>25–58</v>
      </c>
      <c r="S523" s="22" t="s">
        <v>8</v>
      </c>
      <c r="T523" s="40">
        <v>1.8159999999999998</v>
      </c>
      <c r="U523" s="25" t="str">
        <f t="shared" si="178"/>
        <v>1.5–3</v>
      </c>
      <c r="V523" s="48">
        <v>0.1135</v>
      </c>
      <c r="W523" s="25" t="str">
        <f t="shared" si="186"/>
        <v>0.07–0.11</v>
      </c>
      <c r="X523" s="22">
        <v>2</v>
      </c>
      <c r="Y523" s="22">
        <v>0</v>
      </c>
      <c r="Z523" s="22">
        <v>0</v>
      </c>
      <c r="AA523" s="22">
        <v>0</v>
      </c>
      <c r="AB523" s="22">
        <v>1</v>
      </c>
      <c r="AC523" s="22">
        <v>1</v>
      </c>
      <c r="AD523" s="22">
        <f t="shared" si="193"/>
        <v>9</v>
      </c>
      <c r="AE523" s="22">
        <v>3</v>
      </c>
      <c r="AF523" s="23" t="str">
        <f t="shared" si="190"/>
        <v>2000–4000</v>
      </c>
      <c r="AG523" s="37">
        <v>3570</v>
      </c>
      <c r="AH523" s="18">
        <v>2910</v>
      </c>
      <c r="AI523" s="27">
        <f t="shared" si="191"/>
        <v>-0.20441251460814658</v>
      </c>
      <c r="AP523" s="23" t="str">
        <f t="shared" si="188"/>
        <v>&lt;20</v>
      </c>
      <c r="AQ523" s="24">
        <v>16</v>
      </c>
      <c r="AR523" s="24">
        <v>47</v>
      </c>
      <c r="AS523" s="27">
        <f t="shared" si="189"/>
        <v>1.0775588794702773</v>
      </c>
      <c r="AT523" s="50"/>
      <c r="AU523" s="50"/>
      <c r="AV523" s="51"/>
      <c r="AW523" s="50"/>
      <c r="AX523" s="50"/>
      <c r="AY523" s="51"/>
      <c r="AZ523" s="18">
        <v>55</v>
      </c>
      <c r="BA523" s="18">
        <v>136</v>
      </c>
      <c r="BB523" s="27">
        <f t="shared" si="192"/>
        <v>0.90532170050358107</v>
      </c>
      <c r="BI523" s="28">
        <v>17.070484581497798</v>
      </c>
      <c r="BK523" s="49"/>
    </row>
    <row r="524" spans="1:63" ht="13.95" customHeight="1" x14ac:dyDescent="0.25">
      <c r="A524" s="22">
        <v>521</v>
      </c>
      <c r="B524" s="22">
        <v>50</v>
      </c>
      <c r="C524" s="22" t="s">
        <v>468</v>
      </c>
      <c r="D524" s="22" t="s">
        <v>131</v>
      </c>
      <c r="E524" s="23" t="s">
        <v>15</v>
      </c>
      <c r="F524" s="23" t="s">
        <v>82</v>
      </c>
      <c r="M524" s="18">
        <v>130</v>
      </c>
      <c r="N524" s="25" t="str">
        <f t="shared" si="183"/>
        <v>110–180</v>
      </c>
      <c r="O524" s="18">
        <v>30.228000000000002</v>
      </c>
      <c r="P524" s="25" t="str">
        <f t="shared" si="184"/>
        <v>26–44</v>
      </c>
      <c r="Q524" s="18">
        <v>29.88</v>
      </c>
      <c r="R524" s="25" t="str">
        <f t="shared" si="185"/>
        <v>25–58</v>
      </c>
      <c r="S524" s="22" t="s">
        <v>8</v>
      </c>
      <c r="T524" s="40">
        <v>1.8159999999999998</v>
      </c>
      <c r="U524" s="25" t="str">
        <f t="shared" si="178"/>
        <v>1.5–3</v>
      </c>
      <c r="V524" s="48">
        <v>0.1135</v>
      </c>
      <c r="W524" s="25" t="str">
        <f t="shared" si="186"/>
        <v>0.07–0.11</v>
      </c>
      <c r="X524" s="22">
        <v>2</v>
      </c>
      <c r="Y524" s="22">
        <v>0</v>
      </c>
      <c r="Z524" s="22">
        <v>0</v>
      </c>
      <c r="AA524" s="22">
        <v>0</v>
      </c>
      <c r="AB524" s="22">
        <v>1</v>
      </c>
      <c r="AC524" s="22">
        <v>1</v>
      </c>
      <c r="AD524" s="22">
        <f t="shared" si="193"/>
        <v>9</v>
      </c>
      <c r="AE524" s="22">
        <v>3</v>
      </c>
      <c r="AF524" s="23" t="str">
        <f t="shared" si="190"/>
        <v>2000–4000</v>
      </c>
      <c r="AG524" s="37">
        <v>3841</v>
      </c>
      <c r="AH524" s="18">
        <v>2952</v>
      </c>
      <c r="AI524" s="27">
        <f t="shared" si="191"/>
        <v>-0.26324984262554163</v>
      </c>
      <c r="AP524" s="23" t="str">
        <f t="shared" si="188"/>
        <v>&lt;20</v>
      </c>
      <c r="AQ524" s="24">
        <v>17</v>
      </c>
      <c r="AR524" s="24">
        <v>47</v>
      </c>
      <c r="AS524" s="27">
        <f t="shared" si="189"/>
        <v>1.0169342576538425</v>
      </c>
      <c r="AT524" s="50"/>
      <c r="AU524" s="50"/>
      <c r="AV524" s="51"/>
      <c r="AW524" s="50"/>
      <c r="AX524" s="50"/>
      <c r="AY524" s="51"/>
      <c r="AZ524" s="18">
        <v>80</v>
      </c>
      <c r="BA524" s="18">
        <v>139</v>
      </c>
      <c r="BB524" s="27">
        <f t="shared" si="192"/>
        <v>0.55244729845681018</v>
      </c>
      <c r="BI524" s="28">
        <v>16.519823788546258</v>
      </c>
      <c r="BK524" s="49"/>
    </row>
    <row r="525" spans="1:63" ht="13.95" customHeight="1" x14ac:dyDescent="0.25">
      <c r="A525" s="22">
        <v>522</v>
      </c>
      <c r="B525" s="22">
        <v>50</v>
      </c>
      <c r="C525" s="22" t="s">
        <v>468</v>
      </c>
      <c r="D525" s="32" t="s">
        <v>81</v>
      </c>
      <c r="E525" s="23" t="s">
        <v>15</v>
      </c>
      <c r="F525" s="23" t="s">
        <v>82</v>
      </c>
      <c r="M525" s="18">
        <v>130</v>
      </c>
      <c r="N525" s="25" t="str">
        <f t="shared" si="183"/>
        <v>110–180</v>
      </c>
      <c r="O525" s="18">
        <v>30.228000000000002</v>
      </c>
      <c r="P525" s="25" t="str">
        <f t="shared" si="184"/>
        <v>26–44</v>
      </c>
      <c r="Q525" s="18">
        <v>29.88</v>
      </c>
      <c r="R525" s="25" t="str">
        <f t="shared" si="185"/>
        <v>25–58</v>
      </c>
      <c r="S525" s="22" t="s">
        <v>8</v>
      </c>
      <c r="T525" s="40">
        <v>1.8159999999999998</v>
      </c>
      <c r="U525" s="25" t="str">
        <f t="shared" si="178"/>
        <v>1.5–3</v>
      </c>
      <c r="V525" s="48">
        <v>0.1135</v>
      </c>
      <c r="W525" s="25" t="str">
        <f t="shared" si="186"/>
        <v>0.07–0.11</v>
      </c>
      <c r="X525" s="22">
        <v>2</v>
      </c>
      <c r="Y525" s="22">
        <v>0</v>
      </c>
      <c r="Z525" s="22">
        <v>0</v>
      </c>
      <c r="AA525" s="22">
        <v>0</v>
      </c>
      <c r="AB525" s="22">
        <v>1</v>
      </c>
      <c r="AC525" s="22">
        <v>1</v>
      </c>
      <c r="AD525" s="22">
        <f t="shared" si="193"/>
        <v>9</v>
      </c>
      <c r="AE525" s="22">
        <v>3</v>
      </c>
      <c r="AF525" s="23" t="str">
        <f t="shared" si="190"/>
        <v>2000–4000</v>
      </c>
      <c r="AG525" s="37">
        <v>3663</v>
      </c>
      <c r="AH525" s="18">
        <v>3610</v>
      </c>
      <c r="AI525" s="27">
        <f t="shared" si="191"/>
        <v>-1.4574711451887795E-2</v>
      </c>
      <c r="AP525" s="23" t="str">
        <f t="shared" si="188"/>
        <v>&lt;20</v>
      </c>
      <c r="AQ525" s="24">
        <v>18</v>
      </c>
      <c r="AR525" s="24">
        <v>42</v>
      </c>
      <c r="AS525" s="27">
        <f t="shared" si="189"/>
        <v>0.84729786038720367</v>
      </c>
      <c r="AT525" s="50"/>
      <c r="AU525" s="50"/>
      <c r="AV525" s="51"/>
      <c r="AW525" s="50"/>
      <c r="AX525" s="50"/>
      <c r="AY525" s="51"/>
      <c r="AZ525" s="18">
        <v>65</v>
      </c>
      <c r="BA525" s="18">
        <v>153</v>
      </c>
      <c r="BB525" s="27">
        <f t="shared" si="192"/>
        <v>0.85605065149679838</v>
      </c>
      <c r="BI525" s="28">
        <v>13.215859030837006</v>
      </c>
      <c r="BK525" s="49"/>
    </row>
    <row r="526" spans="1:63" ht="13.95" customHeight="1" x14ac:dyDescent="0.25">
      <c r="A526" s="22">
        <v>523</v>
      </c>
      <c r="B526" s="22">
        <v>50</v>
      </c>
      <c r="C526" s="22" t="s">
        <v>468</v>
      </c>
      <c r="D526" s="22" t="s">
        <v>136</v>
      </c>
      <c r="E526" s="23" t="s">
        <v>15</v>
      </c>
      <c r="F526" s="23" t="s">
        <v>82</v>
      </c>
      <c r="M526" s="18">
        <v>130</v>
      </c>
      <c r="N526" s="25" t="str">
        <f t="shared" si="183"/>
        <v>110–180</v>
      </c>
      <c r="O526" s="18">
        <v>30.228000000000002</v>
      </c>
      <c r="P526" s="25" t="str">
        <f t="shared" si="184"/>
        <v>26–44</v>
      </c>
      <c r="Q526" s="18">
        <v>29.88</v>
      </c>
      <c r="R526" s="25" t="str">
        <f t="shared" si="185"/>
        <v>25–58</v>
      </c>
      <c r="S526" s="22" t="s">
        <v>8</v>
      </c>
      <c r="T526" s="40">
        <v>1.8159999999999998</v>
      </c>
      <c r="U526" s="25" t="str">
        <f t="shared" si="178"/>
        <v>1.5–3</v>
      </c>
      <c r="V526" s="48">
        <v>0.1135</v>
      </c>
      <c r="W526" s="25" t="str">
        <f t="shared" si="186"/>
        <v>0.07–0.11</v>
      </c>
      <c r="X526" s="22">
        <v>2</v>
      </c>
      <c r="Y526" s="22">
        <v>0</v>
      </c>
      <c r="Z526" s="22">
        <v>0</v>
      </c>
      <c r="AA526" s="22">
        <v>0</v>
      </c>
      <c r="AB526" s="22">
        <v>1</v>
      </c>
      <c r="AC526" s="22">
        <v>1</v>
      </c>
      <c r="AD526" s="22">
        <f t="shared" si="193"/>
        <v>9</v>
      </c>
      <c r="AE526" s="22">
        <v>3</v>
      </c>
      <c r="AF526" s="23" t="str">
        <f t="shared" si="190"/>
        <v>2000–4000</v>
      </c>
      <c r="AG526" s="37">
        <v>3555</v>
      </c>
      <c r="AH526" s="18">
        <v>3596</v>
      </c>
      <c r="AI526" s="27">
        <f t="shared" si="191"/>
        <v>1.146705335416975E-2</v>
      </c>
      <c r="AP526" s="23" t="str">
        <f t="shared" si="188"/>
        <v>&lt;20</v>
      </c>
      <c r="AQ526" s="24">
        <v>16</v>
      </c>
      <c r="AR526" s="24">
        <v>47</v>
      </c>
      <c r="AS526" s="27">
        <f t="shared" si="189"/>
        <v>1.0775588794702773</v>
      </c>
      <c r="AT526" s="50"/>
      <c r="AU526" s="50"/>
      <c r="AV526" s="51"/>
      <c r="AW526" s="50"/>
      <c r="AX526" s="50"/>
      <c r="AY526" s="51"/>
      <c r="AZ526" s="18">
        <v>92</v>
      </c>
      <c r="BA526" s="18">
        <v>168</v>
      </c>
      <c r="BB526" s="27">
        <f t="shared" si="192"/>
        <v>0.60217540235421851</v>
      </c>
      <c r="BI526" s="28">
        <v>17.070484581497798</v>
      </c>
      <c r="BK526" s="49"/>
    </row>
    <row r="527" spans="1:63" ht="13.95" customHeight="1" x14ac:dyDescent="0.25">
      <c r="A527" s="22">
        <v>524</v>
      </c>
      <c r="B527" s="22">
        <v>50</v>
      </c>
      <c r="C527" s="22" t="s">
        <v>468</v>
      </c>
      <c r="D527" s="22" t="s">
        <v>81</v>
      </c>
      <c r="E527" s="23" t="s">
        <v>15</v>
      </c>
      <c r="F527" s="23" t="s">
        <v>82</v>
      </c>
      <c r="M527" s="18">
        <v>130</v>
      </c>
      <c r="N527" s="25" t="str">
        <f t="shared" si="183"/>
        <v>110–180</v>
      </c>
      <c r="O527" s="18">
        <v>30.228000000000002</v>
      </c>
      <c r="P527" s="25" t="str">
        <f t="shared" si="184"/>
        <v>26–44</v>
      </c>
      <c r="Q527" s="18">
        <v>29.88</v>
      </c>
      <c r="R527" s="25" t="str">
        <f t="shared" si="185"/>
        <v>25–58</v>
      </c>
      <c r="S527" s="22" t="s">
        <v>8</v>
      </c>
      <c r="T527" s="40">
        <v>1.8159999999999998</v>
      </c>
      <c r="U527" s="25" t="str">
        <f t="shared" si="178"/>
        <v>1.5–3</v>
      </c>
      <c r="V527" s="48">
        <v>0.1135</v>
      </c>
      <c r="W527" s="25" t="str">
        <f t="shared" si="186"/>
        <v>0.07–0.11</v>
      </c>
      <c r="X527" s="22">
        <v>2</v>
      </c>
      <c r="Y527" s="22">
        <v>0</v>
      </c>
      <c r="Z527" s="22">
        <v>0</v>
      </c>
      <c r="AA527" s="22">
        <v>0</v>
      </c>
      <c r="AB527" s="22">
        <v>1</v>
      </c>
      <c r="AC527" s="22">
        <v>1</v>
      </c>
      <c r="AD527" s="22">
        <f t="shared" si="193"/>
        <v>9</v>
      </c>
      <c r="AE527" s="22">
        <v>3</v>
      </c>
      <c r="AF527" s="23" t="str">
        <f t="shared" si="190"/>
        <v>2000–4000</v>
      </c>
      <c r="AG527" s="37">
        <v>3266</v>
      </c>
      <c r="AH527" s="18">
        <v>3186</v>
      </c>
      <c r="AI527" s="27">
        <f t="shared" si="191"/>
        <v>-2.479978306041658E-2</v>
      </c>
      <c r="AP527" s="23" t="str">
        <f t="shared" si="188"/>
        <v>&lt;20</v>
      </c>
      <c r="AQ527" s="36">
        <v>20</v>
      </c>
      <c r="AR527" s="24">
        <v>49</v>
      </c>
      <c r="AS527" s="27">
        <f t="shared" si="189"/>
        <v>0.89608802455663572</v>
      </c>
      <c r="AT527" s="50"/>
      <c r="AU527" s="50"/>
      <c r="AV527" s="51"/>
      <c r="AW527" s="50"/>
      <c r="AX527" s="50"/>
      <c r="AY527" s="51"/>
      <c r="AZ527" s="18">
        <v>77</v>
      </c>
      <c r="BA527" s="18">
        <v>129</v>
      </c>
      <c r="BB527" s="27">
        <f t="shared" si="192"/>
        <v>0.51600698250798827</v>
      </c>
      <c r="BI527" s="28">
        <v>15.969162995594715</v>
      </c>
      <c r="BK527" s="49"/>
    </row>
    <row r="528" spans="1:63" ht="13.95" customHeight="1" x14ac:dyDescent="0.25">
      <c r="A528" s="22">
        <v>525</v>
      </c>
      <c r="B528" s="22">
        <v>50</v>
      </c>
      <c r="C528" s="22" t="s">
        <v>468</v>
      </c>
      <c r="D528" s="22" t="s">
        <v>81</v>
      </c>
      <c r="E528" s="23" t="s">
        <v>15</v>
      </c>
      <c r="F528" s="23" t="s">
        <v>82</v>
      </c>
      <c r="M528" s="18">
        <v>130</v>
      </c>
      <c r="N528" s="25" t="str">
        <f t="shared" si="183"/>
        <v>110–180</v>
      </c>
      <c r="O528" s="18">
        <v>30.228000000000002</v>
      </c>
      <c r="P528" s="25" t="str">
        <f t="shared" si="184"/>
        <v>26–44</v>
      </c>
      <c r="Q528" s="18">
        <v>29.88</v>
      </c>
      <c r="R528" s="25" t="str">
        <f t="shared" si="185"/>
        <v>25–58</v>
      </c>
      <c r="S528" s="22" t="s">
        <v>8</v>
      </c>
      <c r="T528" s="40">
        <v>1.8159999999999998</v>
      </c>
      <c r="U528" s="25" t="str">
        <f t="shared" si="178"/>
        <v>1.5–3</v>
      </c>
      <c r="V528" s="48">
        <v>0.1135</v>
      </c>
      <c r="W528" s="25" t="str">
        <f t="shared" si="186"/>
        <v>0.07–0.11</v>
      </c>
      <c r="X528" s="22">
        <v>2</v>
      </c>
      <c r="Y528" s="22">
        <v>0</v>
      </c>
      <c r="Z528" s="22">
        <v>0</v>
      </c>
      <c r="AA528" s="22">
        <v>0</v>
      </c>
      <c r="AB528" s="22">
        <v>1</v>
      </c>
      <c r="AC528" s="22">
        <v>1</v>
      </c>
      <c r="AD528" s="22">
        <f t="shared" si="193"/>
        <v>9</v>
      </c>
      <c r="AE528" s="22">
        <v>3</v>
      </c>
      <c r="AF528" s="23" t="str">
        <f t="shared" si="190"/>
        <v>2000–4000</v>
      </c>
      <c r="AG528" s="37">
        <v>2873</v>
      </c>
      <c r="AH528" s="18">
        <v>2667</v>
      </c>
      <c r="AI528" s="27">
        <f t="shared" si="191"/>
        <v>-7.4402534797275335E-2</v>
      </c>
      <c r="AP528" s="23" t="str">
        <f t="shared" si="188"/>
        <v>&lt;20</v>
      </c>
      <c r="AQ528" s="36">
        <v>20</v>
      </c>
      <c r="AR528" s="24">
        <v>52</v>
      </c>
      <c r="AS528" s="27">
        <f t="shared" si="189"/>
        <v>0.95551144502743635</v>
      </c>
      <c r="AT528" s="50"/>
      <c r="AU528" s="50"/>
      <c r="AV528" s="51"/>
      <c r="AW528" s="50"/>
      <c r="AX528" s="50"/>
      <c r="AY528" s="51"/>
      <c r="AZ528" s="18">
        <v>84</v>
      </c>
      <c r="BA528" s="18">
        <v>164</v>
      </c>
      <c r="BB528" s="27">
        <f t="shared" si="192"/>
        <v>0.66904962898088483</v>
      </c>
      <c r="BI528" s="28">
        <v>17.621145374449341</v>
      </c>
      <c r="BK528" s="49"/>
    </row>
    <row r="529" spans="1:63" ht="13.95" customHeight="1" x14ac:dyDescent="0.25">
      <c r="A529" s="22">
        <v>526</v>
      </c>
      <c r="B529" s="22">
        <v>51</v>
      </c>
      <c r="C529" s="22" t="s">
        <v>528</v>
      </c>
      <c r="D529" s="22" t="s">
        <v>137</v>
      </c>
      <c r="G529" s="24">
        <v>8.08</v>
      </c>
      <c r="H529" s="23" t="str">
        <f t="shared" ref="H529:H592" si="194">IF(G529&gt;7,"&gt;7.0","≤7.0")</f>
        <v>&gt;7.0</v>
      </c>
      <c r="K529" s="24">
        <v>17.136559999999999</v>
      </c>
      <c r="L529" s="23" t="str">
        <f t="shared" ref="L529:L530" si="195">IF(K529&gt;20,"&gt;20",IF(K529&gt;10,"10–20","&lt;10"))</f>
        <v>10–20</v>
      </c>
      <c r="M529" s="18">
        <v>150</v>
      </c>
      <c r="N529" s="25" t="str">
        <f t="shared" si="183"/>
        <v>110–180</v>
      </c>
      <c r="O529" s="18">
        <v>35.200000000000003</v>
      </c>
      <c r="P529" s="25" t="str">
        <f t="shared" si="184"/>
        <v>26–44</v>
      </c>
      <c r="S529" s="22" t="s">
        <v>8</v>
      </c>
      <c r="T529" s="40">
        <v>6.0749999999999998E-2</v>
      </c>
      <c r="U529" s="25" t="str">
        <f t="shared" si="178"/>
        <v>&lt;1.5</v>
      </c>
      <c r="X529" s="22">
        <v>2</v>
      </c>
      <c r="Y529" s="22">
        <v>1</v>
      </c>
      <c r="Z529" s="22">
        <v>0</v>
      </c>
      <c r="AA529" s="22">
        <v>1</v>
      </c>
      <c r="AB529" s="22">
        <v>0</v>
      </c>
      <c r="AC529" s="22">
        <v>0</v>
      </c>
      <c r="AD529" s="22">
        <f t="shared" si="193"/>
        <v>4</v>
      </c>
      <c r="AE529" s="22">
        <v>3</v>
      </c>
      <c r="AF529" s="23" t="str">
        <f t="shared" si="190"/>
        <v>&gt;6000</v>
      </c>
      <c r="AG529" s="18">
        <v>7665</v>
      </c>
      <c r="AH529" s="18">
        <v>7919</v>
      </c>
      <c r="AI529" s="27">
        <f t="shared" si="191"/>
        <v>3.2600422904498043E-2</v>
      </c>
      <c r="AP529" s="23" t="str">
        <f t="shared" si="188"/>
        <v>&lt;20</v>
      </c>
      <c r="AQ529" s="24">
        <v>12.17</v>
      </c>
      <c r="AR529" s="24">
        <v>50.9</v>
      </c>
      <c r="AS529" s="27">
        <f t="shared" si="189"/>
        <v>1.4308890165570411</v>
      </c>
      <c r="AT529" s="58"/>
      <c r="AU529" s="58"/>
      <c r="AV529" s="59"/>
      <c r="AW529" s="58"/>
      <c r="AX529" s="58"/>
      <c r="AY529" s="59"/>
      <c r="BK529" s="49"/>
    </row>
    <row r="530" spans="1:63" ht="13.95" customHeight="1" x14ac:dyDescent="0.25">
      <c r="A530" s="22">
        <v>527</v>
      </c>
      <c r="B530" s="22">
        <v>52</v>
      </c>
      <c r="C530" s="22" t="s">
        <v>470</v>
      </c>
      <c r="D530" s="22" t="s">
        <v>24</v>
      </c>
      <c r="E530" s="23">
        <v>32</v>
      </c>
      <c r="F530" s="23" t="str">
        <f>IF(E530&gt;0.5, "&gt;0.5", "≤0.5")</f>
        <v>&gt;0.5</v>
      </c>
      <c r="G530" s="24">
        <v>7.75</v>
      </c>
      <c r="H530" s="23" t="str">
        <f t="shared" si="194"/>
        <v>&gt;7.0</v>
      </c>
      <c r="I530" s="23">
        <v>5.89</v>
      </c>
      <c r="J530" s="23" t="str">
        <f>IF(I530&gt;15,"&gt;15","≤15")</f>
        <v>≤15</v>
      </c>
      <c r="K530" s="24">
        <v>14.654</v>
      </c>
      <c r="L530" s="23" t="str">
        <f t="shared" si="195"/>
        <v>10–20</v>
      </c>
      <c r="M530" s="18">
        <v>100</v>
      </c>
      <c r="N530" s="25" t="str">
        <f t="shared" si="183"/>
        <v>&lt;110</v>
      </c>
      <c r="O530" s="18">
        <v>90.683999999999997</v>
      </c>
      <c r="P530" s="25" t="str">
        <f t="shared" si="184"/>
        <v>&gt;44</v>
      </c>
      <c r="Q530" s="18">
        <v>59.76</v>
      </c>
      <c r="R530" s="25" t="str">
        <f t="shared" ref="R530:R533" si="196">IF(Q530&gt;58,"&gt;58", IF(Q530&gt;25,"25–58","&lt;25" ))</f>
        <v>&gt;58</v>
      </c>
      <c r="S530" s="22" t="s">
        <v>8</v>
      </c>
      <c r="V530" s="48">
        <v>0.20250000000000001</v>
      </c>
      <c r="W530" s="25" t="str">
        <f t="shared" ref="W530:W560" si="197">IF(V530&gt;0.114,"&gt;0.11", IF(V530&gt;0.068,"0.07–0.11","&lt;0.07" ))</f>
        <v>&gt;0.11</v>
      </c>
      <c r="X530" s="22">
        <v>2</v>
      </c>
      <c r="Y530" s="22">
        <v>0</v>
      </c>
      <c r="Z530" s="22">
        <v>1</v>
      </c>
      <c r="AA530" s="22">
        <v>0</v>
      </c>
      <c r="AB530" s="22">
        <v>0</v>
      </c>
      <c r="AC530" s="22">
        <v>1</v>
      </c>
      <c r="AD530" s="22">
        <f t="shared" si="193"/>
        <v>7</v>
      </c>
      <c r="AE530" s="22">
        <v>3</v>
      </c>
      <c r="AF530" s="23" t="str">
        <f t="shared" si="190"/>
        <v>4000–6000</v>
      </c>
      <c r="AG530" s="18">
        <v>5530</v>
      </c>
      <c r="AH530" s="18">
        <v>5750</v>
      </c>
      <c r="AI530" s="27">
        <f t="shared" si="191"/>
        <v>3.9012039275015661E-2</v>
      </c>
      <c r="AJ530" s="18">
        <v>9740</v>
      </c>
      <c r="AK530" s="18">
        <v>9920</v>
      </c>
      <c r="AL530" s="27">
        <f>LN(AK530/AJ530)</f>
        <v>1.8311803642337688E-2</v>
      </c>
      <c r="AM530" s="18">
        <v>15270</v>
      </c>
      <c r="AN530" s="18">
        <v>15670</v>
      </c>
      <c r="AO530" s="27">
        <f>LN(AN530/AM530)</f>
        <v>2.58579371373883E-2</v>
      </c>
      <c r="AT530" s="50"/>
      <c r="AU530" s="50"/>
      <c r="AV530" s="51"/>
      <c r="AW530" s="50"/>
      <c r="AX530" s="50"/>
      <c r="AY530" s="51"/>
      <c r="BK530" s="49"/>
    </row>
    <row r="531" spans="1:63" ht="13.95" customHeight="1" x14ac:dyDescent="0.25">
      <c r="A531" s="22">
        <v>528</v>
      </c>
      <c r="B531" s="22">
        <v>53</v>
      </c>
      <c r="C531" s="22" t="s">
        <v>529</v>
      </c>
      <c r="D531" s="22" t="s">
        <v>5</v>
      </c>
      <c r="G531" s="24">
        <v>7.87</v>
      </c>
      <c r="H531" s="23" t="str">
        <f t="shared" si="194"/>
        <v>&gt;7.0</v>
      </c>
      <c r="M531" s="18">
        <v>40</v>
      </c>
      <c r="N531" s="25" t="str">
        <f t="shared" si="183"/>
        <v>&lt;110</v>
      </c>
      <c r="O531" s="18">
        <v>60.456000000000003</v>
      </c>
      <c r="P531" s="25" t="str">
        <f t="shared" si="184"/>
        <v>&gt;44</v>
      </c>
      <c r="Q531" s="18">
        <v>19.919999999999998</v>
      </c>
      <c r="R531" s="25" t="str">
        <f t="shared" si="196"/>
        <v>&lt;25</v>
      </c>
      <c r="S531" s="22" t="s">
        <v>83</v>
      </c>
      <c r="T531" s="40">
        <v>3.2120000000000003E-2</v>
      </c>
      <c r="U531" s="25" t="str">
        <f t="shared" ref="U531:U594" si="198">IF(T531&gt;3,"&gt;3", IF(T531&gt;1.5,"1.5–3","&lt;1.5" ))</f>
        <v>&lt;1.5</v>
      </c>
      <c r="V531" s="48">
        <v>2.0075000000000002E-3</v>
      </c>
      <c r="W531" s="25" t="str">
        <f t="shared" si="197"/>
        <v>&lt;0.07</v>
      </c>
      <c r="X531" s="22">
        <v>3</v>
      </c>
      <c r="Y531" s="22">
        <v>3</v>
      </c>
      <c r="Z531" s="22">
        <v>0</v>
      </c>
      <c r="AA531" s="22">
        <v>0</v>
      </c>
      <c r="AB531" s="22">
        <v>0</v>
      </c>
      <c r="AC531" s="22">
        <v>0</v>
      </c>
      <c r="AD531" s="22">
        <f t="shared" si="193"/>
        <v>1</v>
      </c>
      <c r="AE531" s="22">
        <v>4</v>
      </c>
      <c r="AF531" s="23" t="str">
        <f t="shared" si="190"/>
        <v>2000–4000</v>
      </c>
      <c r="AG531" s="18">
        <v>2860.1</v>
      </c>
      <c r="AH531" s="18">
        <v>3575.13</v>
      </c>
      <c r="AI531" s="27">
        <f t="shared" si="191"/>
        <v>0.22314494986572994</v>
      </c>
      <c r="AJ531" s="18">
        <v>4379.8899999999994</v>
      </c>
      <c r="AK531" s="18">
        <v>4960.8900000000003</v>
      </c>
      <c r="AL531" s="27">
        <f>LN(AK531/AJ531)</f>
        <v>0.12456155020634842</v>
      </c>
      <c r="AM531" s="18">
        <v>7239.99</v>
      </c>
      <c r="AN531" s="18">
        <v>8536.02</v>
      </c>
      <c r="AO531" s="27">
        <f>LN(AN531/AM531)</f>
        <v>0.16467503183331281</v>
      </c>
      <c r="AP531" s="23" t="str">
        <f t="shared" ref="AP531:AP594" si="199">IF(AQ531&gt;40,"&gt;40",IF(AQ531&gt;30,"30–40",IF(AQ531&gt;20,"20–30","&lt;20")))</f>
        <v>&lt;20</v>
      </c>
      <c r="AQ531" s="24">
        <v>17.673300000000001</v>
      </c>
      <c r="AR531" s="24">
        <v>27.326699999999999</v>
      </c>
      <c r="AS531" s="27">
        <f t="shared" ref="AS531:AS594" si="200">LN(AR531/AQ531)</f>
        <v>0.43580922010678047</v>
      </c>
      <c r="AT531" s="50"/>
      <c r="AU531" s="50"/>
      <c r="AV531" s="51"/>
      <c r="AW531" s="50"/>
      <c r="AX531" s="50"/>
      <c r="AY531" s="51"/>
      <c r="AZ531" s="18">
        <v>50.494999999999997</v>
      </c>
      <c r="BA531" s="18">
        <v>98.019800000000004</v>
      </c>
      <c r="BB531" s="27">
        <f t="shared" ref="BB531:BB594" si="201">LN(BA531/AZ531)</f>
        <v>0.6632951776008813</v>
      </c>
      <c r="BK531" s="49"/>
    </row>
    <row r="532" spans="1:63" ht="13.95" customHeight="1" x14ac:dyDescent="0.25">
      <c r="A532" s="22">
        <v>529</v>
      </c>
      <c r="B532" s="22">
        <v>54</v>
      </c>
      <c r="C532" s="22" t="s">
        <v>530</v>
      </c>
      <c r="D532" s="22" t="s">
        <v>5</v>
      </c>
      <c r="E532" s="23">
        <v>0.4</v>
      </c>
      <c r="F532" s="23" t="str">
        <f t="shared" ref="F532:F595" si="202">IF(E532&gt;0.5, "&gt;0.5", "≤0.5")</f>
        <v>≤0.5</v>
      </c>
      <c r="G532" s="24">
        <v>8.8000000000000007</v>
      </c>
      <c r="H532" s="23" t="str">
        <f t="shared" si="194"/>
        <v>&gt;7.0</v>
      </c>
      <c r="I532" s="23">
        <v>5.0999999999999996</v>
      </c>
      <c r="J532" s="23" t="str">
        <f t="shared" ref="J532:J553" si="203">IF(I532&gt;15,"&gt;15","≤15")</f>
        <v>≤15</v>
      </c>
      <c r="K532" s="24">
        <v>8</v>
      </c>
      <c r="L532" s="23" t="str">
        <f t="shared" ref="L532:L533" si="204">IF(K532&gt;20,"&gt;20",IF(K532&gt;10,"10–20","&lt;10"))</f>
        <v>&lt;10</v>
      </c>
      <c r="M532" s="18">
        <v>90</v>
      </c>
      <c r="N532" s="25" t="str">
        <f t="shared" si="183"/>
        <v>&lt;110</v>
      </c>
      <c r="O532" s="18">
        <v>37.281200000000005</v>
      </c>
      <c r="P532" s="25" t="str">
        <f t="shared" si="184"/>
        <v>26–44</v>
      </c>
      <c r="Q532" s="18">
        <v>0</v>
      </c>
      <c r="R532" s="25" t="str">
        <f t="shared" si="196"/>
        <v>&lt;25</v>
      </c>
      <c r="S532" s="22" t="s">
        <v>8</v>
      </c>
      <c r="T532" s="40">
        <v>2.5</v>
      </c>
      <c r="U532" s="25" t="str">
        <f t="shared" si="198"/>
        <v>1.5–3</v>
      </c>
      <c r="V532" s="48">
        <v>0.25</v>
      </c>
      <c r="W532" s="25" t="str">
        <f t="shared" si="197"/>
        <v>&gt;0.11</v>
      </c>
      <c r="X532" s="22">
        <v>2</v>
      </c>
      <c r="Y532" s="22">
        <v>0</v>
      </c>
      <c r="Z532" s="22">
        <v>0</v>
      </c>
      <c r="AA532" s="22">
        <v>0</v>
      </c>
      <c r="AB532" s="22">
        <v>1</v>
      </c>
      <c r="AC532" s="22">
        <v>1</v>
      </c>
      <c r="AD532" s="22">
        <f t="shared" si="193"/>
        <v>9</v>
      </c>
      <c r="AE532" s="22">
        <v>3</v>
      </c>
      <c r="AF532" s="23" t="str">
        <f t="shared" si="190"/>
        <v>4000–6000</v>
      </c>
      <c r="AG532" s="18">
        <v>4200</v>
      </c>
      <c r="AH532" s="18">
        <v>4100</v>
      </c>
      <c r="AI532" s="27">
        <f t="shared" si="191"/>
        <v>-2.409755157906053E-2</v>
      </c>
      <c r="AJ532" s="18">
        <v>8600</v>
      </c>
      <c r="AK532" s="18">
        <v>8200</v>
      </c>
      <c r="AL532" s="27">
        <f>LN(AK532/AJ532)</f>
        <v>-4.7628048989254587E-2</v>
      </c>
      <c r="AP532" s="23" t="str">
        <f t="shared" si="199"/>
        <v>&lt;20</v>
      </c>
      <c r="AQ532" s="24">
        <v>15.902900000000001</v>
      </c>
      <c r="AR532" s="24">
        <v>22.495100000000001</v>
      </c>
      <c r="AS532" s="27">
        <f t="shared" si="200"/>
        <v>0.34679602518330266</v>
      </c>
      <c r="AT532" s="50"/>
      <c r="AU532" s="50"/>
      <c r="AV532" s="51"/>
      <c r="AW532" s="50"/>
      <c r="AX532" s="50"/>
      <c r="AY532" s="51"/>
      <c r="AZ532" s="18">
        <v>66.0886</v>
      </c>
      <c r="BA532" s="18">
        <v>92.726399999999998</v>
      </c>
      <c r="BB532" s="27">
        <f t="shared" si="201"/>
        <v>0.33865695564793835</v>
      </c>
      <c r="BI532" s="28">
        <v>2.6368800000000001</v>
      </c>
      <c r="BK532" s="49"/>
    </row>
    <row r="533" spans="1:63" ht="13.95" customHeight="1" x14ac:dyDescent="0.25">
      <c r="A533" s="22">
        <v>530</v>
      </c>
      <c r="B533" s="22">
        <v>54</v>
      </c>
      <c r="C533" s="22" t="s">
        <v>530</v>
      </c>
      <c r="D533" s="22" t="s">
        <v>5</v>
      </c>
      <c r="E533" s="23">
        <v>0.4</v>
      </c>
      <c r="F533" s="23" t="str">
        <f t="shared" si="202"/>
        <v>≤0.5</v>
      </c>
      <c r="G533" s="24">
        <v>8.8000000000000007</v>
      </c>
      <c r="H533" s="23" t="str">
        <f t="shared" si="194"/>
        <v>&gt;7.0</v>
      </c>
      <c r="I533" s="23">
        <v>5.0999999999999996</v>
      </c>
      <c r="J533" s="23" t="str">
        <f t="shared" si="203"/>
        <v>≤15</v>
      </c>
      <c r="K533" s="24">
        <v>8</v>
      </c>
      <c r="L533" s="23" t="str">
        <f t="shared" si="204"/>
        <v>&lt;10</v>
      </c>
      <c r="M533" s="18">
        <v>90</v>
      </c>
      <c r="N533" s="25" t="str">
        <f t="shared" si="183"/>
        <v>&lt;110</v>
      </c>
      <c r="O533" s="18">
        <v>37.281200000000005</v>
      </c>
      <c r="P533" s="25" t="str">
        <f t="shared" si="184"/>
        <v>26–44</v>
      </c>
      <c r="Q533" s="18">
        <v>34.86</v>
      </c>
      <c r="R533" s="25" t="str">
        <f t="shared" si="196"/>
        <v>25–58</v>
      </c>
      <c r="S533" s="22" t="s">
        <v>8</v>
      </c>
      <c r="T533" s="40">
        <v>2.5</v>
      </c>
      <c r="U533" s="25" t="str">
        <f t="shared" si="198"/>
        <v>1.5–3</v>
      </c>
      <c r="V533" s="48">
        <v>0.25</v>
      </c>
      <c r="W533" s="25" t="str">
        <f t="shared" si="197"/>
        <v>&gt;0.11</v>
      </c>
      <c r="X533" s="22">
        <v>2</v>
      </c>
      <c r="Y533" s="22">
        <v>0</v>
      </c>
      <c r="Z533" s="22">
        <v>0</v>
      </c>
      <c r="AA533" s="22">
        <v>0</v>
      </c>
      <c r="AB533" s="22">
        <v>1</v>
      </c>
      <c r="AC533" s="22">
        <v>1</v>
      </c>
      <c r="AD533" s="22">
        <f t="shared" si="193"/>
        <v>9</v>
      </c>
      <c r="AE533" s="22">
        <v>3</v>
      </c>
      <c r="AF533" s="23" t="str">
        <f t="shared" si="190"/>
        <v>4000–6000</v>
      </c>
      <c r="AG533" s="18">
        <v>4800</v>
      </c>
      <c r="AH533" s="18">
        <v>4800</v>
      </c>
      <c r="AI533" s="27">
        <f t="shared" si="191"/>
        <v>0</v>
      </c>
      <c r="AJ533" s="18">
        <v>9400</v>
      </c>
      <c r="AK533" s="18">
        <v>8900</v>
      </c>
      <c r="AL533" s="27">
        <f>LN(AK533/AJ533)</f>
        <v>-5.4658412537864083E-2</v>
      </c>
      <c r="AP533" s="23" t="str">
        <f t="shared" si="199"/>
        <v>&lt;20</v>
      </c>
      <c r="AQ533" s="24">
        <v>19.504899999999999</v>
      </c>
      <c r="AR533" s="24">
        <v>33.097099999999998</v>
      </c>
      <c r="AS533" s="27">
        <f t="shared" si="200"/>
        <v>0.52877994919676063</v>
      </c>
      <c r="AT533" s="50"/>
      <c r="AU533" s="50"/>
      <c r="AV533" s="51"/>
      <c r="AW533" s="50"/>
      <c r="AX533" s="50"/>
      <c r="AY533" s="51"/>
      <c r="AZ533" s="18">
        <v>94.412300000000002</v>
      </c>
      <c r="BA533" s="18">
        <v>159.827</v>
      </c>
      <c r="BB533" s="27">
        <f t="shared" si="201"/>
        <v>0.52642061898758152</v>
      </c>
      <c r="BI533" s="28">
        <v>5.4368799999999995</v>
      </c>
      <c r="BK533" s="49"/>
    </row>
    <row r="534" spans="1:63" ht="13.95" customHeight="1" x14ac:dyDescent="0.25">
      <c r="A534" s="22">
        <v>531</v>
      </c>
      <c r="B534" s="22">
        <v>55</v>
      </c>
      <c r="C534" s="22" t="s">
        <v>531</v>
      </c>
      <c r="D534" s="22" t="s">
        <v>84</v>
      </c>
      <c r="E534" s="23">
        <v>0.88</v>
      </c>
      <c r="F534" s="23" t="str">
        <f t="shared" si="202"/>
        <v>&gt;0.5</v>
      </c>
      <c r="G534" s="24">
        <v>7.3</v>
      </c>
      <c r="H534" s="23" t="str">
        <f t="shared" si="194"/>
        <v>&gt;7.0</v>
      </c>
      <c r="I534" s="23">
        <v>3.54</v>
      </c>
      <c r="J534" s="23" t="str">
        <f t="shared" si="203"/>
        <v>≤15</v>
      </c>
      <c r="M534" s="18">
        <v>120</v>
      </c>
      <c r="N534" s="25" t="str">
        <f t="shared" si="183"/>
        <v>110–180</v>
      </c>
      <c r="O534" s="18">
        <v>52.8</v>
      </c>
      <c r="P534" s="25" t="str">
        <f t="shared" si="184"/>
        <v>&gt;44</v>
      </c>
      <c r="S534" s="22" t="s">
        <v>8</v>
      </c>
      <c r="T534" s="40">
        <v>0.68100000000000005</v>
      </c>
      <c r="U534" s="25" t="str">
        <f t="shared" si="198"/>
        <v>&lt;1.5</v>
      </c>
      <c r="V534" s="48">
        <v>0.1135</v>
      </c>
      <c r="W534" s="25" t="str">
        <f t="shared" si="197"/>
        <v>0.07–0.11</v>
      </c>
      <c r="X534" s="22">
        <v>1</v>
      </c>
      <c r="Y534" s="22">
        <v>0</v>
      </c>
      <c r="Z534" s="22">
        <v>0</v>
      </c>
      <c r="AA534" s="22">
        <v>0</v>
      </c>
      <c r="AB534" s="22">
        <v>1</v>
      </c>
      <c r="AC534" s="22">
        <v>0</v>
      </c>
      <c r="AD534" s="22">
        <f t="shared" si="193"/>
        <v>4</v>
      </c>
      <c r="AE534" s="22">
        <v>4</v>
      </c>
      <c r="AF534" s="23" t="str">
        <f t="shared" si="190"/>
        <v>4000–6000</v>
      </c>
      <c r="AG534" s="18">
        <v>5263.5</v>
      </c>
      <c r="AH534" s="18">
        <v>5176.5</v>
      </c>
      <c r="AI534" s="27">
        <f t="shared" si="191"/>
        <v>-1.6667052485211647E-2</v>
      </c>
      <c r="AP534" s="23" t="str">
        <f t="shared" si="199"/>
        <v>&lt;20</v>
      </c>
      <c r="AQ534" s="24">
        <v>18.600000000000001</v>
      </c>
      <c r="AR534" s="24">
        <v>21.7</v>
      </c>
      <c r="AS534" s="27">
        <f t="shared" si="200"/>
        <v>0.15415067982725816</v>
      </c>
      <c r="AT534" s="50"/>
      <c r="AU534" s="50"/>
      <c r="AV534" s="51"/>
      <c r="AW534" s="50"/>
      <c r="AX534" s="50"/>
      <c r="AY534" s="51"/>
      <c r="AZ534" s="18">
        <v>97.9011</v>
      </c>
      <c r="BA534" s="18">
        <v>112.33005</v>
      </c>
      <c r="BB534" s="27">
        <f t="shared" si="201"/>
        <v>0.13748362734204658</v>
      </c>
      <c r="BI534" s="28">
        <v>4.5521292217327423</v>
      </c>
      <c r="BK534" s="49"/>
    </row>
    <row r="535" spans="1:63" ht="13.95" customHeight="1" x14ac:dyDescent="0.25">
      <c r="A535" s="22">
        <v>532</v>
      </c>
      <c r="B535" s="22">
        <v>55</v>
      </c>
      <c r="C535" s="22" t="s">
        <v>531</v>
      </c>
      <c r="D535" s="22" t="s">
        <v>84</v>
      </c>
      <c r="E535" s="23">
        <v>0.88</v>
      </c>
      <c r="F535" s="23" t="str">
        <f t="shared" si="202"/>
        <v>&gt;0.5</v>
      </c>
      <c r="G535" s="24">
        <v>7.3</v>
      </c>
      <c r="H535" s="23" t="str">
        <f t="shared" si="194"/>
        <v>&gt;7.0</v>
      </c>
      <c r="I535" s="23">
        <v>3.54</v>
      </c>
      <c r="J535" s="23" t="str">
        <f t="shared" si="203"/>
        <v>≤15</v>
      </c>
      <c r="M535" s="18">
        <v>120</v>
      </c>
      <c r="N535" s="25" t="str">
        <f t="shared" si="183"/>
        <v>110–180</v>
      </c>
      <c r="O535" s="18">
        <v>52.8</v>
      </c>
      <c r="P535" s="25" t="str">
        <f t="shared" si="184"/>
        <v>&gt;44</v>
      </c>
      <c r="S535" s="22" t="s">
        <v>8</v>
      </c>
      <c r="T535" s="40">
        <v>0.68100000000000005</v>
      </c>
      <c r="U535" s="25" t="str">
        <f t="shared" si="198"/>
        <v>&lt;1.5</v>
      </c>
      <c r="V535" s="48">
        <v>0.1135</v>
      </c>
      <c r="W535" s="25" t="str">
        <f t="shared" si="197"/>
        <v>0.07–0.11</v>
      </c>
      <c r="X535" s="22">
        <v>1</v>
      </c>
      <c r="Y535" s="22">
        <v>0</v>
      </c>
      <c r="Z535" s="22">
        <v>0</v>
      </c>
      <c r="AA535" s="22">
        <v>0</v>
      </c>
      <c r="AB535" s="22">
        <v>1</v>
      </c>
      <c r="AC535" s="22">
        <v>0</v>
      </c>
      <c r="AD535" s="22">
        <f t="shared" si="193"/>
        <v>4</v>
      </c>
      <c r="AE535" s="22">
        <v>4</v>
      </c>
      <c r="AF535" s="23" t="str">
        <f t="shared" si="190"/>
        <v>4000–6000</v>
      </c>
      <c r="AG535" s="18">
        <v>5046</v>
      </c>
      <c r="AH535" s="18">
        <v>5080.8</v>
      </c>
      <c r="AI535" s="27">
        <f t="shared" si="191"/>
        <v>6.8728792877620504E-3</v>
      </c>
      <c r="AP535" s="23" t="str">
        <f t="shared" si="199"/>
        <v>&lt;20</v>
      </c>
      <c r="AQ535" s="24">
        <v>18.2</v>
      </c>
      <c r="AR535" s="24">
        <v>21.3</v>
      </c>
      <c r="AS535" s="27">
        <f t="shared" si="200"/>
        <v>0.15728547863262982</v>
      </c>
      <c r="AT535" s="50"/>
      <c r="AU535" s="50"/>
      <c r="AV535" s="51"/>
      <c r="AW535" s="50"/>
      <c r="AX535" s="50"/>
      <c r="AY535" s="51"/>
      <c r="AZ535" s="18">
        <v>91.837199999999996</v>
      </c>
      <c r="BA535" s="18">
        <v>108.22104</v>
      </c>
      <c r="BB535" s="27">
        <f t="shared" si="201"/>
        <v>0.16415835792039182</v>
      </c>
      <c r="BI535" s="28">
        <v>4.5521292217327476</v>
      </c>
      <c r="BK535" s="49"/>
    </row>
    <row r="536" spans="1:63" ht="13.95" customHeight="1" x14ac:dyDescent="0.25">
      <c r="A536" s="22">
        <v>533</v>
      </c>
      <c r="B536" s="22">
        <v>55</v>
      </c>
      <c r="C536" s="22" t="s">
        <v>531</v>
      </c>
      <c r="D536" s="22" t="s">
        <v>84</v>
      </c>
      <c r="E536" s="23">
        <v>0.88</v>
      </c>
      <c r="F536" s="23" t="str">
        <f t="shared" si="202"/>
        <v>&gt;0.5</v>
      </c>
      <c r="G536" s="24">
        <v>7.3</v>
      </c>
      <c r="H536" s="23" t="str">
        <f t="shared" si="194"/>
        <v>&gt;7.0</v>
      </c>
      <c r="I536" s="23">
        <v>3.54</v>
      </c>
      <c r="J536" s="23" t="str">
        <f t="shared" si="203"/>
        <v>≤15</v>
      </c>
      <c r="M536" s="18">
        <v>120</v>
      </c>
      <c r="N536" s="25" t="str">
        <f t="shared" si="183"/>
        <v>110–180</v>
      </c>
      <c r="O536" s="18">
        <v>52.8</v>
      </c>
      <c r="P536" s="25" t="str">
        <f t="shared" si="184"/>
        <v>&gt;44</v>
      </c>
      <c r="S536" s="22" t="s">
        <v>8</v>
      </c>
      <c r="T536" s="40">
        <v>0.68100000000000005</v>
      </c>
      <c r="U536" s="25" t="str">
        <f t="shared" si="198"/>
        <v>&lt;1.5</v>
      </c>
      <c r="V536" s="48">
        <v>0.1135</v>
      </c>
      <c r="W536" s="25" t="str">
        <f t="shared" si="197"/>
        <v>0.07–0.11</v>
      </c>
      <c r="X536" s="22">
        <v>1</v>
      </c>
      <c r="Y536" s="22">
        <v>0</v>
      </c>
      <c r="Z536" s="22">
        <v>0</v>
      </c>
      <c r="AA536" s="22">
        <v>0</v>
      </c>
      <c r="AB536" s="22">
        <v>1</v>
      </c>
      <c r="AC536" s="22">
        <v>0</v>
      </c>
      <c r="AD536" s="22">
        <f t="shared" si="193"/>
        <v>4</v>
      </c>
      <c r="AE536" s="22">
        <v>4</v>
      </c>
      <c r="AF536" s="23" t="str">
        <f t="shared" si="190"/>
        <v>&gt;6000</v>
      </c>
      <c r="AG536" s="18">
        <v>6403.2</v>
      </c>
      <c r="AH536" s="18">
        <v>6533.7</v>
      </c>
      <c r="AI536" s="27">
        <f t="shared" si="191"/>
        <v>2.0175533035258458E-2</v>
      </c>
      <c r="AP536" s="23" t="str">
        <f t="shared" si="199"/>
        <v>&lt;20</v>
      </c>
      <c r="AQ536" s="24">
        <v>14</v>
      </c>
      <c r="AR536" s="24">
        <v>17.7</v>
      </c>
      <c r="AS536" s="27">
        <f t="shared" si="200"/>
        <v>0.23450730996452479</v>
      </c>
      <c r="AT536" s="50"/>
      <c r="AU536" s="50"/>
      <c r="AV536" s="51"/>
      <c r="AW536" s="50"/>
      <c r="AX536" s="50"/>
      <c r="AY536" s="51"/>
      <c r="AZ536" s="18">
        <v>89.644800000000004</v>
      </c>
      <c r="BA536" s="18">
        <v>115.64648999999999</v>
      </c>
      <c r="BB536" s="27">
        <f t="shared" si="201"/>
        <v>0.25468284299978311</v>
      </c>
      <c r="BI536" s="28">
        <v>5.4331864904552116</v>
      </c>
      <c r="BK536" s="49"/>
    </row>
    <row r="537" spans="1:63" ht="13.95" customHeight="1" x14ac:dyDescent="0.25">
      <c r="A537" s="22">
        <v>534</v>
      </c>
      <c r="B537" s="22">
        <v>55</v>
      </c>
      <c r="C537" s="22" t="s">
        <v>531</v>
      </c>
      <c r="D537" s="22" t="s">
        <v>138</v>
      </c>
      <c r="E537" s="23">
        <v>0.88</v>
      </c>
      <c r="F537" s="23" t="str">
        <f t="shared" si="202"/>
        <v>&gt;0.5</v>
      </c>
      <c r="G537" s="24">
        <v>7.3</v>
      </c>
      <c r="H537" s="23" t="str">
        <f t="shared" si="194"/>
        <v>&gt;7.0</v>
      </c>
      <c r="I537" s="23">
        <v>3.54</v>
      </c>
      <c r="J537" s="23" t="str">
        <f t="shared" si="203"/>
        <v>≤15</v>
      </c>
      <c r="M537" s="18">
        <v>120</v>
      </c>
      <c r="N537" s="25" t="str">
        <f t="shared" si="183"/>
        <v>110–180</v>
      </c>
      <c r="O537" s="18">
        <v>52.8</v>
      </c>
      <c r="P537" s="25" t="str">
        <f t="shared" si="184"/>
        <v>&gt;44</v>
      </c>
      <c r="S537" s="22" t="s">
        <v>8</v>
      </c>
      <c r="T537" s="40">
        <v>0.68100000000000005</v>
      </c>
      <c r="U537" s="25" t="str">
        <f t="shared" si="198"/>
        <v>&lt;1.5</v>
      </c>
      <c r="V537" s="48">
        <v>0.1135</v>
      </c>
      <c r="W537" s="25" t="str">
        <f t="shared" si="197"/>
        <v>0.07–0.11</v>
      </c>
      <c r="X537" s="22">
        <v>1</v>
      </c>
      <c r="Y537" s="22">
        <v>0</v>
      </c>
      <c r="Z537" s="22">
        <v>0</v>
      </c>
      <c r="AA537" s="22">
        <v>0</v>
      </c>
      <c r="AB537" s="22">
        <v>1</v>
      </c>
      <c r="AC537" s="22">
        <v>0</v>
      </c>
      <c r="AD537" s="22">
        <f t="shared" si="193"/>
        <v>4</v>
      </c>
      <c r="AE537" s="22">
        <v>4</v>
      </c>
      <c r="AF537" s="23" t="str">
        <f t="shared" si="190"/>
        <v>4000–6000</v>
      </c>
      <c r="AG537" s="18">
        <v>5829</v>
      </c>
      <c r="AH537" s="18">
        <v>5776.8</v>
      </c>
      <c r="AI537" s="27">
        <f t="shared" si="191"/>
        <v>-8.995562908577873E-3</v>
      </c>
      <c r="AP537" s="23" t="str">
        <f t="shared" si="199"/>
        <v>&lt;20</v>
      </c>
      <c r="AQ537" s="24">
        <v>16.5</v>
      </c>
      <c r="AR537" s="24">
        <v>22.4</v>
      </c>
      <c r="AS537" s="27">
        <f t="shared" si="200"/>
        <v>0.30570057795445915</v>
      </c>
      <c r="AT537" s="50"/>
      <c r="AU537" s="50"/>
      <c r="AV537" s="51"/>
      <c r="AW537" s="50"/>
      <c r="AX537" s="50"/>
      <c r="AY537" s="51"/>
      <c r="AZ537" s="18">
        <v>96.1785</v>
      </c>
      <c r="BA537" s="18">
        <v>129.40031999999999</v>
      </c>
      <c r="BB537" s="27">
        <f t="shared" si="201"/>
        <v>0.29670501504588132</v>
      </c>
      <c r="BI537" s="28">
        <v>8.6637298091042556</v>
      </c>
      <c r="BK537" s="49"/>
    </row>
    <row r="538" spans="1:63" ht="13.95" customHeight="1" x14ac:dyDescent="0.25">
      <c r="A538" s="22">
        <v>535</v>
      </c>
      <c r="B538" s="22">
        <v>55</v>
      </c>
      <c r="C538" s="22" t="s">
        <v>531</v>
      </c>
      <c r="D538" s="22" t="s">
        <v>139</v>
      </c>
      <c r="E538" s="23">
        <v>0.88</v>
      </c>
      <c r="F538" s="23" t="str">
        <f t="shared" si="202"/>
        <v>&gt;0.5</v>
      </c>
      <c r="G538" s="24">
        <v>7.3</v>
      </c>
      <c r="H538" s="23" t="str">
        <f t="shared" si="194"/>
        <v>&gt;7.0</v>
      </c>
      <c r="I538" s="23">
        <v>3.54</v>
      </c>
      <c r="J538" s="23" t="str">
        <f t="shared" si="203"/>
        <v>≤15</v>
      </c>
      <c r="M538" s="18">
        <v>120</v>
      </c>
      <c r="N538" s="25" t="str">
        <f t="shared" si="183"/>
        <v>110–180</v>
      </c>
      <c r="O538" s="18">
        <v>52.8</v>
      </c>
      <c r="P538" s="25" t="str">
        <f t="shared" si="184"/>
        <v>&gt;44</v>
      </c>
      <c r="S538" s="22" t="s">
        <v>8</v>
      </c>
      <c r="T538" s="40">
        <v>0.68100000000000005</v>
      </c>
      <c r="U538" s="25" t="str">
        <f t="shared" si="198"/>
        <v>&lt;1.5</v>
      </c>
      <c r="V538" s="48">
        <v>0.1135</v>
      </c>
      <c r="W538" s="25" t="str">
        <f t="shared" si="197"/>
        <v>0.07–0.11</v>
      </c>
      <c r="X538" s="22">
        <v>1</v>
      </c>
      <c r="Y538" s="22">
        <v>0</v>
      </c>
      <c r="Z538" s="22">
        <v>0</v>
      </c>
      <c r="AA538" s="22">
        <v>0</v>
      </c>
      <c r="AB538" s="22">
        <v>1</v>
      </c>
      <c r="AC538" s="22">
        <v>0</v>
      </c>
      <c r="AD538" s="22">
        <f t="shared" si="193"/>
        <v>4</v>
      </c>
      <c r="AE538" s="22">
        <v>4</v>
      </c>
      <c r="AF538" s="23" t="str">
        <f t="shared" si="190"/>
        <v>4000–6000</v>
      </c>
      <c r="AG538" s="18">
        <v>5811.6</v>
      </c>
      <c r="AH538" s="18">
        <v>6011.7</v>
      </c>
      <c r="AI538" s="27">
        <f t="shared" si="191"/>
        <v>3.385165023102403E-2</v>
      </c>
      <c r="AP538" s="23" t="str">
        <f t="shared" si="199"/>
        <v>&lt;20</v>
      </c>
      <c r="AQ538" s="24">
        <v>15.1</v>
      </c>
      <c r="AR538" s="24">
        <v>19.399999999999999</v>
      </c>
      <c r="AS538" s="27">
        <f t="shared" si="200"/>
        <v>0.25057832224840371</v>
      </c>
      <c r="AT538" s="50"/>
      <c r="AU538" s="50"/>
      <c r="AV538" s="51"/>
      <c r="AW538" s="50"/>
      <c r="AX538" s="50"/>
      <c r="AY538" s="51"/>
      <c r="AZ538" s="18">
        <v>87.755160000000004</v>
      </c>
      <c r="BA538" s="18">
        <v>116.62697999999997</v>
      </c>
      <c r="BB538" s="27">
        <f t="shared" si="201"/>
        <v>0.28442997247942764</v>
      </c>
      <c r="BI538" s="28">
        <v>6.3142437591776774</v>
      </c>
      <c r="BK538" s="49"/>
    </row>
    <row r="539" spans="1:63" ht="13.95" customHeight="1" x14ac:dyDescent="0.25">
      <c r="A539" s="22">
        <v>536</v>
      </c>
      <c r="B539" s="22">
        <v>55</v>
      </c>
      <c r="C539" s="22" t="s">
        <v>531</v>
      </c>
      <c r="D539" s="22" t="s">
        <v>139</v>
      </c>
      <c r="E539" s="23">
        <v>0.88</v>
      </c>
      <c r="F539" s="23" t="str">
        <f t="shared" si="202"/>
        <v>&gt;0.5</v>
      </c>
      <c r="G539" s="24">
        <v>7.3</v>
      </c>
      <c r="H539" s="23" t="str">
        <f t="shared" si="194"/>
        <v>&gt;7.0</v>
      </c>
      <c r="I539" s="23">
        <v>3.54</v>
      </c>
      <c r="J539" s="23" t="str">
        <f t="shared" si="203"/>
        <v>≤15</v>
      </c>
      <c r="M539" s="18">
        <v>120</v>
      </c>
      <c r="N539" s="25" t="str">
        <f t="shared" si="183"/>
        <v>110–180</v>
      </c>
      <c r="O539" s="18">
        <v>52.8</v>
      </c>
      <c r="P539" s="25" t="str">
        <f t="shared" si="184"/>
        <v>&gt;44</v>
      </c>
      <c r="S539" s="22" t="s">
        <v>8</v>
      </c>
      <c r="T539" s="40">
        <v>0.68100000000000005</v>
      </c>
      <c r="U539" s="25" t="str">
        <f t="shared" si="198"/>
        <v>&lt;1.5</v>
      </c>
      <c r="V539" s="48">
        <v>0.1135</v>
      </c>
      <c r="W539" s="25" t="str">
        <f t="shared" si="197"/>
        <v>0.07–0.11</v>
      </c>
      <c r="X539" s="22">
        <v>1</v>
      </c>
      <c r="Y539" s="22">
        <v>0</v>
      </c>
      <c r="Z539" s="22">
        <v>0</v>
      </c>
      <c r="AA539" s="22">
        <v>0</v>
      </c>
      <c r="AB539" s="22">
        <v>1</v>
      </c>
      <c r="AC539" s="22">
        <v>0</v>
      </c>
      <c r="AD539" s="22">
        <f t="shared" si="193"/>
        <v>4</v>
      </c>
      <c r="AE539" s="22">
        <v>4</v>
      </c>
      <c r="AF539" s="23" t="str">
        <f t="shared" si="190"/>
        <v>&gt;6000</v>
      </c>
      <c r="AG539" s="18">
        <v>6203.1</v>
      </c>
      <c r="AH539" s="18">
        <v>6446.7</v>
      </c>
      <c r="AI539" s="27">
        <f t="shared" si="191"/>
        <v>3.8519204881790843E-2</v>
      </c>
      <c r="AP539" s="23" t="str">
        <f t="shared" si="199"/>
        <v>&lt;20</v>
      </c>
      <c r="AQ539" s="24">
        <v>14.7</v>
      </c>
      <c r="AR539" s="24">
        <v>20.7</v>
      </c>
      <c r="AS539" s="27">
        <f t="shared" si="200"/>
        <v>0.34228620648663277</v>
      </c>
      <c r="AT539" s="50"/>
      <c r="AU539" s="50"/>
      <c r="AV539" s="51"/>
      <c r="AW539" s="50"/>
      <c r="AX539" s="50"/>
      <c r="AY539" s="51"/>
      <c r="AZ539" s="18">
        <v>91.185570000000013</v>
      </c>
      <c r="BA539" s="18">
        <v>133.44668999999999</v>
      </c>
      <c r="BB539" s="27">
        <f t="shared" si="201"/>
        <v>0.38080541136842355</v>
      </c>
      <c r="BI539" s="28">
        <v>8.8105726872246688</v>
      </c>
      <c r="BK539" s="49"/>
    </row>
    <row r="540" spans="1:63" ht="13.95" customHeight="1" x14ac:dyDescent="0.25">
      <c r="A540" s="22">
        <v>537</v>
      </c>
      <c r="B540" s="22">
        <v>55</v>
      </c>
      <c r="C540" s="22" t="s">
        <v>531</v>
      </c>
      <c r="D540" s="22" t="s">
        <v>139</v>
      </c>
      <c r="E540" s="23">
        <v>0.88</v>
      </c>
      <c r="F540" s="23" t="str">
        <f t="shared" si="202"/>
        <v>&gt;0.5</v>
      </c>
      <c r="G540" s="24">
        <v>7.3</v>
      </c>
      <c r="H540" s="23" t="str">
        <f t="shared" si="194"/>
        <v>&gt;7.0</v>
      </c>
      <c r="I540" s="23">
        <v>3.54</v>
      </c>
      <c r="J540" s="23" t="str">
        <f t="shared" si="203"/>
        <v>≤15</v>
      </c>
      <c r="M540" s="18">
        <v>120</v>
      </c>
      <c r="N540" s="25" t="str">
        <f t="shared" si="183"/>
        <v>110–180</v>
      </c>
      <c r="O540" s="18">
        <v>52.8</v>
      </c>
      <c r="P540" s="25" t="str">
        <f t="shared" si="184"/>
        <v>&gt;44</v>
      </c>
      <c r="S540" s="22" t="s">
        <v>8</v>
      </c>
      <c r="T540" s="40">
        <v>0.68100000000000005</v>
      </c>
      <c r="U540" s="25" t="str">
        <f t="shared" si="198"/>
        <v>&lt;1.5</v>
      </c>
      <c r="V540" s="48">
        <v>0.1135</v>
      </c>
      <c r="W540" s="25" t="str">
        <f t="shared" si="197"/>
        <v>0.07–0.11</v>
      </c>
      <c r="X540" s="22">
        <v>1</v>
      </c>
      <c r="Y540" s="22">
        <v>0</v>
      </c>
      <c r="Z540" s="22">
        <v>0</v>
      </c>
      <c r="AA540" s="22">
        <v>0</v>
      </c>
      <c r="AB540" s="22">
        <v>1</v>
      </c>
      <c r="AC540" s="22">
        <v>0</v>
      </c>
      <c r="AD540" s="22">
        <f t="shared" si="193"/>
        <v>4</v>
      </c>
      <c r="AE540" s="22">
        <v>4</v>
      </c>
      <c r="AF540" s="23" t="str">
        <f t="shared" si="190"/>
        <v>&gt;6000</v>
      </c>
      <c r="AG540" s="18">
        <v>6568.5</v>
      </c>
      <c r="AH540" s="18">
        <v>6968.7</v>
      </c>
      <c r="AI540" s="27">
        <f t="shared" si="191"/>
        <v>5.9143197819334435E-2</v>
      </c>
      <c r="AP540" s="23" t="str">
        <f t="shared" si="199"/>
        <v>&lt;20</v>
      </c>
      <c r="AQ540" s="24">
        <v>15.5</v>
      </c>
      <c r="AR540" s="24">
        <v>20.6</v>
      </c>
      <c r="AS540" s="27">
        <f t="shared" si="200"/>
        <v>0.28445105187033448</v>
      </c>
      <c r="AT540" s="50"/>
      <c r="AU540" s="50"/>
      <c r="AV540" s="51"/>
      <c r="AW540" s="50"/>
      <c r="AX540" s="50"/>
      <c r="AY540" s="51"/>
      <c r="AZ540" s="18">
        <v>101.81175</v>
      </c>
      <c r="BA540" s="18">
        <v>143.55521999999999</v>
      </c>
      <c r="BB540" s="27">
        <f t="shared" si="201"/>
        <v>0.34359424968966895</v>
      </c>
      <c r="BI540" s="28">
        <v>7.4889867841409705</v>
      </c>
      <c r="BK540" s="49"/>
    </row>
    <row r="541" spans="1:63" ht="13.95" customHeight="1" x14ac:dyDescent="0.25">
      <c r="A541" s="22">
        <v>538</v>
      </c>
      <c r="B541" s="22">
        <v>55</v>
      </c>
      <c r="C541" s="22" t="s">
        <v>531</v>
      </c>
      <c r="D541" s="22" t="s">
        <v>139</v>
      </c>
      <c r="E541" s="23">
        <v>0.88</v>
      </c>
      <c r="F541" s="23" t="str">
        <f t="shared" si="202"/>
        <v>&gt;0.5</v>
      </c>
      <c r="G541" s="24">
        <v>7.3</v>
      </c>
      <c r="H541" s="23" t="str">
        <f t="shared" si="194"/>
        <v>&gt;7.0</v>
      </c>
      <c r="I541" s="23">
        <v>3.54</v>
      </c>
      <c r="J541" s="23" t="str">
        <f t="shared" si="203"/>
        <v>≤15</v>
      </c>
      <c r="M541" s="18">
        <v>120</v>
      </c>
      <c r="N541" s="25" t="str">
        <f t="shared" si="183"/>
        <v>110–180</v>
      </c>
      <c r="O541" s="18">
        <v>52.8</v>
      </c>
      <c r="P541" s="25" t="str">
        <f t="shared" si="184"/>
        <v>&gt;44</v>
      </c>
      <c r="S541" s="22" t="s">
        <v>8</v>
      </c>
      <c r="T541" s="40">
        <v>0.68100000000000005</v>
      </c>
      <c r="U541" s="25" t="str">
        <f t="shared" si="198"/>
        <v>&lt;1.5</v>
      </c>
      <c r="V541" s="48">
        <v>0.1135</v>
      </c>
      <c r="W541" s="25" t="str">
        <f t="shared" si="197"/>
        <v>0.07–0.11</v>
      </c>
      <c r="X541" s="22">
        <v>1</v>
      </c>
      <c r="Y541" s="22">
        <v>0</v>
      </c>
      <c r="Z541" s="22">
        <v>0</v>
      </c>
      <c r="AA541" s="22">
        <v>0</v>
      </c>
      <c r="AB541" s="22">
        <v>1</v>
      </c>
      <c r="AC541" s="22">
        <v>0</v>
      </c>
      <c r="AD541" s="22">
        <f t="shared" si="193"/>
        <v>4</v>
      </c>
      <c r="AE541" s="22">
        <v>4</v>
      </c>
      <c r="AF541" s="23" t="str">
        <f t="shared" si="190"/>
        <v>&gt;6000</v>
      </c>
      <c r="AG541" s="18">
        <v>6290.1</v>
      </c>
      <c r="AH541" s="18">
        <v>6368.4</v>
      </c>
      <c r="AI541" s="27">
        <f t="shared" si="191"/>
        <v>1.2371291802546829E-2</v>
      </c>
      <c r="AP541" s="23" t="str">
        <f t="shared" si="199"/>
        <v>&lt;20</v>
      </c>
      <c r="AQ541" s="24">
        <v>15</v>
      </c>
      <c r="AR541" s="24">
        <v>19.899999999999999</v>
      </c>
      <c r="AS541" s="27">
        <f t="shared" si="200"/>
        <v>0.28266953062823663</v>
      </c>
      <c r="AT541" s="50"/>
      <c r="AU541" s="50"/>
      <c r="AV541" s="51"/>
      <c r="AW541" s="50"/>
      <c r="AX541" s="50"/>
      <c r="AY541" s="51"/>
      <c r="AZ541" s="18">
        <v>94.351500000000001</v>
      </c>
      <c r="BA541" s="18">
        <v>126.73115999999999</v>
      </c>
      <c r="BB541" s="27">
        <f t="shared" si="201"/>
        <v>0.29504082243078339</v>
      </c>
      <c r="BI541" s="28">
        <v>7.1953010279001441</v>
      </c>
      <c r="BK541" s="49"/>
    </row>
    <row r="542" spans="1:63" ht="13.95" customHeight="1" x14ac:dyDescent="0.25">
      <c r="A542" s="22">
        <v>539</v>
      </c>
      <c r="B542" s="22">
        <v>55</v>
      </c>
      <c r="C542" s="22" t="s">
        <v>531</v>
      </c>
      <c r="D542" s="22" t="s">
        <v>140</v>
      </c>
      <c r="E542" s="23">
        <v>0.88</v>
      </c>
      <c r="F542" s="23" t="str">
        <f t="shared" si="202"/>
        <v>&gt;0.5</v>
      </c>
      <c r="G542" s="24">
        <v>7.3</v>
      </c>
      <c r="H542" s="23" t="str">
        <f t="shared" si="194"/>
        <v>&gt;7.0</v>
      </c>
      <c r="I542" s="23">
        <v>3.54</v>
      </c>
      <c r="J542" s="23" t="str">
        <f t="shared" si="203"/>
        <v>≤15</v>
      </c>
      <c r="M542" s="18">
        <v>120</v>
      </c>
      <c r="N542" s="25" t="str">
        <f t="shared" si="183"/>
        <v>110–180</v>
      </c>
      <c r="O542" s="18">
        <v>52.8</v>
      </c>
      <c r="P542" s="25" t="str">
        <f t="shared" si="184"/>
        <v>&gt;44</v>
      </c>
      <c r="S542" s="22" t="s">
        <v>8</v>
      </c>
      <c r="T542" s="40">
        <v>0.68100000000000005</v>
      </c>
      <c r="U542" s="25" t="str">
        <f t="shared" si="198"/>
        <v>&lt;1.5</v>
      </c>
      <c r="V542" s="48">
        <v>0.1135</v>
      </c>
      <c r="W542" s="25" t="str">
        <f t="shared" si="197"/>
        <v>0.07–0.11</v>
      </c>
      <c r="X542" s="22">
        <v>1</v>
      </c>
      <c r="Y542" s="22">
        <v>0</v>
      </c>
      <c r="Z542" s="22">
        <v>0</v>
      </c>
      <c r="AA542" s="22">
        <v>0</v>
      </c>
      <c r="AB542" s="22">
        <v>1</v>
      </c>
      <c r="AC542" s="22">
        <v>0</v>
      </c>
      <c r="AD542" s="22">
        <f t="shared" si="193"/>
        <v>4</v>
      </c>
      <c r="AE542" s="22">
        <v>4</v>
      </c>
      <c r="AF542" s="23" t="str">
        <f t="shared" si="190"/>
        <v>&gt;6000</v>
      </c>
      <c r="AG542" s="18">
        <v>6272.7</v>
      </c>
      <c r="AH542" s="18">
        <v>6403.2</v>
      </c>
      <c r="AI542" s="27">
        <f t="shared" si="191"/>
        <v>2.0590981443927153E-2</v>
      </c>
      <c r="AP542" s="23" t="str">
        <f t="shared" si="199"/>
        <v>&lt;20</v>
      </c>
      <c r="AQ542" s="24">
        <v>17.899999999999999</v>
      </c>
      <c r="AR542" s="24">
        <v>22.9</v>
      </c>
      <c r="AS542" s="27">
        <f t="shared" si="200"/>
        <v>0.24633619771348469</v>
      </c>
      <c r="AT542" s="50"/>
      <c r="AU542" s="50"/>
      <c r="AV542" s="51"/>
      <c r="AW542" s="50"/>
      <c r="AX542" s="50"/>
      <c r="AY542" s="51"/>
      <c r="AZ542" s="18">
        <v>112.28132999999998</v>
      </c>
      <c r="BA542" s="18">
        <v>146.63327999999998</v>
      </c>
      <c r="BB542" s="27">
        <f t="shared" si="201"/>
        <v>0.26692717915741188</v>
      </c>
      <c r="BI542" s="28">
        <v>7.3421439060205573</v>
      </c>
      <c r="BK542" s="49"/>
    </row>
    <row r="543" spans="1:63" ht="13.95" customHeight="1" x14ac:dyDescent="0.25">
      <c r="A543" s="22">
        <v>540</v>
      </c>
      <c r="B543" s="22">
        <v>55</v>
      </c>
      <c r="C543" s="22" t="s">
        <v>531</v>
      </c>
      <c r="D543" s="22" t="s">
        <v>138</v>
      </c>
      <c r="E543" s="23">
        <v>0.88</v>
      </c>
      <c r="F543" s="23" t="str">
        <f t="shared" si="202"/>
        <v>&gt;0.5</v>
      </c>
      <c r="G543" s="24">
        <v>7.3</v>
      </c>
      <c r="H543" s="23" t="str">
        <f t="shared" si="194"/>
        <v>&gt;7.0</v>
      </c>
      <c r="I543" s="23">
        <v>3.54</v>
      </c>
      <c r="J543" s="23" t="str">
        <f t="shared" si="203"/>
        <v>≤15</v>
      </c>
      <c r="M543" s="18">
        <v>120</v>
      </c>
      <c r="N543" s="25" t="str">
        <f t="shared" ref="N543:N606" si="205">IF(M543&gt;180,"&gt;180", IF(M543&gt;110,"110–180","&lt;110" ))</f>
        <v>110–180</v>
      </c>
      <c r="O543" s="18">
        <v>52.8</v>
      </c>
      <c r="P543" s="25" t="str">
        <f t="shared" ref="P543:P606" si="206">IF(O543&gt;44,"&gt;44", IF(O543&gt;26.4,"26–44","&lt;26" ))</f>
        <v>&gt;44</v>
      </c>
      <c r="S543" s="22" t="s">
        <v>8</v>
      </c>
      <c r="T543" s="40">
        <v>0.68100000000000005</v>
      </c>
      <c r="U543" s="25" t="str">
        <f t="shared" si="198"/>
        <v>&lt;1.5</v>
      </c>
      <c r="V543" s="48">
        <v>0.1135</v>
      </c>
      <c r="W543" s="25" t="str">
        <f t="shared" si="197"/>
        <v>0.07–0.11</v>
      </c>
      <c r="X543" s="22">
        <v>1</v>
      </c>
      <c r="Y543" s="22">
        <v>0</v>
      </c>
      <c r="Z543" s="22">
        <v>0</v>
      </c>
      <c r="AA543" s="22">
        <v>0</v>
      </c>
      <c r="AB543" s="22">
        <v>1</v>
      </c>
      <c r="AC543" s="22">
        <v>0</v>
      </c>
      <c r="AD543" s="22">
        <f t="shared" ref="AD543:AD560" si="207">IF(Y543&gt;0,"1","0")+IF(Z543&gt;0,"2","0")+IF(AA543&gt;0,"3","0")+IF(AB543&gt;0,"4","0")+IF(AC543&gt;0,"5","0")</f>
        <v>4</v>
      </c>
      <c r="AE543" s="22">
        <v>4</v>
      </c>
      <c r="AF543" s="23" t="str">
        <f t="shared" si="190"/>
        <v>4000–6000</v>
      </c>
      <c r="AG543" s="18">
        <v>5385.3</v>
      </c>
      <c r="AH543" s="18">
        <v>5698.5</v>
      </c>
      <c r="AI543" s="27">
        <f t="shared" si="191"/>
        <v>5.6529962950655682E-2</v>
      </c>
      <c r="AP543" s="23" t="str">
        <f t="shared" si="199"/>
        <v>&lt;20</v>
      </c>
      <c r="AQ543" s="24">
        <v>13.1</v>
      </c>
      <c r="AR543" s="24">
        <v>18.7</v>
      </c>
      <c r="AS543" s="27">
        <f t="shared" si="200"/>
        <v>0.3559112936534351</v>
      </c>
      <c r="AT543" s="50"/>
      <c r="AU543" s="50"/>
      <c r="AV543" s="51"/>
      <c r="AW543" s="50"/>
      <c r="AX543" s="50"/>
      <c r="AY543" s="51"/>
      <c r="AZ543" s="18">
        <v>70.547430000000006</v>
      </c>
      <c r="BA543" s="18">
        <v>106.56195</v>
      </c>
      <c r="BB543" s="27">
        <f t="shared" si="201"/>
        <v>0.41244125660409076</v>
      </c>
      <c r="BI543" s="28">
        <v>8.2232011747430231</v>
      </c>
      <c r="BK543" s="49"/>
    </row>
    <row r="544" spans="1:63" ht="13.95" customHeight="1" x14ac:dyDescent="0.25">
      <c r="A544" s="22">
        <v>541</v>
      </c>
      <c r="B544" s="22">
        <v>55</v>
      </c>
      <c r="C544" s="22" t="s">
        <v>531</v>
      </c>
      <c r="D544" s="22" t="s">
        <v>84</v>
      </c>
      <c r="E544" s="23">
        <v>1.28</v>
      </c>
      <c r="F544" s="23" t="str">
        <f t="shared" si="202"/>
        <v>&gt;0.5</v>
      </c>
      <c r="G544" s="24">
        <v>7</v>
      </c>
      <c r="H544" s="23" t="str">
        <f t="shared" si="194"/>
        <v>≤7.0</v>
      </c>
      <c r="I544" s="23">
        <v>1.74</v>
      </c>
      <c r="J544" s="23" t="str">
        <f t="shared" si="203"/>
        <v>≤15</v>
      </c>
      <c r="M544" s="18">
        <v>120</v>
      </c>
      <c r="N544" s="25" t="str">
        <f t="shared" si="205"/>
        <v>110–180</v>
      </c>
      <c r="O544" s="18">
        <v>26.4</v>
      </c>
      <c r="P544" s="25" t="str">
        <f t="shared" si="206"/>
        <v>&lt;26</v>
      </c>
      <c r="Q544" s="18">
        <v>49.8</v>
      </c>
      <c r="R544" s="25" t="str">
        <f t="shared" ref="R544:R560" si="208">IF(Q544&gt;58,"&gt;58", IF(Q544&gt;25,"25–58","&lt;25" ))</f>
        <v>25–58</v>
      </c>
      <c r="S544" s="22" t="s">
        <v>8</v>
      </c>
      <c r="T544" s="40">
        <v>0.68100000000000005</v>
      </c>
      <c r="U544" s="25" t="str">
        <f t="shared" si="198"/>
        <v>&lt;1.5</v>
      </c>
      <c r="V544" s="48">
        <v>0.1135</v>
      </c>
      <c r="W544" s="25" t="str">
        <f t="shared" si="197"/>
        <v>0.07–0.11</v>
      </c>
      <c r="X544" s="22">
        <v>1</v>
      </c>
      <c r="Y544" s="22">
        <v>0</v>
      </c>
      <c r="Z544" s="22">
        <v>0</v>
      </c>
      <c r="AA544" s="22">
        <v>0</v>
      </c>
      <c r="AB544" s="22">
        <v>1</v>
      </c>
      <c r="AC544" s="22">
        <v>0</v>
      </c>
      <c r="AD544" s="22">
        <f t="shared" si="207"/>
        <v>4</v>
      </c>
      <c r="AE544" s="22">
        <v>4</v>
      </c>
      <c r="AF544" s="23" t="str">
        <f t="shared" si="190"/>
        <v>&gt;6000</v>
      </c>
      <c r="AG544" s="18">
        <v>7160.1</v>
      </c>
      <c r="AH544" s="18">
        <v>7447.2</v>
      </c>
      <c r="AI544" s="27">
        <f t="shared" si="191"/>
        <v>3.9314175464672266E-2</v>
      </c>
      <c r="AP544" s="23" t="str">
        <f t="shared" si="199"/>
        <v>20–30</v>
      </c>
      <c r="AQ544" s="24">
        <v>25</v>
      </c>
      <c r="AR544" s="24">
        <v>31.7</v>
      </c>
      <c r="AS544" s="27">
        <f t="shared" si="200"/>
        <v>0.2374408560150342</v>
      </c>
      <c r="AT544" s="50"/>
      <c r="AU544" s="50"/>
      <c r="AV544" s="51"/>
      <c r="AW544" s="50"/>
      <c r="AX544" s="50"/>
      <c r="AY544" s="51"/>
      <c r="AZ544" s="18">
        <v>179.0025</v>
      </c>
      <c r="BA544" s="18">
        <v>236.07623999999998</v>
      </c>
      <c r="BB544" s="27">
        <f t="shared" si="201"/>
        <v>0.27675503147970643</v>
      </c>
      <c r="BI544" s="28">
        <v>9.8384728340675451</v>
      </c>
      <c r="BK544" s="49"/>
    </row>
    <row r="545" spans="1:63" ht="13.95" customHeight="1" x14ac:dyDescent="0.25">
      <c r="A545" s="22">
        <v>542</v>
      </c>
      <c r="B545" s="22">
        <v>55</v>
      </c>
      <c r="C545" s="22" t="s">
        <v>531</v>
      </c>
      <c r="D545" s="22" t="s">
        <v>84</v>
      </c>
      <c r="E545" s="23">
        <v>1.28</v>
      </c>
      <c r="F545" s="23" t="str">
        <f t="shared" si="202"/>
        <v>&gt;0.5</v>
      </c>
      <c r="G545" s="24">
        <v>7</v>
      </c>
      <c r="H545" s="23" t="str">
        <f t="shared" si="194"/>
        <v>≤7.0</v>
      </c>
      <c r="I545" s="23">
        <v>1.74</v>
      </c>
      <c r="J545" s="23" t="str">
        <f t="shared" si="203"/>
        <v>≤15</v>
      </c>
      <c r="M545" s="18">
        <v>120</v>
      </c>
      <c r="N545" s="25" t="str">
        <f t="shared" si="205"/>
        <v>110–180</v>
      </c>
      <c r="O545" s="18">
        <v>26.4</v>
      </c>
      <c r="P545" s="25" t="str">
        <f t="shared" si="206"/>
        <v>&lt;26</v>
      </c>
      <c r="Q545" s="18">
        <v>49.8</v>
      </c>
      <c r="R545" s="25" t="str">
        <f t="shared" si="208"/>
        <v>25–58</v>
      </c>
      <c r="S545" s="22" t="s">
        <v>8</v>
      </c>
      <c r="T545" s="40">
        <v>0.68100000000000005</v>
      </c>
      <c r="U545" s="25" t="str">
        <f t="shared" si="198"/>
        <v>&lt;1.5</v>
      </c>
      <c r="V545" s="48">
        <v>0.1135</v>
      </c>
      <c r="W545" s="25" t="str">
        <f t="shared" si="197"/>
        <v>0.07–0.11</v>
      </c>
      <c r="X545" s="22">
        <v>1</v>
      </c>
      <c r="Y545" s="22">
        <v>0</v>
      </c>
      <c r="Z545" s="22">
        <v>0</v>
      </c>
      <c r="AA545" s="22">
        <v>0</v>
      </c>
      <c r="AB545" s="22">
        <v>1</v>
      </c>
      <c r="AC545" s="22">
        <v>0</v>
      </c>
      <c r="AD545" s="22">
        <f t="shared" si="207"/>
        <v>4</v>
      </c>
      <c r="AE545" s="22">
        <v>4</v>
      </c>
      <c r="AF545" s="23" t="str">
        <f t="shared" si="190"/>
        <v>&gt;6000</v>
      </c>
      <c r="AG545" s="18">
        <v>8030.1</v>
      </c>
      <c r="AH545" s="18">
        <v>8064.9</v>
      </c>
      <c r="AI545" s="27">
        <f t="shared" si="191"/>
        <v>4.3243310630028033E-3</v>
      </c>
      <c r="AP545" s="23" t="str">
        <f t="shared" si="199"/>
        <v>30–40</v>
      </c>
      <c r="AQ545" s="24">
        <v>31.6</v>
      </c>
      <c r="AR545" s="24">
        <v>36.299999999999997</v>
      </c>
      <c r="AS545" s="27">
        <f t="shared" si="200"/>
        <v>0.13866062067793858</v>
      </c>
      <c r="AT545" s="50"/>
      <c r="AU545" s="50"/>
      <c r="AV545" s="51"/>
      <c r="AW545" s="50"/>
      <c r="AX545" s="50"/>
      <c r="AY545" s="51"/>
      <c r="AZ545" s="18">
        <v>253.75116000000003</v>
      </c>
      <c r="BA545" s="18">
        <v>292.75586999999996</v>
      </c>
      <c r="BB545" s="27">
        <f t="shared" si="201"/>
        <v>0.14298495174094145</v>
      </c>
      <c r="BI545" s="28">
        <v>6.9016152716593178</v>
      </c>
      <c r="BK545" s="49"/>
    </row>
    <row r="546" spans="1:63" ht="13.95" customHeight="1" x14ac:dyDescent="0.25">
      <c r="A546" s="22">
        <v>543</v>
      </c>
      <c r="B546" s="22">
        <v>55</v>
      </c>
      <c r="C546" s="22" t="s">
        <v>531</v>
      </c>
      <c r="D546" s="22" t="s">
        <v>138</v>
      </c>
      <c r="E546" s="23">
        <v>1.28</v>
      </c>
      <c r="F546" s="23" t="str">
        <f t="shared" si="202"/>
        <v>&gt;0.5</v>
      </c>
      <c r="G546" s="24">
        <v>7</v>
      </c>
      <c r="H546" s="23" t="str">
        <f t="shared" si="194"/>
        <v>≤7.0</v>
      </c>
      <c r="I546" s="23">
        <v>1.74</v>
      </c>
      <c r="J546" s="23" t="str">
        <f t="shared" si="203"/>
        <v>≤15</v>
      </c>
      <c r="M546" s="18">
        <v>120</v>
      </c>
      <c r="N546" s="25" t="str">
        <f t="shared" si="205"/>
        <v>110–180</v>
      </c>
      <c r="O546" s="18">
        <v>26.4</v>
      </c>
      <c r="P546" s="25" t="str">
        <f t="shared" si="206"/>
        <v>&lt;26</v>
      </c>
      <c r="Q546" s="18">
        <v>49.8</v>
      </c>
      <c r="R546" s="25" t="str">
        <f t="shared" si="208"/>
        <v>25–58</v>
      </c>
      <c r="S546" s="22" t="s">
        <v>8</v>
      </c>
      <c r="T546" s="40">
        <v>0.68100000000000005</v>
      </c>
      <c r="U546" s="25" t="str">
        <f t="shared" si="198"/>
        <v>&lt;1.5</v>
      </c>
      <c r="V546" s="48">
        <v>0.1135</v>
      </c>
      <c r="W546" s="25" t="str">
        <f t="shared" si="197"/>
        <v>0.07–0.11</v>
      </c>
      <c r="X546" s="22">
        <v>1</v>
      </c>
      <c r="Y546" s="22">
        <v>0</v>
      </c>
      <c r="Z546" s="22">
        <v>0</v>
      </c>
      <c r="AA546" s="22">
        <v>0</v>
      </c>
      <c r="AB546" s="22">
        <v>1</v>
      </c>
      <c r="AC546" s="22">
        <v>0</v>
      </c>
      <c r="AD546" s="22">
        <f t="shared" si="207"/>
        <v>4</v>
      </c>
      <c r="AE546" s="22">
        <v>4</v>
      </c>
      <c r="AF546" s="23" t="str">
        <f t="shared" si="190"/>
        <v>&gt;6000</v>
      </c>
      <c r="AG546" s="18">
        <v>9152.4</v>
      </c>
      <c r="AH546" s="18">
        <v>9274.2000000000007</v>
      </c>
      <c r="AI546" s="27">
        <f t="shared" si="191"/>
        <v>1.3220211428134737E-2</v>
      </c>
      <c r="AP546" s="23" t="str">
        <f t="shared" si="199"/>
        <v>20–30</v>
      </c>
      <c r="AQ546" s="24">
        <v>27.3</v>
      </c>
      <c r="AR546" s="24">
        <v>33.299999999999997</v>
      </c>
      <c r="AS546" s="27">
        <f t="shared" si="200"/>
        <v>0.19867069479548399</v>
      </c>
      <c r="AT546" s="50"/>
      <c r="AU546" s="50"/>
      <c r="AV546" s="51"/>
      <c r="AW546" s="50"/>
      <c r="AX546" s="50"/>
      <c r="AY546" s="51"/>
      <c r="AZ546" s="18">
        <v>249.86051999999998</v>
      </c>
      <c r="BA546" s="18">
        <v>308.83085999999997</v>
      </c>
      <c r="BB546" s="27">
        <f t="shared" si="201"/>
        <v>0.2118909062236187</v>
      </c>
      <c r="BI546" s="28">
        <v>8.8105726872246635</v>
      </c>
      <c r="BK546" s="49"/>
    </row>
    <row r="547" spans="1:63" ht="13.95" customHeight="1" x14ac:dyDescent="0.25">
      <c r="A547" s="22">
        <v>544</v>
      </c>
      <c r="B547" s="22">
        <v>55</v>
      </c>
      <c r="C547" s="22" t="s">
        <v>531</v>
      </c>
      <c r="D547" s="22" t="s">
        <v>138</v>
      </c>
      <c r="E547" s="23">
        <v>1.28</v>
      </c>
      <c r="F547" s="23" t="str">
        <f t="shared" si="202"/>
        <v>&gt;0.5</v>
      </c>
      <c r="G547" s="24">
        <v>7</v>
      </c>
      <c r="H547" s="23" t="str">
        <f t="shared" si="194"/>
        <v>≤7.0</v>
      </c>
      <c r="I547" s="23">
        <v>1.74</v>
      </c>
      <c r="J547" s="23" t="str">
        <f t="shared" si="203"/>
        <v>≤15</v>
      </c>
      <c r="M547" s="18">
        <v>120</v>
      </c>
      <c r="N547" s="25" t="str">
        <f t="shared" si="205"/>
        <v>110–180</v>
      </c>
      <c r="O547" s="18">
        <v>26.4</v>
      </c>
      <c r="P547" s="25" t="str">
        <f t="shared" si="206"/>
        <v>&lt;26</v>
      </c>
      <c r="Q547" s="18">
        <v>49.8</v>
      </c>
      <c r="R547" s="25" t="str">
        <f t="shared" si="208"/>
        <v>25–58</v>
      </c>
      <c r="S547" s="22" t="s">
        <v>8</v>
      </c>
      <c r="T547" s="40">
        <v>0.68100000000000005</v>
      </c>
      <c r="U547" s="25" t="str">
        <f t="shared" si="198"/>
        <v>&lt;1.5</v>
      </c>
      <c r="V547" s="48">
        <v>0.1135</v>
      </c>
      <c r="W547" s="25" t="str">
        <f t="shared" si="197"/>
        <v>0.07–0.11</v>
      </c>
      <c r="X547" s="22">
        <v>1</v>
      </c>
      <c r="Y547" s="22">
        <v>0</v>
      </c>
      <c r="Z547" s="22">
        <v>0</v>
      </c>
      <c r="AA547" s="22">
        <v>0</v>
      </c>
      <c r="AB547" s="22">
        <v>1</v>
      </c>
      <c r="AC547" s="22">
        <v>0</v>
      </c>
      <c r="AD547" s="22">
        <f t="shared" si="207"/>
        <v>4</v>
      </c>
      <c r="AE547" s="22">
        <v>4</v>
      </c>
      <c r="AF547" s="23" t="str">
        <f t="shared" si="190"/>
        <v>&gt;6000</v>
      </c>
      <c r="AG547" s="18">
        <v>6977.4</v>
      </c>
      <c r="AH547" s="18">
        <v>7360.2</v>
      </c>
      <c r="AI547" s="27">
        <f t="shared" si="191"/>
        <v>5.3410751739708912E-2</v>
      </c>
      <c r="AP547" s="23" t="str">
        <f t="shared" si="199"/>
        <v>20–30</v>
      </c>
      <c r="AQ547" s="24">
        <v>26.9</v>
      </c>
      <c r="AR547" s="24">
        <v>31.7</v>
      </c>
      <c r="AS547" s="27">
        <f t="shared" si="200"/>
        <v>0.16419039427544163</v>
      </c>
      <c r="AT547" s="50"/>
      <c r="AU547" s="50"/>
      <c r="AV547" s="51"/>
      <c r="AW547" s="50"/>
      <c r="AX547" s="50"/>
      <c r="AY547" s="51"/>
      <c r="AZ547" s="18">
        <v>187.69205999999997</v>
      </c>
      <c r="BA547" s="18">
        <v>233.31834000000001</v>
      </c>
      <c r="BB547" s="27">
        <f t="shared" si="201"/>
        <v>0.21760114601515052</v>
      </c>
      <c r="BI547" s="28">
        <v>7.0484581497797363</v>
      </c>
      <c r="BK547" s="49"/>
    </row>
    <row r="548" spans="1:63" ht="13.95" customHeight="1" x14ac:dyDescent="0.25">
      <c r="A548" s="22">
        <v>545</v>
      </c>
      <c r="B548" s="22">
        <v>55</v>
      </c>
      <c r="C548" s="22" t="s">
        <v>531</v>
      </c>
      <c r="D548" s="22" t="s">
        <v>139</v>
      </c>
      <c r="E548" s="23">
        <v>1.28</v>
      </c>
      <c r="F548" s="23" t="str">
        <f t="shared" si="202"/>
        <v>&gt;0.5</v>
      </c>
      <c r="G548" s="24">
        <v>7</v>
      </c>
      <c r="H548" s="23" t="str">
        <f t="shared" si="194"/>
        <v>≤7.0</v>
      </c>
      <c r="I548" s="23">
        <v>1.74</v>
      </c>
      <c r="J548" s="23" t="str">
        <f t="shared" si="203"/>
        <v>≤15</v>
      </c>
      <c r="M548" s="18">
        <v>120</v>
      </c>
      <c r="N548" s="25" t="str">
        <f t="shared" si="205"/>
        <v>110–180</v>
      </c>
      <c r="O548" s="18">
        <v>26.4</v>
      </c>
      <c r="P548" s="25" t="str">
        <f t="shared" si="206"/>
        <v>&lt;26</v>
      </c>
      <c r="Q548" s="18">
        <v>49.8</v>
      </c>
      <c r="R548" s="25" t="str">
        <f t="shared" si="208"/>
        <v>25–58</v>
      </c>
      <c r="S548" s="22" t="s">
        <v>8</v>
      </c>
      <c r="T548" s="40">
        <v>0.68100000000000005</v>
      </c>
      <c r="U548" s="25" t="str">
        <f t="shared" si="198"/>
        <v>&lt;1.5</v>
      </c>
      <c r="V548" s="48">
        <v>0.1135</v>
      </c>
      <c r="W548" s="25" t="str">
        <f t="shared" si="197"/>
        <v>0.07–0.11</v>
      </c>
      <c r="X548" s="22">
        <v>1</v>
      </c>
      <c r="Y548" s="22">
        <v>0</v>
      </c>
      <c r="Z548" s="22">
        <v>0</v>
      </c>
      <c r="AA548" s="22">
        <v>0</v>
      </c>
      <c r="AB548" s="22">
        <v>1</v>
      </c>
      <c r="AC548" s="22">
        <v>0</v>
      </c>
      <c r="AD548" s="22">
        <f t="shared" si="207"/>
        <v>4</v>
      </c>
      <c r="AE548" s="22">
        <v>4</v>
      </c>
      <c r="AF548" s="23" t="str">
        <f t="shared" si="190"/>
        <v>&gt;6000</v>
      </c>
      <c r="AG548" s="18">
        <v>7299.3</v>
      </c>
      <c r="AH548" s="18">
        <v>7473.3</v>
      </c>
      <c r="AI548" s="27">
        <f t="shared" si="191"/>
        <v>2.3558215517049175E-2</v>
      </c>
      <c r="AP548" s="23" t="str">
        <f t="shared" si="199"/>
        <v>20–30</v>
      </c>
      <c r="AQ548" s="24">
        <v>27.8</v>
      </c>
      <c r="AR548" s="24">
        <v>34.4</v>
      </c>
      <c r="AS548" s="27">
        <f t="shared" si="200"/>
        <v>0.21302054368276116</v>
      </c>
      <c r="AT548" s="50"/>
      <c r="AU548" s="50"/>
      <c r="AV548" s="51"/>
      <c r="AW548" s="50"/>
      <c r="AX548" s="50"/>
      <c r="AY548" s="51"/>
      <c r="AZ548" s="18">
        <v>202.92054000000002</v>
      </c>
      <c r="BA548" s="18">
        <v>257.08152000000001</v>
      </c>
      <c r="BB548" s="27">
        <f t="shared" si="201"/>
        <v>0.23657875919981047</v>
      </c>
      <c r="BI548" s="28">
        <v>9.6916299559471319</v>
      </c>
      <c r="BK548" s="49"/>
    </row>
    <row r="549" spans="1:63" ht="13.95" customHeight="1" x14ac:dyDescent="0.25">
      <c r="A549" s="22">
        <v>546</v>
      </c>
      <c r="B549" s="22">
        <v>55</v>
      </c>
      <c r="C549" s="22" t="s">
        <v>531</v>
      </c>
      <c r="D549" s="22" t="s">
        <v>141</v>
      </c>
      <c r="E549" s="23">
        <v>1.28</v>
      </c>
      <c r="F549" s="23" t="str">
        <f t="shared" si="202"/>
        <v>&gt;0.5</v>
      </c>
      <c r="G549" s="24">
        <v>7</v>
      </c>
      <c r="H549" s="23" t="str">
        <f t="shared" si="194"/>
        <v>≤7.0</v>
      </c>
      <c r="I549" s="23">
        <v>1.74</v>
      </c>
      <c r="J549" s="23" t="str">
        <f t="shared" si="203"/>
        <v>≤15</v>
      </c>
      <c r="M549" s="18">
        <v>120</v>
      </c>
      <c r="N549" s="25" t="str">
        <f t="shared" si="205"/>
        <v>110–180</v>
      </c>
      <c r="O549" s="18">
        <v>26.4</v>
      </c>
      <c r="P549" s="25" t="str">
        <f t="shared" si="206"/>
        <v>&lt;26</v>
      </c>
      <c r="Q549" s="18">
        <v>49.8</v>
      </c>
      <c r="R549" s="25" t="str">
        <f t="shared" si="208"/>
        <v>25–58</v>
      </c>
      <c r="S549" s="22" t="s">
        <v>8</v>
      </c>
      <c r="T549" s="40">
        <v>0.68100000000000005</v>
      </c>
      <c r="U549" s="25" t="str">
        <f t="shared" si="198"/>
        <v>&lt;1.5</v>
      </c>
      <c r="V549" s="48">
        <v>0.1135</v>
      </c>
      <c r="W549" s="25" t="str">
        <f t="shared" si="197"/>
        <v>0.07–0.11</v>
      </c>
      <c r="X549" s="22">
        <v>1</v>
      </c>
      <c r="Y549" s="22">
        <v>0</v>
      </c>
      <c r="Z549" s="22">
        <v>0</v>
      </c>
      <c r="AA549" s="22">
        <v>0</v>
      </c>
      <c r="AB549" s="22">
        <v>1</v>
      </c>
      <c r="AC549" s="22">
        <v>0</v>
      </c>
      <c r="AD549" s="22">
        <f t="shared" si="207"/>
        <v>4</v>
      </c>
      <c r="AE549" s="22">
        <v>4</v>
      </c>
      <c r="AF549" s="23" t="str">
        <f t="shared" si="190"/>
        <v>4000–6000</v>
      </c>
      <c r="AG549" s="18">
        <v>5742</v>
      </c>
      <c r="AH549" s="18">
        <v>5802.9</v>
      </c>
      <c r="AI549" s="27">
        <f t="shared" si="191"/>
        <v>1.0550210895152392E-2</v>
      </c>
      <c r="AP549" s="23" t="str">
        <f t="shared" si="199"/>
        <v>20–30</v>
      </c>
      <c r="AQ549" s="24">
        <v>28.9</v>
      </c>
      <c r="AR549" s="24">
        <v>33.299999999999997</v>
      </c>
      <c r="AS549" s="27">
        <f t="shared" si="200"/>
        <v>0.14171580186801158</v>
      </c>
      <c r="AT549" s="50"/>
      <c r="AU549" s="50"/>
      <c r="AV549" s="51"/>
      <c r="AW549" s="50"/>
      <c r="AX549" s="50"/>
      <c r="AY549" s="51"/>
      <c r="AZ549" s="18">
        <v>165.94379999999998</v>
      </c>
      <c r="BA549" s="18">
        <v>193.23656999999997</v>
      </c>
      <c r="BB549" s="27">
        <f t="shared" si="201"/>
        <v>0.15226601276316407</v>
      </c>
      <c r="BI549" s="28">
        <v>6.4610866372980889</v>
      </c>
      <c r="BK549" s="49"/>
    </row>
    <row r="550" spans="1:63" ht="13.95" customHeight="1" x14ac:dyDescent="0.25">
      <c r="A550" s="22">
        <v>547</v>
      </c>
      <c r="B550" s="22">
        <v>55</v>
      </c>
      <c r="C550" s="22" t="s">
        <v>531</v>
      </c>
      <c r="D550" s="22" t="s">
        <v>142</v>
      </c>
      <c r="E550" s="23">
        <v>1.28</v>
      </c>
      <c r="F550" s="23" t="str">
        <f t="shared" si="202"/>
        <v>&gt;0.5</v>
      </c>
      <c r="G550" s="24">
        <v>7</v>
      </c>
      <c r="H550" s="23" t="str">
        <f t="shared" si="194"/>
        <v>≤7.0</v>
      </c>
      <c r="I550" s="23">
        <v>1.74</v>
      </c>
      <c r="J550" s="23" t="str">
        <f t="shared" si="203"/>
        <v>≤15</v>
      </c>
      <c r="M550" s="18">
        <v>120</v>
      </c>
      <c r="N550" s="25" t="str">
        <f t="shared" si="205"/>
        <v>110–180</v>
      </c>
      <c r="O550" s="18">
        <v>26.4</v>
      </c>
      <c r="P550" s="25" t="str">
        <f t="shared" si="206"/>
        <v>&lt;26</v>
      </c>
      <c r="Q550" s="18">
        <v>49.8</v>
      </c>
      <c r="R550" s="25" t="str">
        <f t="shared" si="208"/>
        <v>25–58</v>
      </c>
      <c r="S550" s="22" t="s">
        <v>8</v>
      </c>
      <c r="T550" s="40">
        <v>0.68100000000000005</v>
      </c>
      <c r="U550" s="25" t="str">
        <f t="shared" si="198"/>
        <v>&lt;1.5</v>
      </c>
      <c r="V550" s="48">
        <v>0.1135</v>
      </c>
      <c r="W550" s="25" t="str">
        <f t="shared" si="197"/>
        <v>0.07–0.11</v>
      </c>
      <c r="X550" s="22">
        <v>1</v>
      </c>
      <c r="Y550" s="22">
        <v>0</v>
      </c>
      <c r="Z550" s="22">
        <v>0</v>
      </c>
      <c r="AA550" s="22">
        <v>0</v>
      </c>
      <c r="AB550" s="22">
        <v>1</v>
      </c>
      <c r="AC550" s="22">
        <v>0</v>
      </c>
      <c r="AD550" s="22">
        <f t="shared" si="207"/>
        <v>4</v>
      </c>
      <c r="AE550" s="22">
        <v>4</v>
      </c>
      <c r="AF550" s="23" t="str">
        <f t="shared" si="190"/>
        <v>4000–6000</v>
      </c>
      <c r="AG550" s="18">
        <v>5628.9</v>
      </c>
      <c r="AH550" s="18">
        <v>5585.4</v>
      </c>
      <c r="AI550" s="27">
        <f t="shared" si="191"/>
        <v>-7.7579908109393376E-3</v>
      </c>
      <c r="AP550" s="23" t="str">
        <f t="shared" si="199"/>
        <v>30–40</v>
      </c>
      <c r="AQ550" s="24">
        <v>31.2</v>
      </c>
      <c r="AR550" s="24">
        <v>37</v>
      </c>
      <c r="AS550" s="27">
        <f t="shared" si="200"/>
        <v>0.17049981782878779</v>
      </c>
      <c r="AT550" s="50"/>
      <c r="AU550" s="50"/>
      <c r="AV550" s="51"/>
      <c r="AW550" s="50"/>
      <c r="AX550" s="50"/>
      <c r="AY550" s="51"/>
      <c r="AZ550" s="18">
        <v>175.62168</v>
      </c>
      <c r="BA550" s="18">
        <v>206.65979999999999</v>
      </c>
      <c r="BB550" s="27">
        <f t="shared" si="201"/>
        <v>0.16274182701784828</v>
      </c>
      <c r="BI550" s="28">
        <v>8.5168869309838477</v>
      </c>
      <c r="BK550" s="49"/>
    </row>
    <row r="551" spans="1:63" ht="13.95" customHeight="1" x14ac:dyDescent="0.25">
      <c r="A551" s="22">
        <v>548</v>
      </c>
      <c r="B551" s="22">
        <v>55</v>
      </c>
      <c r="C551" s="22" t="s">
        <v>531</v>
      </c>
      <c r="D551" s="22" t="s">
        <v>84</v>
      </c>
      <c r="E551" s="23">
        <v>1.28</v>
      </c>
      <c r="F551" s="23" t="str">
        <f t="shared" si="202"/>
        <v>&gt;0.5</v>
      </c>
      <c r="G551" s="24">
        <v>7</v>
      </c>
      <c r="H551" s="23" t="str">
        <f t="shared" si="194"/>
        <v>≤7.0</v>
      </c>
      <c r="I551" s="23">
        <v>1.74</v>
      </c>
      <c r="J551" s="23" t="str">
        <f t="shared" si="203"/>
        <v>≤15</v>
      </c>
      <c r="M551" s="18">
        <v>120</v>
      </c>
      <c r="N551" s="25" t="str">
        <f t="shared" si="205"/>
        <v>110–180</v>
      </c>
      <c r="O551" s="18">
        <v>26.4</v>
      </c>
      <c r="P551" s="25" t="str">
        <f t="shared" si="206"/>
        <v>&lt;26</v>
      </c>
      <c r="Q551" s="18">
        <v>49.8</v>
      </c>
      <c r="R551" s="25" t="str">
        <f t="shared" si="208"/>
        <v>25–58</v>
      </c>
      <c r="S551" s="22" t="s">
        <v>8</v>
      </c>
      <c r="T551" s="40">
        <v>0.68100000000000005</v>
      </c>
      <c r="U551" s="25" t="str">
        <f t="shared" si="198"/>
        <v>&lt;1.5</v>
      </c>
      <c r="V551" s="48">
        <v>0.1135</v>
      </c>
      <c r="W551" s="25" t="str">
        <f t="shared" si="197"/>
        <v>0.07–0.11</v>
      </c>
      <c r="X551" s="22">
        <v>1</v>
      </c>
      <c r="Y551" s="22">
        <v>0</v>
      </c>
      <c r="Z551" s="22">
        <v>0</v>
      </c>
      <c r="AA551" s="22">
        <v>0</v>
      </c>
      <c r="AB551" s="22">
        <v>1</v>
      </c>
      <c r="AC551" s="22">
        <v>0</v>
      </c>
      <c r="AD551" s="22">
        <f t="shared" si="207"/>
        <v>4</v>
      </c>
      <c r="AE551" s="22">
        <v>4</v>
      </c>
      <c r="AF551" s="23" t="str">
        <f t="shared" si="190"/>
        <v>&gt;6000</v>
      </c>
      <c r="AG551" s="18">
        <v>6107.4</v>
      </c>
      <c r="AH551" s="18">
        <v>6003</v>
      </c>
      <c r="AI551" s="27">
        <f t="shared" si="191"/>
        <v>-1.7241806434505992E-2</v>
      </c>
      <c r="AP551" s="23" t="str">
        <f t="shared" si="199"/>
        <v>20–30</v>
      </c>
      <c r="AQ551" s="24">
        <v>20.6</v>
      </c>
      <c r="AR551" s="24">
        <v>25.4</v>
      </c>
      <c r="AS551" s="27">
        <f t="shared" si="200"/>
        <v>0.20945809822895542</v>
      </c>
      <c r="AT551" s="50"/>
      <c r="AU551" s="50"/>
      <c r="AV551" s="51"/>
      <c r="AW551" s="50"/>
      <c r="AX551" s="50"/>
      <c r="AY551" s="51"/>
      <c r="AZ551" s="18">
        <v>125.81244000000001</v>
      </c>
      <c r="BA551" s="18">
        <v>152.47619999999998</v>
      </c>
      <c r="BB551" s="27">
        <f t="shared" si="201"/>
        <v>0.19221629179444916</v>
      </c>
      <c r="BI551" s="28">
        <v>7.048458149779731</v>
      </c>
      <c r="BK551" s="49"/>
    </row>
    <row r="552" spans="1:63" ht="13.95" customHeight="1" x14ac:dyDescent="0.25">
      <c r="A552" s="22">
        <v>549</v>
      </c>
      <c r="B552" s="22">
        <v>55</v>
      </c>
      <c r="C552" s="22" t="s">
        <v>531</v>
      </c>
      <c r="D552" s="22" t="s">
        <v>84</v>
      </c>
      <c r="E552" s="23">
        <v>1.28</v>
      </c>
      <c r="F552" s="23" t="str">
        <f t="shared" si="202"/>
        <v>&gt;0.5</v>
      </c>
      <c r="G552" s="24">
        <v>7</v>
      </c>
      <c r="H552" s="23" t="str">
        <f t="shared" si="194"/>
        <v>≤7.0</v>
      </c>
      <c r="I552" s="23">
        <v>1.74</v>
      </c>
      <c r="J552" s="23" t="str">
        <f t="shared" si="203"/>
        <v>≤15</v>
      </c>
      <c r="M552" s="18">
        <v>120</v>
      </c>
      <c r="N552" s="25" t="str">
        <f t="shared" si="205"/>
        <v>110–180</v>
      </c>
      <c r="O552" s="18">
        <v>26.4</v>
      </c>
      <c r="P552" s="25" t="str">
        <f t="shared" si="206"/>
        <v>&lt;26</v>
      </c>
      <c r="Q552" s="18">
        <v>49.8</v>
      </c>
      <c r="R552" s="25" t="str">
        <f t="shared" si="208"/>
        <v>25–58</v>
      </c>
      <c r="S552" s="22" t="s">
        <v>8</v>
      </c>
      <c r="T552" s="40">
        <v>0.68100000000000005</v>
      </c>
      <c r="U552" s="25" t="str">
        <f t="shared" si="198"/>
        <v>&lt;1.5</v>
      </c>
      <c r="V552" s="48">
        <v>0.1135</v>
      </c>
      <c r="W552" s="25" t="str">
        <f t="shared" si="197"/>
        <v>0.07–0.11</v>
      </c>
      <c r="X552" s="22">
        <v>1</v>
      </c>
      <c r="Y552" s="22">
        <v>0</v>
      </c>
      <c r="Z552" s="22">
        <v>0</v>
      </c>
      <c r="AA552" s="22">
        <v>0</v>
      </c>
      <c r="AB552" s="22">
        <v>1</v>
      </c>
      <c r="AC552" s="22">
        <v>0</v>
      </c>
      <c r="AD552" s="22">
        <f t="shared" si="207"/>
        <v>4</v>
      </c>
      <c r="AE552" s="22">
        <v>4</v>
      </c>
      <c r="AF552" s="23" t="str">
        <f t="shared" si="190"/>
        <v>4000–6000</v>
      </c>
      <c r="AG552" s="18">
        <v>5080.8</v>
      </c>
      <c r="AH552" s="18">
        <v>5272.2</v>
      </c>
      <c r="AI552" s="27">
        <f t="shared" si="191"/>
        <v>3.6979003241087216E-2</v>
      </c>
      <c r="AP552" s="23" t="str">
        <f t="shared" si="199"/>
        <v>20–30</v>
      </c>
      <c r="AQ552" s="24">
        <v>21.1</v>
      </c>
      <c r="AR552" s="24">
        <v>31.2</v>
      </c>
      <c r="AS552" s="27">
        <f t="shared" si="200"/>
        <v>0.39114505433341584</v>
      </c>
      <c r="AT552" s="50"/>
      <c r="AU552" s="50"/>
      <c r="AV552" s="51"/>
      <c r="AW552" s="50"/>
      <c r="AX552" s="50"/>
      <c r="AY552" s="51"/>
      <c r="AZ552" s="18">
        <v>107.20488</v>
      </c>
      <c r="BA552" s="18">
        <v>164.49263999999999</v>
      </c>
      <c r="BB552" s="27">
        <f t="shared" si="201"/>
        <v>0.42812405757450317</v>
      </c>
      <c r="BI552" s="28">
        <v>14.831130690161523</v>
      </c>
      <c r="BK552" s="49"/>
    </row>
    <row r="553" spans="1:63" ht="13.95" customHeight="1" x14ac:dyDescent="0.25">
      <c r="A553" s="22">
        <v>550</v>
      </c>
      <c r="B553" s="22">
        <v>55</v>
      </c>
      <c r="C553" s="22" t="s">
        <v>531</v>
      </c>
      <c r="D553" s="22" t="s">
        <v>139</v>
      </c>
      <c r="E553" s="23">
        <v>1.28</v>
      </c>
      <c r="F553" s="23" t="str">
        <f t="shared" si="202"/>
        <v>&gt;0.5</v>
      </c>
      <c r="G553" s="24">
        <v>7</v>
      </c>
      <c r="H553" s="23" t="str">
        <f t="shared" si="194"/>
        <v>≤7.0</v>
      </c>
      <c r="I553" s="23">
        <v>1.74</v>
      </c>
      <c r="J553" s="23" t="str">
        <f t="shared" si="203"/>
        <v>≤15</v>
      </c>
      <c r="M553" s="18">
        <v>120</v>
      </c>
      <c r="N553" s="25" t="str">
        <f t="shared" si="205"/>
        <v>110–180</v>
      </c>
      <c r="O553" s="18">
        <v>26.4</v>
      </c>
      <c r="P553" s="25" t="str">
        <f t="shared" si="206"/>
        <v>&lt;26</v>
      </c>
      <c r="Q553" s="18">
        <v>49.8</v>
      </c>
      <c r="R553" s="25" t="str">
        <f t="shared" si="208"/>
        <v>25–58</v>
      </c>
      <c r="S553" s="22" t="s">
        <v>8</v>
      </c>
      <c r="T553" s="40">
        <v>0.68100000000000005</v>
      </c>
      <c r="U553" s="25" t="str">
        <f t="shared" si="198"/>
        <v>&lt;1.5</v>
      </c>
      <c r="V553" s="48">
        <v>0.1135</v>
      </c>
      <c r="W553" s="25" t="str">
        <f t="shared" si="197"/>
        <v>0.07–0.11</v>
      </c>
      <c r="X553" s="22">
        <v>1</v>
      </c>
      <c r="Y553" s="22">
        <v>0</v>
      </c>
      <c r="Z553" s="22">
        <v>0</v>
      </c>
      <c r="AA553" s="22">
        <v>0</v>
      </c>
      <c r="AB553" s="22">
        <v>1</v>
      </c>
      <c r="AC553" s="22">
        <v>0</v>
      </c>
      <c r="AD553" s="22">
        <f t="shared" si="207"/>
        <v>4</v>
      </c>
      <c r="AE553" s="22">
        <v>4</v>
      </c>
      <c r="AF553" s="23" t="str">
        <f t="shared" si="190"/>
        <v>&gt;6000</v>
      </c>
      <c r="AG553" s="18">
        <v>6646.8</v>
      </c>
      <c r="AH553" s="18">
        <v>6873</v>
      </c>
      <c r="AI553" s="27">
        <f t="shared" si="191"/>
        <v>3.3465156294546695E-2</v>
      </c>
      <c r="AP553" s="23" t="str">
        <f t="shared" si="199"/>
        <v>20–30</v>
      </c>
      <c r="AQ553" s="24">
        <v>21</v>
      </c>
      <c r="AR553" s="24">
        <v>31.3</v>
      </c>
      <c r="AS553" s="27">
        <f t="shared" si="200"/>
        <v>0.39909565982268458</v>
      </c>
      <c r="AT553" s="50"/>
      <c r="AU553" s="50"/>
      <c r="AV553" s="51"/>
      <c r="AW553" s="50"/>
      <c r="AX553" s="50"/>
      <c r="AY553" s="51"/>
      <c r="AZ553" s="18">
        <v>139.58280000000002</v>
      </c>
      <c r="BA553" s="18">
        <v>215.1249</v>
      </c>
      <c r="BB553" s="27">
        <f t="shared" si="201"/>
        <v>0.43256081611723113</v>
      </c>
      <c r="BI553" s="28">
        <v>15.124816446402349</v>
      </c>
      <c r="BK553" s="49"/>
    </row>
    <row r="554" spans="1:63" ht="13.95" customHeight="1" x14ac:dyDescent="0.25">
      <c r="A554" s="22">
        <v>551</v>
      </c>
      <c r="B554" s="22">
        <v>56</v>
      </c>
      <c r="C554" s="22" t="s">
        <v>532</v>
      </c>
      <c r="D554" s="22" t="s">
        <v>143</v>
      </c>
      <c r="E554" s="23">
        <v>0.33</v>
      </c>
      <c r="F554" s="23" t="str">
        <f t="shared" si="202"/>
        <v>≤0.5</v>
      </c>
      <c r="G554" s="24">
        <v>7.5</v>
      </c>
      <c r="H554" s="23" t="str">
        <f t="shared" si="194"/>
        <v>&gt;7.0</v>
      </c>
      <c r="M554" s="18">
        <v>215</v>
      </c>
      <c r="N554" s="25" t="str">
        <f t="shared" si="205"/>
        <v>&gt;180</v>
      </c>
      <c r="O554" s="18">
        <v>52.899000000000001</v>
      </c>
      <c r="P554" s="25" t="str">
        <f t="shared" si="206"/>
        <v>&gt;44</v>
      </c>
      <c r="Q554" s="18">
        <v>61.751999999999988</v>
      </c>
      <c r="R554" s="25" t="str">
        <f t="shared" si="208"/>
        <v>&gt;58</v>
      </c>
      <c r="S554" s="22" t="s">
        <v>8</v>
      </c>
      <c r="T554" s="40">
        <v>0.89999999999999991</v>
      </c>
      <c r="U554" s="25" t="str">
        <f t="shared" si="198"/>
        <v>&lt;1.5</v>
      </c>
      <c r="V554" s="48">
        <v>0.05</v>
      </c>
      <c r="W554" s="25" t="str">
        <f t="shared" si="197"/>
        <v>&lt;0.07</v>
      </c>
      <c r="X554" s="22">
        <v>3</v>
      </c>
      <c r="Y554" s="22">
        <v>0</v>
      </c>
      <c r="Z554" s="22">
        <v>1</v>
      </c>
      <c r="AA554" s="22">
        <v>1</v>
      </c>
      <c r="AB554" s="22">
        <v>1</v>
      </c>
      <c r="AC554" s="22">
        <v>0</v>
      </c>
      <c r="AD554" s="22">
        <f t="shared" si="207"/>
        <v>9</v>
      </c>
      <c r="AE554" s="22">
        <v>4</v>
      </c>
      <c r="AF554" s="23" t="str">
        <f t="shared" si="190"/>
        <v>4000–6000</v>
      </c>
      <c r="AG554" s="18">
        <v>5600</v>
      </c>
      <c r="AH554" s="18">
        <v>5800</v>
      </c>
      <c r="AI554" s="27">
        <f t="shared" si="191"/>
        <v>3.5091319811270193E-2</v>
      </c>
      <c r="AJ554" s="18">
        <v>5700</v>
      </c>
      <c r="AK554" s="18">
        <v>5700</v>
      </c>
      <c r="AL554" s="27">
        <f>LN(AK554/AJ554)</f>
        <v>0</v>
      </c>
      <c r="AM554" s="18">
        <v>11300</v>
      </c>
      <c r="AN554" s="18">
        <v>11500</v>
      </c>
      <c r="AO554" s="27">
        <f>LN(AN554/AM554)</f>
        <v>1.7544309650909525E-2</v>
      </c>
      <c r="AP554" s="23" t="str">
        <f t="shared" si="199"/>
        <v>20–30</v>
      </c>
      <c r="AQ554" s="24">
        <v>24.628399999999999</v>
      </c>
      <c r="AR554" s="24">
        <v>38.7669</v>
      </c>
      <c r="AS554" s="27">
        <f t="shared" si="200"/>
        <v>0.4536665411617804</v>
      </c>
      <c r="AT554" s="50"/>
      <c r="AU554" s="50"/>
      <c r="AV554" s="51"/>
      <c r="AW554" s="50"/>
      <c r="AX554" s="50"/>
      <c r="AY554" s="51"/>
      <c r="AZ554" s="18">
        <v>137.96</v>
      </c>
      <c r="BA554" s="18">
        <v>225.75299999999999</v>
      </c>
      <c r="BB554" s="27">
        <f t="shared" si="201"/>
        <v>0.49247769317670098</v>
      </c>
      <c r="BI554" s="28">
        <v>15.709444444444447</v>
      </c>
      <c r="BK554" s="49"/>
    </row>
    <row r="555" spans="1:63" ht="13.95" customHeight="1" x14ac:dyDescent="0.25">
      <c r="A555" s="22">
        <v>552</v>
      </c>
      <c r="B555" s="22">
        <v>56</v>
      </c>
      <c r="C555" s="22" t="s">
        <v>532</v>
      </c>
      <c r="D555" s="22" t="s">
        <v>61</v>
      </c>
      <c r="E555" s="23">
        <v>0.33</v>
      </c>
      <c r="F555" s="23" t="str">
        <f t="shared" si="202"/>
        <v>≤0.5</v>
      </c>
      <c r="G555" s="24">
        <v>7.5</v>
      </c>
      <c r="H555" s="23" t="str">
        <f t="shared" si="194"/>
        <v>&gt;7.0</v>
      </c>
      <c r="M555" s="18">
        <v>215</v>
      </c>
      <c r="N555" s="25" t="str">
        <f t="shared" si="205"/>
        <v>&gt;180</v>
      </c>
      <c r="O555" s="18">
        <v>52.899000000000001</v>
      </c>
      <c r="P555" s="25" t="str">
        <f t="shared" si="206"/>
        <v>&gt;44</v>
      </c>
      <c r="Q555" s="18">
        <v>61.751999999999988</v>
      </c>
      <c r="R555" s="25" t="str">
        <f t="shared" si="208"/>
        <v>&gt;58</v>
      </c>
      <c r="S555" s="22" t="s">
        <v>8</v>
      </c>
      <c r="T555" s="40">
        <v>0.89999999999999991</v>
      </c>
      <c r="U555" s="25" t="str">
        <f t="shared" si="198"/>
        <v>&lt;1.5</v>
      </c>
      <c r="V555" s="48">
        <v>0.05</v>
      </c>
      <c r="W555" s="25" t="str">
        <f t="shared" si="197"/>
        <v>&lt;0.07</v>
      </c>
      <c r="X555" s="22">
        <v>3</v>
      </c>
      <c r="Y555" s="22">
        <v>0</v>
      </c>
      <c r="Z555" s="22">
        <v>1</v>
      </c>
      <c r="AA555" s="22">
        <v>1</v>
      </c>
      <c r="AB555" s="22">
        <v>1</v>
      </c>
      <c r="AC555" s="22">
        <v>0</v>
      </c>
      <c r="AD555" s="22">
        <f t="shared" si="207"/>
        <v>9</v>
      </c>
      <c r="AE555" s="22">
        <v>4</v>
      </c>
      <c r="AF555" s="23" t="str">
        <f t="shared" si="190"/>
        <v>4000–6000</v>
      </c>
      <c r="AG555" s="18">
        <v>5400</v>
      </c>
      <c r="AH555" s="18">
        <v>5500</v>
      </c>
      <c r="AI555" s="27">
        <f t="shared" si="191"/>
        <v>1.8349138668196617E-2</v>
      </c>
      <c r="AJ555" s="18">
        <v>4700</v>
      </c>
      <c r="AK555" s="18">
        <v>5600</v>
      </c>
      <c r="AL555" s="27">
        <f>LN(AK555/AJ555)</f>
        <v>0.1752040890250906</v>
      </c>
      <c r="AM555" s="18">
        <v>10100</v>
      </c>
      <c r="AN555" s="18">
        <v>11100</v>
      </c>
      <c r="AO555" s="27">
        <f>LN(AN555/AM555)</f>
        <v>9.440968447107477E-2</v>
      </c>
      <c r="AP555" s="23" t="str">
        <f t="shared" si="199"/>
        <v>20–30</v>
      </c>
      <c r="AQ555" s="24">
        <v>27.212800000000001</v>
      </c>
      <c r="AR555" s="24">
        <v>37.550699999999999</v>
      </c>
      <c r="AS555" s="27">
        <f t="shared" si="200"/>
        <v>0.32200456900197832</v>
      </c>
      <c r="AT555" s="50"/>
      <c r="AU555" s="50"/>
      <c r="AV555" s="51"/>
      <c r="AW555" s="50"/>
      <c r="AX555" s="50"/>
      <c r="AY555" s="51"/>
      <c r="AZ555" s="18">
        <v>147.15700000000001</v>
      </c>
      <c r="BA555" s="18">
        <v>203.17699999999999</v>
      </c>
      <c r="BB555" s="27">
        <f t="shared" si="201"/>
        <v>0.32257747626726596</v>
      </c>
      <c r="BI555" s="28">
        <v>11.486555555555555</v>
      </c>
      <c r="BK555" s="49"/>
    </row>
    <row r="556" spans="1:63" ht="13.95" customHeight="1" x14ac:dyDescent="0.25">
      <c r="A556" s="22">
        <v>553</v>
      </c>
      <c r="B556" s="22">
        <v>56</v>
      </c>
      <c r="C556" s="22" t="s">
        <v>532</v>
      </c>
      <c r="D556" s="22" t="s">
        <v>66</v>
      </c>
      <c r="E556" s="23">
        <v>0.33</v>
      </c>
      <c r="F556" s="23" t="str">
        <f t="shared" si="202"/>
        <v>≤0.5</v>
      </c>
      <c r="G556" s="24">
        <v>7.5</v>
      </c>
      <c r="H556" s="23" t="str">
        <f t="shared" si="194"/>
        <v>&gt;7.0</v>
      </c>
      <c r="M556" s="18">
        <v>215</v>
      </c>
      <c r="N556" s="25" t="str">
        <f t="shared" si="205"/>
        <v>&gt;180</v>
      </c>
      <c r="O556" s="18">
        <v>52.899000000000001</v>
      </c>
      <c r="P556" s="25" t="str">
        <f t="shared" si="206"/>
        <v>&gt;44</v>
      </c>
      <c r="Q556" s="18">
        <v>61.751999999999988</v>
      </c>
      <c r="R556" s="25" t="str">
        <f t="shared" si="208"/>
        <v>&gt;58</v>
      </c>
      <c r="S556" s="22" t="s">
        <v>8</v>
      </c>
      <c r="T556" s="40">
        <v>0.89999999999999991</v>
      </c>
      <c r="U556" s="25" t="str">
        <f t="shared" si="198"/>
        <v>&lt;1.5</v>
      </c>
      <c r="V556" s="48">
        <v>0.05</v>
      </c>
      <c r="W556" s="25" t="str">
        <f t="shared" si="197"/>
        <v>&lt;0.07</v>
      </c>
      <c r="X556" s="22">
        <v>3</v>
      </c>
      <c r="Y556" s="22">
        <v>0</v>
      </c>
      <c r="Z556" s="22">
        <v>1</v>
      </c>
      <c r="AA556" s="22">
        <v>1</v>
      </c>
      <c r="AB556" s="22">
        <v>1</v>
      </c>
      <c r="AC556" s="22">
        <v>0</v>
      </c>
      <c r="AD556" s="22">
        <f t="shared" si="207"/>
        <v>9</v>
      </c>
      <c r="AE556" s="22">
        <v>4</v>
      </c>
      <c r="AF556" s="23" t="str">
        <f t="shared" si="190"/>
        <v>4000–6000</v>
      </c>
      <c r="AG556" s="18">
        <v>4800</v>
      </c>
      <c r="AH556" s="18">
        <v>5600</v>
      </c>
      <c r="AI556" s="27">
        <f t="shared" si="191"/>
        <v>0.15415067982725836</v>
      </c>
      <c r="AJ556" s="18">
        <v>5300</v>
      </c>
      <c r="AK556" s="18">
        <v>5100</v>
      </c>
      <c r="AL556" s="27">
        <f>LN(AK556/AJ556)</f>
        <v>-3.8466280827796052E-2</v>
      </c>
      <c r="AM556" s="18">
        <v>10100</v>
      </c>
      <c r="AN556" s="18">
        <v>10700</v>
      </c>
      <c r="AO556" s="27">
        <f>LN(AN556/AM556)</f>
        <v>5.7708317620646772E-2</v>
      </c>
      <c r="AP556" s="23" t="str">
        <f t="shared" si="199"/>
        <v>20–30</v>
      </c>
      <c r="AQ556" s="24">
        <v>25.540500000000002</v>
      </c>
      <c r="AR556" s="24">
        <v>38.462800000000001</v>
      </c>
      <c r="AS556" s="27">
        <f t="shared" si="200"/>
        <v>0.4094261128760755</v>
      </c>
      <c r="AT556" s="50"/>
      <c r="AU556" s="50"/>
      <c r="AV556" s="51"/>
      <c r="AW556" s="50"/>
      <c r="AX556" s="50"/>
      <c r="AY556" s="51"/>
      <c r="AZ556" s="18">
        <v>123.746</v>
      </c>
      <c r="BA556" s="18">
        <v>214.047</v>
      </c>
      <c r="BB556" s="27">
        <f t="shared" si="201"/>
        <v>0.54796453938171008</v>
      </c>
      <c r="BI556" s="28">
        <v>14.358111111111112</v>
      </c>
      <c r="BK556" s="49"/>
    </row>
    <row r="557" spans="1:63" ht="13.95" customHeight="1" x14ac:dyDescent="0.25">
      <c r="A557" s="22">
        <v>554</v>
      </c>
      <c r="B557" s="22">
        <v>57</v>
      </c>
      <c r="C557" s="22" t="s">
        <v>533</v>
      </c>
      <c r="D557" s="22" t="s">
        <v>144</v>
      </c>
      <c r="E557" s="23">
        <v>0.68</v>
      </c>
      <c r="F557" s="23" t="str">
        <f t="shared" si="202"/>
        <v>&gt;0.5</v>
      </c>
      <c r="G557" s="24">
        <v>7.9</v>
      </c>
      <c r="H557" s="23" t="str">
        <f t="shared" si="194"/>
        <v>&gt;7.0</v>
      </c>
      <c r="I557" s="23">
        <v>4.3</v>
      </c>
      <c r="J557" s="23" t="str">
        <f t="shared" ref="J557:J600" si="209">IF(I557&gt;15,"&gt;15","≤15")</f>
        <v>≤15</v>
      </c>
      <c r="K557" s="24">
        <v>5.4</v>
      </c>
      <c r="L557" s="23" t="str">
        <f t="shared" ref="L557:L600" si="210">IF(K557&gt;20,"&gt;20",IF(K557&gt;10,"10–20","&lt;10"))</f>
        <v>&lt;10</v>
      </c>
      <c r="M557" s="18">
        <v>270</v>
      </c>
      <c r="N557" s="25" t="str">
        <f t="shared" si="205"/>
        <v>&gt;180</v>
      </c>
      <c r="O557" s="18">
        <v>40.303999999999995</v>
      </c>
      <c r="P557" s="25" t="str">
        <f t="shared" si="206"/>
        <v>26–44</v>
      </c>
      <c r="Q557" s="18">
        <v>49.8</v>
      </c>
      <c r="R557" s="25" t="str">
        <f t="shared" si="208"/>
        <v>25–58</v>
      </c>
      <c r="S557" s="22" t="s">
        <v>8</v>
      </c>
      <c r="T557" s="40">
        <v>2.5</v>
      </c>
      <c r="U557" s="25" t="str">
        <f t="shared" si="198"/>
        <v>1.5–3</v>
      </c>
      <c r="V557" s="48">
        <v>0.25</v>
      </c>
      <c r="W557" s="25" t="str">
        <f t="shared" si="197"/>
        <v>&gt;0.11</v>
      </c>
      <c r="X557" s="22">
        <v>2</v>
      </c>
      <c r="Y557" s="22">
        <v>0</v>
      </c>
      <c r="Z557" s="22">
        <v>0</v>
      </c>
      <c r="AA557" s="22">
        <v>0</v>
      </c>
      <c r="AB557" s="22">
        <v>1</v>
      </c>
      <c r="AC557" s="22">
        <v>1</v>
      </c>
      <c r="AD557" s="22">
        <f t="shared" si="207"/>
        <v>9</v>
      </c>
      <c r="AE557" s="22">
        <v>3</v>
      </c>
      <c r="AF557" s="23" t="str">
        <f t="shared" si="190"/>
        <v>4000–6000</v>
      </c>
      <c r="AG557" s="18">
        <v>4246.6852262539524</v>
      </c>
      <c r="AH557" s="18">
        <v>4176.8964202540619</v>
      </c>
      <c r="AI557" s="27">
        <f t="shared" si="191"/>
        <v>-1.6570244289132306E-2</v>
      </c>
      <c r="AP557" s="23" t="str">
        <f t="shared" si="199"/>
        <v>&lt;20</v>
      </c>
      <c r="AQ557" s="24">
        <v>19.073699999999999</v>
      </c>
      <c r="AR557" s="24">
        <v>41.178899999999999</v>
      </c>
      <c r="AS557" s="27">
        <f t="shared" si="200"/>
        <v>0.76961556643014628</v>
      </c>
      <c r="AT557" s="50"/>
      <c r="AU557" s="50"/>
      <c r="AV557" s="51"/>
      <c r="AW557" s="50"/>
      <c r="AX557" s="50"/>
      <c r="AY557" s="51"/>
      <c r="AZ557" s="18">
        <v>81</v>
      </c>
      <c r="BA557" s="18">
        <v>172</v>
      </c>
      <c r="BB557" s="27">
        <f t="shared" si="201"/>
        <v>0.75304532214101427</v>
      </c>
      <c r="BI557" s="28">
        <v>8.8420799999999993</v>
      </c>
      <c r="BK557" s="49"/>
    </row>
    <row r="558" spans="1:63" ht="13.95" customHeight="1" x14ac:dyDescent="0.25">
      <c r="A558" s="22">
        <v>555</v>
      </c>
      <c r="B558" s="22">
        <v>57</v>
      </c>
      <c r="C558" s="22" t="s">
        <v>533</v>
      </c>
      <c r="D558" s="22" t="s">
        <v>145</v>
      </c>
      <c r="E558" s="23">
        <v>0.68</v>
      </c>
      <c r="F558" s="23" t="str">
        <f t="shared" si="202"/>
        <v>&gt;0.5</v>
      </c>
      <c r="G558" s="24">
        <v>7.9</v>
      </c>
      <c r="H558" s="23" t="str">
        <f t="shared" si="194"/>
        <v>&gt;7.0</v>
      </c>
      <c r="I558" s="23">
        <v>4.3</v>
      </c>
      <c r="J558" s="23" t="str">
        <f t="shared" si="209"/>
        <v>≤15</v>
      </c>
      <c r="K558" s="24">
        <v>5.4</v>
      </c>
      <c r="L558" s="23" t="str">
        <f t="shared" si="210"/>
        <v>&lt;10</v>
      </c>
      <c r="M558" s="18">
        <v>270</v>
      </c>
      <c r="N558" s="25" t="str">
        <f t="shared" si="205"/>
        <v>&gt;180</v>
      </c>
      <c r="O558" s="18">
        <v>40.303999999999995</v>
      </c>
      <c r="P558" s="25" t="str">
        <f t="shared" si="206"/>
        <v>26–44</v>
      </c>
      <c r="Q558" s="18">
        <v>49.8</v>
      </c>
      <c r="R558" s="25" t="str">
        <f t="shared" si="208"/>
        <v>25–58</v>
      </c>
      <c r="S558" s="22" t="s">
        <v>8</v>
      </c>
      <c r="T558" s="40">
        <v>2.5</v>
      </c>
      <c r="U558" s="25" t="str">
        <f t="shared" si="198"/>
        <v>1.5–3</v>
      </c>
      <c r="V558" s="48">
        <v>0.25</v>
      </c>
      <c r="W558" s="25" t="str">
        <f t="shared" si="197"/>
        <v>&gt;0.11</v>
      </c>
      <c r="X558" s="22">
        <v>2</v>
      </c>
      <c r="Y558" s="22">
        <v>0</v>
      </c>
      <c r="Z558" s="22">
        <v>0</v>
      </c>
      <c r="AA558" s="22">
        <v>0</v>
      </c>
      <c r="AB558" s="22">
        <v>1</v>
      </c>
      <c r="AC558" s="22">
        <v>1</v>
      </c>
      <c r="AD558" s="22">
        <f t="shared" si="207"/>
        <v>9</v>
      </c>
      <c r="AE558" s="22">
        <v>3</v>
      </c>
      <c r="AF558" s="23" t="str">
        <f t="shared" si="190"/>
        <v>2000–4000</v>
      </c>
      <c r="AG558" s="18">
        <v>3719.8832528948324</v>
      </c>
      <c r="AH558" s="18">
        <v>3672.2981389383549</v>
      </c>
      <c r="AI558" s="27">
        <f t="shared" si="191"/>
        <v>-1.2874622178509177E-2</v>
      </c>
      <c r="AP558" s="23" t="str">
        <f t="shared" si="199"/>
        <v>20–30</v>
      </c>
      <c r="AQ558" s="24">
        <v>20.968399999999999</v>
      </c>
      <c r="AR558" s="24">
        <v>54.189500000000002</v>
      </c>
      <c r="AS558" s="27">
        <f t="shared" si="200"/>
        <v>0.94947062021340989</v>
      </c>
      <c r="AT558" s="50"/>
      <c r="AU558" s="50"/>
      <c r="AV558" s="51"/>
      <c r="AW558" s="50"/>
      <c r="AX558" s="50"/>
      <c r="AY558" s="51"/>
      <c r="AZ558" s="18">
        <v>78</v>
      </c>
      <c r="BA558" s="18">
        <v>199</v>
      </c>
      <c r="BB558" s="27">
        <f t="shared" si="201"/>
        <v>0.93659599803490057</v>
      </c>
      <c r="BI558" s="28">
        <v>13.288440000000003</v>
      </c>
      <c r="BK558" s="49"/>
    </row>
    <row r="559" spans="1:63" ht="13.95" customHeight="1" x14ac:dyDescent="0.25">
      <c r="A559" s="22">
        <v>556</v>
      </c>
      <c r="B559" s="22">
        <v>57</v>
      </c>
      <c r="C559" s="22" t="s">
        <v>533</v>
      </c>
      <c r="D559" s="22" t="s">
        <v>24</v>
      </c>
      <c r="E559" s="23">
        <v>0.68</v>
      </c>
      <c r="F559" s="23" t="str">
        <f t="shared" si="202"/>
        <v>&gt;0.5</v>
      </c>
      <c r="G559" s="24">
        <v>7.9</v>
      </c>
      <c r="H559" s="23" t="str">
        <f t="shared" si="194"/>
        <v>&gt;7.0</v>
      </c>
      <c r="I559" s="23">
        <v>4.3</v>
      </c>
      <c r="J559" s="23" t="str">
        <f t="shared" si="209"/>
        <v>≤15</v>
      </c>
      <c r="K559" s="24">
        <v>5.4</v>
      </c>
      <c r="L559" s="23" t="str">
        <f t="shared" si="210"/>
        <v>&lt;10</v>
      </c>
      <c r="M559" s="18">
        <v>270</v>
      </c>
      <c r="N559" s="25" t="str">
        <f t="shared" si="205"/>
        <v>&gt;180</v>
      </c>
      <c r="O559" s="18">
        <v>40.303999999999995</v>
      </c>
      <c r="P559" s="25" t="str">
        <f t="shared" si="206"/>
        <v>26–44</v>
      </c>
      <c r="Q559" s="18">
        <v>49.8</v>
      </c>
      <c r="R559" s="25" t="str">
        <f t="shared" si="208"/>
        <v>25–58</v>
      </c>
      <c r="S559" s="22" t="s">
        <v>8</v>
      </c>
      <c r="T559" s="40">
        <v>2.5</v>
      </c>
      <c r="U559" s="25" t="str">
        <f t="shared" si="198"/>
        <v>1.5–3</v>
      </c>
      <c r="V559" s="48">
        <v>0.25</v>
      </c>
      <c r="W559" s="25" t="str">
        <f t="shared" si="197"/>
        <v>&gt;0.11</v>
      </c>
      <c r="X559" s="22">
        <v>2</v>
      </c>
      <c r="Y559" s="22">
        <v>0</v>
      </c>
      <c r="Z559" s="22">
        <v>0</v>
      </c>
      <c r="AA559" s="22">
        <v>0</v>
      </c>
      <c r="AB559" s="22">
        <v>1</v>
      </c>
      <c r="AC559" s="22">
        <v>1</v>
      </c>
      <c r="AD559" s="22">
        <f t="shared" si="207"/>
        <v>9</v>
      </c>
      <c r="AE559" s="22">
        <v>3</v>
      </c>
      <c r="AF559" s="23" t="str">
        <f t="shared" si="190"/>
        <v>4000–6000</v>
      </c>
      <c r="AG559" s="18">
        <v>4196.7913622403239</v>
      </c>
      <c r="AH559" s="18">
        <v>4126.7762508237756</v>
      </c>
      <c r="AI559" s="27">
        <f t="shared" si="191"/>
        <v>-1.6823738588088315E-2</v>
      </c>
      <c r="AP559" s="23" t="str">
        <f t="shared" si="199"/>
        <v>20–30</v>
      </c>
      <c r="AQ559" s="24">
        <v>20.968399999999999</v>
      </c>
      <c r="AR559" s="24">
        <v>47.494700000000002</v>
      </c>
      <c r="AS559" s="27">
        <f t="shared" si="200"/>
        <v>0.81760158334039901</v>
      </c>
      <c r="AT559" s="50"/>
      <c r="AU559" s="50"/>
      <c r="AV559" s="51"/>
      <c r="AW559" s="50"/>
      <c r="AX559" s="50"/>
      <c r="AY559" s="51"/>
      <c r="AZ559" s="18">
        <v>88</v>
      </c>
      <c r="BA559" s="18">
        <v>196</v>
      </c>
      <c r="BB559" s="27">
        <f t="shared" si="201"/>
        <v>0.80077784475231062</v>
      </c>
      <c r="BI559" s="28">
        <v>10.610520000000001</v>
      </c>
      <c r="BK559" s="49"/>
    </row>
    <row r="560" spans="1:63" ht="13.95" customHeight="1" x14ac:dyDescent="0.25">
      <c r="A560" s="22">
        <v>557</v>
      </c>
      <c r="B560" s="22">
        <v>57</v>
      </c>
      <c r="C560" s="22" t="s">
        <v>533</v>
      </c>
      <c r="D560" s="22" t="s">
        <v>24</v>
      </c>
      <c r="E560" s="23">
        <v>0.68</v>
      </c>
      <c r="F560" s="23" t="str">
        <f t="shared" si="202"/>
        <v>&gt;0.5</v>
      </c>
      <c r="G560" s="24">
        <v>7.9</v>
      </c>
      <c r="H560" s="23" t="str">
        <f t="shared" si="194"/>
        <v>&gt;7.0</v>
      </c>
      <c r="I560" s="23">
        <v>4.3</v>
      </c>
      <c r="J560" s="23" t="str">
        <f t="shared" si="209"/>
        <v>≤15</v>
      </c>
      <c r="K560" s="24">
        <v>5.4</v>
      </c>
      <c r="L560" s="23" t="str">
        <f t="shared" si="210"/>
        <v>&lt;10</v>
      </c>
      <c r="M560" s="18">
        <v>270</v>
      </c>
      <c r="N560" s="25" t="str">
        <f t="shared" si="205"/>
        <v>&gt;180</v>
      </c>
      <c r="O560" s="18">
        <v>40.303999999999995</v>
      </c>
      <c r="P560" s="25" t="str">
        <f t="shared" si="206"/>
        <v>26–44</v>
      </c>
      <c r="Q560" s="18">
        <v>49.8</v>
      </c>
      <c r="R560" s="25" t="str">
        <f t="shared" si="208"/>
        <v>25–58</v>
      </c>
      <c r="S560" s="22" t="s">
        <v>8</v>
      </c>
      <c r="T560" s="40">
        <v>2.5</v>
      </c>
      <c r="U560" s="25" t="str">
        <f t="shared" si="198"/>
        <v>1.5–3</v>
      </c>
      <c r="V560" s="48">
        <v>0.25</v>
      </c>
      <c r="W560" s="25" t="str">
        <f t="shared" si="197"/>
        <v>&gt;0.11</v>
      </c>
      <c r="X560" s="22">
        <v>2</v>
      </c>
      <c r="Y560" s="22">
        <v>0</v>
      </c>
      <c r="Z560" s="22">
        <v>0</v>
      </c>
      <c r="AA560" s="22">
        <v>0</v>
      </c>
      <c r="AB560" s="22">
        <v>1</v>
      </c>
      <c r="AC560" s="22">
        <v>1</v>
      </c>
      <c r="AD560" s="22">
        <f t="shared" si="207"/>
        <v>9</v>
      </c>
      <c r="AE560" s="22">
        <v>3</v>
      </c>
      <c r="AF560" s="23" t="str">
        <f t="shared" si="190"/>
        <v>4000–6000</v>
      </c>
      <c r="AG560" s="18">
        <v>4218.75</v>
      </c>
      <c r="AH560" s="18">
        <v>4174.6338002578323</v>
      </c>
      <c r="AI560" s="27">
        <f t="shared" si="191"/>
        <v>-1.051223369594557E-2</v>
      </c>
      <c r="AP560" s="23" t="str">
        <f t="shared" si="199"/>
        <v>&lt;20</v>
      </c>
      <c r="AQ560" s="24">
        <v>19.2</v>
      </c>
      <c r="AR560" s="24">
        <v>46.2316</v>
      </c>
      <c r="AS560" s="27">
        <f t="shared" si="200"/>
        <v>0.87875326792839237</v>
      </c>
      <c r="AT560" s="50"/>
      <c r="AU560" s="50"/>
      <c r="AV560" s="51"/>
      <c r="AW560" s="50"/>
      <c r="AX560" s="50"/>
      <c r="AY560" s="51"/>
      <c r="AZ560" s="18">
        <v>81</v>
      </c>
      <c r="BA560" s="18">
        <v>193</v>
      </c>
      <c r="BB560" s="27">
        <f t="shared" si="201"/>
        <v>0.86824103423244681</v>
      </c>
      <c r="BI560" s="28">
        <v>10.81264</v>
      </c>
      <c r="BK560" s="49"/>
    </row>
    <row r="561" spans="1:63" ht="13.95" customHeight="1" x14ac:dyDescent="0.25">
      <c r="A561" s="22">
        <v>558</v>
      </c>
      <c r="B561" s="22">
        <v>58</v>
      </c>
      <c r="C561" s="22" t="s">
        <v>473</v>
      </c>
      <c r="D561" s="22" t="s">
        <v>30</v>
      </c>
      <c r="E561" s="23">
        <v>0.65</v>
      </c>
      <c r="F561" s="23" t="str">
        <f t="shared" si="202"/>
        <v>&gt;0.5</v>
      </c>
      <c r="G561" s="24">
        <v>7.7</v>
      </c>
      <c r="H561" s="23" t="str">
        <f t="shared" si="194"/>
        <v>&gt;7.0</v>
      </c>
      <c r="I561" s="23">
        <v>15</v>
      </c>
      <c r="J561" s="23" t="str">
        <f t="shared" si="209"/>
        <v>≤15</v>
      </c>
      <c r="K561" s="24">
        <v>5.6891999999999996</v>
      </c>
      <c r="L561" s="23" t="str">
        <f t="shared" si="210"/>
        <v>&lt;10</v>
      </c>
      <c r="M561" s="18">
        <v>190</v>
      </c>
      <c r="N561" s="25" t="str">
        <f t="shared" si="205"/>
        <v>&gt;180</v>
      </c>
      <c r="O561" s="18">
        <v>80.60799999999999</v>
      </c>
      <c r="P561" s="25" t="str">
        <f t="shared" si="206"/>
        <v>&gt;44</v>
      </c>
      <c r="S561" s="22" t="s">
        <v>8</v>
      </c>
      <c r="T561" s="40">
        <v>0.66</v>
      </c>
      <c r="U561" s="25" t="str">
        <f t="shared" si="198"/>
        <v>&lt;1.5</v>
      </c>
      <c r="AE561" s="22">
        <v>3</v>
      </c>
      <c r="AF561" s="23" t="str">
        <f t="shared" si="190"/>
        <v>&lt;2000</v>
      </c>
      <c r="AG561" s="18">
        <v>1173.3304000000001</v>
      </c>
      <c r="AH561" s="18">
        <v>4008.8928000000005</v>
      </c>
      <c r="AI561" s="27">
        <f t="shared" si="191"/>
        <v>1.2286688925287128</v>
      </c>
      <c r="AP561" s="23" t="str">
        <f t="shared" si="199"/>
        <v>20–30</v>
      </c>
      <c r="AQ561" s="24">
        <v>24.708600000000001</v>
      </c>
      <c r="AR561" s="24">
        <v>28.0215</v>
      </c>
      <c r="AS561" s="27">
        <f t="shared" si="200"/>
        <v>0.12582071149494745</v>
      </c>
      <c r="AT561" s="50"/>
      <c r="AU561" s="50"/>
      <c r="AV561" s="51"/>
      <c r="AW561" s="50"/>
      <c r="AX561" s="50"/>
      <c r="AY561" s="51"/>
      <c r="AZ561" s="18">
        <v>28.991351521440002</v>
      </c>
      <c r="BA561" s="18">
        <v>112.33518959520002</v>
      </c>
      <c r="BB561" s="27">
        <f t="shared" si="201"/>
        <v>1.3544896040236603</v>
      </c>
      <c r="BI561" s="28">
        <v>5.0195454545454528</v>
      </c>
      <c r="BK561" s="49"/>
    </row>
    <row r="562" spans="1:63" ht="13.95" customHeight="1" x14ac:dyDescent="0.25">
      <c r="A562" s="22">
        <v>559</v>
      </c>
      <c r="B562" s="22">
        <v>58</v>
      </c>
      <c r="C562" s="22" t="s">
        <v>473</v>
      </c>
      <c r="D562" s="22" t="s">
        <v>30</v>
      </c>
      <c r="E562" s="23">
        <v>0.65</v>
      </c>
      <c r="F562" s="23" t="str">
        <f t="shared" si="202"/>
        <v>&gt;0.5</v>
      </c>
      <c r="G562" s="24">
        <v>7.7</v>
      </c>
      <c r="H562" s="23" t="str">
        <f t="shared" si="194"/>
        <v>&gt;7.0</v>
      </c>
      <c r="I562" s="23">
        <v>15</v>
      </c>
      <c r="J562" s="23" t="str">
        <f t="shared" si="209"/>
        <v>≤15</v>
      </c>
      <c r="K562" s="24">
        <v>5.6891999999999996</v>
      </c>
      <c r="L562" s="23" t="str">
        <f t="shared" si="210"/>
        <v>&lt;10</v>
      </c>
      <c r="M562" s="18">
        <v>190</v>
      </c>
      <c r="N562" s="25" t="str">
        <f t="shared" si="205"/>
        <v>&gt;180</v>
      </c>
      <c r="O562" s="18">
        <v>80.60799999999999</v>
      </c>
      <c r="P562" s="25" t="str">
        <f t="shared" si="206"/>
        <v>&gt;44</v>
      </c>
      <c r="S562" s="22" t="s">
        <v>8</v>
      </c>
      <c r="T562" s="40">
        <v>0.66</v>
      </c>
      <c r="U562" s="25" t="str">
        <f t="shared" si="198"/>
        <v>&lt;1.5</v>
      </c>
      <c r="AE562" s="22">
        <v>3</v>
      </c>
      <c r="AF562" s="23" t="str">
        <f t="shared" si="190"/>
        <v>&lt;2000</v>
      </c>
      <c r="AG562" s="18">
        <v>1173.3304000000001</v>
      </c>
      <c r="AH562" s="18">
        <v>2525.9256</v>
      </c>
      <c r="AI562" s="27">
        <f t="shared" si="191"/>
        <v>0.76676136887404989</v>
      </c>
      <c r="AP562" s="23" t="str">
        <f t="shared" si="199"/>
        <v>20–30</v>
      </c>
      <c r="AQ562" s="24">
        <v>24.708600000000001</v>
      </c>
      <c r="AR562" s="24">
        <v>31.334399999999999</v>
      </c>
      <c r="AS562" s="27">
        <f t="shared" si="200"/>
        <v>0.23756517440400959</v>
      </c>
      <c r="AT562" s="50"/>
      <c r="AU562" s="50"/>
      <c r="AV562" s="51"/>
      <c r="AW562" s="50"/>
      <c r="AX562" s="50"/>
      <c r="AY562" s="51"/>
      <c r="AZ562" s="18">
        <v>28.991351521440002</v>
      </c>
      <c r="BA562" s="18">
        <v>79.148363120639999</v>
      </c>
      <c r="BB562" s="27">
        <f t="shared" si="201"/>
        <v>1.0043265432780595</v>
      </c>
      <c r="BI562" s="28">
        <v>10.039090909090906</v>
      </c>
      <c r="BK562" s="49"/>
    </row>
    <row r="563" spans="1:63" ht="13.95" customHeight="1" x14ac:dyDescent="0.25">
      <c r="A563" s="22">
        <v>560</v>
      </c>
      <c r="B563" s="22">
        <v>58</v>
      </c>
      <c r="C563" s="22" t="s">
        <v>473</v>
      </c>
      <c r="D563" s="22" t="s">
        <v>146</v>
      </c>
      <c r="E563" s="23">
        <v>0.65</v>
      </c>
      <c r="F563" s="23" t="str">
        <f t="shared" si="202"/>
        <v>&gt;0.5</v>
      </c>
      <c r="G563" s="24">
        <v>7.7</v>
      </c>
      <c r="H563" s="23" t="str">
        <f t="shared" si="194"/>
        <v>&gt;7.0</v>
      </c>
      <c r="I563" s="23">
        <v>15</v>
      </c>
      <c r="J563" s="23" t="str">
        <f t="shared" si="209"/>
        <v>≤15</v>
      </c>
      <c r="K563" s="24">
        <v>5.6891999999999996</v>
      </c>
      <c r="L563" s="23" t="str">
        <f t="shared" si="210"/>
        <v>&lt;10</v>
      </c>
      <c r="M563" s="18">
        <v>190</v>
      </c>
      <c r="N563" s="25" t="str">
        <f t="shared" si="205"/>
        <v>&gt;180</v>
      </c>
      <c r="O563" s="18">
        <v>80.60799999999999</v>
      </c>
      <c r="P563" s="25" t="str">
        <f t="shared" si="206"/>
        <v>&gt;44</v>
      </c>
      <c r="S563" s="22" t="s">
        <v>8</v>
      </c>
      <c r="T563" s="40">
        <v>0.66</v>
      </c>
      <c r="U563" s="25" t="str">
        <f t="shared" si="198"/>
        <v>&lt;1.5</v>
      </c>
      <c r="AE563" s="22">
        <v>3</v>
      </c>
      <c r="AF563" s="23" t="str">
        <f t="shared" si="190"/>
        <v>&lt;2000</v>
      </c>
      <c r="AG563" s="18">
        <v>1287.4048</v>
      </c>
      <c r="AH563" s="18">
        <v>4497.7767999999996</v>
      </c>
      <c r="AI563" s="27">
        <f t="shared" si="191"/>
        <v>1.2509548211773072</v>
      </c>
      <c r="AP563" s="23" t="str">
        <f t="shared" si="199"/>
        <v>20–30</v>
      </c>
      <c r="AQ563" s="24">
        <v>25.2607</v>
      </c>
      <c r="AR563" s="24">
        <v>21.947900000000001</v>
      </c>
      <c r="AS563" s="27">
        <f t="shared" si="200"/>
        <v>-0.14057836537314061</v>
      </c>
      <c r="AT563" s="50"/>
      <c r="AU563" s="50"/>
      <c r="AV563" s="51"/>
      <c r="AW563" s="50"/>
      <c r="AX563" s="50"/>
      <c r="AY563" s="51"/>
      <c r="AZ563" s="18">
        <v>32.520746431360003</v>
      </c>
      <c r="BA563" s="18">
        <v>98.716755428719992</v>
      </c>
      <c r="BB563" s="27">
        <f t="shared" si="201"/>
        <v>1.1103764558041664</v>
      </c>
      <c r="BI563" s="28">
        <v>-5.0193939393939377</v>
      </c>
      <c r="BK563" s="49"/>
    </row>
    <row r="564" spans="1:63" ht="13.95" customHeight="1" x14ac:dyDescent="0.25">
      <c r="A564" s="22">
        <v>561</v>
      </c>
      <c r="B564" s="22">
        <v>58</v>
      </c>
      <c r="C564" s="22" t="s">
        <v>473</v>
      </c>
      <c r="D564" s="22" t="s">
        <v>30</v>
      </c>
      <c r="E564" s="23">
        <v>0.65</v>
      </c>
      <c r="F564" s="23" t="str">
        <f t="shared" si="202"/>
        <v>&gt;0.5</v>
      </c>
      <c r="G564" s="24">
        <v>7.7</v>
      </c>
      <c r="H564" s="23" t="str">
        <f t="shared" si="194"/>
        <v>&gt;7.0</v>
      </c>
      <c r="I564" s="23">
        <v>15</v>
      </c>
      <c r="J564" s="23" t="str">
        <f t="shared" si="209"/>
        <v>≤15</v>
      </c>
      <c r="K564" s="24">
        <v>5.6891999999999996</v>
      </c>
      <c r="L564" s="23" t="str">
        <f t="shared" si="210"/>
        <v>&lt;10</v>
      </c>
      <c r="M564" s="18">
        <v>190</v>
      </c>
      <c r="N564" s="25" t="str">
        <f t="shared" si="205"/>
        <v>&gt;180</v>
      </c>
      <c r="O564" s="18">
        <v>80.60799999999999</v>
      </c>
      <c r="P564" s="25" t="str">
        <f t="shared" si="206"/>
        <v>&gt;44</v>
      </c>
      <c r="S564" s="22" t="s">
        <v>8</v>
      </c>
      <c r="T564" s="40">
        <v>0.66</v>
      </c>
      <c r="U564" s="25" t="str">
        <f t="shared" si="198"/>
        <v>&lt;1.5</v>
      </c>
      <c r="AE564" s="22">
        <v>3</v>
      </c>
      <c r="AF564" s="23" t="str">
        <f t="shared" si="190"/>
        <v>&lt;2000</v>
      </c>
      <c r="AG564" s="18">
        <v>1287.4048</v>
      </c>
      <c r="AH564" s="18">
        <v>2525.9256</v>
      </c>
      <c r="AI564" s="27">
        <f t="shared" si="191"/>
        <v>0.67397916073846531</v>
      </c>
      <c r="AP564" s="23" t="str">
        <f t="shared" si="199"/>
        <v>20–30</v>
      </c>
      <c r="AQ564" s="24">
        <v>25.2607</v>
      </c>
      <c r="AR564" s="24">
        <v>32.024500000000003</v>
      </c>
      <c r="AS564" s="27">
        <f t="shared" si="200"/>
        <v>0.23725140652273072</v>
      </c>
      <c r="AT564" s="50"/>
      <c r="AU564" s="50"/>
      <c r="AV564" s="51"/>
      <c r="AW564" s="50"/>
      <c r="AX564" s="50"/>
      <c r="AY564" s="51"/>
      <c r="AZ564" s="18">
        <v>32.520746431360003</v>
      </c>
      <c r="BA564" s="18">
        <v>80.891504377200008</v>
      </c>
      <c r="BB564" s="27">
        <f t="shared" si="201"/>
        <v>0.91123056726119589</v>
      </c>
      <c r="BI564" s="28">
        <v>10.248181818181823</v>
      </c>
      <c r="BK564" s="49"/>
    </row>
    <row r="565" spans="1:63" ht="13.95" customHeight="1" x14ac:dyDescent="0.25">
      <c r="A565" s="22">
        <v>562</v>
      </c>
      <c r="B565" s="22">
        <v>58</v>
      </c>
      <c r="C565" s="22" t="s">
        <v>473</v>
      </c>
      <c r="D565" s="22" t="s">
        <v>30</v>
      </c>
      <c r="E565" s="23">
        <v>0.65</v>
      </c>
      <c r="F565" s="23" t="str">
        <f t="shared" si="202"/>
        <v>&gt;0.5</v>
      </c>
      <c r="G565" s="24">
        <v>7.7</v>
      </c>
      <c r="H565" s="23" t="str">
        <f t="shared" si="194"/>
        <v>&gt;7.0</v>
      </c>
      <c r="I565" s="23">
        <v>15</v>
      </c>
      <c r="J565" s="23" t="str">
        <f t="shared" si="209"/>
        <v>≤15</v>
      </c>
      <c r="K565" s="24">
        <v>5.6891999999999996</v>
      </c>
      <c r="L565" s="23" t="str">
        <f t="shared" si="210"/>
        <v>&lt;10</v>
      </c>
      <c r="M565" s="18">
        <v>190</v>
      </c>
      <c r="N565" s="25" t="str">
        <f t="shared" si="205"/>
        <v>&gt;180</v>
      </c>
      <c r="O565" s="18">
        <v>80.60799999999999</v>
      </c>
      <c r="P565" s="25" t="str">
        <f t="shared" si="206"/>
        <v>&gt;44</v>
      </c>
      <c r="S565" s="22" t="s">
        <v>8</v>
      </c>
      <c r="T565" s="40">
        <v>0.66</v>
      </c>
      <c r="U565" s="25" t="str">
        <f t="shared" si="198"/>
        <v>&lt;1.5</v>
      </c>
      <c r="AE565" s="22">
        <v>3</v>
      </c>
      <c r="AF565" s="23" t="str">
        <f t="shared" si="190"/>
        <v>&lt;2000</v>
      </c>
      <c r="AG565" s="18">
        <v>1320</v>
      </c>
      <c r="AH565" s="18">
        <v>3829.6280000000002</v>
      </c>
      <c r="AI565" s="27">
        <f t="shared" si="191"/>
        <v>1.0651359339397148</v>
      </c>
      <c r="AP565" s="23" t="str">
        <f t="shared" si="199"/>
        <v>20–30</v>
      </c>
      <c r="AQ565" s="24">
        <v>29.401800000000001</v>
      </c>
      <c r="AR565" s="24">
        <v>36.0276</v>
      </c>
      <c r="AS565" s="27">
        <f t="shared" si="200"/>
        <v>0.20322941442372194</v>
      </c>
      <c r="AT565" s="50"/>
      <c r="AU565" s="50"/>
      <c r="AV565" s="51"/>
      <c r="AW565" s="50"/>
      <c r="AX565" s="50"/>
      <c r="AY565" s="51"/>
      <c r="AZ565" s="18">
        <v>38.810376000000005</v>
      </c>
      <c r="BA565" s="18">
        <v>137.97230573280001</v>
      </c>
      <c r="BB565" s="27">
        <f t="shared" si="201"/>
        <v>1.2683653483634367</v>
      </c>
      <c r="BI565" s="28">
        <v>10.039090909090906</v>
      </c>
      <c r="BK565" s="49"/>
    </row>
    <row r="566" spans="1:63" ht="13.95" customHeight="1" x14ac:dyDescent="0.25">
      <c r="A566" s="22">
        <v>563</v>
      </c>
      <c r="B566" s="22">
        <v>58</v>
      </c>
      <c r="C566" s="22" t="s">
        <v>473</v>
      </c>
      <c r="D566" s="22" t="s">
        <v>76</v>
      </c>
      <c r="E566" s="23">
        <v>0.65</v>
      </c>
      <c r="F566" s="23" t="str">
        <f t="shared" si="202"/>
        <v>&gt;0.5</v>
      </c>
      <c r="G566" s="24">
        <v>7.7</v>
      </c>
      <c r="H566" s="23" t="str">
        <f t="shared" si="194"/>
        <v>&gt;7.0</v>
      </c>
      <c r="I566" s="23">
        <v>15</v>
      </c>
      <c r="J566" s="23" t="str">
        <f t="shared" si="209"/>
        <v>≤15</v>
      </c>
      <c r="K566" s="24">
        <v>5.6891999999999996</v>
      </c>
      <c r="L566" s="23" t="str">
        <f t="shared" si="210"/>
        <v>&lt;10</v>
      </c>
      <c r="M566" s="18">
        <v>190</v>
      </c>
      <c r="N566" s="25" t="str">
        <f t="shared" si="205"/>
        <v>&gt;180</v>
      </c>
      <c r="O566" s="18">
        <v>80.60799999999999</v>
      </c>
      <c r="P566" s="25" t="str">
        <f t="shared" si="206"/>
        <v>&gt;44</v>
      </c>
      <c r="S566" s="22" t="s">
        <v>8</v>
      </c>
      <c r="T566" s="40">
        <v>0.66</v>
      </c>
      <c r="U566" s="25" t="str">
        <f t="shared" si="198"/>
        <v>&lt;1.5</v>
      </c>
      <c r="AE566" s="22">
        <v>3</v>
      </c>
      <c r="AF566" s="23" t="str">
        <f t="shared" si="190"/>
        <v>&lt;2000</v>
      </c>
      <c r="AG566" s="18">
        <v>1320</v>
      </c>
      <c r="AH566" s="18">
        <v>2542.2231999999999</v>
      </c>
      <c r="AI566" s="27">
        <f t="shared" si="191"/>
        <v>0.6554072371924089</v>
      </c>
      <c r="AP566" s="23" t="str">
        <f t="shared" si="199"/>
        <v>20–30</v>
      </c>
      <c r="AQ566" s="24">
        <v>29.401800000000001</v>
      </c>
      <c r="AR566" s="24">
        <v>28.0215</v>
      </c>
      <c r="AS566" s="27">
        <f t="shared" si="200"/>
        <v>-4.808382429370029E-2</v>
      </c>
      <c r="AT566" s="50"/>
      <c r="AU566" s="50"/>
      <c r="AV566" s="51"/>
      <c r="AW566" s="50"/>
      <c r="AX566" s="50"/>
      <c r="AY566" s="51"/>
      <c r="AZ566" s="18">
        <v>38.810376000000005</v>
      </c>
      <c r="BA566" s="18">
        <v>71.2369073988</v>
      </c>
      <c r="BB566" s="27">
        <f t="shared" si="201"/>
        <v>0.6073234128987085</v>
      </c>
      <c r="BI566" s="28">
        <v>-2.091363636363639</v>
      </c>
      <c r="BK566" s="49"/>
    </row>
    <row r="567" spans="1:63" ht="13.95" customHeight="1" x14ac:dyDescent="0.25">
      <c r="A567" s="22">
        <v>564</v>
      </c>
      <c r="B567" s="22">
        <v>58</v>
      </c>
      <c r="C567" s="22" t="s">
        <v>473</v>
      </c>
      <c r="D567" s="22" t="s">
        <v>147</v>
      </c>
      <c r="E567" s="23">
        <v>0.65</v>
      </c>
      <c r="F567" s="23" t="str">
        <f t="shared" si="202"/>
        <v>&gt;0.5</v>
      </c>
      <c r="G567" s="24">
        <v>7.7</v>
      </c>
      <c r="H567" s="23" t="str">
        <f t="shared" si="194"/>
        <v>&gt;7.0</v>
      </c>
      <c r="I567" s="23">
        <v>15</v>
      </c>
      <c r="J567" s="23" t="str">
        <f t="shared" si="209"/>
        <v>≤15</v>
      </c>
      <c r="K567" s="24">
        <v>5.6891999999999996</v>
      </c>
      <c r="L567" s="23" t="str">
        <f t="shared" si="210"/>
        <v>&lt;10</v>
      </c>
      <c r="M567" s="18">
        <v>190</v>
      </c>
      <c r="N567" s="25" t="str">
        <f t="shared" si="205"/>
        <v>&gt;180</v>
      </c>
      <c r="O567" s="18">
        <v>80.60799999999999</v>
      </c>
      <c r="P567" s="25" t="str">
        <f t="shared" si="206"/>
        <v>&gt;44</v>
      </c>
      <c r="S567" s="22" t="s">
        <v>8</v>
      </c>
      <c r="T567" s="40">
        <v>0.66</v>
      </c>
      <c r="U567" s="25" t="str">
        <f t="shared" si="198"/>
        <v>&lt;1.5</v>
      </c>
      <c r="AE567" s="22">
        <v>3</v>
      </c>
      <c r="AF567" s="23" t="str">
        <f t="shared" ref="AF567:AF604" si="211">IF(AG567&gt;6000,"&gt;6000",IF(AG567&gt;4000,"4000–6000",IF(AG567&gt;2000,"2000–4000","&lt;2000")))</f>
        <v>&lt;2000</v>
      </c>
      <c r="AG567" s="18">
        <v>1466.6696000000002</v>
      </c>
      <c r="AH567" s="18">
        <v>3666.6696000000002</v>
      </c>
      <c r="AI567" s="27">
        <f t="shared" ref="AI567:AI604" si="212">LN(AH567/AG567)</f>
        <v>0.91628953187583495</v>
      </c>
      <c r="AP567" s="23" t="str">
        <f t="shared" si="199"/>
        <v>20–30</v>
      </c>
      <c r="AQ567" s="24">
        <v>21.2577</v>
      </c>
      <c r="AR567" s="24">
        <v>21.947900000000001</v>
      </c>
      <c r="AS567" s="27">
        <f t="shared" si="200"/>
        <v>3.1952280284917721E-2</v>
      </c>
      <c r="AT567" s="50"/>
      <c r="AU567" s="50"/>
      <c r="AV567" s="51"/>
      <c r="AW567" s="50"/>
      <c r="AX567" s="50"/>
      <c r="AY567" s="51"/>
      <c r="AZ567" s="18">
        <v>31.178022355920003</v>
      </c>
      <c r="BA567" s="18">
        <v>80.475697713840006</v>
      </c>
      <c r="BB567" s="27">
        <f t="shared" si="201"/>
        <v>0.94824181216075265</v>
      </c>
      <c r="BI567" s="28">
        <v>1.045757575757577</v>
      </c>
      <c r="BK567" s="49"/>
    </row>
    <row r="568" spans="1:63" ht="13.95" customHeight="1" x14ac:dyDescent="0.25">
      <c r="A568" s="22">
        <v>565</v>
      </c>
      <c r="B568" s="22">
        <v>58</v>
      </c>
      <c r="C568" s="22" t="s">
        <v>473</v>
      </c>
      <c r="D568" s="22" t="s">
        <v>148</v>
      </c>
      <c r="E568" s="23">
        <v>0.65</v>
      </c>
      <c r="F568" s="23" t="str">
        <f t="shared" si="202"/>
        <v>&gt;0.5</v>
      </c>
      <c r="G568" s="24">
        <v>7.7</v>
      </c>
      <c r="H568" s="23" t="str">
        <f t="shared" si="194"/>
        <v>&gt;7.0</v>
      </c>
      <c r="I568" s="23">
        <v>15</v>
      </c>
      <c r="J568" s="23" t="str">
        <f t="shared" si="209"/>
        <v>≤15</v>
      </c>
      <c r="K568" s="24">
        <v>5.6891999999999996</v>
      </c>
      <c r="L568" s="23" t="str">
        <f t="shared" si="210"/>
        <v>&lt;10</v>
      </c>
      <c r="M568" s="18">
        <v>190</v>
      </c>
      <c r="N568" s="25" t="str">
        <f t="shared" si="205"/>
        <v>&gt;180</v>
      </c>
      <c r="O568" s="18">
        <v>80.60799999999999</v>
      </c>
      <c r="P568" s="25" t="str">
        <f t="shared" si="206"/>
        <v>&gt;44</v>
      </c>
      <c r="S568" s="22" t="s">
        <v>8</v>
      </c>
      <c r="T568" s="40">
        <v>0.66</v>
      </c>
      <c r="U568" s="25" t="str">
        <f t="shared" si="198"/>
        <v>&lt;1.5</v>
      </c>
      <c r="AE568" s="22">
        <v>3</v>
      </c>
      <c r="AF568" s="23" t="str">
        <f t="shared" si="211"/>
        <v>&lt;2000</v>
      </c>
      <c r="AG568" s="18">
        <v>1466.6696000000002</v>
      </c>
      <c r="AH568" s="18">
        <v>2640</v>
      </c>
      <c r="AI568" s="27">
        <f t="shared" si="212"/>
        <v>0.58778466490411885</v>
      </c>
      <c r="AP568" s="23" t="str">
        <f t="shared" si="199"/>
        <v>20–30</v>
      </c>
      <c r="AQ568" s="24">
        <v>21.2577</v>
      </c>
      <c r="AR568" s="24">
        <v>32.024500000000003</v>
      </c>
      <c r="AS568" s="27">
        <f t="shared" si="200"/>
        <v>0.409782052180789</v>
      </c>
      <c r="AT568" s="50"/>
      <c r="AU568" s="50"/>
      <c r="AV568" s="51"/>
      <c r="AW568" s="50"/>
      <c r="AX568" s="50"/>
      <c r="AY568" s="51"/>
      <c r="AZ568" s="18">
        <v>31.178022355920003</v>
      </c>
      <c r="BA568" s="18">
        <v>84.544680000000014</v>
      </c>
      <c r="BB568" s="27">
        <f t="shared" si="201"/>
        <v>0.99756671708490807</v>
      </c>
      <c r="BI568" s="28">
        <v>16.313333333333336</v>
      </c>
      <c r="BK568" s="49"/>
    </row>
    <row r="569" spans="1:63" ht="13.95" customHeight="1" x14ac:dyDescent="0.25">
      <c r="A569" s="22">
        <v>566</v>
      </c>
      <c r="B569" s="22">
        <v>58</v>
      </c>
      <c r="C569" s="22" t="s">
        <v>473</v>
      </c>
      <c r="D569" s="22" t="s">
        <v>149</v>
      </c>
      <c r="E569" s="23">
        <v>0.65</v>
      </c>
      <c r="F569" s="23" t="str">
        <f t="shared" si="202"/>
        <v>&gt;0.5</v>
      </c>
      <c r="G569" s="24">
        <v>7.7</v>
      </c>
      <c r="H569" s="23" t="str">
        <f t="shared" si="194"/>
        <v>&gt;7.0</v>
      </c>
      <c r="I569" s="23">
        <v>15</v>
      </c>
      <c r="J569" s="23" t="str">
        <f t="shared" si="209"/>
        <v>≤15</v>
      </c>
      <c r="K569" s="24">
        <v>5.6891999999999996</v>
      </c>
      <c r="L569" s="23" t="str">
        <f t="shared" si="210"/>
        <v>&lt;10</v>
      </c>
      <c r="M569" s="18">
        <v>190</v>
      </c>
      <c r="N569" s="25" t="str">
        <f t="shared" si="205"/>
        <v>&gt;180</v>
      </c>
      <c r="O569" s="18">
        <v>80.60799999999999</v>
      </c>
      <c r="P569" s="25" t="str">
        <f t="shared" si="206"/>
        <v>&gt;44</v>
      </c>
      <c r="S569" s="22" t="s">
        <v>8</v>
      </c>
      <c r="T569" s="40">
        <v>0.66</v>
      </c>
      <c r="U569" s="25" t="str">
        <f t="shared" si="198"/>
        <v>&lt;1.5</v>
      </c>
      <c r="AE569" s="22">
        <v>3</v>
      </c>
      <c r="AF569" s="23" t="str">
        <f t="shared" si="211"/>
        <v>&lt;2000</v>
      </c>
      <c r="AG569" s="18">
        <v>1205.9255999999998</v>
      </c>
      <c r="AH569" s="18">
        <v>3308.1488000000004</v>
      </c>
      <c r="AI569" s="27">
        <f t="shared" si="212"/>
        <v>1.0091413531522402</v>
      </c>
      <c r="AP569" s="23" t="str">
        <f t="shared" si="199"/>
        <v>20–30</v>
      </c>
      <c r="AQ569" s="24">
        <v>21.947900000000001</v>
      </c>
      <c r="AR569" s="24">
        <v>34.095100000000002</v>
      </c>
      <c r="AS569" s="27">
        <f t="shared" si="200"/>
        <v>0.44048221598714293</v>
      </c>
      <c r="AT569" s="50"/>
      <c r="AU569" s="50"/>
      <c r="AV569" s="51"/>
      <c r="AW569" s="50"/>
      <c r="AX569" s="50"/>
      <c r="AY569" s="51"/>
      <c r="AZ569" s="18">
        <v>26.467534476239997</v>
      </c>
      <c r="BA569" s="18">
        <v>112.79166415088002</v>
      </c>
      <c r="BB569" s="27">
        <f t="shared" si="201"/>
        <v>1.4496235691393833</v>
      </c>
      <c r="BI569" s="28">
        <v>18.404848484848486</v>
      </c>
      <c r="BK569" s="49"/>
    </row>
    <row r="570" spans="1:63" ht="13.95" customHeight="1" x14ac:dyDescent="0.25">
      <c r="A570" s="22">
        <v>567</v>
      </c>
      <c r="B570" s="22">
        <v>58</v>
      </c>
      <c r="C570" s="22" t="s">
        <v>473</v>
      </c>
      <c r="D570" s="22" t="s">
        <v>150</v>
      </c>
      <c r="E570" s="23">
        <v>0.65</v>
      </c>
      <c r="F570" s="23" t="str">
        <f t="shared" si="202"/>
        <v>&gt;0.5</v>
      </c>
      <c r="G570" s="24">
        <v>7.7</v>
      </c>
      <c r="H570" s="23" t="str">
        <f t="shared" si="194"/>
        <v>&gt;7.0</v>
      </c>
      <c r="I570" s="23">
        <v>15</v>
      </c>
      <c r="J570" s="23" t="str">
        <f t="shared" si="209"/>
        <v>≤15</v>
      </c>
      <c r="K570" s="24">
        <v>5.6891999999999996</v>
      </c>
      <c r="L570" s="23" t="str">
        <f t="shared" si="210"/>
        <v>&lt;10</v>
      </c>
      <c r="M570" s="18">
        <v>190</v>
      </c>
      <c r="N570" s="25" t="str">
        <f t="shared" si="205"/>
        <v>&gt;180</v>
      </c>
      <c r="O570" s="18">
        <v>80.60799999999999</v>
      </c>
      <c r="P570" s="25" t="str">
        <f t="shared" si="206"/>
        <v>&gt;44</v>
      </c>
      <c r="S570" s="22" t="s">
        <v>8</v>
      </c>
      <c r="T570" s="40">
        <v>0.66</v>
      </c>
      <c r="U570" s="25" t="str">
        <f t="shared" si="198"/>
        <v>&lt;1.5</v>
      </c>
      <c r="AE570" s="22">
        <v>3</v>
      </c>
      <c r="AF570" s="23" t="str">
        <f t="shared" si="211"/>
        <v>&lt;2000</v>
      </c>
      <c r="AG570" s="18">
        <v>1205.9255999999998</v>
      </c>
      <c r="AH570" s="18">
        <v>2525.9256</v>
      </c>
      <c r="AI570" s="27">
        <f t="shared" si="212"/>
        <v>0.7393601649531174</v>
      </c>
      <c r="AP570" s="23" t="str">
        <f t="shared" si="199"/>
        <v>20–30</v>
      </c>
      <c r="AQ570" s="24">
        <v>21.947900000000001</v>
      </c>
      <c r="AR570" s="24">
        <v>34.095100000000002</v>
      </c>
      <c r="AS570" s="27">
        <f t="shared" si="200"/>
        <v>0.44048221598714293</v>
      </c>
      <c r="AT570" s="50"/>
      <c r="AU570" s="50"/>
      <c r="AV570" s="51"/>
      <c r="AW570" s="50"/>
      <c r="AX570" s="50"/>
      <c r="AY570" s="51"/>
      <c r="AZ570" s="18">
        <v>26.467534476239997</v>
      </c>
      <c r="BA570" s="18">
        <v>86.121685924560012</v>
      </c>
      <c r="BB570" s="27">
        <f t="shared" si="201"/>
        <v>1.1798423809402605</v>
      </c>
      <c r="BI570" s="28">
        <v>18.404848484848486</v>
      </c>
      <c r="BK570" s="49"/>
    </row>
    <row r="571" spans="1:63" ht="13.95" customHeight="1" x14ac:dyDescent="0.25">
      <c r="A571" s="22">
        <v>568</v>
      </c>
      <c r="B571" s="22">
        <v>58</v>
      </c>
      <c r="C571" s="22" t="s">
        <v>473</v>
      </c>
      <c r="D571" s="22" t="s">
        <v>146</v>
      </c>
      <c r="E571" s="23">
        <v>0.65</v>
      </c>
      <c r="F571" s="23" t="str">
        <f t="shared" si="202"/>
        <v>&gt;0.5</v>
      </c>
      <c r="G571" s="24">
        <v>7.7</v>
      </c>
      <c r="H571" s="23" t="str">
        <f t="shared" si="194"/>
        <v>&gt;7.0</v>
      </c>
      <c r="I571" s="23">
        <v>15</v>
      </c>
      <c r="J571" s="23" t="str">
        <f t="shared" si="209"/>
        <v>≤15</v>
      </c>
      <c r="K571" s="24">
        <v>5.6891999999999996</v>
      </c>
      <c r="L571" s="23" t="str">
        <f t="shared" si="210"/>
        <v>&lt;10</v>
      </c>
      <c r="M571" s="18">
        <v>190</v>
      </c>
      <c r="N571" s="25" t="str">
        <f t="shared" si="205"/>
        <v>&gt;180</v>
      </c>
      <c r="O571" s="18">
        <v>80.60799999999999</v>
      </c>
      <c r="P571" s="25" t="str">
        <f t="shared" si="206"/>
        <v>&gt;44</v>
      </c>
      <c r="S571" s="22" t="s">
        <v>8</v>
      </c>
      <c r="T571" s="40">
        <v>0.66</v>
      </c>
      <c r="U571" s="25" t="str">
        <f t="shared" si="198"/>
        <v>&lt;1.5</v>
      </c>
      <c r="AE571" s="22">
        <v>3</v>
      </c>
      <c r="AF571" s="23" t="str">
        <f t="shared" si="211"/>
        <v>&lt;2000</v>
      </c>
      <c r="AG571" s="18">
        <v>1450.3720000000001</v>
      </c>
      <c r="AH571" s="18">
        <v>3308.1488000000004</v>
      </c>
      <c r="AI571" s="27">
        <f t="shared" si="212"/>
        <v>0.82456868275908879</v>
      </c>
      <c r="AP571" s="23" t="str">
        <f t="shared" si="199"/>
        <v>20–30</v>
      </c>
      <c r="AQ571" s="24">
        <v>21.947900000000001</v>
      </c>
      <c r="AR571" s="24">
        <v>32.024500000000003</v>
      </c>
      <c r="AS571" s="27">
        <f t="shared" si="200"/>
        <v>0.37782977189587125</v>
      </c>
      <c r="AT571" s="50"/>
      <c r="AU571" s="50"/>
      <c r="AV571" s="51"/>
      <c r="AW571" s="50"/>
      <c r="AX571" s="50"/>
      <c r="AY571" s="51"/>
      <c r="AZ571" s="18">
        <v>31.832619618800003</v>
      </c>
      <c r="BA571" s="18">
        <v>105.94181124560002</v>
      </c>
      <c r="BB571" s="27">
        <f t="shared" si="201"/>
        <v>1.20239845465496</v>
      </c>
      <c r="BI571" s="28">
        <v>15.267575757575761</v>
      </c>
      <c r="BK571" s="49"/>
    </row>
    <row r="572" spans="1:63" ht="13.95" customHeight="1" x14ac:dyDescent="0.25">
      <c r="A572" s="22">
        <v>569</v>
      </c>
      <c r="B572" s="22">
        <v>58</v>
      </c>
      <c r="C572" s="22" t="s">
        <v>473</v>
      </c>
      <c r="D572" s="22" t="s">
        <v>150</v>
      </c>
      <c r="E572" s="23">
        <v>0.65</v>
      </c>
      <c r="F572" s="23" t="str">
        <f t="shared" si="202"/>
        <v>&gt;0.5</v>
      </c>
      <c r="G572" s="24">
        <v>7.7</v>
      </c>
      <c r="H572" s="23" t="str">
        <f t="shared" si="194"/>
        <v>&gt;7.0</v>
      </c>
      <c r="I572" s="23">
        <v>15</v>
      </c>
      <c r="J572" s="23" t="str">
        <f t="shared" si="209"/>
        <v>≤15</v>
      </c>
      <c r="K572" s="24">
        <v>5.6891999999999996</v>
      </c>
      <c r="L572" s="23" t="str">
        <f t="shared" si="210"/>
        <v>&lt;10</v>
      </c>
      <c r="M572" s="18">
        <v>190</v>
      </c>
      <c r="N572" s="25" t="str">
        <f t="shared" si="205"/>
        <v>&gt;180</v>
      </c>
      <c r="O572" s="18">
        <v>80.60799999999999</v>
      </c>
      <c r="P572" s="25" t="str">
        <f t="shared" si="206"/>
        <v>&gt;44</v>
      </c>
      <c r="S572" s="22" t="s">
        <v>8</v>
      </c>
      <c r="T572" s="40">
        <v>0.66</v>
      </c>
      <c r="U572" s="25" t="str">
        <f t="shared" si="198"/>
        <v>&lt;1.5</v>
      </c>
      <c r="AE572" s="22">
        <v>3</v>
      </c>
      <c r="AF572" s="23" t="str">
        <f t="shared" si="211"/>
        <v>&lt;2000</v>
      </c>
      <c r="AG572" s="18">
        <v>1450.3720000000001</v>
      </c>
      <c r="AH572" s="18">
        <v>2640</v>
      </c>
      <c r="AI572" s="27">
        <f t="shared" si="212"/>
        <v>0.59895884190536985</v>
      </c>
      <c r="AP572" s="23" t="str">
        <f t="shared" si="199"/>
        <v>20–30</v>
      </c>
      <c r="AQ572" s="24">
        <v>21.947900000000001</v>
      </c>
      <c r="AR572" s="24">
        <v>29.2638</v>
      </c>
      <c r="AS572" s="27">
        <f t="shared" si="200"/>
        <v>0.28767979432690544</v>
      </c>
      <c r="AT572" s="50"/>
      <c r="AU572" s="50"/>
      <c r="AV572" s="51"/>
      <c r="AW572" s="50"/>
      <c r="AX572" s="50"/>
      <c r="AY572" s="51"/>
      <c r="AZ572" s="18">
        <v>31.832619618800003</v>
      </c>
      <c r="BA572" s="18">
        <v>77.256432000000004</v>
      </c>
      <c r="BB572" s="27">
        <f t="shared" si="201"/>
        <v>0.88663863623227535</v>
      </c>
      <c r="BI572" s="28">
        <v>11.084696969696967</v>
      </c>
      <c r="BK572" s="49"/>
    </row>
    <row r="573" spans="1:63" ht="13.95" customHeight="1" x14ac:dyDescent="0.25">
      <c r="A573" s="22">
        <v>570</v>
      </c>
      <c r="B573" s="22">
        <v>58</v>
      </c>
      <c r="C573" s="22" t="s">
        <v>473</v>
      </c>
      <c r="D573" s="22" t="s">
        <v>147</v>
      </c>
      <c r="E573" s="23">
        <v>0.65</v>
      </c>
      <c r="F573" s="23" t="str">
        <f t="shared" si="202"/>
        <v>&gt;0.5</v>
      </c>
      <c r="G573" s="24">
        <v>7.7</v>
      </c>
      <c r="H573" s="23" t="str">
        <f t="shared" si="194"/>
        <v>&gt;7.0</v>
      </c>
      <c r="I573" s="23">
        <v>15</v>
      </c>
      <c r="J573" s="23" t="str">
        <f t="shared" si="209"/>
        <v>≤15</v>
      </c>
      <c r="K573" s="24">
        <v>5.6891999999999996</v>
      </c>
      <c r="L573" s="23" t="str">
        <f t="shared" si="210"/>
        <v>&lt;10</v>
      </c>
      <c r="M573" s="18">
        <v>190</v>
      </c>
      <c r="N573" s="25" t="str">
        <f t="shared" si="205"/>
        <v>&gt;180</v>
      </c>
      <c r="O573" s="18">
        <v>80.60799999999999</v>
      </c>
      <c r="P573" s="25" t="str">
        <f t="shared" si="206"/>
        <v>&gt;44</v>
      </c>
      <c r="S573" s="22" t="s">
        <v>8</v>
      </c>
      <c r="T573" s="40">
        <v>0.66</v>
      </c>
      <c r="U573" s="25" t="str">
        <f t="shared" si="198"/>
        <v>&lt;1.5</v>
      </c>
      <c r="AE573" s="22">
        <v>3</v>
      </c>
      <c r="AF573" s="23" t="str">
        <f t="shared" si="211"/>
        <v>&lt;2000</v>
      </c>
      <c r="AG573" s="18">
        <v>1499.2560000000001</v>
      </c>
      <c r="AH573" s="18">
        <v>3862.2232000000004</v>
      </c>
      <c r="AI573" s="27">
        <f t="shared" si="212"/>
        <v>0.94627399116602218</v>
      </c>
      <c r="AP573" s="23" t="str">
        <f t="shared" si="199"/>
        <v>20–30</v>
      </c>
      <c r="AQ573" s="24">
        <v>24.0184</v>
      </c>
      <c r="AR573" s="24">
        <v>34.647199999999998</v>
      </c>
      <c r="AS573" s="27">
        <f t="shared" si="200"/>
        <v>0.36639671101410826</v>
      </c>
      <c r="AT573" s="50"/>
      <c r="AU573" s="50"/>
      <c r="AV573" s="51"/>
      <c r="AW573" s="50"/>
      <c r="AX573" s="50"/>
      <c r="AY573" s="51"/>
      <c r="AZ573" s="18">
        <v>36.009730310400002</v>
      </c>
      <c r="BA573" s="18">
        <v>133.81521965504001</v>
      </c>
      <c r="BB573" s="27">
        <f t="shared" si="201"/>
        <v>1.3126707021801307</v>
      </c>
      <c r="BI573" s="28">
        <v>16.104242424242422</v>
      </c>
      <c r="BK573" s="49"/>
    </row>
    <row r="574" spans="1:63" ht="13.95" customHeight="1" x14ac:dyDescent="0.25">
      <c r="A574" s="22">
        <v>571</v>
      </c>
      <c r="B574" s="22">
        <v>58</v>
      </c>
      <c r="C574" s="22" t="s">
        <v>473</v>
      </c>
      <c r="D574" s="22" t="s">
        <v>150</v>
      </c>
      <c r="E574" s="23">
        <v>0.65</v>
      </c>
      <c r="F574" s="23" t="str">
        <f t="shared" si="202"/>
        <v>&gt;0.5</v>
      </c>
      <c r="G574" s="24">
        <v>7.7</v>
      </c>
      <c r="H574" s="23" t="str">
        <f t="shared" si="194"/>
        <v>&gt;7.0</v>
      </c>
      <c r="I574" s="23">
        <v>15</v>
      </c>
      <c r="J574" s="23" t="str">
        <f t="shared" si="209"/>
        <v>≤15</v>
      </c>
      <c r="K574" s="24">
        <v>5.6891999999999996</v>
      </c>
      <c r="L574" s="23" t="str">
        <f t="shared" si="210"/>
        <v>&lt;10</v>
      </c>
      <c r="M574" s="18">
        <v>190</v>
      </c>
      <c r="N574" s="25" t="str">
        <f t="shared" si="205"/>
        <v>&gt;180</v>
      </c>
      <c r="O574" s="18">
        <v>80.60799999999999</v>
      </c>
      <c r="P574" s="25" t="str">
        <f t="shared" si="206"/>
        <v>&gt;44</v>
      </c>
      <c r="S574" s="22" t="s">
        <v>8</v>
      </c>
      <c r="T574" s="40">
        <v>0.66</v>
      </c>
      <c r="U574" s="25" t="str">
        <f t="shared" si="198"/>
        <v>&lt;1.5</v>
      </c>
      <c r="AE574" s="22">
        <v>3</v>
      </c>
      <c r="AF574" s="23" t="str">
        <f t="shared" si="211"/>
        <v>&lt;2000</v>
      </c>
      <c r="AG574" s="18">
        <v>1499.2560000000001</v>
      </c>
      <c r="AH574" s="18">
        <v>2721.4792000000002</v>
      </c>
      <c r="AI574" s="27">
        <f t="shared" si="212"/>
        <v>0.59620657095941654</v>
      </c>
      <c r="AP574" s="23" t="str">
        <f t="shared" si="199"/>
        <v>20–30</v>
      </c>
      <c r="AQ574" s="24">
        <v>24.0184</v>
      </c>
      <c r="AR574" s="24">
        <v>39.340499999999999</v>
      </c>
      <c r="AS574" s="27">
        <f t="shared" si="200"/>
        <v>0.49343431931451698</v>
      </c>
      <c r="AT574" s="50"/>
      <c r="AU574" s="50"/>
      <c r="AV574" s="51"/>
      <c r="AW574" s="50"/>
      <c r="AX574" s="50"/>
      <c r="AY574" s="51"/>
      <c r="AZ574" s="18">
        <v>36.009730310400002</v>
      </c>
      <c r="BA574" s="18">
        <v>107.0643524676</v>
      </c>
      <c r="BB574" s="27">
        <f t="shared" si="201"/>
        <v>1.0896408902739334</v>
      </c>
      <c r="BI574" s="28">
        <v>23.215303030303026</v>
      </c>
      <c r="BK574" s="49"/>
    </row>
    <row r="575" spans="1:63" ht="13.95" customHeight="1" x14ac:dyDescent="0.25">
      <c r="A575" s="22">
        <v>572</v>
      </c>
      <c r="B575" s="22">
        <v>58</v>
      </c>
      <c r="C575" s="22" t="s">
        <v>473</v>
      </c>
      <c r="D575" s="22" t="s">
        <v>30</v>
      </c>
      <c r="E575" s="23">
        <v>0.65</v>
      </c>
      <c r="F575" s="23" t="str">
        <f t="shared" si="202"/>
        <v>&gt;0.5</v>
      </c>
      <c r="G575" s="24">
        <v>7.7</v>
      </c>
      <c r="H575" s="23" t="str">
        <f t="shared" si="194"/>
        <v>&gt;7.0</v>
      </c>
      <c r="I575" s="23">
        <v>15</v>
      </c>
      <c r="J575" s="23" t="str">
        <f t="shared" si="209"/>
        <v>≤15</v>
      </c>
      <c r="K575" s="24">
        <v>5.6891999999999996</v>
      </c>
      <c r="L575" s="23" t="str">
        <f t="shared" si="210"/>
        <v>&lt;10</v>
      </c>
      <c r="M575" s="18">
        <v>190</v>
      </c>
      <c r="N575" s="25" t="str">
        <f t="shared" si="205"/>
        <v>&gt;180</v>
      </c>
      <c r="O575" s="18">
        <v>80.60799999999999</v>
      </c>
      <c r="P575" s="25" t="str">
        <f t="shared" si="206"/>
        <v>&gt;44</v>
      </c>
      <c r="S575" s="22" t="s">
        <v>8</v>
      </c>
      <c r="T575" s="40">
        <v>0.66</v>
      </c>
      <c r="U575" s="25" t="str">
        <f t="shared" si="198"/>
        <v>&lt;1.5</v>
      </c>
      <c r="AE575" s="22">
        <v>3</v>
      </c>
      <c r="AF575" s="23" t="str">
        <f t="shared" si="211"/>
        <v>&lt;2000</v>
      </c>
      <c r="AG575" s="18">
        <v>1874.0744000000002</v>
      </c>
      <c r="AH575" s="18">
        <v>5149.6280000000006</v>
      </c>
      <c r="AI575" s="27">
        <f t="shared" si="212"/>
        <v>1.0108095948548874</v>
      </c>
      <c r="AP575" s="23" t="str">
        <f t="shared" si="199"/>
        <v>20–30</v>
      </c>
      <c r="AQ575" s="24">
        <v>22.085899999999999</v>
      </c>
      <c r="AR575" s="24">
        <v>29.2638</v>
      </c>
      <c r="AS575" s="27">
        <f t="shared" si="200"/>
        <v>0.28141186142990343</v>
      </c>
      <c r="AT575" s="50"/>
      <c r="AU575" s="50"/>
      <c r="AV575" s="51"/>
      <c r="AW575" s="50"/>
      <c r="AX575" s="50"/>
      <c r="AY575" s="51"/>
      <c r="AZ575" s="18">
        <v>41.390619790960002</v>
      </c>
      <c r="BA575" s="18">
        <v>150.69768386640001</v>
      </c>
      <c r="BB575" s="27">
        <f t="shared" si="201"/>
        <v>1.2922214562847907</v>
      </c>
      <c r="BI575" s="28">
        <v>10.875606060606062</v>
      </c>
      <c r="BK575" s="49"/>
    </row>
    <row r="576" spans="1:63" ht="13.95" customHeight="1" x14ac:dyDescent="0.25">
      <c r="A576" s="22">
        <v>573</v>
      </c>
      <c r="B576" s="22">
        <v>58</v>
      </c>
      <c r="C576" s="22" t="s">
        <v>473</v>
      </c>
      <c r="D576" s="22" t="s">
        <v>30</v>
      </c>
      <c r="E576" s="23">
        <v>0.65</v>
      </c>
      <c r="F576" s="23" t="str">
        <f t="shared" si="202"/>
        <v>&gt;0.5</v>
      </c>
      <c r="G576" s="24">
        <v>7.7</v>
      </c>
      <c r="H576" s="23" t="str">
        <f t="shared" si="194"/>
        <v>&gt;7.0</v>
      </c>
      <c r="I576" s="23">
        <v>15</v>
      </c>
      <c r="J576" s="23" t="str">
        <f t="shared" si="209"/>
        <v>≤15</v>
      </c>
      <c r="K576" s="24">
        <v>5.6891999999999996</v>
      </c>
      <c r="L576" s="23" t="str">
        <f t="shared" si="210"/>
        <v>&lt;10</v>
      </c>
      <c r="M576" s="18">
        <v>190</v>
      </c>
      <c r="N576" s="25" t="str">
        <f t="shared" si="205"/>
        <v>&gt;180</v>
      </c>
      <c r="O576" s="18">
        <v>80.60799999999999</v>
      </c>
      <c r="P576" s="25" t="str">
        <f t="shared" si="206"/>
        <v>&gt;44</v>
      </c>
      <c r="S576" s="22" t="s">
        <v>8</v>
      </c>
      <c r="T576" s="40">
        <v>0.66</v>
      </c>
      <c r="U576" s="25" t="str">
        <f t="shared" si="198"/>
        <v>&lt;1.5</v>
      </c>
      <c r="AE576" s="22">
        <v>3</v>
      </c>
      <c r="AF576" s="23" t="str">
        <f t="shared" si="211"/>
        <v>&lt;2000</v>
      </c>
      <c r="AG576" s="18">
        <v>1874.0744000000002</v>
      </c>
      <c r="AH576" s="18">
        <v>3650.3719999999998</v>
      </c>
      <c r="AI576" s="27">
        <f t="shared" si="212"/>
        <v>0.66671419600723303</v>
      </c>
      <c r="AP576" s="23" t="str">
        <f t="shared" si="199"/>
        <v>20–30</v>
      </c>
      <c r="AQ576" s="24">
        <v>22.085899999999999</v>
      </c>
      <c r="AR576" s="24">
        <v>32.576700000000002</v>
      </c>
      <c r="AS576" s="27">
        <f t="shared" si="200"/>
        <v>0.38865791304982028</v>
      </c>
      <c r="AT576" s="50"/>
      <c r="AU576" s="50"/>
      <c r="AV576" s="51"/>
      <c r="AW576" s="50"/>
      <c r="AX576" s="50"/>
      <c r="AY576" s="51"/>
      <c r="AZ576" s="18">
        <v>41.390619790960002</v>
      </c>
      <c r="BA576" s="18">
        <v>118.9170735324</v>
      </c>
      <c r="BB576" s="27">
        <f t="shared" si="201"/>
        <v>1.0553721090570534</v>
      </c>
      <c r="BI576" s="28">
        <v>15.89515151515152</v>
      </c>
      <c r="BK576" s="49"/>
    </row>
    <row r="577" spans="1:63" ht="13.95" customHeight="1" x14ac:dyDescent="0.25">
      <c r="A577" s="22">
        <v>574</v>
      </c>
      <c r="B577" s="22">
        <v>58</v>
      </c>
      <c r="C577" s="22" t="s">
        <v>473</v>
      </c>
      <c r="D577" s="22" t="s">
        <v>147</v>
      </c>
      <c r="E577" s="23">
        <v>0.65</v>
      </c>
      <c r="F577" s="23" t="str">
        <f t="shared" si="202"/>
        <v>&gt;0.5</v>
      </c>
      <c r="G577" s="24">
        <v>7.7</v>
      </c>
      <c r="H577" s="23" t="str">
        <f t="shared" si="194"/>
        <v>&gt;7.0</v>
      </c>
      <c r="I577" s="23">
        <v>15</v>
      </c>
      <c r="J577" s="23" t="str">
        <f t="shared" si="209"/>
        <v>≤15</v>
      </c>
      <c r="K577" s="24">
        <v>5.6891999999999996</v>
      </c>
      <c r="L577" s="23" t="str">
        <f t="shared" si="210"/>
        <v>&lt;10</v>
      </c>
      <c r="M577" s="18">
        <v>190</v>
      </c>
      <c r="N577" s="25" t="str">
        <f t="shared" si="205"/>
        <v>&gt;180</v>
      </c>
      <c r="O577" s="18">
        <v>80.60799999999999</v>
      </c>
      <c r="P577" s="25" t="str">
        <f t="shared" si="206"/>
        <v>&gt;44</v>
      </c>
      <c r="S577" s="22" t="s">
        <v>8</v>
      </c>
      <c r="T577" s="40">
        <v>0.66</v>
      </c>
      <c r="U577" s="25" t="str">
        <f t="shared" si="198"/>
        <v>&lt;1.5</v>
      </c>
      <c r="AE577" s="22">
        <v>3</v>
      </c>
      <c r="AF577" s="23" t="str">
        <f t="shared" si="211"/>
        <v>&lt;2000</v>
      </c>
      <c r="AG577" s="18">
        <v>1760</v>
      </c>
      <c r="AH577" s="18">
        <v>5377.7767999999996</v>
      </c>
      <c r="AI577" s="27">
        <f t="shared" si="212"/>
        <v>1.1169612455181077</v>
      </c>
      <c r="AP577" s="23" t="str">
        <f t="shared" si="199"/>
        <v>&lt;20</v>
      </c>
      <c r="AQ577" s="24">
        <v>17.944800000000001</v>
      </c>
      <c r="AR577" s="24">
        <v>29.954000000000001</v>
      </c>
      <c r="AS577" s="27">
        <f t="shared" si="200"/>
        <v>0.51236249219852548</v>
      </c>
      <c r="AT577" s="50"/>
      <c r="AU577" s="50"/>
      <c r="AV577" s="51"/>
      <c r="AW577" s="50"/>
      <c r="AX577" s="50"/>
      <c r="AY577" s="51"/>
      <c r="AZ577" s="18">
        <v>31.582848000000002</v>
      </c>
      <c r="BA577" s="18">
        <v>161.08592626719999</v>
      </c>
      <c r="BB577" s="27">
        <f t="shared" si="201"/>
        <v>1.6293237377166332</v>
      </c>
      <c r="BI577" s="28">
        <v>18.195757575757575</v>
      </c>
      <c r="BK577" s="49"/>
    </row>
    <row r="578" spans="1:63" ht="13.95" customHeight="1" x14ac:dyDescent="0.25">
      <c r="A578" s="22">
        <v>575</v>
      </c>
      <c r="B578" s="22">
        <v>58</v>
      </c>
      <c r="C578" s="22" t="s">
        <v>473</v>
      </c>
      <c r="D578" s="22" t="s">
        <v>148</v>
      </c>
      <c r="E578" s="23">
        <v>0.65</v>
      </c>
      <c r="F578" s="23" t="str">
        <f t="shared" si="202"/>
        <v>&gt;0.5</v>
      </c>
      <c r="G578" s="24">
        <v>7.7</v>
      </c>
      <c r="H578" s="23" t="str">
        <f t="shared" si="194"/>
        <v>&gt;7.0</v>
      </c>
      <c r="I578" s="23">
        <v>15</v>
      </c>
      <c r="J578" s="23" t="str">
        <f t="shared" si="209"/>
        <v>≤15</v>
      </c>
      <c r="K578" s="24">
        <v>5.6891999999999996</v>
      </c>
      <c r="L578" s="23" t="str">
        <f t="shared" si="210"/>
        <v>&lt;10</v>
      </c>
      <c r="M578" s="18">
        <v>190</v>
      </c>
      <c r="N578" s="25" t="str">
        <f t="shared" si="205"/>
        <v>&gt;180</v>
      </c>
      <c r="O578" s="18">
        <v>80.60799999999999</v>
      </c>
      <c r="P578" s="25" t="str">
        <f t="shared" si="206"/>
        <v>&gt;44</v>
      </c>
      <c r="S578" s="22" t="s">
        <v>8</v>
      </c>
      <c r="T578" s="40">
        <v>0.66</v>
      </c>
      <c r="U578" s="25" t="str">
        <f t="shared" si="198"/>
        <v>&lt;1.5</v>
      </c>
      <c r="AE578" s="22">
        <v>3</v>
      </c>
      <c r="AF578" s="23" t="str">
        <f t="shared" si="211"/>
        <v>&lt;2000</v>
      </c>
      <c r="AG578" s="18">
        <v>1760</v>
      </c>
      <c r="AH578" s="18">
        <v>3666.6696000000002</v>
      </c>
      <c r="AI578" s="27">
        <f t="shared" si="212"/>
        <v>0.73396997507988038</v>
      </c>
      <c r="AP578" s="23" t="str">
        <f t="shared" si="199"/>
        <v>&lt;20</v>
      </c>
      <c r="AQ578" s="24">
        <v>17.944800000000001</v>
      </c>
      <c r="AR578" s="24">
        <v>32.576700000000002</v>
      </c>
      <c r="AS578" s="27">
        <f t="shared" si="200"/>
        <v>0.59629692953769153</v>
      </c>
      <c r="AT578" s="50"/>
      <c r="AU578" s="50"/>
      <c r="AV578" s="51"/>
      <c r="AW578" s="50"/>
      <c r="AX578" s="50"/>
      <c r="AY578" s="51"/>
      <c r="AZ578" s="18">
        <v>31.582848000000002</v>
      </c>
      <c r="BA578" s="18">
        <v>119.44799555832002</v>
      </c>
      <c r="BB578" s="27">
        <f t="shared" si="201"/>
        <v>1.3302669046175721</v>
      </c>
      <c r="BI578" s="28">
        <v>22.169545454545457</v>
      </c>
      <c r="BK578" s="49"/>
    </row>
    <row r="579" spans="1:63" ht="13.95" customHeight="1" x14ac:dyDescent="0.25">
      <c r="A579" s="22">
        <v>576</v>
      </c>
      <c r="B579" s="22">
        <v>58</v>
      </c>
      <c r="C579" s="22" t="s">
        <v>473</v>
      </c>
      <c r="D579" s="22" t="s">
        <v>147</v>
      </c>
      <c r="E579" s="23">
        <v>0.65</v>
      </c>
      <c r="F579" s="23" t="str">
        <f t="shared" si="202"/>
        <v>&gt;0.5</v>
      </c>
      <c r="G579" s="24">
        <v>7.7</v>
      </c>
      <c r="H579" s="23" t="str">
        <f t="shared" si="194"/>
        <v>&gt;7.0</v>
      </c>
      <c r="I579" s="23">
        <v>15</v>
      </c>
      <c r="J579" s="23" t="str">
        <f t="shared" si="209"/>
        <v>≤15</v>
      </c>
      <c r="K579" s="24">
        <v>5.6891999999999996</v>
      </c>
      <c r="L579" s="23" t="str">
        <f t="shared" si="210"/>
        <v>&lt;10</v>
      </c>
      <c r="M579" s="18">
        <v>190</v>
      </c>
      <c r="N579" s="25" t="str">
        <f t="shared" si="205"/>
        <v>&gt;180</v>
      </c>
      <c r="O579" s="18">
        <v>80.60799999999999</v>
      </c>
      <c r="P579" s="25" t="str">
        <f t="shared" si="206"/>
        <v>&gt;44</v>
      </c>
      <c r="S579" s="22" t="s">
        <v>8</v>
      </c>
      <c r="T579" s="40">
        <v>0.66</v>
      </c>
      <c r="U579" s="25" t="str">
        <f t="shared" si="198"/>
        <v>&lt;1.5</v>
      </c>
      <c r="AE579" s="22">
        <v>3</v>
      </c>
      <c r="AF579" s="23" t="str">
        <f t="shared" si="211"/>
        <v>&lt;2000</v>
      </c>
      <c r="AG579" s="18">
        <v>1971.8511999999998</v>
      </c>
      <c r="AH579" s="18">
        <v>5019.2560000000003</v>
      </c>
      <c r="AI579" s="27">
        <f t="shared" si="212"/>
        <v>0.93430891860454035</v>
      </c>
      <c r="AP579" s="23" t="str">
        <f t="shared" si="199"/>
        <v>20–30</v>
      </c>
      <c r="AQ579" s="24">
        <v>20.567499999999999</v>
      </c>
      <c r="AR579" s="24">
        <v>31.334399999999999</v>
      </c>
      <c r="AS579" s="27">
        <f t="shared" si="200"/>
        <v>0.42100437551470282</v>
      </c>
      <c r="AT579" s="50"/>
      <c r="AU579" s="50"/>
      <c r="AV579" s="51"/>
      <c r="AW579" s="50"/>
      <c r="AX579" s="50"/>
      <c r="AY579" s="51"/>
      <c r="AZ579" s="18">
        <v>40.556049555999998</v>
      </c>
      <c r="BA579" s="18">
        <v>157.27537520640001</v>
      </c>
      <c r="BB579" s="27">
        <f t="shared" si="201"/>
        <v>1.3553132941192432</v>
      </c>
      <c r="BI579" s="28">
        <v>16.313484848484848</v>
      </c>
      <c r="BK579" s="49"/>
    </row>
    <row r="580" spans="1:63" ht="13.95" customHeight="1" x14ac:dyDescent="0.25">
      <c r="A580" s="22">
        <v>577</v>
      </c>
      <c r="B580" s="22">
        <v>58</v>
      </c>
      <c r="C580" s="22" t="s">
        <v>473</v>
      </c>
      <c r="D580" s="22" t="s">
        <v>150</v>
      </c>
      <c r="E580" s="23">
        <v>0.65</v>
      </c>
      <c r="F580" s="23" t="str">
        <f t="shared" si="202"/>
        <v>&gt;0.5</v>
      </c>
      <c r="G580" s="24">
        <v>7.7</v>
      </c>
      <c r="H580" s="23" t="str">
        <f t="shared" si="194"/>
        <v>&gt;7.0</v>
      </c>
      <c r="I580" s="23">
        <v>15</v>
      </c>
      <c r="J580" s="23" t="str">
        <f t="shared" si="209"/>
        <v>≤15</v>
      </c>
      <c r="K580" s="24">
        <v>5.6891999999999996</v>
      </c>
      <c r="L580" s="23" t="str">
        <f t="shared" si="210"/>
        <v>&lt;10</v>
      </c>
      <c r="M580" s="18">
        <v>190</v>
      </c>
      <c r="N580" s="25" t="str">
        <f t="shared" si="205"/>
        <v>&gt;180</v>
      </c>
      <c r="O580" s="18">
        <v>80.60799999999999</v>
      </c>
      <c r="P580" s="25" t="str">
        <f t="shared" si="206"/>
        <v>&gt;44</v>
      </c>
      <c r="S580" s="22" t="s">
        <v>8</v>
      </c>
      <c r="T580" s="40">
        <v>0.66</v>
      </c>
      <c r="U580" s="25" t="str">
        <f t="shared" si="198"/>
        <v>&lt;1.5</v>
      </c>
      <c r="AE580" s="22">
        <v>3</v>
      </c>
      <c r="AF580" s="23" t="str">
        <f t="shared" si="211"/>
        <v>&lt;2000</v>
      </c>
      <c r="AG580" s="18">
        <v>1971.8511999999998</v>
      </c>
      <c r="AH580" s="18">
        <v>3568.8928000000001</v>
      </c>
      <c r="AI580" s="27">
        <f t="shared" si="212"/>
        <v>0.59328261068813737</v>
      </c>
      <c r="AP580" s="23" t="str">
        <f t="shared" si="199"/>
        <v>20–30</v>
      </c>
      <c r="AQ580" s="24">
        <v>20.567499999999999</v>
      </c>
      <c r="AR580" s="24">
        <v>30.5061</v>
      </c>
      <c r="AS580" s="27">
        <f t="shared" si="200"/>
        <v>0.39421450355508386</v>
      </c>
      <c r="AT580" s="50"/>
      <c r="AU580" s="50"/>
      <c r="AV580" s="51"/>
      <c r="AW580" s="50"/>
      <c r="AX580" s="50"/>
      <c r="AY580" s="51"/>
      <c r="AZ580" s="18">
        <v>40.556049555999998</v>
      </c>
      <c r="BA580" s="18">
        <v>108.87300064608</v>
      </c>
      <c r="BB580" s="27">
        <f t="shared" si="201"/>
        <v>0.98749711424322117</v>
      </c>
      <c r="BI580" s="28">
        <v>15.058484848484849</v>
      </c>
      <c r="BK580" s="49"/>
    </row>
    <row r="581" spans="1:63" ht="13.95" customHeight="1" x14ac:dyDescent="0.25">
      <c r="A581" s="22">
        <v>578</v>
      </c>
      <c r="B581" s="22">
        <v>58</v>
      </c>
      <c r="C581" s="22" t="s">
        <v>473</v>
      </c>
      <c r="D581" s="22" t="s">
        <v>147</v>
      </c>
      <c r="E581" s="23">
        <v>0.81</v>
      </c>
      <c r="F581" s="23" t="str">
        <f t="shared" si="202"/>
        <v>&gt;0.5</v>
      </c>
      <c r="G581" s="24">
        <v>7.7</v>
      </c>
      <c r="H581" s="23" t="str">
        <f t="shared" si="194"/>
        <v>&gt;7.0</v>
      </c>
      <c r="I581" s="23">
        <v>10</v>
      </c>
      <c r="J581" s="23" t="str">
        <f t="shared" si="209"/>
        <v>≤15</v>
      </c>
      <c r="K581" s="24">
        <v>7.0683999999999996</v>
      </c>
      <c r="L581" s="23" t="str">
        <f t="shared" si="210"/>
        <v>&lt;10</v>
      </c>
      <c r="M581" s="18">
        <v>190</v>
      </c>
      <c r="N581" s="25" t="str">
        <f t="shared" si="205"/>
        <v>&gt;180</v>
      </c>
      <c r="O581" s="18">
        <v>80.60799999999999</v>
      </c>
      <c r="P581" s="25" t="str">
        <f t="shared" si="206"/>
        <v>&gt;44</v>
      </c>
      <c r="S581" s="22" t="s">
        <v>8</v>
      </c>
      <c r="T581" s="40">
        <v>0.66</v>
      </c>
      <c r="U581" s="25" t="str">
        <f t="shared" si="198"/>
        <v>&lt;1.5</v>
      </c>
      <c r="AE581" s="22">
        <v>3</v>
      </c>
      <c r="AF581" s="23" t="str">
        <f t="shared" si="211"/>
        <v>4000–6000</v>
      </c>
      <c r="AG581" s="18">
        <v>4052.0919999999996</v>
      </c>
      <c r="AH581" s="18">
        <v>3867.9080000000004</v>
      </c>
      <c r="AI581" s="27">
        <f t="shared" si="212"/>
        <v>-4.6519498559378751E-2</v>
      </c>
      <c r="AP581" s="23" t="str">
        <f t="shared" si="199"/>
        <v>&lt;20</v>
      </c>
      <c r="AQ581" s="24">
        <v>15.958500000000001</v>
      </c>
      <c r="AR581" s="24">
        <v>29.3291</v>
      </c>
      <c r="AS581" s="27">
        <f t="shared" si="200"/>
        <v>0.60858859457101433</v>
      </c>
      <c r="AT581" s="50"/>
      <c r="AU581" s="50"/>
      <c r="AV581" s="51"/>
      <c r="AW581" s="50"/>
      <c r="AX581" s="50"/>
      <c r="AY581" s="51"/>
      <c r="AZ581" s="18">
        <v>64.665310181999999</v>
      </c>
      <c r="BA581" s="18">
        <v>113.44226052280001</v>
      </c>
      <c r="BB581" s="27">
        <f t="shared" si="201"/>
        <v>0.56206909601163568</v>
      </c>
      <c r="BI581" s="28">
        <v>20.258484848484848</v>
      </c>
      <c r="BK581" s="49"/>
    </row>
    <row r="582" spans="1:63" ht="13.95" customHeight="1" x14ac:dyDescent="0.25">
      <c r="A582" s="22">
        <v>579</v>
      </c>
      <c r="B582" s="22">
        <v>58</v>
      </c>
      <c r="C582" s="22" t="s">
        <v>473</v>
      </c>
      <c r="D582" s="22" t="s">
        <v>147</v>
      </c>
      <c r="E582" s="23">
        <v>0.81</v>
      </c>
      <c r="F582" s="23" t="str">
        <f t="shared" si="202"/>
        <v>&gt;0.5</v>
      </c>
      <c r="G582" s="24">
        <v>7.7</v>
      </c>
      <c r="H582" s="23" t="str">
        <f t="shared" si="194"/>
        <v>&gt;7.0</v>
      </c>
      <c r="I582" s="23">
        <v>10</v>
      </c>
      <c r="J582" s="23" t="str">
        <f t="shared" si="209"/>
        <v>≤15</v>
      </c>
      <c r="K582" s="24">
        <v>7.0683999999999996</v>
      </c>
      <c r="L582" s="23" t="str">
        <f t="shared" si="210"/>
        <v>&lt;10</v>
      </c>
      <c r="M582" s="18">
        <v>190</v>
      </c>
      <c r="N582" s="25" t="str">
        <f t="shared" si="205"/>
        <v>&gt;180</v>
      </c>
      <c r="O582" s="18">
        <v>80.60799999999999</v>
      </c>
      <c r="P582" s="25" t="str">
        <f t="shared" si="206"/>
        <v>&gt;44</v>
      </c>
      <c r="S582" s="22" t="s">
        <v>8</v>
      </c>
      <c r="T582" s="40">
        <v>0.66</v>
      </c>
      <c r="U582" s="25" t="str">
        <f t="shared" si="198"/>
        <v>&lt;1.5</v>
      </c>
      <c r="AE582" s="22">
        <v>3</v>
      </c>
      <c r="AF582" s="23" t="str">
        <f t="shared" si="211"/>
        <v>4000–6000</v>
      </c>
      <c r="AG582" s="18">
        <v>4052.0919999999996</v>
      </c>
      <c r="AH582" s="18">
        <v>3844.8871999999997</v>
      </c>
      <c r="AI582" s="27">
        <f t="shared" si="212"/>
        <v>-5.2489025239568894E-2</v>
      </c>
      <c r="AP582" s="23" t="str">
        <f t="shared" si="199"/>
        <v>&lt;20</v>
      </c>
      <c r="AQ582" s="24">
        <v>15.958500000000001</v>
      </c>
      <c r="AR582" s="24">
        <v>37.955300000000001</v>
      </c>
      <c r="AS582" s="27">
        <f t="shared" si="200"/>
        <v>0.86641754889205791</v>
      </c>
      <c r="AT582" s="50"/>
      <c r="AU582" s="50"/>
      <c r="AV582" s="51"/>
      <c r="AW582" s="50"/>
      <c r="AX582" s="50"/>
      <c r="AY582" s="51"/>
      <c r="AZ582" s="18">
        <v>64.665310181999999</v>
      </c>
      <c r="BA582" s="18">
        <v>145.93384714216</v>
      </c>
      <c r="BB582" s="27">
        <f t="shared" si="201"/>
        <v>0.81392852365248891</v>
      </c>
      <c r="BI582" s="28">
        <v>33.328484848484848</v>
      </c>
      <c r="BK582" s="49"/>
    </row>
    <row r="583" spans="1:63" ht="13.95" customHeight="1" x14ac:dyDescent="0.25">
      <c r="A583" s="22">
        <v>580</v>
      </c>
      <c r="B583" s="22">
        <v>58</v>
      </c>
      <c r="C583" s="22" t="s">
        <v>473</v>
      </c>
      <c r="D583" s="22" t="s">
        <v>151</v>
      </c>
      <c r="E583" s="23">
        <v>0.81</v>
      </c>
      <c r="F583" s="23" t="str">
        <f t="shared" si="202"/>
        <v>&gt;0.5</v>
      </c>
      <c r="G583" s="24">
        <v>7.7</v>
      </c>
      <c r="H583" s="23" t="str">
        <f t="shared" si="194"/>
        <v>&gt;7.0</v>
      </c>
      <c r="I583" s="23">
        <v>10</v>
      </c>
      <c r="J583" s="23" t="str">
        <f t="shared" si="209"/>
        <v>≤15</v>
      </c>
      <c r="K583" s="24">
        <v>7.0683999999999996</v>
      </c>
      <c r="L583" s="23" t="str">
        <f t="shared" si="210"/>
        <v>&lt;10</v>
      </c>
      <c r="M583" s="18">
        <v>190</v>
      </c>
      <c r="N583" s="25" t="str">
        <f t="shared" si="205"/>
        <v>&gt;180</v>
      </c>
      <c r="O583" s="18">
        <v>80.60799999999999</v>
      </c>
      <c r="P583" s="25" t="str">
        <f t="shared" si="206"/>
        <v>&gt;44</v>
      </c>
      <c r="S583" s="22" t="s">
        <v>8</v>
      </c>
      <c r="T583" s="40">
        <v>0.66</v>
      </c>
      <c r="U583" s="25" t="str">
        <f t="shared" si="198"/>
        <v>&lt;1.5</v>
      </c>
      <c r="AE583" s="22">
        <v>3</v>
      </c>
      <c r="AF583" s="23" t="str">
        <f t="shared" si="211"/>
        <v>4000–6000</v>
      </c>
      <c r="AG583" s="18">
        <v>4696.7448000000004</v>
      </c>
      <c r="AH583" s="18">
        <v>4328.3680000000004</v>
      </c>
      <c r="AI583" s="27">
        <f t="shared" si="212"/>
        <v>-8.1679107360137532E-2</v>
      </c>
      <c r="AP583" s="23" t="str">
        <f t="shared" si="199"/>
        <v>&lt;20</v>
      </c>
      <c r="AQ583" s="24">
        <v>15.239599999999999</v>
      </c>
      <c r="AR583" s="24">
        <v>25.015999999999998</v>
      </c>
      <c r="AS583" s="27">
        <f t="shared" si="200"/>
        <v>0.49561831696065117</v>
      </c>
      <c r="AT583" s="50"/>
      <c r="AU583" s="50"/>
      <c r="AV583" s="51"/>
      <c r="AW583" s="50"/>
      <c r="AX583" s="50"/>
      <c r="AY583" s="51"/>
      <c r="AZ583" s="18">
        <v>71.576512054079998</v>
      </c>
      <c r="BA583" s="18">
        <v>108.278453888</v>
      </c>
      <c r="BB583" s="27">
        <f t="shared" si="201"/>
        <v>0.41393920960051372</v>
      </c>
      <c r="BI583" s="28">
        <v>14.812727272727271</v>
      </c>
      <c r="BK583" s="49"/>
    </row>
    <row r="584" spans="1:63" ht="13.95" customHeight="1" x14ac:dyDescent="0.25">
      <c r="A584" s="22">
        <v>581</v>
      </c>
      <c r="B584" s="22">
        <v>58</v>
      </c>
      <c r="C584" s="22" t="s">
        <v>473</v>
      </c>
      <c r="D584" s="22" t="s">
        <v>150</v>
      </c>
      <c r="E584" s="23">
        <v>0.81</v>
      </c>
      <c r="F584" s="23" t="str">
        <f t="shared" si="202"/>
        <v>&gt;0.5</v>
      </c>
      <c r="G584" s="24">
        <v>7.7</v>
      </c>
      <c r="H584" s="23" t="str">
        <f t="shared" si="194"/>
        <v>&gt;7.0</v>
      </c>
      <c r="I584" s="23">
        <v>10</v>
      </c>
      <c r="J584" s="23" t="str">
        <f t="shared" si="209"/>
        <v>≤15</v>
      </c>
      <c r="K584" s="24">
        <v>7.0683999999999996</v>
      </c>
      <c r="L584" s="23" t="str">
        <f t="shared" si="210"/>
        <v>&lt;10</v>
      </c>
      <c r="M584" s="18">
        <v>190</v>
      </c>
      <c r="N584" s="25" t="str">
        <f t="shared" si="205"/>
        <v>&gt;180</v>
      </c>
      <c r="O584" s="18">
        <v>80.60799999999999</v>
      </c>
      <c r="P584" s="25" t="str">
        <f t="shared" si="206"/>
        <v>&gt;44</v>
      </c>
      <c r="S584" s="22" t="s">
        <v>8</v>
      </c>
      <c r="T584" s="40">
        <v>0.66</v>
      </c>
      <c r="U584" s="25" t="str">
        <f t="shared" si="198"/>
        <v>&lt;1.5</v>
      </c>
      <c r="AE584" s="22">
        <v>3</v>
      </c>
      <c r="AF584" s="23" t="str">
        <f t="shared" si="211"/>
        <v>4000–6000</v>
      </c>
      <c r="AG584" s="18">
        <v>4696.7448000000004</v>
      </c>
      <c r="AH584" s="18">
        <v>4098.1423999999997</v>
      </c>
      <c r="AI584" s="27">
        <f t="shared" si="212"/>
        <v>-0.13633587514522916</v>
      </c>
      <c r="AP584" s="23" t="str">
        <f t="shared" si="199"/>
        <v>&lt;20</v>
      </c>
      <c r="AQ584" s="24">
        <v>15.239599999999999</v>
      </c>
      <c r="AR584" s="24">
        <v>31.1981</v>
      </c>
      <c r="AS584" s="27">
        <f t="shared" si="200"/>
        <v>0.71645989233032625</v>
      </c>
      <c r="AT584" s="50"/>
      <c r="AU584" s="50"/>
      <c r="AV584" s="51"/>
      <c r="AW584" s="50"/>
      <c r="AX584" s="50"/>
      <c r="AY584" s="51"/>
      <c r="AZ584" s="18">
        <v>71.576512054079998</v>
      </c>
      <c r="BA584" s="18">
        <v>127.85425640943998</v>
      </c>
      <c r="BB584" s="27">
        <f t="shared" si="201"/>
        <v>0.5801240171850971</v>
      </c>
      <c r="BI584" s="28">
        <v>24.179545454545455</v>
      </c>
      <c r="BK584" s="49"/>
    </row>
    <row r="585" spans="1:63" ht="13.95" customHeight="1" x14ac:dyDescent="0.25">
      <c r="A585" s="22">
        <v>582</v>
      </c>
      <c r="B585" s="22">
        <v>58</v>
      </c>
      <c r="C585" s="22" t="s">
        <v>473</v>
      </c>
      <c r="D585" s="22" t="s">
        <v>76</v>
      </c>
      <c r="E585" s="23">
        <v>0.81</v>
      </c>
      <c r="F585" s="23" t="str">
        <f t="shared" si="202"/>
        <v>&gt;0.5</v>
      </c>
      <c r="G585" s="24">
        <v>7.7</v>
      </c>
      <c r="H585" s="23" t="str">
        <f t="shared" si="194"/>
        <v>&gt;7.0</v>
      </c>
      <c r="I585" s="23">
        <v>10</v>
      </c>
      <c r="J585" s="23" t="str">
        <f t="shared" si="209"/>
        <v>≤15</v>
      </c>
      <c r="K585" s="24">
        <v>7.0683999999999996</v>
      </c>
      <c r="L585" s="23" t="str">
        <f t="shared" si="210"/>
        <v>&lt;10</v>
      </c>
      <c r="M585" s="18">
        <v>190</v>
      </c>
      <c r="N585" s="25" t="str">
        <f t="shared" si="205"/>
        <v>&gt;180</v>
      </c>
      <c r="O585" s="18">
        <v>80.60799999999999</v>
      </c>
      <c r="P585" s="25" t="str">
        <f t="shared" si="206"/>
        <v>&gt;44</v>
      </c>
      <c r="S585" s="22" t="s">
        <v>8</v>
      </c>
      <c r="T585" s="40">
        <v>0.66</v>
      </c>
      <c r="U585" s="25" t="str">
        <f t="shared" si="198"/>
        <v>&lt;1.5</v>
      </c>
      <c r="AE585" s="22">
        <v>3</v>
      </c>
      <c r="AF585" s="23" t="str">
        <f t="shared" si="211"/>
        <v>4000–6000</v>
      </c>
      <c r="AG585" s="18">
        <v>4604.6528000000008</v>
      </c>
      <c r="AH585" s="18">
        <v>4581.6319999999996</v>
      </c>
      <c r="AI585" s="27">
        <f t="shared" si="212"/>
        <v>-5.0120040237687253E-3</v>
      </c>
      <c r="AP585" s="23" t="str">
        <f t="shared" si="199"/>
        <v>20–30</v>
      </c>
      <c r="AQ585" s="24">
        <v>20.559100000000001</v>
      </c>
      <c r="AR585" s="24">
        <v>23.8658</v>
      </c>
      <c r="AS585" s="27">
        <f t="shared" si="200"/>
        <v>0.14914280648022604</v>
      </c>
      <c r="AT585" s="50"/>
      <c r="AU585" s="50"/>
      <c r="AV585" s="51"/>
      <c r="AW585" s="50"/>
      <c r="AX585" s="50"/>
      <c r="AY585" s="51"/>
      <c r="AZ585" s="18">
        <v>94.667517380480021</v>
      </c>
      <c r="BA585" s="18">
        <v>109.34431298559998</v>
      </c>
      <c r="BB585" s="27">
        <f t="shared" si="201"/>
        <v>0.14413080245645715</v>
      </c>
      <c r="BI585" s="28">
        <v>5.0101515151515139</v>
      </c>
      <c r="BK585" s="49"/>
    </row>
    <row r="586" spans="1:63" ht="13.95" customHeight="1" x14ac:dyDescent="0.25">
      <c r="A586" s="22">
        <v>583</v>
      </c>
      <c r="B586" s="22">
        <v>58</v>
      </c>
      <c r="C586" s="22" t="s">
        <v>473</v>
      </c>
      <c r="D586" s="22" t="s">
        <v>76</v>
      </c>
      <c r="E586" s="23">
        <v>0.81</v>
      </c>
      <c r="F586" s="23" t="str">
        <f t="shared" si="202"/>
        <v>&gt;0.5</v>
      </c>
      <c r="G586" s="24">
        <v>7.7</v>
      </c>
      <c r="H586" s="23" t="str">
        <f t="shared" si="194"/>
        <v>&gt;7.0</v>
      </c>
      <c r="I586" s="23">
        <v>10</v>
      </c>
      <c r="J586" s="23" t="str">
        <f t="shared" si="209"/>
        <v>≤15</v>
      </c>
      <c r="K586" s="24">
        <v>7.0683999999999996</v>
      </c>
      <c r="L586" s="23" t="str">
        <f t="shared" si="210"/>
        <v>&lt;10</v>
      </c>
      <c r="M586" s="18">
        <v>190</v>
      </c>
      <c r="N586" s="25" t="str">
        <f t="shared" si="205"/>
        <v>&gt;180</v>
      </c>
      <c r="O586" s="18">
        <v>80.60799999999999</v>
      </c>
      <c r="P586" s="25" t="str">
        <f t="shared" si="206"/>
        <v>&gt;44</v>
      </c>
      <c r="S586" s="22" t="s">
        <v>8</v>
      </c>
      <c r="T586" s="40">
        <v>0.66</v>
      </c>
      <c r="U586" s="25" t="str">
        <f t="shared" si="198"/>
        <v>&lt;1.5</v>
      </c>
      <c r="AE586" s="22">
        <v>3</v>
      </c>
      <c r="AF586" s="23" t="str">
        <f t="shared" si="211"/>
        <v>4000–6000</v>
      </c>
      <c r="AG586" s="18">
        <v>4604.6528000000008</v>
      </c>
      <c r="AH586" s="18">
        <v>3821.8576000000003</v>
      </c>
      <c r="AI586" s="27">
        <f t="shared" si="212"/>
        <v>-0.18633068341259487</v>
      </c>
      <c r="AP586" s="23" t="str">
        <f t="shared" si="199"/>
        <v>20–30</v>
      </c>
      <c r="AQ586" s="24">
        <v>20.559100000000001</v>
      </c>
      <c r="AR586" s="24">
        <v>33.929699999999997</v>
      </c>
      <c r="AS586" s="27">
        <f t="shared" si="200"/>
        <v>0.5009870717142958</v>
      </c>
      <c r="AT586" s="50"/>
      <c r="AU586" s="50"/>
      <c r="AV586" s="51"/>
      <c r="AW586" s="50"/>
      <c r="AX586" s="50"/>
      <c r="AY586" s="51"/>
      <c r="AZ586" s="18">
        <v>94.667517380480021</v>
      </c>
      <c r="BA586" s="18">
        <v>129.67448181072001</v>
      </c>
      <c r="BB586" s="27">
        <f t="shared" si="201"/>
        <v>0.31465638830170106</v>
      </c>
      <c r="BI586" s="28">
        <v>20.258484848484841</v>
      </c>
      <c r="BK586" s="49"/>
    </row>
    <row r="587" spans="1:63" ht="13.95" customHeight="1" x14ac:dyDescent="0.25">
      <c r="A587" s="22">
        <v>584</v>
      </c>
      <c r="B587" s="22">
        <v>58</v>
      </c>
      <c r="C587" s="22" t="s">
        <v>473</v>
      </c>
      <c r="D587" s="22" t="s">
        <v>148</v>
      </c>
      <c r="E587" s="23">
        <v>0.81</v>
      </c>
      <c r="F587" s="23" t="str">
        <f t="shared" si="202"/>
        <v>&gt;0.5</v>
      </c>
      <c r="G587" s="24">
        <v>7.7</v>
      </c>
      <c r="H587" s="23" t="str">
        <f t="shared" si="194"/>
        <v>&gt;7.0</v>
      </c>
      <c r="I587" s="23">
        <v>10</v>
      </c>
      <c r="J587" s="23" t="str">
        <f t="shared" si="209"/>
        <v>≤15</v>
      </c>
      <c r="K587" s="24">
        <v>7.0683999999999996</v>
      </c>
      <c r="L587" s="23" t="str">
        <f t="shared" si="210"/>
        <v>&lt;10</v>
      </c>
      <c r="M587" s="18">
        <v>190</v>
      </c>
      <c r="N587" s="25" t="str">
        <f t="shared" si="205"/>
        <v>&gt;180</v>
      </c>
      <c r="O587" s="18">
        <v>80.60799999999999</v>
      </c>
      <c r="P587" s="25" t="str">
        <f t="shared" si="206"/>
        <v>&gt;44</v>
      </c>
      <c r="S587" s="22" t="s">
        <v>8</v>
      </c>
      <c r="T587" s="40">
        <v>0.66</v>
      </c>
      <c r="U587" s="25" t="str">
        <f t="shared" si="198"/>
        <v>&lt;1.5</v>
      </c>
      <c r="AE587" s="22">
        <v>3</v>
      </c>
      <c r="AF587" s="23" t="str">
        <f t="shared" si="211"/>
        <v>2000–4000</v>
      </c>
      <c r="AG587" s="18">
        <v>3361.3975999999998</v>
      </c>
      <c r="AH587" s="18">
        <v>3936.9792000000002</v>
      </c>
      <c r="AI587" s="27">
        <f t="shared" si="212"/>
        <v>0.1580568888652229</v>
      </c>
      <c r="AP587" s="23" t="str">
        <f t="shared" si="199"/>
        <v>&lt;20</v>
      </c>
      <c r="AQ587" s="24">
        <v>13.9457</v>
      </c>
      <c r="AR587" s="24">
        <v>23.8658</v>
      </c>
      <c r="AS587" s="27">
        <f t="shared" si="200"/>
        <v>0.53727525476708715</v>
      </c>
      <c r="AT587" s="50"/>
      <c r="AU587" s="50"/>
      <c r="AV587" s="51"/>
      <c r="AW587" s="50"/>
      <c r="AX587" s="50"/>
      <c r="AY587" s="51"/>
      <c r="AZ587" s="18">
        <v>46.877042510319995</v>
      </c>
      <c r="BA587" s="18">
        <v>93.959158191360004</v>
      </c>
      <c r="BB587" s="27">
        <f t="shared" si="201"/>
        <v>0.69533214363231011</v>
      </c>
      <c r="BI587" s="28">
        <v>15.030454545454544</v>
      </c>
      <c r="BK587" s="49"/>
    </row>
    <row r="588" spans="1:63" ht="13.95" customHeight="1" x14ac:dyDescent="0.25">
      <c r="A588" s="22">
        <v>585</v>
      </c>
      <c r="B588" s="22">
        <v>58</v>
      </c>
      <c r="C588" s="22" t="s">
        <v>473</v>
      </c>
      <c r="D588" s="22" t="s">
        <v>30</v>
      </c>
      <c r="E588" s="23">
        <v>0.81</v>
      </c>
      <c r="F588" s="23" t="str">
        <f t="shared" si="202"/>
        <v>&gt;0.5</v>
      </c>
      <c r="G588" s="24">
        <v>7.7</v>
      </c>
      <c r="H588" s="23" t="str">
        <f t="shared" si="194"/>
        <v>&gt;7.0</v>
      </c>
      <c r="I588" s="23">
        <v>10</v>
      </c>
      <c r="J588" s="23" t="str">
        <f t="shared" si="209"/>
        <v>≤15</v>
      </c>
      <c r="K588" s="24">
        <v>7.0683999999999996</v>
      </c>
      <c r="L588" s="23" t="str">
        <f t="shared" si="210"/>
        <v>&lt;10</v>
      </c>
      <c r="M588" s="18">
        <v>190</v>
      </c>
      <c r="N588" s="25" t="str">
        <f t="shared" si="205"/>
        <v>&gt;180</v>
      </c>
      <c r="O588" s="18">
        <v>80.60799999999999</v>
      </c>
      <c r="P588" s="25" t="str">
        <f t="shared" si="206"/>
        <v>&gt;44</v>
      </c>
      <c r="S588" s="22" t="s">
        <v>8</v>
      </c>
      <c r="T588" s="40">
        <v>0.66</v>
      </c>
      <c r="U588" s="25" t="str">
        <f t="shared" si="198"/>
        <v>&lt;1.5</v>
      </c>
      <c r="AE588" s="22">
        <v>3</v>
      </c>
      <c r="AF588" s="23" t="str">
        <f t="shared" si="211"/>
        <v>2000–4000</v>
      </c>
      <c r="AG588" s="18">
        <v>3361.3975999999998</v>
      </c>
      <c r="AH588" s="18">
        <v>4167.2136</v>
      </c>
      <c r="AI588" s="27">
        <f t="shared" si="212"/>
        <v>0.21489077115392574</v>
      </c>
      <c r="AP588" s="23" t="str">
        <f t="shared" si="199"/>
        <v>&lt;20</v>
      </c>
      <c r="AQ588" s="24">
        <v>13.9457</v>
      </c>
      <c r="AR588" s="24">
        <v>36.948900000000002</v>
      </c>
      <c r="AS588" s="27">
        <f t="shared" si="200"/>
        <v>0.97436465996875854</v>
      </c>
      <c r="AT588" s="50"/>
      <c r="AU588" s="50"/>
      <c r="AV588" s="51"/>
      <c r="AW588" s="50"/>
      <c r="AX588" s="50"/>
      <c r="AY588" s="51"/>
      <c r="AZ588" s="18">
        <v>46.877042510319995</v>
      </c>
      <c r="BA588" s="18">
        <v>153.97395858504001</v>
      </c>
      <c r="BB588" s="27">
        <f t="shared" si="201"/>
        <v>1.1892554311226846</v>
      </c>
      <c r="BI588" s="28">
        <v>34.853333333333332</v>
      </c>
      <c r="BK588" s="49"/>
    </row>
    <row r="589" spans="1:63" ht="13.95" customHeight="1" x14ac:dyDescent="0.25">
      <c r="A589" s="22">
        <v>586</v>
      </c>
      <c r="B589" s="22">
        <v>58</v>
      </c>
      <c r="C589" s="22" t="s">
        <v>473</v>
      </c>
      <c r="D589" s="22" t="s">
        <v>30</v>
      </c>
      <c r="E589" s="23">
        <v>0.81</v>
      </c>
      <c r="F589" s="23" t="str">
        <f t="shared" si="202"/>
        <v>&gt;0.5</v>
      </c>
      <c r="G589" s="24">
        <v>7.7</v>
      </c>
      <c r="H589" s="23" t="str">
        <f t="shared" si="194"/>
        <v>&gt;7.0</v>
      </c>
      <c r="I589" s="23">
        <v>10</v>
      </c>
      <c r="J589" s="23" t="str">
        <f t="shared" si="209"/>
        <v>≤15</v>
      </c>
      <c r="K589" s="24">
        <v>7.0683999999999996</v>
      </c>
      <c r="L589" s="23" t="str">
        <f t="shared" si="210"/>
        <v>&lt;10</v>
      </c>
      <c r="M589" s="18">
        <v>190</v>
      </c>
      <c r="N589" s="25" t="str">
        <f t="shared" si="205"/>
        <v>&gt;180</v>
      </c>
      <c r="O589" s="18">
        <v>80.60799999999999</v>
      </c>
      <c r="P589" s="25" t="str">
        <f t="shared" si="206"/>
        <v>&gt;44</v>
      </c>
      <c r="S589" s="22" t="s">
        <v>8</v>
      </c>
      <c r="T589" s="40">
        <v>0.66</v>
      </c>
      <c r="U589" s="25" t="str">
        <f t="shared" si="198"/>
        <v>&lt;1.5</v>
      </c>
      <c r="AE589" s="22">
        <v>3</v>
      </c>
      <c r="AF589" s="23" t="str">
        <f t="shared" si="211"/>
        <v>2000–4000</v>
      </c>
      <c r="AG589" s="18">
        <v>3660.6944000000003</v>
      </c>
      <c r="AH589" s="18">
        <v>4029.0711999999999</v>
      </c>
      <c r="AI589" s="27">
        <f t="shared" si="212"/>
        <v>9.5883021738559948E-2</v>
      </c>
      <c r="AP589" s="23" t="str">
        <f t="shared" si="199"/>
        <v>&lt;20</v>
      </c>
      <c r="AQ589" s="24">
        <v>19.121400000000001</v>
      </c>
      <c r="AR589" s="24">
        <v>28.610199999999999</v>
      </c>
      <c r="AS589" s="27">
        <f t="shared" si="200"/>
        <v>0.4029551709003299</v>
      </c>
      <c r="AT589" s="50"/>
      <c r="AU589" s="50"/>
      <c r="AV589" s="51"/>
      <c r="AW589" s="50"/>
      <c r="AX589" s="50"/>
      <c r="AY589" s="51"/>
      <c r="AZ589" s="18">
        <v>69.997601900160006</v>
      </c>
      <c r="BA589" s="18">
        <v>115.27253284624</v>
      </c>
      <c r="BB589" s="27">
        <f t="shared" si="201"/>
        <v>0.49883819263888984</v>
      </c>
      <c r="BI589" s="28">
        <v>14.376969696969693</v>
      </c>
      <c r="BK589" s="49"/>
    </row>
    <row r="590" spans="1:63" ht="13.95" customHeight="1" x14ac:dyDescent="0.25">
      <c r="A590" s="22">
        <v>587</v>
      </c>
      <c r="B590" s="22">
        <v>58</v>
      </c>
      <c r="C590" s="22" t="s">
        <v>473</v>
      </c>
      <c r="D590" s="22" t="s">
        <v>148</v>
      </c>
      <c r="E590" s="23">
        <v>0.81</v>
      </c>
      <c r="F590" s="23" t="str">
        <f t="shared" si="202"/>
        <v>&gt;0.5</v>
      </c>
      <c r="G590" s="24">
        <v>7.7</v>
      </c>
      <c r="H590" s="23" t="str">
        <f t="shared" si="194"/>
        <v>&gt;7.0</v>
      </c>
      <c r="I590" s="23">
        <v>10</v>
      </c>
      <c r="J590" s="23" t="str">
        <f t="shared" si="209"/>
        <v>≤15</v>
      </c>
      <c r="K590" s="24">
        <v>7.0683999999999996</v>
      </c>
      <c r="L590" s="23" t="str">
        <f t="shared" si="210"/>
        <v>&lt;10</v>
      </c>
      <c r="M590" s="18">
        <v>190</v>
      </c>
      <c r="N590" s="25" t="str">
        <f t="shared" si="205"/>
        <v>&gt;180</v>
      </c>
      <c r="O590" s="18">
        <v>80.60799999999999</v>
      </c>
      <c r="P590" s="25" t="str">
        <f t="shared" si="206"/>
        <v>&gt;44</v>
      </c>
      <c r="S590" s="22" t="s">
        <v>8</v>
      </c>
      <c r="T590" s="40">
        <v>0.66</v>
      </c>
      <c r="U590" s="25" t="str">
        <f t="shared" si="198"/>
        <v>&lt;1.5</v>
      </c>
      <c r="AE590" s="22">
        <v>3</v>
      </c>
      <c r="AF590" s="23" t="str">
        <f t="shared" si="211"/>
        <v>2000–4000</v>
      </c>
      <c r="AG590" s="18">
        <v>3660.6944000000003</v>
      </c>
      <c r="AH590" s="18">
        <v>4052.0919999999996</v>
      </c>
      <c r="AI590" s="27">
        <f t="shared" si="212"/>
        <v>0.10158043477242074</v>
      </c>
      <c r="AP590" s="23" t="str">
        <f t="shared" si="199"/>
        <v>&lt;20</v>
      </c>
      <c r="AQ590" s="24">
        <v>19.121400000000001</v>
      </c>
      <c r="AR590" s="24">
        <v>34.504800000000003</v>
      </c>
      <c r="AS590" s="27">
        <f t="shared" si="200"/>
        <v>0.59029031809436006</v>
      </c>
      <c r="AT590" s="50"/>
      <c r="AU590" s="50"/>
      <c r="AV590" s="51"/>
      <c r="AW590" s="50"/>
      <c r="AX590" s="50"/>
      <c r="AY590" s="51"/>
      <c r="AZ590" s="18">
        <v>69.997601900160006</v>
      </c>
      <c r="BA590" s="18">
        <v>139.81662404159999</v>
      </c>
      <c r="BB590" s="27">
        <f t="shared" si="201"/>
        <v>0.69187075286678079</v>
      </c>
      <c r="BI590" s="28">
        <v>23.308181818181819</v>
      </c>
      <c r="BK590" s="49"/>
    </row>
    <row r="591" spans="1:63" ht="13.95" customHeight="1" x14ac:dyDescent="0.25">
      <c r="A591" s="22">
        <v>588</v>
      </c>
      <c r="B591" s="22">
        <v>58</v>
      </c>
      <c r="C591" s="22" t="s">
        <v>473</v>
      </c>
      <c r="D591" s="22" t="s">
        <v>147</v>
      </c>
      <c r="E591" s="23">
        <v>0.81</v>
      </c>
      <c r="F591" s="23" t="str">
        <f t="shared" si="202"/>
        <v>&gt;0.5</v>
      </c>
      <c r="G591" s="24">
        <v>7.7</v>
      </c>
      <c r="H591" s="23" t="str">
        <f t="shared" si="194"/>
        <v>&gt;7.0</v>
      </c>
      <c r="I591" s="23">
        <v>10</v>
      </c>
      <c r="J591" s="23" t="str">
        <f t="shared" si="209"/>
        <v>≤15</v>
      </c>
      <c r="K591" s="24">
        <v>7.0683999999999996</v>
      </c>
      <c r="L591" s="23" t="str">
        <f t="shared" si="210"/>
        <v>&lt;10</v>
      </c>
      <c r="M591" s="18">
        <v>190</v>
      </c>
      <c r="N591" s="25" t="str">
        <f t="shared" si="205"/>
        <v>&gt;180</v>
      </c>
      <c r="O591" s="18">
        <v>80.60799999999999</v>
      </c>
      <c r="P591" s="25" t="str">
        <f t="shared" si="206"/>
        <v>&gt;44</v>
      </c>
      <c r="S591" s="22" t="s">
        <v>8</v>
      </c>
      <c r="T591" s="40">
        <v>0.66</v>
      </c>
      <c r="U591" s="25" t="str">
        <f t="shared" si="198"/>
        <v>&lt;1.5</v>
      </c>
      <c r="AE591" s="22">
        <v>3</v>
      </c>
      <c r="AF591" s="23" t="str">
        <f t="shared" si="211"/>
        <v>2000–4000</v>
      </c>
      <c r="AG591" s="18">
        <v>3476.5104000000001</v>
      </c>
      <c r="AH591" s="18">
        <v>4673.7240000000002</v>
      </c>
      <c r="AI591" s="27">
        <f t="shared" si="212"/>
        <v>0.29592715224204263</v>
      </c>
      <c r="AP591" s="23" t="str">
        <f t="shared" si="199"/>
        <v>20–30</v>
      </c>
      <c r="AQ591" s="24">
        <v>21.9968</v>
      </c>
      <c r="AR591" s="24">
        <v>22.428100000000001</v>
      </c>
      <c r="AS591" s="27">
        <f t="shared" si="200"/>
        <v>1.9417648730486941E-2</v>
      </c>
      <c r="AT591" s="50"/>
      <c r="AU591" s="50"/>
      <c r="AV591" s="51"/>
      <c r="AW591" s="50"/>
      <c r="AX591" s="50"/>
      <c r="AY591" s="51"/>
      <c r="AZ591" s="18">
        <v>76.472103966720013</v>
      </c>
      <c r="BA591" s="18">
        <v>104.82274924440001</v>
      </c>
      <c r="BB591" s="27">
        <f t="shared" si="201"/>
        <v>0.31534480097252948</v>
      </c>
      <c r="BI591" s="28">
        <v>0.65348484848484878</v>
      </c>
      <c r="BK591" s="49"/>
    </row>
    <row r="592" spans="1:63" ht="13.95" customHeight="1" x14ac:dyDescent="0.25">
      <c r="A592" s="22">
        <v>589</v>
      </c>
      <c r="B592" s="22">
        <v>58</v>
      </c>
      <c r="C592" s="22" t="s">
        <v>473</v>
      </c>
      <c r="D592" s="22" t="s">
        <v>147</v>
      </c>
      <c r="E592" s="23">
        <v>0.81</v>
      </c>
      <c r="F592" s="23" t="str">
        <f t="shared" si="202"/>
        <v>&gt;0.5</v>
      </c>
      <c r="G592" s="24">
        <v>7.7</v>
      </c>
      <c r="H592" s="23" t="str">
        <f t="shared" si="194"/>
        <v>&gt;7.0</v>
      </c>
      <c r="I592" s="23">
        <v>10</v>
      </c>
      <c r="J592" s="23" t="str">
        <f t="shared" si="209"/>
        <v>≤15</v>
      </c>
      <c r="K592" s="24">
        <v>7.0683999999999996</v>
      </c>
      <c r="L592" s="23" t="str">
        <f t="shared" si="210"/>
        <v>&lt;10</v>
      </c>
      <c r="M592" s="18">
        <v>190</v>
      </c>
      <c r="N592" s="25" t="str">
        <f t="shared" si="205"/>
        <v>&gt;180</v>
      </c>
      <c r="O592" s="18">
        <v>80.60799999999999</v>
      </c>
      <c r="P592" s="25" t="str">
        <f t="shared" si="206"/>
        <v>&gt;44</v>
      </c>
      <c r="S592" s="22" t="s">
        <v>8</v>
      </c>
      <c r="T592" s="40">
        <v>0.66</v>
      </c>
      <c r="U592" s="25" t="str">
        <f t="shared" si="198"/>
        <v>&lt;1.5</v>
      </c>
      <c r="AE592" s="22">
        <v>3</v>
      </c>
      <c r="AF592" s="23" t="str">
        <f t="shared" si="211"/>
        <v>2000–4000</v>
      </c>
      <c r="AG592" s="18">
        <v>3476.5104000000001</v>
      </c>
      <c r="AH592" s="18">
        <v>3983.0207999999998</v>
      </c>
      <c r="AI592" s="27">
        <f t="shared" si="212"/>
        <v>0.1360114943132823</v>
      </c>
      <c r="AP592" s="23" t="str">
        <f t="shared" si="199"/>
        <v>20–30</v>
      </c>
      <c r="AQ592" s="24">
        <v>21.9968</v>
      </c>
      <c r="AR592" s="24">
        <v>31.485600000000002</v>
      </c>
      <c r="AS592" s="27">
        <f t="shared" si="200"/>
        <v>0.3586333102194702</v>
      </c>
      <c r="AT592" s="50"/>
      <c r="AU592" s="50"/>
      <c r="AV592" s="51"/>
      <c r="AW592" s="50"/>
      <c r="AX592" s="50"/>
      <c r="AY592" s="51"/>
      <c r="AZ592" s="18">
        <v>76.472103966720013</v>
      </c>
      <c r="BA592" s="18">
        <v>125.40779970048</v>
      </c>
      <c r="BB592" s="27">
        <f t="shared" si="201"/>
        <v>0.49464480453275239</v>
      </c>
      <c r="BI592" s="28">
        <v>14.376969696969699</v>
      </c>
      <c r="BK592" s="49"/>
    </row>
    <row r="593" spans="1:63" ht="13.95" customHeight="1" x14ac:dyDescent="0.25">
      <c r="A593" s="22">
        <v>590</v>
      </c>
      <c r="B593" s="22">
        <v>58</v>
      </c>
      <c r="C593" s="22" t="s">
        <v>473</v>
      </c>
      <c r="D593" s="22" t="s">
        <v>147</v>
      </c>
      <c r="E593" s="23">
        <v>0.81</v>
      </c>
      <c r="F593" s="23" t="str">
        <f t="shared" si="202"/>
        <v>&gt;0.5</v>
      </c>
      <c r="G593" s="24">
        <v>7.7</v>
      </c>
      <c r="H593" s="23" t="str">
        <f t="shared" ref="H593:H600" si="213">IF(G593&gt;7,"&gt;7.0","≤7.0")</f>
        <v>&gt;7.0</v>
      </c>
      <c r="I593" s="23">
        <v>10</v>
      </c>
      <c r="J593" s="23" t="str">
        <f t="shared" si="209"/>
        <v>≤15</v>
      </c>
      <c r="K593" s="24">
        <v>7.0683999999999996</v>
      </c>
      <c r="L593" s="23" t="str">
        <f t="shared" si="210"/>
        <v>&lt;10</v>
      </c>
      <c r="M593" s="18">
        <v>190</v>
      </c>
      <c r="N593" s="25" t="str">
        <f t="shared" si="205"/>
        <v>&gt;180</v>
      </c>
      <c r="O593" s="18">
        <v>80.60799999999999</v>
      </c>
      <c r="P593" s="25" t="str">
        <f t="shared" si="206"/>
        <v>&gt;44</v>
      </c>
      <c r="S593" s="22" t="s">
        <v>8</v>
      </c>
      <c r="T593" s="40">
        <v>0.66</v>
      </c>
      <c r="U593" s="25" t="str">
        <f t="shared" si="198"/>
        <v>&lt;1.5</v>
      </c>
      <c r="AE593" s="22">
        <v>3</v>
      </c>
      <c r="AF593" s="23" t="str">
        <f t="shared" si="211"/>
        <v>2000–4000</v>
      </c>
      <c r="AG593" s="18">
        <v>3660.6944000000003</v>
      </c>
      <c r="AH593" s="18">
        <v>4834.8872000000001</v>
      </c>
      <c r="AI593" s="27">
        <f t="shared" si="212"/>
        <v>0.27820494255348294</v>
      </c>
      <c r="AP593" s="23" t="str">
        <f t="shared" si="199"/>
        <v>20–30</v>
      </c>
      <c r="AQ593" s="24">
        <v>22.859400000000001</v>
      </c>
      <c r="AR593" s="24">
        <v>29.904199999999999</v>
      </c>
      <c r="AS593" s="27">
        <f t="shared" si="200"/>
        <v>0.26863652745627448</v>
      </c>
      <c r="AT593" s="50"/>
      <c r="AU593" s="50"/>
      <c r="AV593" s="51"/>
      <c r="AW593" s="50"/>
      <c r="AX593" s="50"/>
      <c r="AY593" s="51"/>
      <c r="AZ593" s="18">
        <v>83.681277567360013</v>
      </c>
      <c r="BA593" s="18">
        <v>144.58343380624001</v>
      </c>
      <c r="BB593" s="27">
        <f t="shared" si="201"/>
        <v>0.54684147000975736</v>
      </c>
      <c r="BI593" s="28">
        <v>10.673939393939392</v>
      </c>
      <c r="BK593" s="49"/>
    </row>
    <row r="594" spans="1:63" ht="13.95" customHeight="1" x14ac:dyDescent="0.25">
      <c r="A594" s="22">
        <v>591</v>
      </c>
      <c r="B594" s="22">
        <v>58</v>
      </c>
      <c r="C594" s="22" t="s">
        <v>473</v>
      </c>
      <c r="D594" s="22" t="s">
        <v>147</v>
      </c>
      <c r="E594" s="23">
        <v>0.81</v>
      </c>
      <c r="F594" s="23" t="str">
        <f t="shared" si="202"/>
        <v>&gt;0.5</v>
      </c>
      <c r="G594" s="24">
        <v>7.7</v>
      </c>
      <c r="H594" s="23" t="str">
        <f t="shared" si="213"/>
        <v>&gt;7.0</v>
      </c>
      <c r="I594" s="23">
        <v>10</v>
      </c>
      <c r="J594" s="23" t="str">
        <f t="shared" si="209"/>
        <v>≤15</v>
      </c>
      <c r="K594" s="24">
        <v>7.0683999999999996</v>
      </c>
      <c r="L594" s="23" t="str">
        <f t="shared" si="210"/>
        <v>&lt;10</v>
      </c>
      <c r="M594" s="18">
        <v>190</v>
      </c>
      <c r="N594" s="25" t="str">
        <f t="shared" si="205"/>
        <v>&gt;180</v>
      </c>
      <c r="O594" s="18">
        <v>80.60799999999999</v>
      </c>
      <c r="P594" s="25" t="str">
        <f t="shared" si="206"/>
        <v>&gt;44</v>
      </c>
      <c r="S594" s="22" t="s">
        <v>8</v>
      </c>
      <c r="T594" s="40">
        <v>0.66</v>
      </c>
      <c r="U594" s="25" t="str">
        <f t="shared" si="198"/>
        <v>&lt;1.5</v>
      </c>
      <c r="AE594" s="22">
        <v>3</v>
      </c>
      <c r="AF594" s="23" t="str">
        <f t="shared" si="211"/>
        <v>2000–4000</v>
      </c>
      <c r="AG594" s="18">
        <v>3660.6944000000003</v>
      </c>
      <c r="AH594" s="18">
        <v>3315.3472000000002</v>
      </c>
      <c r="AI594" s="27">
        <f t="shared" si="212"/>
        <v>-9.9090501991728308E-2</v>
      </c>
      <c r="AP594" s="23" t="str">
        <f t="shared" si="199"/>
        <v>20–30</v>
      </c>
      <c r="AQ594" s="24">
        <v>22.859400000000001</v>
      </c>
      <c r="AR594" s="24">
        <v>39.9681</v>
      </c>
      <c r="AS594" s="27">
        <f t="shared" si="200"/>
        <v>0.55871922463858503</v>
      </c>
      <c r="AT594" s="50"/>
      <c r="AU594" s="50"/>
      <c r="AV594" s="51"/>
      <c r="AW594" s="50"/>
      <c r="AX594" s="50"/>
      <c r="AY594" s="51"/>
      <c r="AZ594" s="18">
        <v>83.681277567360013</v>
      </c>
      <c r="BA594" s="18">
        <v>132.50812842431998</v>
      </c>
      <c r="BB594" s="27">
        <f t="shared" si="201"/>
        <v>0.45962872264685656</v>
      </c>
      <c r="BI594" s="28">
        <v>25.922272727272723</v>
      </c>
      <c r="BK594" s="49"/>
    </row>
    <row r="595" spans="1:63" ht="13.95" customHeight="1" x14ac:dyDescent="0.25">
      <c r="A595" s="22">
        <v>592</v>
      </c>
      <c r="B595" s="22">
        <v>58</v>
      </c>
      <c r="C595" s="22" t="s">
        <v>473</v>
      </c>
      <c r="D595" s="22" t="s">
        <v>147</v>
      </c>
      <c r="E595" s="23">
        <v>0.81</v>
      </c>
      <c r="F595" s="23" t="str">
        <f t="shared" si="202"/>
        <v>&gt;0.5</v>
      </c>
      <c r="G595" s="24">
        <v>7.7</v>
      </c>
      <c r="H595" s="23" t="str">
        <f t="shared" si="213"/>
        <v>&gt;7.0</v>
      </c>
      <c r="I595" s="23">
        <v>10</v>
      </c>
      <c r="J595" s="23" t="str">
        <f t="shared" si="209"/>
        <v>≤15</v>
      </c>
      <c r="K595" s="24">
        <v>7.0683999999999996</v>
      </c>
      <c r="L595" s="23" t="str">
        <f t="shared" si="210"/>
        <v>&lt;10</v>
      </c>
      <c r="M595" s="18">
        <v>190</v>
      </c>
      <c r="N595" s="25" t="str">
        <f t="shared" si="205"/>
        <v>&gt;180</v>
      </c>
      <c r="O595" s="18">
        <v>80.60799999999999</v>
      </c>
      <c r="P595" s="25" t="str">
        <f t="shared" si="206"/>
        <v>&gt;44</v>
      </c>
      <c r="S595" s="22" t="s">
        <v>8</v>
      </c>
      <c r="T595" s="40">
        <v>0.66</v>
      </c>
      <c r="U595" s="25" t="str">
        <f t="shared" ref="U595:U604" si="214">IF(T595&gt;3,"&gt;3", IF(T595&gt;1.5,"1.5–3","&lt;1.5" ))</f>
        <v>&lt;1.5</v>
      </c>
      <c r="AE595" s="22">
        <v>3</v>
      </c>
      <c r="AF595" s="23" t="str">
        <f t="shared" si="211"/>
        <v>4000–6000</v>
      </c>
      <c r="AG595" s="18">
        <v>5502.5608000000002</v>
      </c>
      <c r="AH595" s="18">
        <v>5801.8576000000003</v>
      </c>
      <c r="AI595" s="27">
        <f t="shared" si="212"/>
        <v>5.2964558256698845E-2</v>
      </c>
      <c r="AP595" s="23" t="str">
        <f t="shared" ref="AP595:AP657" si="215">IF(AQ595&gt;40,"&gt;40",IF(AQ595&gt;30,"30–40",IF(AQ595&gt;20,"20–30","&lt;20")))</f>
        <v>&lt;20</v>
      </c>
      <c r="AQ595" s="24">
        <v>19.984000000000002</v>
      </c>
      <c r="AR595" s="24">
        <v>32.060699999999997</v>
      </c>
      <c r="AS595" s="27">
        <f t="shared" ref="AS595:AS657" si="216">LN(AR595/AQ595)</f>
        <v>0.47269902762096055</v>
      </c>
      <c r="AT595" s="50"/>
      <c r="AU595" s="50"/>
      <c r="AV595" s="51"/>
      <c r="AW595" s="50"/>
      <c r="AX595" s="50"/>
      <c r="AY595" s="51"/>
      <c r="AZ595" s="18">
        <v>109.96317502720002</v>
      </c>
      <c r="BA595" s="18">
        <v>186.01161595631999</v>
      </c>
      <c r="BB595" s="27">
        <f t="shared" ref="BB595:BB615" si="217">LN(BA595/AZ595)</f>
        <v>0.52566358587765927</v>
      </c>
      <c r="BI595" s="28">
        <v>18.298030303030295</v>
      </c>
      <c r="BK595" s="49"/>
    </row>
    <row r="596" spans="1:63" ht="13.95" customHeight="1" x14ac:dyDescent="0.25">
      <c r="A596" s="22">
        <v>593</v>
      </c>
      <c r="B596" s="22">
        <v>58</v>
      </c>
      <c r="C596" s="22" t="s">
        <v>473</v>
      </c>
      <c r="D596" s="22" t="s">
        <v>30</v>
      </c>
      <c r="E596" s="23">
        <v>0.81</v>
      </c>
      <c r="F596" s="23" t="str">
        <f>IF(E596&gt;0.5, "&gt;0.5", "≤0.5")</f>
        <v>&gt;0.5</v>
      </c>
      <c r="G596" s="24">
        <v>7.7</v>
      </c>
      <c r="H596" s="23" t="str">
        <f t="shared" si="213"/>
        <v>&gt;7.0</v>
      </c>
      <c r="I596" s="23">
        <v>10</v>
      </c>
      <c r="J596" s="23" t="str">
        <f t="shared" si="209"/>
        <v>≤15</v>
      </c>
      <c r="K596" s="24">
        <v>7.0683999999999996</v>
      </c>
      <c r="L596" s="23" t="str">
        <f t="shared" si="210"/>
        <v>&lt;10</v>
      </c>
      <c r="M596" s="18">
        <v>190</v>
      </c>
      <c r="N596" s="25" t="str">
        <f t="shared" si="205"/>
        <v>&gt;180</v>
      </c>
      <c r="O596" s="18">
        <v>80.60799999999999</v>
      </c>
      <c r="P596" s="25" t="str">
        <f t="shared" si="206"/>
        <v>&gt;44</v>
      </c>
      <c r="S596" s="22" t="s">
        <v>8</v>
      </c>
      <c r="T596" s="40">
        <v>0.66</v>
      </c>
      <c r="U596" s="25" t="str">
        <f t="shared" si="214"/>
        <v>&lt;1.5</v>
      </c>
      <c r="AE596" s="22">
        <v>3</v>
      </c>
      <c r="AF596" s="23" t="str">
        <f t="shared" si="211"/>
        <v>4000–6000</v>
      </c>
      <c r="AG596" s="18">
        <v>5502.5608000000002</v>
      </c>
      <c r="AH596" s="18">
        <v>5548.6023999999998</v>
      </c>
      <c r="AI596" s="27">
        <f t="shared" si="212"/>
        <v>8.3324923462102258E-3</v>
      </c>
      <c r="AP596" s="23" t="str">
        <f t="shared" si="215"/>
        <v>&lt;20</v>
      </c>
      <c r="AQ596" s="24">
        <v>19.984000000000002</v>
      </c>
      <c r="AR596" s="24">
        <v>34.504800000000003</v>
      </c>
      <c r="AS596" s="27">
        <f t="shared" si="216"/>
        <v>0.54616649141113349</v>
      </c>
      <c r="AT596" s="50"/>
      <c r="AU596" s="50"/>
      <c r="AV596" s="51"/>
      <c r="AW596" s="50"/>
      <c r="AX596" s="50"/>
      <c r="AY596" s="51"/>
      <c r="AZ596" s="18">
        <v>109.96317502720002</v>
      </c>
      <c r="BA596" s="18">
        <v>191.45341609152001</v>
      </c>
      <c r="BB596" s="27">
        <f t="shared" si="217"/>
        <v>0.55449898375734374</v>
      </c>
      <c r="BI596" s="28">
        <v>22.001212121212124</v>
      </c>
      <c r="BK596" s="49"/>
    </row>
    <row r="597" spans="1:63" ht="13.95" customHeight="1" x14ac:dyDescent="0.25">
      <c r="A597" s="22">
        <v>594</v>
      </c>
      <c r="B597" s="22">
        <v>58</v>
      </c>
      <c r="C597" s="22" t="s">
        <v>473</v>
      </c>
      <c r="D597" s="22" t="s">
        <v>152</v>
      </c>
      <c r="E597" s="23">
        <v>0.81</v>
      </c>
      <c r="F597" s="23" t="str">
        <f>IF(E597&gt;0.5, "&gt;0.5", "≤0.5")</f>
        <v>&gt;0.5</v>
      </c>
      <c r="G597" s="24">
        <v>7.7</v>
      </c>
      <c r="H597" s="23" t="str">
        <f t="shared" si="213"/>
        <v>&gt;7.0</v>
      </c>
      <c r="I597" s="23">
        <v>10</v>
      </c>
      <c r="J597" s="23" t="str">
        <f t="shared" si="209"/>
        <v>≤15</v>
      </c>
      <c r="K597" s="24">
        <v>7.0683999999999996</v>
      </c>
      <c r="L597" s="23" t="str">
        <f t="shared" si="210"/>
        <v>&lt;10</v>
      </c>
      <c r="M597" s="18">
        <v>190</v>
      </c>
      <c r="N597" s="25" t="str">
        <f t="shared" si="205"/>
        <v>&gt;180</v>
      </c>
      <c r="O597" s="18">
        <v>80.60799999999999</v>
      </c>
      <c r="P597" s="25" t="str">
        <f t="shared" si="206"/>
        <v>&gt;44</v>
      </c>
      <c r="S597" s="22" t="s">
        <v>8</v>
      </c>
      <c r="T597" s="40">
        <v>0.66</v>
      </c>
      <c r="U597" s="25" t="str">
        <f t="shared" si="214"/>
        <v>&lt;1.5</v>
      </c>
      <c r="AE597" s="22">
        <v>3</v>
      </c>
      <c r="AF597" s="23" t="str">
        <f t="shared" si="211"/>
        <v>4000–6000</v>
      </c>
      <c r="AG597" s="18">
        <v>5318.3680000000004</v>
      </c>
      <c r="AH597" s="18">
        <v>5778.8368</v>
      </c>
      <c r="AI597" s="27">
        <f t="shared" si="212"/>
        <v>8.3035927383253563E-2</v>
      </c>
      <c r="AP597" s="23" t="str">
        <f t="shared" si="215"/>
        <v>&lt;20</v>
      </c>
      <c r="AQ597" s="24">
        <v>17.9712</v>
      </c>
      <c r="AR597" s="24">
        <v>23.8658</v>
      </c>
      <c r="AS597" s="27">
        <f t="shared" si="216"/>
        <v>0.28367599526080989</v>
      </c>
      <c r="AT597" s="50"/>
      <c r="AU597" s="50"/>
      <c r="AV597" s="51"/>
      <c r="AW597" s="50"/>
      <c r="AX597" s="50"/>
      <c r="AY597" s="51"/>
      <c r="AZ597" s="18">
        <v>95.577455001600001</v>
      </c>
      <c r="BA597" s="18">
        <v>137.91656330144002</v>
      </c>
      <c r="BB597" s="27">
        <f t="shared" si="217"/>
        <v>0.36671192264406371</v>
      </c>
      <c r="BI597" s="28">
        <v>8.9312121212121216</v>
      </c>
      <c r="BK597" s="49"/>
    </row>
    <row r="598" spans="1:63" ht="13.95" customHeight="1" x14ac:dyDescent="0.25">
      <c r="A598" s="22">
        <v>595</v>
      </c>
      <c r="B598" s="22">
        <v>58</v>
      </c>
      <c r="C598" s="22" t="s">
        <v>473</v>
      </c>
      <c r="D598" s="22" t="s">
        <v>30</v>
      </c>
      <c r="E598" s="23">
        <v>0.81</v>
      </c>
      <c r="F598" s="23" t="str">
        <f>IF(E598&gt;0.5, "&gt;0.5", "≤0.5")</f>
        <v>&gt;0.5</v>
      </c>
      <c r="G598" s="24">
        <v>7.7</v>
      </c>
      <c r="H598" s="23" t="str">
        <f t="shared" si="213"/>
        <v>&gt;7.0</v>
      </c>
      <c r="I598" s="23">
        <v>10</v>
      </c>
      <c r="J598" s="23" t="str">
        <f t="shared" si="209"/>
        <v>≤15</v>
      </c>
      <c r="K598" s="24">
        <v>7.0683999999999996</v>
      </c>
      <c r="L598" s="23" t="str">
        <f t="shared" si="210"/>
        <v>&lt;10</v>
      </c>
      <c r="M598" s="18">
        <v>190</v>
      </c>
      <c r="N598" s="25" t="str">
        <f t="shared" si="205"/>
        <v>&gt;180</v>
      </c>
      <c r="O598" s="18">
        <v>80.60799999999999</v>
      </c>
      <c r="P598" s="25" t="str">
        <f t="shared" si="206"/>
        <v>&gt;44</v>
      </c>
      <c r="S598" s="22" t="s">
        <v>8</v>
      </c>
      <c r="T598" s="40">
        <v>0.66</v>
      </c>
      <c r="U598" s="25" t="str">
        <f t="shared" si="214"/>
        <v>&lt;1.5</v>
      </c>
      <c r="AE598" s="22">
        <v>3</v>
      </c>
      <c r="AF598" s="23" t="str">
        <f t="shared" si="211"/>
        <v>4000–6000</v>
      </c>
      <c r="AG598" s="18">
        <v>5318.3680000000004</v>
      </c>
      <c r="AH598" s="18">
        <v>5801.8576000000003</v>
      </c>
      <c r="AI598" s="27">
        <f t="shared" si="212"/>
        <v>8.7011652763412967E-2</v>
      </c>
      <c r="AP598" s="23" t="str">
        <f t="shared" si="215"/>
        <v>&lt;20</v>
      </c>
      <c r="AQ598" s="24">
        <v>17.9712</v>
      </c>
      <c r="AR598" s="24">
        <v>35.942500000000003</v>
      </c>
      <c r="AS598" s="27">
        <f t="shared" si="216"/>
        <v>0.69314996278541985</v>
      </c>
      <c r="AT598" s="50"/>
      <c r="AU598" s="50"/>
      <c r="AV598" s="51"/>
      <c r="AW598" s="50"/>
      <c r="AX598" s="50"/>
      <c r="AY598" s="51"/>
      <c r="AZ598" s="18">
        <v>95.577455001600001</v>
      </c>
      <c r="BA598" s="18">
        <v>208.53326678800005</v>
      </c>
      <c r="BB598" s="27">
        <f t="shared" si="217"/>
        <v>0.78016161554883301</v>
      </c>
      <c r="BI598" s="28">
        <v>27.229242424242429</v>
      </c>
      <c r="BK598" s="49"/>
    </row>
    <row r="599" spans="1:63" ht="13.95" customHeight="1" x14ac:dyDescent="0.25">
      <c r="A599" s="22">
        <v>596</v>
      </c>
      <c r="B599" s="22">
        <v>58</v>
      </c>
      <c r="C599" s="22" t="s">
        <v>473</v>
      </c>
      <c r="D599" s="22" t="s">
        <v>30</v>
      </c>
      <c r="E599" s="23">
        <v>0.81</v>
      </c>
      <c r="F599" s="23" t="str">
        <f>IF(E599&gt;0.5, "&gt;0.5", "≤0.5")</f>
        <v>&gt;0.5</v>
      </c>
      <c r="G599" s="24">
        <v>7.7</v>
      </c>
      <c r="H599" s="23" t="str">
        <f t="shared" si="213"/>
        <v>&gt;7.0</v>
      </c>
      <c r="I599" s="23">
        <v>10</v>
      </c>
      <c r="J599" s="23" t="str">
        <f t="shared" si="209"/>
        <v>≤15</v>
      </c>
      <c r="K599" s="24">
        <v>7.0683999999999996</v>
      </c>
      <c r="L599" s="23" t="str">
        <f t="shared" si="210"/>
        <v>&lt;10</v>
      </c>
      <c r="M599" s="18">
        <v>190</v>
      </c>
      <c r="N599" s="25" t="str">
        <f t="shared" si="205"/>
        <v>&gt;180</v>
      </c>
      <c r="O599" s="18">
        <v>80.60799999999999</v>
      </c>
      <c r="P599" s="25" t="str">
        <f t="shared" si="206"/>
        <v>&gt;44</v>
      </c>
      <c r="S599" s="22" t="s">
        <v>8</v>
      </c>
      <c r="T599" s="40">
        <v>0.66</v>
      </c>
      <c r="U599" s="25" t="str">
        <f t="shared" si="214"/>
        <v>&lt;1.5</v>
      </c>
      <c r="AE599" s="22">
        <v>3</v>
      </c>
      <c r="AF599" s="23" t="str">
        <f t="shared" si="211"/>
        <v>4000–6000</v>
      </c>
      <c r="AG599" s="18">
        <v>4627.6736000000001</v>
      </c>
      <c r="AH599" s="18">
        <v>6354.4184000000005</v>
      </c>
      <c r="AI599" s="27">
        <f t="shared" si="212"/>
        <v>0.31709610234528152</v>
      </c>
      <c r="AP599" s="23" t="str">
        <f t="shared" si="215"/>
        <v>&lt;20</v>
      </c>
      <c r="AQ599" s="24">
        <v>19.121400000000001</v>
      </c>
      <c r="AR599" s="24">
        <v>29.904199999999999</v>
      </c>
      <c r="AS599" s="27">
        <f t="shared" si="216"/>
        <v>0.44719081205933237</v>
      </c>
      <c r="AT599" s="50"/>
      <c r="AU599" s="50"/>
      <c r="AV599" s="51"/>
      <c r="AW599" s="50"/>
      <c r="AX599" s="50"/>
      <c r="AY599" s="51"/>
      <c r="AZ599" s="18">
        <v>88.487597975040018</v>
      </c>
      <c r="BA599" s="18">
        <v>190.02379871728002</v>
      </c>
      <c r="BB599" s="27">
        <f t="shared" si="217"/>
        <v>0.76428691440461383</v>
      </c>
      <c r="BI599" s="28">
        <v>16.337575757575753</v>
      </c>
      <c r="BK599" s="49"/>
    </row>
    <row r="600" spans="1:63" ht="13.95" customHeight="1" x14ac:dyDescent="0.25">
      <c r="A600" s="22">
        <v>597</v>
      </c>
      <c r="B600" s="22">
        <v>58</v>
      </c>
      <c r="C600" s="22" t="s">
        <v>473</v>
      </c>
      <c r="D600" s="22" t="s">
        <v>147</v>
      </c>
      <c r="E600" s="23">
        <v>0.81</v>
      </c>
      <c r="F600" s="23" t="str">
        <f>IF(E600&gt;0.5, "&gt;0.5", "≤0.5")</f>
        <v>&gt;0.5</v>
      </c>
      <c r="G600" s="24">
        <v>7.7</v>
      </c>
      <c r="H600" s="23" t="str">
        <f t="shared" si="213"/>
        <v>&gt;7.0</v>
      </c>
      <c r="I600" s="23">
        <v>10</v>
      </c>
      <c r="J600" s="23" t="str">
        <f t="shared" si="209"/>
        <v>≤15</v>
      </c>
      <c r="K600" s="24">
        <v>7.0683999999999996</v>
      </c>
      <c r="L600" s="23" t="str">
        <f t="shared" si="210"/>
        <v>&lt;10</v>
      </c>
      <c r="M600" s="18">
        <v>190</v>
      </c>
      <c r="N600" s="25" t="str">
        <f t="shared" si="205"/>
        <v>&gt;180</v>
      </c>
      <c r="O600" s="18">
        <v>80.60799999999999</v>
      </c>
      <c r="P600" s="25" t="str">
        <f t="shared" si="206"/>
        <v>&gt;44</v>
      </c>
      <c r="S600" s="22" t="s">
        <v>8</v>
      </c>
      <c r="T600" s="40">
        <v>0.66</v>
      </c>
      <c r="U600" s="25" t="str">
        <f t="shared" si="214"/>
        <v>&lt;1.5</v>
      </c>
      <c r="AE600" s="22">
        <v>3</v>
      </c>
      <c r="AF600" s="23" t="str">
        <f t="shared" si="211"/>
        <v>4000–6000</v>
      </c>
      <c r="AG600" s="18">
        <v>4627.6736000000001</v>
      </c>
      <c r="AH600" s="18">
        <v>5111.1632</v>
      </c>
      <c r="AI600" s="27">
        <f t="shared" si="212"/>
        <v>9.9372730786607452E-2</v>
      </c>
      <c r="AP600" s="23" t="str">
        <f t="shared" si="215"/>
        <v>&lt;20</v>
      </c>
      <c r="AQ600" s="24">
        <v>19.121400000000001</v>
      </c>
      <c r="AR600" s="24">
        <v>35.942500000000003</v>
      </c>
      <c r="AS600" s="27">
        <f t="shared" si="216"/>
        <v>0.63111231261461509</v>
      </c>
      <c r="AT600" s="50"/>
      <c r="AU600" s="50"/>
      <c r="AV600" s="51"/>
      <c r="AW600" s="50"/>
      <c r="AX600" s="50"/>
      <c r="AY600" s="51"/>
      <c r="AZ600" s="18">
        <v>88.487597975040018</v>
      </c>
      <c r="BA600" s="18">
        <v>183.707983316</v>
      </c>
      <c r="BB600" s="27">
        <f t="shared" si="217"/>
        <v>0.73048504340122244</v>
      </c>
      <c r="BI600" s="28">
        <v>25.486515151515153</v>
      </c>
      <c r="BK600" s="49"/>
    </row>
    <row r="601" spans="1:63" ht="13.95" customHeight="1" x14ac:dyDescent="0.25">
      <c r="A601" s="22">
        <v>598</v>
      </c>
      <c r="B601" s="22">
        <v>59</v>
      </c>
      <c r="C601" s="22" t="s">
        <v>474</v>
      </c>
      <c r="D601" s="22" t="s">
        <v>145</v>
      </c>
      <c r="M601" s="18">
        <v>150</v>
      </c>
      <c r="N601" s="25" t="str">
        <f t="shared" si="205"/>
        <v>110–180</v>
      </c>
      <c r="O601" s="18">
        <v>100.76</v>
      </c>
      <c r="P601" s="25" t="str">
        <f t="shared" si="206"/>
        <v>&gt;44</v>
      </c>
      <c r="Q601" s="18">
        <v>59.76</v>
      </c>
      <c r="R601" s="25" t="str">
        <f t="shared" ref="R601:R652" si="218">IF(Q601&gt;58,"&gt;58", IF(Q601&gt;25,"25–58","&lt;25" ))</f>
        <v>&gt;58</v>
      </c>
      <c r="S601" s="22" t="s">
        <v>8</v>
      </c>
      <c r="T601" s="40">
        <v>0.75666666666666671</v>
      </c>
      <c r="U601" s="25" t="str">
        <f t="shared" si="214"/>
        <v>&lt;1.5</v>
      </c>
      <c r="V601" s="48">
        <v>4.5400000000000003E-2</v>
      </c>
      <c r="W601" s="25" t="str">
        <f t="shared" ref="W601:W664" si="219">IF(V601&gt;0.114,"&gt;0.11", IF(V601&gt;0.068,"0.07–0.11","&lt;0.07" ))</f>
        <v>&lt;0.07</v>
      </c>
      <c r="X601" s="22">
        <v>3</v>
      </c>
      <c r="Y601" s="22">
        <v>1</v>
      </c>
      <c r="Z601" s="22">
        <v>1</v>
      </c>
      <c r="AA601" s="22">
        <v>0</v>
      </c>
      <c r="AB601" s="22">
        <v>0</v>
      </c>
      <c r="AC601" s="22">
        <v>1</v>
      </c>
      <c r="AD601" s="22">
        <f t="shared" ref="AD601:AD606" si="220">IF(Y601&gt;0,"1","0")+IF(Z601&gt;0,"2","0")+IF(AA601&gt;0,"3","0")+IF(AB601&gt;0,"4","0")+IF(AC601&gt;0,"5","0")</f>
        <v>8</v>
      </c>
      <c r="AE601" s="22">
        <v>3</v>
      </c>
      <c r="AF601" s="23" t="str">
        <f t="shared" si="211"/>
        <v>4000–6000</v>
      </c>
      <c r="AG601" s="18">
        <v>5324.07</v>
      </c>
      <c r="AH601" s="18">
        <v>8472.2199999999993</v>
      </c>
      <c r="AI601" s="27">
        <f t="shared" si="212"/>
        <v>0.46455452740073849</v>
      </c>
      <c r="AJ601" s="18">
        <v>10943.830000000002</v>
      </c>
      <c r="AK601" s="18">
        <v>10905.78</v>
      </c>
      <c r="AL601" s="27">
        <f>LN(AK601/AJ601)</f>
        <v>-3.48290321558613E-3</v>
      </c>
      <c r="AM601" s="18">
        <v>16267.900000000001</v>
      </c>
      <c r="AN601" s="18">
        <v>19378</v>
      </c>
      <c r="AO601" s="27">
        <f>LN(AN601/AM601)</f>
        <v>0.17494456097385536</v>
      </c>
      <c r="AP601" s="23" t="str">
        <f t="shared" si="215"/>
        <v>20–30</v>
      </c>
      <c r="AQ601" s="24">
        <v>20.213899999999999</v>
      </c>
      <c r="AR601" s="24">
        <v>40.427799999999998</v>
      </c>
      <c r="AS601" s="27">
        <f t="shared" si="216"/>
        <v>0.69314718055994529</v>
      </c>
      <c r="AT601" s="50"/>
      <c r="AU601" s="50"/>
      <c r="AV601" s="51"/>
      <c r="AW601" s="50"/>
      <c r="AX601" s="50"/>
      <c r="AY601" s="51"/>
      <c r="AZ601" s="18">
        <v>107.62021857299999</v>
      </c>
      <c r="BA601" s="18">
        <v>342.51321571599993</v>
      </c>
      <c r="BB601" s="27">
        <f t="shared" si="217"/>
        <v>1.1577017079606837</v>
      </c>
      <c r="BI601" s="28">
        <v>26.714405286343609</v>
      </c>
      <c r="BK601" s="49"/>
    </row>
    <row r="602" spans="1:63" ht="13.95" customHeight="1" x14ac:dyDescent="0.25">
      <c r="A602" s="22">
        <v>599</v>
      </c>
      <c r="B602" s="22">
        <v>59</v>
      </c>
      <c r="C602" s="22" t="s">
        <v>474</v>
      </c>
      <c r="D602" s="22" t="s">
        <v>24</v>
      </c>
      <c r="M602" s="18">
        <v>150</v>
      </c>
      <c r="N602" s="25" t="str">
        <f t="shared" si="205"/>
        <v>110–180</v>
      </c>
      <c r="O602" s="18">
        <v>100.76</v>
      </c>
      <c r="P602" s="25" t="str">
        <f t="shared" si="206"/>
        <v>&gt;44</v>
      </c>
      <c r="Q602" s="18">
        <v>59.76</v>
      </c>
      <c r="R602" s="25" t="str">
        <f t="shared" si="218"/>
        <v>&gt;58</v>
      </c>
      <c r="S602" s="22" t="s">
        <v>8</v>
      </c>
      <c r="T602" s="40">
        <v>0.75666666666666671</v>
      </c>
      <c r="U602" s="25" t="str">
        <f t="shared" si="214"/>
        <v>&lt;1.5</v>
      </c>
      <c r="V602" s="48">
        <v>4.5400000000000003E-2</v>
      </c>
      <c r="W602" s="25" t="str">
        <f t="shared" si="219"/>
        <v>&lt;0.07</v>
      </c>
      <c r="X602" s="22">
        <v>3</v>
      </c>
      <c r="Y602" s="22">
        <v>1</v>
      </c>
      <c r="Z602" s="22">
        <v>1</v>
      </c>
      <c r="AA602" s="22">
        <v>0</v>
      </c>
      <c r="AB602" s="22">
        <v>0</v>
      </c>
      <c r="AC602" s="22">
        <v>1</v>
      </c>
      <c r="AD602" s="22">
        <f t="shared" si="220"/>
        <v>8</v>
      </c>
      <c r="AE602" s="22">
        <v>3</v>
      </c>
      <c r="AF602" s="23" t="str">
        <f t="shared" si="211"/>
        <v>&gt;6000</v>
      </c>
      <c r="AG602" s="18">
        <v>7037.04</v>
      </c>
      <c r="AH602" s="18">
        <v>9166.67</v>
      </c>
      <c r="AI602" s="27">
        <f t="shared" si="212"/>
        <v>0.26438645243201342</v>
      </c>
      <c r="AJ602" s="18">
        <v>10905.559999999998</v>
      </c>
      <c r="AK602" s="18">
        <v>10689.83</v>
      </c>
      <c r="AL602" s="27">
        <f>LN(AK602/AJ602)</f>
        <v>-1.9979928727959177E-2</v>
      </c>
      <c r="AM602" s="18">
        <v>17942.599999999999</v>
      </c>
      <c r="AN602" s="18">
        <v>19856.5</v>
      </c>
      <c r="AO602" s="27">
        <f>LN(AN602/AM602)</f>
        <v>0.10135363578470541</v>
      </c>
      <c r="AP602" s="23" t="str">
        <f t="shared" si="215"/>
        <v>30–40</v>
      </c>
      <c r="AQ602" s="24">
        <v>30.802099999999999</v>
      </c>
      <c r="AR602" s="24">
        <v>42.6738</v>
      </c>
      <c r="AS602" s="27">
        <f t="shared" si="216"/>
        <v>0.32600227930379894</v>
      </c>
      <c r="AT602" s="50"/>
      <c r="AU602" s="50"/>
      <c r="AV602" s="51"/>
      <c r="AW602" s="50"/>
      <c r="AX602" s="50"/>
      <c r="AY602" s="51"/>
      <c r="AZ602" s="18">
        <v>216.755609784</v>
      </c>
      <c r="BA602" s="18">
        <v>391.17664224600003</v>
      </c>
      <c r="BB602" s="27">
        <f t="shared" si="217"/>
        <v>0.5903887317358123</v>
      </c>
      <c r="BI602" s="28">
        <v>15.689471365638767</v>
      </c>
      <c r="BK602" s="49"/>
    </row>
    <row r="603" spans="1:63" ht="13.95" customHeight="1" x14ac:dyDescent="0.25">
      <c r="A603" s="22">
        <v>600</v>
      </c>
      <c r="B603" s="22">
        <v>59</v>
      </c>
      <c r="C603" s="22" t="s">
        <v>474</v>
      </c>
      <c r="D603" s="22" t="s">
        <v>145</v>
      </c>
      <c r="M603" s="18">
        <v>150</v>
      </c>
      <c r="N603" s="25" t="str">
        <f t="shared" si="205"/>
        <v>110–180</v>
      </c>
      <c r="O603" s="18">
        <v>100.76</v>
      </c>
      <c r="P603" s="25" t="str">
        <f t="shared" si="206"/>
        <v>&gt;44</v>
      </c>
      <c r="Q603" s="18">
        <v>59.76</v>
      </c>
      <c r="R603" s="25" t="str">
        <f t="shared" si="218"/>
        <v>&gt;58</v>
      </c>
      <c r="S603" s="22" t="s">
        <v>8</v>
      </c>
      <c r="T603" s="40">
        <v>0.75666666666666671</v>
      </c>
      <c r="U603" s="25" t="str">
        <f t="shared" si="214"/>
        <v>&lt;1.5</v>
      </c>
      <c r="V603" s="48">
        <v>4.5400000000000003E-2</v>
      </c>
      <c r="W603" s="25" t="str">
        <f t="shared" si="219"/>
        <v>&lt;0.07</v>
      </c>
      <c r="X603" s="22">
        <v>3</v>
      </c>
      <c r="Y603" s="22">
        <v>1</v>
      </c>
      <c r="Z603" s="22">
        <v>1</v>
      </c>
      <c r="AA603" s="22">
        <v>0</v>
      </c>
      <c r="AB603" s="22">
        <v>0</v>
      </c>
      <c r="AC603" s="22">
        <v>1</v>
      </c>
      <c r="AD603" s="22">
        <f t="shared" si="220"/>
        <v>8</v>
      </c>
      <c r="AE603" s="22">
        <v>3</v>
      </c>
      <c r="AF603" s="23" t="str">
        <f t="shared" si="211"/>
        <v>&gt;6000</v>
      </c>
      <c r="AG603" s="18">
        <v>6481.4800000000005</v>
      </c>
      <c r="AH603" s="18">
        <v>8935.19</v>
      </c>
      <c r="AI603" s="27">
        <f t="shared" si="212"/>
        <v>0.32104853372699432</v>
      </c>
      <c r="AJ603" s="18">
        <v>10863.02</v>
      </c>
      <c r="AK603" s="18">
        <v>10921.31</v>
      </c>
      <c r="AL603" s="27">
        <f>LN(AK603/AJ603)</f>
        <v>5.3515659297418625E-3</v>
      </c>
      <c r="AM603" s="18">
        <v>17344.5</v>
      </c>
      <c r="AN603" s="18">
        <v>19856.5</v>
      </c>
      <c r="AO603" s="27">
        <f>LN(AN603/AM603)</f>
        <v>0.13525595619561745</v>
      </c>
      <c r="AP603" s="23" t="str">
        <f t="shared" si="215"/>
        <v>20–30</v>
      </c>
      <c r="AQ603" s="24">
        <v>29.197900000000001</v>
      </c>
      <c r="AR603" s="24">
        <v>45.561500000000002</v>
      </c>
      <c r="AS603" s="27">
        <f t="shared" si="216"/>
        <v>0.44496627277441181</v>
      </c>
      <c r="AT603" s="50"/>
      <c r="AU603" s="50"/>
      <c r="AV603" s="51"/>
      <c r="AW603" s="50"/>
      <c r="AX603" s="50"/>
      <c r="AY603" s="51"/>
      <c r="AZ603" s="18">
        <v>189.24560489200005</v>
      </c>
      <c r="BA603" s="18">
        <v>407.10065918500004</v>
      </c>
      <c r="BB603" s="27">
        <f t="shared" si="217"/>
        <v>0.76601480650140596</v>
      </c>
      <c r="BI603" s="28">
        <v>21.625903083700443</v>
      </c>
      <c r="BK603" s="49"/>
    </row>
    <row r="604" spans="1:63" ht="13.95" customHeight="1" x14ac:dyDescent="0.25">
      <c r="A604" s="22">
        <v>601</v>
      </c>
      <c r="B604" s="22">
        <v>59</v>
      </c>
      <c r="C604" s="22" t="s">
        <v>474</v>
      </c>
      <c r="D604" s="22" t="s">
        <v>145</v>
      </c>
      <c r="M604" s="18">
        <v>150</v>
      </c>
      <c r="N604" s="25" t="str">
        <f t="shared" si="205"/>
        <v>110–180</v>
      </c>
      <c r="O604" s="18">
        <v>100.76</v>
      </c>
      <c r="P604" s="25" t="str">
        <f t="shared" si="206"/>
        <v>&gt;44</v>
      </c>
      <c r="Q604" s="18">
        <v>59.76</v>
      </c>
      <c r="R604" s="25" t="str">
        <f t="shared" si="218"/>
        <v>&gt;58</v>
      </c>
      <c r="S604" s="22" t="s">
        <v>8</v>
      </c>
      <c r="T604" s="40">
        <v>0.75666666666666671</v>
      </c>
      <c r="U604" s="25" t="str">
        <f t="shared" si="214"/>
        <v>&lt;1.5</v>
      </c>
      <c r="V604" s="48">
        <v>4.5400000000000003E-2</v>
      </c>
      <c r="W604" s="25" t="str">
        <f t="shared" si="219"/>
        <v>&lt;0.07</v>
      </c>
      <c r="X604" s="22">
        <v>3</v>
      </c>
      <c r="Y604" s="22">
        <v>1</v>
      </c>
      <c r="Z604" s="22">
        <v>1</v>
      </c>
      <c r="AA604" s="22">
        <v>0</v>
      </c>
      <c r="AB604" s="22">
        <v>0</v>
      </c>
      <c r="AC604" s="22">
        <v>1</v>
      </c>
      <c r="AD604" s="22">
        <f t="shared" si="220"/>
        <v>8</v>
      </c>
      <c r="AE604" s="22">
        <v>3</v>
      </c>
      <c r="AF604" s="23" t="str">
        <f t="shared" si="211"/>
        <v>4000–6000</v>
      </c>
      <c r="AG604" s="18">
        <v>5555.5599999999995</v>
      </c>
      <c r="AH604" s="18">
        <v>8703.6999999999989</v>
      </c>
      <c r="AI604" s="27">
        <f t="shared" si="212"/>
        <v>0.44894899451621778</v>
      </c>
      <c r="AJ604" s="18">
        <v>10951.640000000001</v>
      </c>
      <c r="AK604" s="18">
        <v>10793.9</v>
      </c>
      <c r="AL604" s="27">
        <f>LN(AK604/AJ604)</f>
        <v>-1.4508056989963339E-2</v>
      </c>
      <c r="AM604" s="18">
        <v>16507.2</v>
      </c>
      <c r="AN604" s="18">
        <v>19497.599999999999</v>
      </c>
      <c r="AO604" s="27">
        <f>LN(AN604/AM604)</f>
        <v>0.16649473170806373</v>
      </c>
      <c r="AP604" s="23" t="str">
        <f t="shared" si="215"/>
        <v>&lt;20</v>
      </c>
      <c r="AQ604" s="24">
        <v>17.647099999999998</v>
      </c>
      <c r="AR604" s="24">
        <v>48.770099999999999</v>
      </c>
      <c r="AS604" s="27">
        <f t="shared" si="216"/>
        <v>1.0165459562301078</v>
      </c>
      <c r="AT604" s="50"/>
      <c r="AU604" s="50"/>
      <c r="AV604" s="51"/>
      <c r="AW604" s="50"/>
      <c r="AX604" s="50"/>
      <c r="AY604" s="51"/>
      <c r="AZ604" s="18">
        <v>98.039522875999992</v>
      </c>
      <c r="BA604" s="18">
        <v>424.4803193699999</v>
      </c>
      <c r="BB604" s="27">
        <f t="shared" si="217"/>
        <v>1.4654949507463253</v>
      </c>
      <c r="BI604" s="28">
        <v>41.131718061674007</v>
      </c>
      <c r="BK604" s="49"/>
    </row>
    <row r="605" spans="1:63" ht="13.95" customHeight="1" x14ac:dyDescent="0.25">
      <c r="A605" s="22">
        <v>602</v>
      </c>
      <c r="B605" s="22">
        <v>60</v>
      </c>
      <c r="C605" s="22" t="s">
        <v>475</v>
      </c>
      <c r="D605" s="22" t="s">
        <v>2</v>
      </c>
      <c r="E605" s="23">
        <v>2.91</v>
      </c>
      <c r="F605" s="23" t="str">
        <f t="shared" ref="F605:F651" si="221">IF(E605&gt;0.5, "&gt;0.5", "≤0.5")</f>
        <v>&gt;0.5</v>
      </c>
      <c r="G605" s="24">
        <v>5.5</v>
      </c>
      <c r="H605" s="23" t="str">
        <f t="shared" ref="H605:H668" si="222">IF(G605&gt;7,"&gt;7.0","≤7.0")</f>
        <v>≤7.0</v>
      </c>
      <c r="M605" s="18">
        <v>100</v>
      </c>
      <c r="N605" s="25" t="str">
        <f t="shared" si="205"/>
        <v>&lt;110</v>
      </c>
      <c r="O605" s="18">
        <v>60.456000000000003</v>
      </c>
      <c r="P605" s="25" t="str">
        <f t="shared" si="206"/>
        <v>&gt;44</v>
      </c>
      <c r="Q605" s="18">
        <v>39.839999999999996</v>
      </c>
      <c r="R605" s="25" t="str">
        <f t="shared" si="218"/>
        <v>25–58</v>
      </c>
      <c r="S605" s="22" t="s">
        <v>8</v>
      </c>
      <c r="V605" s="48">
        <v>0.1135</v>
      </c>
      <c r="W605" s="25" t="str">
        <f t="shared" si="219"/>
        <v>0.07–0.11</v>
      </c>
      <c r="X605" s="22">
        <v>3</v>
      </c>
      <c r="Y605" s="22">
        <v>1</v>
      </c>
      <c r="Z605" s="22">
        <v>0</v>
      </c>
      <c r="AA605" s="22">
        <v>0</v>
      </c>
      <c r="AB605" s="22">
        <v>1</v>
      </c>
      <c r="AC605" s="22">
        <v>1</v>
      </c>
      <c r="AD605" s="22">
        <f t="shared" si="220"/>
        <v>10</v>
      </c>
      <c r="AE605" s="22">
        <v>3</v>
      </c>
      <c r="AP605" s="23" t="str">
        <f t="shared" si="215"/>
        <v>30–40</v>
      </c>
      <c r="AQ605" s="24">
        <v>38.15</v>
      </c>
      <c r="AR605" s="24">
        <v>75.849999999999994</v>
      </c>
      <c r="AS605" s="27">
        <f t="shared" si="216"/>
        <v>0.68723194806407528</v>
      </c>
      <c r="AT605" s="50"/>
      <c r="AU605" s="50"/>
      <c r="AV605" s="51"/>
      <c r="AW605" s="50"/>
      <c r="AX605" s="50"/>
      <c r="AY605" s="51"/>
      <c r="AZ605" s="18">
        <v>149.30000000000001</v>
      </c>
      <c r="BA605" s="18">
        <v>296.04000000000002</v>
      </c>
      <c r="BB605" s="27">
        <f t="shared" si="217"/>
        <v>0.68453687578412092</v>
      </c>
      <c r="BF605" s="18">
        <v>320</v>
      </c>
      <c r="BG605" s="18">
        <v>933</v>
      </c>
      <c r="BH605" s="27">
        <f>LN(BG605/BF605)</f>
        <v>1.0700842050535715</v>
      </c>
      <c r="BK605" s="49"/>
    </row>
    <row r="606" spans="1:63" ht="13.95" customHeight="1" x14ac:dyDescent="0.25">
      <c r="A606" s="22">
        <v>603</v>
      </c>
      <c r="B606" s="22">
        <v>60</v>
      </c>
      <c r="C606" s="22" t="s">
        <v>475</v>
      </c>
      <c r="D606" s="22" t="s">
        <v>2</v>
      </c>
      <c r="E606" s="23">
        <v>2.91</v>
      </c>
      <c r="F606" s="23" t="str">
        <f t="shared" si="221"/>
        <v>&gt;0.5</v>
      </c>
      <c r="G606" s="24">
        <v>5.5</v>
      </c>
      <c r="H606" s="23" t="str">
        <f t="shared" si="222"/>
        <v>≤7.0</v>
      </c>
      <c r="M606" s="18">
        <v>100</v>
      </c>
      <c r="N606" s="25" t="str">
        <f t="shared" si="205"/>
        <v>&lt;110</v>
      </c>
      <c r="O606" s="18">
        <v>60.456000000000003</v>
      </c>
      <c r="P606" s="25" t="str">
        <f t="shared" si="206"/>
        <v>&gt;44</v>
      </c>
      <c r="Q606" s="18">
        <v>39.839999999999996</v>
      </c>
      <c r="R606" s="25" t="str">
        <f t="shared" si="218"/>
        <v>25–58</v>
      </c>
      <c r="S606" s="22" t="s">
        <v>8</v>
      </c>
      <c r="V606" s="48">
        <v>0.1135</v>
      </c>
      <c r="W606" s="25" t="str">
        <f t="shared" si="219"/>
        <v>0.07–0.11</v>
      </c>
      <c r="X606" s="22">
        <v>3</v>
      </c>
      <c r="Y606" s="22">
        <v>1</v>
      </c>
      <c r="Z606" s="22">
        <v>0</v>
      </c>
      <c r="AA606" s="22">
        <v>0</v>
      </c>
      <c r="AB606" s="22">
        <v>1</v>
      </c>
      <c r="AC606" s="22">
        <v>1</v>
      </c>
      <c r="AD606" s="22">
        <f t="shared" si="220"/>
        <v>10</v>
      </c>
      <c r="AE606" s="22">
        <v>3</v>
      </c>
      <c r="AP606" s="23" t="str">
        <f t="shared" si="215"/>
        <v>30–40</v>
      </c>
      <c r="AQ606" s="24">
        <v>39.58</v>
      </c>
      <c r="AR606" s="24">
        <v>77.14</v>
      </c>
      <c r="AS606" s="27">
        <f t="shared" si="216"/>
        <v>0.66729801260566213</v>
      </c>
      <c r="AT606" s="50"/>
      <c r="AU606" s="50"/>
      <c r="AV606" s="51"/>
      <c r="AW606" s="50"/>
      <c r="AX606" s="50"/>
      <c r="AY606" s="51"/>
      <c r="AZ606" s="18">
        <v>148.69</v>
      </c>
      <c r="BA606" s="18">
        <v>296.89</v>
      </c>
      <c r="BB606" s="27">
        <f t="shared" si="217"/>
        <v>0.69149809811915197</v>
      </c>
      <c r="BF606" s="18">
        <v>323</v>
      </c>
      <c r="BG606" s="18">
        <v>947</v>
      </c>
      <c r="BH606" s="27">
        <f>LN(BG606/BF606)</f>
        <v>1.0756467699634218</v>
      </c>
      <c r="BK606" s="49"/>
    </row>
    <row r="607" spans="1:63" ht="13.95" customHeight="1" x14ac:dyDescent="0.25">
      <c r="A607" s="22">
        <v>604</v>
      </c>
      <c r="B607" s="22">
        <v>61</v>
      </c>
      <c r="C607" s="22" t="s">
        <v>534</v>
      </c>
      <c r="D607" s="22" t="s">
        <v>61</v>
      </c>
      <c r="E607" s="23">
        <v>1.1000000000000001</v>
      </c>
      <c r="F607" s="23" t="str">
        <f t="shared" si="221"/>
        <v>&gt;0.5</v>
      </c>
      <c r="G607" s="24">
        <v>7.79</v>
      </c>
      <c r="H607" s="23" t="str">
        <f t="shared" si="222"/>
        <v>&gt;7.0</v>
      </c>
      <c r="K607" s="24">
        <v>17.47</v>
      </c>
      <c r="L607" s="23" t="str">
        <f t="shared" ref="L607:L670" si="223">IF(K607&gt;20,"&gt;20",IF(K607&gt;10,"10–20","&lt;10"))</f>
        <v>10–20</v>
      </c>
      <c r="M607" s="18">
        <v>240</v>
      </c>
      <c r="N607" s="25" t="str">
        <f t="shared" ref="N607:N670" si="224">IF(M607&gt;180,"&gt;180", IF(M607&gt;110,"110–180","&lt;110" ))</f>
        <v>&gt;180</v>
      </c>
      <c r="O607" s="18">
        <v>52.8</v>
      </c>
      <c r="P607" s="25" t="str">
        <f t="shared" ref="P607:P620" si="225">IF(O607&gt;44,"&gt;44", IF(O607&gt;26.4,"26–44","&lt;26" ))</f>
        <v>&gt;44</v>
      </c>
      <c r="Q607" s="18">
        <v>99.6</v>
      </c>
      <c r="R607" s="25" t="str">
        <f t="shared" si="218"/>
        <v>&gt;58</v>
      </c>
      <c r="S607" s="22" t="s">
        <v>8</v>
      </c>
      <c r="T607" s="40">
        <v>2.9056000000000002</v>
      </c>
      <c r="U607" s="25" t="str">
        <f t="shared" ref="U607:U620" si="226">IF(T607&gt;3,"&gt;3", IF(T607&gt;1.5,"1.5–3","&lt;1.5" ))</f>
        <v>1.5–3</v>
      </c>
      <c r="V607" s="48">
        <v>9.0800000000000006E-2</v>
      </c>
      <c r="W607" s="25" t="str">
        <f t="shared" si="219"/>
        <v>0.07–0.11</v>
      </c>
      <c r="X607" s="22">
        <v>4</v>
      </c>
      <c r="AE607" s="22">
        <v>3</v>
      </c>
      <c r="AF607" s="23" t="str">
        <f t="shared" ref="AF607:AF615" si="227">IF(AG607&gt;6000,"&gt;6000",IF(AG607&gt;4000,"4000–6000",IF(AG607&gt;2000,"2000–4000","&lt;2000")))</f>
        <v>&gt;6000</v>
      </c>
      <c r="AG607" s="18">
        <v>7137.48</v>
      </c>
      <c r="AH607" s="18">
        <v>8157.12</v>
      </c>
      <c r="AI607" s="27">
        <f t="shared" ref="AI607:AI615" si="228">LN(AH607/AG607)</f>
        <v>0.13353139262452277</v>
      </c>
      <c r="AP607" s="23" t="str">
        <f t="shared" si="215"/>
        <v>30–40</v>
      </c>
      <c r="AQ607" s="24">
        <v>35.06</v>
      </c>
      <c r="AR607" s="24">
        <v>41.88</v>
      </c>
      <c r="AS607" s="27">
        <f t="shared" si="216"/>
        <v>0.17774750650924759</v>
      </c>
      <c r="AT607" s="50"/>
      <c r="AU607" s="50"/>
      <c r="AV607" s="51"/>
      <c r="AW607" s="50"/>
      <c r="AX607" s="50"/>
      <c r="AY607" s="51"/>
      <c r="AZ607" s="18">
        <v>250.24004879999998</v>
      </c>
      <c r="BA607" s="18">
        <v>341.62018560000001</v>
      </c>
      <c r="BB607" s="27">
        <f t="shared" si="217"/>
        <v>0.31127889913377038</v>
      </c>
      <c r="BI607" s="28">
        <v>2.347191629955947</v>
      </c>
      <c r="BK607" s="49"/>
    </row>
    <row r="608" spans="1:63" ht="13.95" customHeight="1" x14ac:dyDescent="0.25">
      <c r="A608" s="22">
        <v>605</v>
      </c>
      <c r="B608" s="22">
        <v>61</v>
      </c>
      <c r="C608" s="22" t="s">
        <v>534</v>
      </c>
      <c r="D608" s="22" t="s">
        <v>61</v>
      </c>
      <c r="E608" s="23">
        <v>1.1000000000000001</v>
      </c>
      <c r="F608" s="23" t="str">
        <f t="shared" si="221"/>
        <v>&gt;0.5</v>
      </c>
      <c r="G608" s="24">
        <v>7.79</v>
      </c>
      <c r="H608" s="23" t="str">
        <f t="shared" si="222"/>
        <v>&gt;7.0</v>
      </c>
      <c r="K608" s="24">
        <v>17.47</v>
      </c>
      <c r="L608" s="23" t="str">
        <f t="shared" si="223"/>
        <v>10–20</v>
      </c>
      <c r="M608" s="18">
        <v>240</v>
      </c>
      <c r="N608" s="25" t="str">
        <f t="shared" si="224"/>
        <v>&gt;180</v>
      </c>
      <c r="O608" s="18">
        <v>52.8</v>
      </c>
      <c r="P608" s="25" t="str">
        <f t="shared" si="225"/>
        <v>&gt;44</v>
      </c>
      <c r="Q608" s="18">
        <v>99.6</v>
      </c>
      <c r="R608" s="25" t="str">
        <f t="shared" si="218"/>
        <v>&gt;58</v>
      </c>
      <c r="S608" s="22" t="s">
        <v>8</v>
      </c>
      <c r="T608" s="40">
        <v>2.9056000000000002</v>
      </c>
      <c r="U608" s="25" t="str">
        <f t="shared" si="226"/>
        <v>1.5–3</v>
      </c>
      <c r="V608" s="48">
        <v>9.0800000000000006E-2</v>
      </c>
      <c r="W608" s="25" t="str">
        <f t="shared" si="219"/>
        <v>0.07–0.11</v>
      </c>
      <c r="X608" s="22">
        <v>4</v>
      </c>
      <c r="AE608" s="22">
        <v>3</v>
      </c>
      <c r="AF608" s="23" t="str">
        <f t="shared" si="227"/>
        <v>4000–6000</v>
      </c>
      <c r="AG608" s="18">
        <v>5916.174</v>
      </c>
      <c r="AH608" s="18">
        <v>6946.7759999999998</v>
      </c>
      <c r="AI608" s="27">
        <f t="shared" si="228"/>
        <v>0.16058771087599022</v>
      </c>
      <c r="AP608" s="23" t="str">
        <f t="shared" si="215"/>
        <v>30–40</v>
      </c>
      <c r="AQ608" s="24">
        <v>32.36</v>
      </c>
      <c r="AR608" s="24">
        <v>43.97</v>
      </c>
      <c r="AS608" s="27">
        <f t="shared" si="216"/>
        <v>0.30658449100242779</v>
      </c>
      <c r="AT608" s="50"/>
      <c r="AU608" s="50"/>
      <c r="AV608" s="51"/>
      <c r="AW608" s="50"/>
      <c r="AX608" s="50"/>
      <c r="AY608" s="51"/>
      <c r="AZ608" s="18">
        <v>191.44739064000001</v>
      </c>
      <c r="BA608" s="18">
        <v>305.44974072000002</v>
      </c>
      <c r="BB608" s="27">
        <f t="shared" si="217"/>
        <v>0.46717220187841801</v>
      </c>
      <c r="BI608" s="28">
        <v>3.9957323788546253</v>
      </c>
      <c r="BK608" s="49"/>
    </row>
    <row r="609" spans="1:63" ht="13.95" customHeight="1" x14ac:dyDescent="0.25">
      <c r="A609" s="22">
        <v>606</v>
      </c>
      <c r="B609" s="22">
        <v>62</v>
      </c>
      <c r="C609" s="22" t="s">
        <v>535</v>
      </c>
      <c r="D609" s="22" t="s">
        <v>153</v>
      </c>
      <c r="E609" s="23">
        <v>0.5</v>
      </c>
      <c r="F609" s="23" t="str">
        <f t="shared" si="221"/>
        <v>≤0.5</v>
      </c>
      <c r="G609" s="24">
        <v>7.1</v>
      </c>
      <c r="H609" s="23" t="str">
        <f t="shared" si="222"/>
        <v>&gt;7.0</v>
      </c>
      <c r="I609" s="23">
        <v>26.5</v>
      </c>
      <c r="J609" s="23" t="str">
        <f t="shared" ref="J609:J616" si="229">IF(I609&gt;15,"&gt;15","≤15")</f>
        <v>&gt;15</v>
      </c>
      <c r="K609" s="24">
        <v>19</v>
      </c>
      <c r="L609" s="23" t="str">
        <f t="shared" si="223"/>
        <v>10–20</v>
      </c>
      <c r="M609" s="18">
        <v>250</v>
      </c>
      <c r="N609" s="25" t="str">
        <f t="shared" si="224"/>
        <v>&gt;180</v>
      </c>
      <c r="O609" s="18">
        <v>88</v>
      </c>
      <c r="P609" s="25" t="str">
        <f t="shared" si="225"/>
        <v>&gt;44</v>
      </c>
      <c r="Q609" s="18">
        <v>62.25</v>
      </c>
      <c r="R609" s="25" t="str">
        <f t="shared" si="218"/>
        <v>&gt;58</v>
      </c>
      <c r="S609" s="22" t="s">
        <v>565</v>
      </c>
      <c r="T609" s="40">
        <v>8.9999999999999993E-3</v>
      </c>
      <c r="U609" s="25" t="str">
        <f t="shared" si="226"/>
        <v>&lt;1.5</v>
      </c>
      <c r="V609" s="48">
        <v>8.9999999999999987E-4</v>
      </c>
      <c r="W609" s="25" t="str">
        <f t="shared" si="219"/>
        <v>&lt;0.07</v>
      </c>
      <c r="X609" s="22">
        <v>2</v>
      </c>
      <c r="Y609" s="22">
        <v>2</v>
      </c>
      <c r="Z609" s="22">
        <v>0</v>
      </c>
      <c r="AA609" s="22">
        <v>0</v>
      </c>
      <c r="AB609" s="22">
        <v>0</v>
      </c>
      <c r="AC609" s="22">
        <v>0</v>
      </c>
      <c r="AD609" s="22">
        <f t="shared" ref="AD609:AD616" si="230">IF(Y609&gt;0,"1","0")+IF(Z609&gt;0,"2","0")+IF(AA609&gt;0,"3","0")+IF(AB609&gt;0,"4","0")+IF(AC609&gt;0,"5","0")</f>
        <v>1</v>
      </c>
      <c r="AE609" s="22">
        <v>3</v>
      </c>
      <c r="AF609" s="23" t="str">
        <f t="shared" si="227"/>
        <v>&gt;6000</v>
      </c>
      <c r="AG609" s="18">
        <v>7920</v>
      </c>
      <c r="AH609" s="18">
        <v>7500</v>
      </c>
      <c r="AI609" s="27">
        <f t="shared" si="228"/>
        <v>-5.4488185284069679E-2</v>
      </c>
      <c r="AP609" s="23" t="str">
        <f t="shared" si="215"/>
        <v>&gt;40</v>
      </c>
      <c r="AQ609" s="24">
        <v>41.666666666666664</v>
      </c>
      <c r="AR609" s="24">
        <v>48</v>
      </c>
      <c r="AS609" s="27">
        <f t="shared" si="216"/>
        <v>0.14149956227369961</v>
      </c>
      <c r="AT609" s="50"/>
      <c r="AU609" s="50"/>
      <c r="AV609" s="51"/>
      <c r="AW609" s="50"/>
      <c r="AX609" s="50"/>
      <c r="AY609" s="51"/>
      <c r="AZ609" s="18">
        <v>330</v>
      </c>
      <c r="BA609" s="18">
        <v>360</v>
      </c>
      <c r="BB609" s="27">
        <f t="shared" si="217"/>
        <v>8.7011376989629699E-2</v>
      </c>
      <c r="BK609" s="49"/>
    </row>
    <row r="610" spans="1:63" ht="13.95" customHeight="1" x14ac:dyDescent="0.25">
      <c r="A610" s="22">
        <v>607</v>
      </c>
      <c r="B610" s="22">
        <v>62</v>
      </c>
      <c r="C610" s="22" t="s">
        <v>535</v>
      </c>
      <c r="D610" s="22" t="s">
        <v>154</v>
      </c>
      <c r="E610" s="23">
        <v>0.5</v>
      </c>
      <c r="F610" s="23" t="str">
        <f t="shared" si="221"/>
        <v>≤0.5</v>
      </c>
      <c r="G610" s="24">
        <v>7.1</v>
      </c>
      <c r="H610" s="23" t="str">
        <f t="shared" si="222"/>
        <v>&gt;7.0</v>
      </c>
      <c r="I610" s="23">
        <v>26.5</v>
      </c>
      <c r="J610" s="23" t="str">
        <f t="shared" si="229"/>
        <v>&gt;15</v>
      </c>
      <c r="K610" s="24">
        <v>19</v>
      </c>
      <c r="L610" s="23" t="str">
        <f t="shared" si="223"/>
        <v>10–20</v>
      </c>
      <c r="M610" s="18">
        <v>250</v>
      </c>
      <c r="N610" s="25" t="str">
        <f t="shared" si="224"/>
        <v>&gt;180</v>
      </c>
      <c r="O610" s="18">
        <v>88</v>
      </c>
      <c r="P610" s="25" t="str">
        <f t="shared" si="225"/>
        <v>&gt;44</v>
      </c>
      <c r="Q610" s="18">
        <v>62.25</v>
      </c>
      <c r="R610" s="25" t="str">
        <f t="shared" si="218"/>
        <v>&gt;58</v>
      </c>
      <c r="S610" s="22" t="s">
        <v>565</v>
      </c>
      <c r="T610" s="40">
        <v>1.7999999999999999E-2</v>
      </c>
      <c r="U610" s="25" t="str">
        <f t="shared" si="226"/>
        <v>&lt;1.5</v>
      </c>
      <c r="V610" s="48">
        <v>1.7999999999999997E-3</v>
      </c>
      <c r="W610" s="25" t="str">
        <f t="shared" si="219"/>
        <v>&lt;0.07</v>
      </c>
      <c r="X610" s="22">
        <v>2</v>
      </c>
      <c r="Y610" s="22">
        <v>2</v>
      </c>
      <c r="Z610" s="22">
        <v>0</v>
      </c>
      <c r="AA610" s="22">
        <v>0</v>
      </c>
      <c r="AB610" s="22">
        <v>0</v>
      </c>
      <c r="AC610" s="22">
        <v>0</v>
      </c>
      <c r="AD610" s="22">
        <f t="shared" si="230"/>
        <v>1</v>
      </c>
      <c r="AE610" s="22">
        <v>3</v>
      </c>
      <c r="AF610" s="23" t="str">
        <f t="shared" si="227"/>
        <v>&gt;6000</v>
      </c>
      <c r="AG610" s="18">
        <v>7920</v>
      </c>
      <c r="AH610" s="18">
        <v>8300</v>
      </c>
      <c r="AI610" s="27">
        <f t="shared" si="228"/>
        <v>4.6864308976217781E-2</v>
      </c>
      <c r="AP610" s="23" t="str">
        <f t="shared" si="215"/>
        <v>&gt;40</v>
      </c>
      <c r="AQ610" s="24">
        <v>41.666666666666664</v>
      </c>
      <c r="AR610" s="24">
        <v>43.373493975903614</v>
      </c>
      <c r="AS610" s="27">
        <f t="shared" si="216"/>
        <v>4.0147068013411946E-2</v>
      </c>
      <c r="AT610" s="50"/>
      <c r="AU610" s="50"/>
      <c r="AV610" s="51"/>
      <c r="AW610" s="50"/>
      <c r="AX610" s="50"/>
      <c r="AY610" s="51"/>
      <c r="AZ610" s="18">
        <v>330</v>
      </c>
      <c r="BA610" s="18">
        <v>360</v>
      </c>
      <c r="BB610" s="27">
        <f t="shared" si="217"/>
        <v>8.7011376989629699E-2</v>
      </c>
      <c r="BI610" s="28">
        <v>94.823739402052752</v>
      </c>
      <c r="BK610" s="49"/>
    </row>
    <row r="611" spans="1:63" ht="13.95" customHeight="1" x14ac:dyDescent="0.25">
      <c r="A611" s="22">
        <v>608</v>
      </c>
      <c r="B611" s="22">
        <v>62</v>
      </c>
      <c r="C611" s="22" t="s">
        <v>535</v>
      </c>
      <c r="D611" s="22" t="s">
        <v>85</v>
      </c>
      <c r="E611" s="23">
        <v>0.5</v>
      </c>
      <c r="F611" s="23" t="str">
        <f t="shared" si="221"/>
        <v>≤0.5</v>
      </c>
      <c r="G611" s="24">
        <v>7.1</v>
      </c>
      <c r="H611" s="23" t="str">
        <f t="shared" si="222"/>
        <v>&gt;7.0</v>
      </c>
      <c r="I611" s="23">
        <v>26.5</v>
      </c>
      <c r="J611" s="23" t="str">
        <f t="shared" si="229"/>
        <v>&gt;15</v>
      </c>
      <c r="K611" s="24">
        <v>19</v>
      </c>
      <c r="L611" s="23" t="str">
        <f t="shared" si="223"/>
        <v>10–20</v>
      </c>
      <c r="M611" s="18">
        <v>250</v>
      </c>
      <c r="N611" s="25" t="str">
        <f t="shared" si="224"/>
        <v>&gt;180</v>
      </c>
      <c r="O611" s="18">
        <v>88</v>
      </c>
      <c r="P611" s="25" t="str">
        <f t="shared" si="225"/>
        <v>&gt;44</v>
      </c>
      <c r="Q611" s="18">
        <v>62.25</v>
      </c>
      <c r="R611" s="25" t="str">
        <f t="shared" si="218"/>
        <v>&gt;58</v>
      </c>
      <c r="S611" s="22" t="s">
        <v>565</v>
      </c>
      <c r="T611" s="40">
        <v>2.7E-2</v>
      </c>
      <c r="U611" s="25" t="str">
        <f t="shared" si="226"/>
        <v>&lt;1.5</v>
      </c>
      <c r="V611" s="48">
        <v>2.6999999999999997E-3</v>
      </c>
      <c r="W611" s="25" t="str">
        <f t="shared" si="219"/>
        <v>&lt;0.07</v>
      </c>
      <c r="X611" s="22">
        <v>2</v>
      </c>
      <c r="Y611" s="22">
        <v>2</v>
      </c>
      <c r="Z611" s="22">
        <v>0</v>
      </c>
      <c r="AA611" s="22">
        <v>0</v>
      </c>
      <c r="AB611" s="22">
        <v>0</v>
      </c>
      <c r="AC611" s="22">
        <v>0</v>
      </c>
      <c r="AD611" s="22">
        <f t="shared" si="230"/>
        <v>1</v>
      </c>
      <c r="AE611" s="22">
        <v>3</v>
      </c>
      <c r="AF611" s="23" t="str">
        <f t="shared" si="227"/>
        <v>&gt;6000</v>
      </c>
      <c r="AG611" s="18">
        <v>7920</v>
      </c>
      <c r="AH611" s="18">
        <v>9330</v>
      </c>
      <c r="AI611" s="27">
        <f t="shared" si="228"/>
        <v>0.16384380903291793</v>
      </c>
      <c r="AP611" s="23" t="str">
        <f t="shared" si="215"/>
        <v>&gt;40</v>
      </c>
      <c r="AQ611" s="24">
        <v>41.666666666666664</v>
      </c>
      <c r="AR611" s="24">
        <v>40.728831725616288</v>
      </c>
      <c r="AS611" s="27">
        <f t="shared" si="216"/>
        <v>-2.2765210773012433E-2</v>
      </c>
      <c r="AT611" s="50"/>
      <c r="AU611" s="50"/>
      <c r="AV611" s="51"/>
      <c r="AW611" s="50"/>
      <c r="AX611" s="50"/>
      <c r="AY611" s="51"/>
      <c r="AZ611" s="18">
        <v>330</v>
      </c>
      <c r="BA611" s="18">
        <v>380</v>
      </c>
      <c r="BB611" s="27">
        <f t="shared" si="217"/>
        <v>0.1410785982599056</v>
      </c>
      <c r="BI611" s="28">
        <v>-34.73462744631022</v>
      </c>
      <c r="BK611" s="49"/>
    </row>
    <row r="612" spans="1:63" ht="13.95" customHeight="1" x14ac:dyDescent="0.25">
      <c r="A612" s="22">
        <v>609</v>
      </c>
      <c r="B612" s="22">
        <v>62</v>
      </c>
      <c r="C612" s="22" t="s">
        <v>535</v>
      </c>
      <c r="D612" s="22" t="s">
        <v>85</v>
      </c>
      <c r="E612" s="23">
        <v>0.5</v>
      </c>
      <c r="F612" s="23" t="str">
        <f t="shared" si="221"/>
        <v>≤0.5</v>
      </c>
      <c r="G612" s="24">
        <v>7.1</v>
      </c>
      <c r="H612" s="23" t="str">
        <f t="shared" si="222"/>
        <v>&gt;7.0</v>
      </c>
      <c r="I612" s="23">
        <v>26.5</v>
      </c>
      <c r="J612" s="23" t="str">
        <f t="shared" si="229"/>
        <v>&gt;15</v>
      </c>
      <c r="K612" s="24">
        <v>19</v>
      </c>
      <c r="L612" s="23" t="str">
        <f t="shared" si="223"/>
        <v>10–20</v>
      </c>
      <c r="M612" s="18">
        <v>250</v>
      </c>
      <c r="N612" s="25" t="str">
        <f t="shared" si="224"/>
        <v>&gt;180</v>
      </c>
      <c r="O612" s="18">
        <v>88</v>
      </c>
      <c r="P612" s="25" t="str">
        <f t="shared" si="225"/>
        <v>&gt;44</v>
      </c>
      <c r="Q612" s="18">
        <v>62.25</v>
      </c>
      <c r="R612" s="25" t="str">
        <f t="shared" si="218"/>
        <v>&gt;58</v>
      </c>
      <c r="S612" s="22" t="s">
        <v>565</v>
      </c>
      <c r="T612" s="40">
        <v>0.06</v>
      </c>
      <c r="U612" s="25" t="str">
        <f t="shared" si="226"/>
        <v>&lt;1.5</v>
      </c>
      <c r="V612" s="48">
        <v>5.9999999999999993E-3</v>
      </c>
      <c r="W612" s="25" t="str">
        <f t="shared" si="219"/>
        <v>&lt;0.07</v>
      </c>
      <c r="X612" s="22">
        <v>2</v>
      </c>
      <c r="Y612" s="22">
        <v>2</v>
      </c>
      <c r="Z612" s="22">
        <v>0</v>
      </c>
      <c r="AA612" s="22">
        <v>0</v>
      </c>
      <c r="AB612" s="22">
        <v>0</v>
      </c>
      <c r="AC612" s="22">
        <v>0</v>
      </c>
      <c r="AD612" s="22">
        <f t="shared" si="230"/>
        <v>1</v>
      </c>
      <c r="AE612" s="22">
        <v>3</v>
      </c>
      <c r="AF612" s="23" t="str">
        <f t="shared" si="227"/>
        <v>&gt;6000</v>
      </c>
      <c r="AG612" s="18">
        <v>7920</v>
      </c>
      <c r="AH612" s="18">
        <v>9000</v>
      </c>
      <c r="AI612" s="27">
        <f t="shared" si="228"/>
        <v>0.127833371509885</v>
      </c>
      <c r="AP612" s="23" t="str">
        <f t="shared" si="215"/>
        <v>&gt;40</v>
      </c>
      <c r="AQ612" s="24">
        <v>41.666666666666664</v>
      </c>
      <c r="AR612" s="24">
        <v>40</v>
      </c>
      <c r="AS612" s="27">
        <f t="shared" si="216"/>
        <v>-4.0821994520255048E-2</v>
      </c>
      <c r="AT612" s="50"/>
      <c r="AU612" s="50"/>
      <c r="AV612" s="51"/>
      <c r="AW612" s="50"/>
      <c r="AX612" s="50"/>
      <c r="AY612" s="51"/>
      <c r="AZ612" s="18">
        <v>330</v>
      </c>
      <c r="BA612" s="18">
        <v>360</v>
      </c>
      <c r="BB612" s="27">
        <f t="shared" si="217"/>
        <v>8.7011376989629699E-2</v>
      </c>
      <c r="BI612" s="28">
        <v>-27.777777777777739</v>
      </c>
      <c r="BK612" s="49"/>
    </row>
    <row r="613" spans="1:63" ht="13.95" customHeight="1" x14ac:dyDescent="0.25">
      <c r="A613" s="22">
        <v>610</v>
      </c>
      <c r="B613" s="22">
        <v>62</v>
      </c>
      <c r="C613" s="22" t="s">
        <v>535</v>
      </c>
      <c r="D613" s="22" t="s">
        <v>86</v>
      </c>
      <c r="E613" s="23">
        <v>0.5</v>
      </c>
      <c r="F613" s="23" t="str">
        <f t="shared" si="221"/>
        <v>≤0.5</v>
      </c>
      <c r="G613" s="24">
        <v>7.1</v>
      </c>
      <c r="H613" s="23" t="str">
        <f t="shared" si="222"/>
        <v>&gt;7.0</v>
      </c>
      <c r="I613" s="23">
        <v>26.5</v>
      </c>
      <c r="J613" s="23" t="str">
        <f t="shared" si="229"/>
        <v>&gt;15</v>
      </c>
      <c r="K613" s="24">
        <v>19</v>
      </c>
      <c r="L613" s="23" t="str">
        <f t="shared" si="223"/>
        <v>10–20</v>
      </c>
      <c r="M613" s="18">
        <v>250</v>
      </c>
      <c r="N613" s="25" t="str">
        <f t="shared" si="224"/>
        <v>&gt;180</v>
      </c>
      <c r="O613" s="18">
        <v>88</v>
      </c>
      <c r="P613" s="25" t="str">
        <f t="shared" si="225"/>
        <v>&gt;44</v>
      </c>
      <c r="Q613" s="18">
        <v>62.25</v>
      </c>
      <c r="R613" s="25" t="str">
        <f t="shared" si="218"/>
        <v>&gt;58</v>
      </c>
      <c r="S613" s="22" t="s">
        <v>8</v>
      </c>
      <c r="T613" s="40">
        <v>0.13619999999999999</v>
      </c>
      <c r="U613" s="25" t="str">
        <f t="shared" si="226"/>
        <v>&lt;1.5</v>
      </c>
      <c r="V613" s="48">
        <v>1.3619999999999998E-2</v>
      </c>
      <c r="W613" s="25" t="str">
        <f t="shared" si="219"/>
        <v>&lt;0.07</v>
      </c>
      <c r="X613" s="22">
        <v>2</v>
      </c>
      <c r="Y613" s="22">
        <v>2</v>
      </c>
      <c r="Z613" s="22">
        <v>0</v>
      </c>
      <c r="AA613" s="22">
        <v>0</v>
      </c>
      <c r="AB613" s="22">
        <v>0</v>
      </c>
      <c r="AC613" s="22">
        <v>0</v>
      </c>
      <c r="AD613" s="22">
        <f t="shared" si="230"/>
        <v>1</v>
      </c>
      <c r="AE613" s="22">
        <v>3</v>
      </c>
      <c r="AF613" s="23" t="str">
        <f t="shared" si="227"/>
        <v>&gt;6000</v>
      </c>
      <c r="AG613" s="18">
        <v>7920</v>
      </c>
      <c r="AH613" s="18">
        <v>9000</v>
      </c>
      <c r="AI613" s="27">
        <f t="shared" si="228"/>
        <v>0.127833371509885</v>
      </c>
      <c r="AP613" s="23" t="str">
        <f t="shared" si="215"/>
        <v>&gt;40</v>
      </c>
      <c r="AQ613" s="24">
        <v>41.666666666666664</v>
      </c>
      <c r="AR613" s="24">
        <v>35.555555555555557</v>
      </c>
      <c r="AS613" s="27">
        <f t="shared" si="216"/>
        <v>-0.15860503017663852</v>
      </c>
      <c r="AT613" s="50"/>
      <c r="AU613" s="50"/>
      <c r="AV613" s="51"/>
      <c r="AW613" s="50"/>
      <c r="AX613" s="50"/>
      <c r="AY613" s="51"/>
      <c r="AZ613" s="18">
        <v>330</v>
      </c>
      <c r="BA613" s="18">
        <v>320</v>
      </c>
      <c r="BB613" s="27">
        <f t="shared" si="217"/>
        <v>-3.077165866675366E-2</v>
      </c>
      <c r="BI613" s="28">
        <v>-44.868657203458937</v>
      </c>
      <c r="BK613" s="49"/>
    </row>
    <row r="614" spans="1:63" ht="13.95" customHeight="1" x14ac:dyDescent="0.25">
      <c r="A614" s="22">
        <v>611</v>
      </c>
      <c r="B614" s="22">
        <v>62</v>
      </c>
      <c r="C614" s="22" t="s">
        <v>535</v>
      </c>
      <c r="D614" s="22" t="s">
        <v>155</v>
      </c>
      <c r="E614" s="23">
        <v>0.5</v>
      </c>
      <c r="F614" s="23" t="str">
        <f t="shared" si="221"/>
        <v>≤0.5</v>
      </c>
      <c r="G614" s="24">
        <v>7.1</v>
      </c>
      <c r="H614" s="23" t="str">
        <f t="shared" si="222"/>
        <v>&gt;7.0</v>
      </c>
      <c r="I614" s="23">
        <v>26.5</v>
      </c>
      <c r="J614" s="23" t="str">
        <f t="shared" si="229"/>
        <v>&gt;15</v>
      </c>
      <c r="K614" s="24">
        <v>19</v>
      </c>
      <c r="L614" s="23" t="str">
        <f t="shared" si="223"/>
        <v>10–20</v>
      </c>
      <c r="M614" s="18">
        <v>250</v>
      </c>
      <c r="N614" s="25" t="str">
        <f t="shared" si="224"/>
        <v>&gt;180</v>
      </c>
      <c r="O614" s="18">
        <v>88</v>
      </c>
      <c r="P614" s="25" t="str">
        <f t="shared" si="225"/>
        <v>&gt;44</v>
      </c>
      <c r="Q614" s="18">
        <v>62.25</v>
      </c>
      <c r="R614" s="25" t="str">
        <f t="shared" si="218"/>
        <v>&gt;58</v>
      </c>
      <c r="S614" s="22" t="s">
        <v>8</v>
      </c>
      <c r="T614" s="40">
        <v>0.27239999999999998</v>
      </c>
      <c r="U614" s="25" t="str">
        <f t="shared" si="226"/>
        <v>&lt;1.5</v>
      </c>
      <c r="V614" s="48">
        <v>2.7239999999999997E-2</v>
      </c>
      <c r="W614" s="25" t="str">
        <f t="shared" si="219"/>
        <v>&lt;0.07</v>
      </c>
      <c r="X614" s="22">
        <v>2</v>
      </c>
      <c r="Y614" s="22">
        <v>2</v>
      </c>
      <c r="Z614" s="22">
        <v>0</v>
      </c>
      <c r="AA614" s="22">
        <v>0</v>
      </c>
      <c r="AB614" s="22">
        <v>0</v>
      </c>
      <c r="AC614" s="22">
        <v>0</v>
      </c>
      <c r="AD614" s="22">
        <f t="shared" si="230"/>
        <v>1</v>
      </c>
      <c r="AE614" s="22">
        <v>3</v>
      </c>
      <c r="AF614" s="23" t="str">
        <f t="shared" si="227"/>
        <v>&gt;6000</v>
      </c>
      <c r="AG614" s="18">
        <v>7920</v>
      </c>
      <c r="AH614" s="18">
        <v>8080</v>
      </c>
      <c r="AI614" s="27">
        <f t="shared" si="228"/>
        <v>2.0000666706669435E-2</v>
      </c>
      <c r="AP614" s="23" t="str">
        <f t="shared" si="215"/>
        <v>&gt;40</v>
      </c>
      <c r="AQ614" s="24">
        <v>41.666666666666664</v>
      </c>
      <c r="AR614" s="24">
        <v>45.792079207920793</v>
      </c>
      <c r="AS614" s="27">
        <f t="shared" si="216"/>
        <v>9.440968447107477E-2</v>
      </c>
      <c r="AT614" s="50"/>
      <c r="AU614" s="50"/>
      <c r="AV614" s="51"/>
      <c r="AW614" s="50"/>
      <c r="AX614" s="50"/>
      <c r="AY614" s="51"/>
      <c r="AZ614" s="18">
        <v>330</v>
      </c>
      <c r="BA614" s="18">
        <v>370</v>
      </c>
      <c r="BB614" s="27">
        <f t="shared" si="217"/>
        <v>0.11441035117774412</v>
      </c>
      <c r="BI614" s="28">
        <v>15.144686274794893</v>
      </c>
      <c r="BK614" s="49"/>
    </row>
    <row r="615" spans="1:63" ht="13.95" customHeight="1" x14ac:dyDescent="0.25">
      <c r="A615" s="22">
        <v>612</v>
      </c>
      <c r="B615" s="22">
        <v>62</v>
      </c>
      <c r="C615" s="22" t="s">
        <v>535</v>
      </c>
      <c r="D615" s="22" t="s">
        <v>154</v>
      </c>
      <c r="E615" s="23">
        <v>0.5</v>
      </c>
      <c r="F615" s="23" t="str">
        <f t="shared" si="221"/>
        <v>≤0.5</v>
      </c>
      <c r="G615" s="24">
        <v>7.1</v>
      </c>
      <c r="H615" s="23" t="str">
        <f t="shared" si="222"/>
        <v>&gt;7.0</v>
      </c>
      <c r="I615" s="23">
        <v>26.5</v>
      </c>
      <c r="J615" s="23" t="str">
        <f t="shared" si="229"/>
        <v>&gt;15</v>
      </c>
      <c r="K615" s="24">
        <v>19</v>
      </c>
      <c r="L615" s="23" t="str">
        <f t="shared" si="223"/>
        <v>10–20</v>
      </c>
      <c r="M615" s="18">
        <v>250</v>
      </c>
      <c r="N615" s="25" t="str">
        <f t="shared" si="224"/>
        <v>&gt;180</v>
      </c>
      <c r="O615" s="18">
        <v>88</v>
      </c>
      <c r="P615" s="25" t="str">
        <f t="shared" si="225"/>
        <v>&gt;44</v>
      </c>
      <c r="Q615" s="18">
        <v>62.25</v>
      </c>
      <c r="R615" s="25" t="str">
        <f t="shared" si="218"/>
        <v>&gt;58</v>
      </c>
      <c r="S615" s="22" t="s">
        <v>8</v>
      </c>
      <c r="T615" s="40">
        <v>0.40860000000000002</v>
      </c>
      <c r="U615" s="25" t="str">
        <f t="shared" si="226"/>
        <v>&lt;1.5</v>
      </c>
      <c r="V615" s="48">
        <v>4.086E-2</v>
      </c>
      <c r="W615" s="25" t="str">
        <f t="shared" si="219"/>
        <v>&lt;0.07</v>
      </c>
      <c r="X615" s="22">
        <v>2</v>
      </c>
      <c r="Y615" s="22">
        <v>2</v>
      </c>
      <c r="Z615" s="22">
        <v>0</v>
      </c>
      <c r="AA615" s="22">
        <v>0</v>
      </c>
      <c r="AB615" s="22">
        <v>0</v>
      </c>
      <c r="AC615" s="22">
        <v>0</v>
      </c>
      <c r="AD615" s="22">
        <f t="shared" si="230"/>
        <v>1</v>
      </c>
      <c r="AE615" s="22">
        <v>3</v>
      </c>
      <c r="AF615" s="23" t="str">
        <f t="shared" si="227"/>
        <v>&gt;6000</v>
      </c>
      <c r="AG615" s="18">
        <v>7920</v>
      </c>
      <c r="AH615" s="18">
        <v>10530</v>
      </c>
      <c r="AI615" s="27">
        <f t="shared" si="228"/>
        <v>0.28483712031954966</v>
      </c>
      <c r="AP615" s="23" t="str">
        <f t="shared" si="215"/>
        <v>&gt;40</v>
      </c>
      <c r="AQ615" s="24">
        <v>41.666666666666664</v>
      </c>
      <c r="AR615" s="24">
        <v>46.533713200379864</v>
      </c>
      <c r="AS615" s="27">
        <f t="shared" si="216"/>
        <v>0.11047561632459668</v>
      </c>
      <c r="AT615" s="50"/>
      <c r="AU615" s="50"/>
      <c r="AV615" s="51"/>
      <c r="AW615" s="50"/>
      <c r="AX615" s="50"/>
      <c r="AY615" s="51"/>
      <c r="AZ615" s="18">
        <v>330</v>
      </c>
      <c r="BA615" s="18">
        <v>490</v>
      </c>
      <c r="BB615" s="27">
        <f t="shared" si="217"/>
        <v>0.3953127366441464</v>
      </c>
      <c r="BI615" s="28">
        <v>11.91151868260695</v>
      </c>
      <c r="BK615" s="49"/>
    </row>
    <row r="616" spans="1:63" ht="13.95" customHeight="1" x14ac:dyDescent="0.25">
      <c r="A616" s="22">
        <v>613</v>
      </c>
      <c r="B616" s="22">
        <v>62</v>
      </c>
      <c r="C616" s="22" t="s">
        <v>535</v>
      </c>
      <c r="D616" s="22" t="s">
        <v>156</v>
      </c>
      <c r="E616" s="23">
        <v>0.5</v>
      </c>
      <c r="F616" s="23" t="str">
        <f t="shared" si="221"/>
        <v>≤0.5</v>
      </c>
      <c r="G616" s="24">
        <v>7.1</v>
      </c>
      <c r="H616" s="23" t="str">
        <f t="shared" si="222"/>
        <v>&gt;7.0</v>
      </c>
      <c r="I616" s="23">
        <v>26.5</v>
      </c>
      <c r="J616" s="23" t="str">
        <f t="shared" si="229"/>
        <v>&gt;15</v>
      </c>
      <c r="K616" s="24">
        <v>19</v>
      </c>
      <c r="L616" s="23" t="str">
        <f t="shared" si="223"/>
        <v>10–20</v>
      </c>
      <c r="M616" s="18">
        <v>250</v>
      </c>
      <c r="N616" s="25" t="str">
        <f t="shared" si="224"/>
        <v>&gt;180</v>
      </c>
      <c r="O616" s="18">
        <v>88</v>
      </c>
      <c r="P616" s="25" t="str">
        <f t="shared" si="225"/>
        <v>&gt;44</v>
      </c>
      <c r="Q616" s="18">
        <v>62.25</v>
      </c>
      <c r="R616" s="25" t="str">
        <f t="shared" si="218"/>
        <v>&gt;58</v>
      </c>
      <c r="S616" s="22" t="s">
        <v>8</v>
      </c>
      <c r="T616" s="40">
        <v>0.90800000000000003</v>
      </c>
      <c r="U616" s="25" t="str">
        <f t="shared" si="226"/>
        <v>&lt;1.5</v>
      </c>
      <c r="V616" s="48">
        <v>9.0800000000000006E-2</v>
      </c>
      <c r="W616" s="25" t="str">
        <f t="shared" si="219"/>
        <v>0.07–0.11</v>
      </c>
      <c r="X616" s="22">
        <v>2</v>
      </c>
      <c r="Y616" s="22">
        <v>2</v>
      </c>
      <c r="Z616" s="22">
        <v>0</v>
      </c>
      <c r="AA616" s="22">
        <v>0</v>
      </c>
      <c r="AB616" s="22">
        <v>0</v>
      </c>
      <c r="AC616" s="22">
        <v>0</v>
      </c>
      <c r="AD616" s="22">
        <f t="shared" si="230"/>
        <v>1</v>
      </c>
      <c r="AE616" s="22">
        <v>3</v>
      </c>
      <c r="AP616" s="23" t="str">
        <f t="shared" si="215"/>
        <v>&gt;40</v>
      </c>
      <c r="AQ616" s="24">
        <v>41.666666666666664</v>
      </c>
      <c r="AR616" s="24">
        <v>48.249027237354085</v>
      </c>
      <c r="AS616" s="27">
        <f t="shared" si="216"/>
        <v>0.14667421806371708</v>
      </c>
      <c r="AT616" s="50"/>
      <c r="AU616" s="50"/>
      <c r="AV616" s="51"/>
      <c r="AW616" s="50"/>
      <c r="AX616" s="50"/>
      <c r="AY616" s="51"/>
      <c r="BI616" s="28">
        <v>7.2492957826953965</v>
      </c>
      <c r="BK616" s="49"/>
    </row>
    <row r="617" spans="1:63" ht="13.95" customHeight="1" x14ac:dyDescent="0.25">
      <c r="A617" s="22">
        <v>614</v>
      </c>
      <c r="B617" s="22">
        <v>63</v>
      </c>
      <c r="C617" s="22" t="s">
        <v>478</v>
      </c>
      <c r="D617" s="22" t="s">
        <v>31</v>
      </c>
      <c r="E617" s="23">
        <v>0.7</v>
      </c>
      <c r="F617" s="23" t="str">
        <f t="shared" si="221"/>
        <v>&gt;0.5</v>
      </c>
      <c r="G617" s="24">
        <v>8.3000000000000007</v>
      </c>
      <c r="H617" s="23" t="str">
        <f t="shared" si="222"/>
        <v>&gt;7.0</v>
      </c>
      <c r="K617" s="24">
        <v>6.8</v>
      </c>
      <c r="L617" s="23" t="str">
        <f t="shared" si="223"/>
        <v>&lt;10</v>
      </c>
      <c r="M617" s="18">
        <v>100</v>
      </c>
      <c r="N617" s="25" t="str">
        <f t="shared" si="224"/>
        <v>&lt;110</v>
      </c>
      <c r="O617" s="18">
        <v>90.64</v>
      </c>
      <c r="P617" s="25" t="str">
        <f t="shared" si="225"/>
        <v>&gt;44</v>
      </c>
      <c r="Q617" s="18">
        <v>74.7</v>
      </c>
      <c r="R617" s="25" t="str">
        <f t="shared" si="218"/>
        <v>&gt;58</v>
      </c>
      <c r="S617" s="22" t="s">
        <v>8</v>
      </c>
      <c r="T617" s="40">
        <v>0.48</v>
      </c>
      <c r="U617" s="25" t="str">
        <f t="shared" si="226"/>
        <v>&lt;1.5</v>
      </c>
      <c r="V617" s="48">
        <v>0.16250000000000001</v>
      </c>
      <c r="W617" s="25" t="str">
        <f t="shared" si="219"/>
        <v>&gt;0.11</v>
      </c>
      <c r="AE617" s="22">
        <v>4</v>
      </c>
      <c r="AF617" s="23" t="str">
        <f t="shared" ref="AF617:AF621" si="231">IF(AG617&gt;6000,"&gt;6000",IF(AG617&gt;4000,"4000–6000",IF(AG617&gt;2000,"2000–4000","&lt;2000")))</f>
        <v>2000–4000</v>
      </c>
      <c r="AG617" s="18">
        <v>3560</v>
      </c>
      <c r="AH617" s="18">
        <v>4640</v>
      </c>
      <c r="AI617" s="27">
        <f>LN(AH617/AG617)</f>
        <v>0.26495382137422485</v>
      </c>
      <c r="AJ617" s="18">
        <v>5900</v>
      </c>
      <c r="AK617" s="18">
        <v>6740</v>
      </c>
      <c r="AL617" s="27">
        <f>LN(AK617/AJ617)</f>
        <v>0.13310757401254189</v>
      </c>
      <c r="AM617" s="18">
        <v>9460</v>
      </c>
      <c r="AN617" s="18">
        <v>11380</v>
      </c>
      <c r="AO617" s="27">
        <f>LN(AN617/AM617)</f>
        <v>0.18478504563439802</v>
      </c>
      <c r="AP617" s="23" t="str">
        <f t="shared" si="215"/>
        <v>&lt;20</v>
      </c>
      <c r="AQ617" s="24">
        <v>18.9937</v>
      </c>
      <c r="AR617" s="24">
        <v>30.188700000000001</v>
      </c>
      <c r="AS617" s="27">
        <f t="shared" si="216"/>
        <v>0.4633603369408964</v>
      </c>
      <c r="AT617" s="50">
        <v>11.2105</v>
      </c>
      <c r="AU617" s="50">
        <v>13.1053</v>
      </c>
      <c r="AV617" s="46">
        <f t="shared" ref="AV617:AV621" si="232">LN(AU617/AT617)</f>
        <v>0.15616588941690648</v>
      </c>
      <c r="AW617" s="50"/>
      <c r="AX617" s="50"/>
      <c r="AY617" s="51"/>
      <c r="AZ617" s="18">
        <v>67.617571999999996</v>
      </c>
      <c r="BA617" s="18">
        <v>140.075568</v>
      </c>
      <c r="BB617" s="27">
        <f>LN(BA617/AZ617)</f>
        <v>0.72831415831512114</v>
      </c>
      <c r="BC617" s="18">
        <v>66.141949999999994</v>
      </c>
      <c r="BD617" s="18">
        <v>88.32972199999999</v>
      </c>
      <c r="BE617" s="27">
        <f>LN(BD617/BC617)</f>
        <v>0.28927346342944837</v>
      </c>
      <c r="BF617" s="18">
        <v>133.759522</v>
      </c>
      <c r="BG617" s="18">
        <v>228.40528999999998</v>
      </c>
      <c r="BH617" s="27">
        <f>LN(BG617/BF617)</f>
        <v>0.53507806286906801</v>
      </c>
      <c r="BI617" s="28">
        <v>23.322916666666668</v>
      </c>
      <c r="BK617" s="49"/>
    </row>
    <row r="618" spans="1:63" ht="13.95" customHeight="1" x14ac:dyDescent="0.25">
      <c r="A618" s="22">
        <v>615</v>
      </c>
      <c r="B618" s="22">
        <v>63</v>
      </c>
      <c r="C618" s="22" t="s">
        <v>478</v>
      </c>
      <c r="D618" s="22" t="s">
        <v>157</v>
      </c>
      <c r="E618" s="23">
        <v>0.7</v>
      </c>
      <c r="F618" s="23" t="str">
        <f t="shared" si="221"/>
        <v>&gt;0.5</v>
      </c>
      <c r="G618" s="24">
        <v>8.3000000000000007</v>
      </c>
      <c r="H618" s="23" t="str">
        <f t="shared" si="222"/>
        <v>&gt;7.0</v>
      </c>
      <c r="K618" s="24">
        <v>6.8</v>
      </c>
      <c r="L618" s="23" t="str">
        <f t="shared" si="223"/>
        <v>&lt;10</v>
      </c>
      <c r="M618" s="18">
        <v>100</v>
      </c>
      <c r="N618" s="25" t="str">
        <f t="shared" si="224"/>
        <v>&lt;110</v>
      </c>
      <c r="O618" s="18">
        <v>90.64</v>
      </c>
      <c r="P618" s="25" t="str">
        <f t="shared" si="225"/>
        <v>&gt;44</v>
      </c>
      <c r="Q618" s="18">
        <v>74.7</v>
      </c>
      <c r="R618" s="25" t="str">
        <f t="shared" si="218"/>
        <v>&gt;58</v>
      </c>
      <c r="S618" s="22" t="s">
        <v>8</v>
      </c>
      <c r="T618" s="40">
        <v>0.48</v>
      </c>
      <c r="U618" s="25" t="str">
        <f t="shared" si="226"/>
        <v>&lt;1.5</v>
      </c>
      <c r="V618" s="48">
        <v>0.16250000000000001</v>
      </c>
      <c r="W618" s="25" t="str">
        <f t="shared" si="219"/>
        <v>&gt;0.11</v>
      </c>
      <c r="AE618" s="22">
        <v>4</v>
      </c>
      <c r="AF618" s="23" t="str">
        <f t="shared" si="231"/>
        <v>2000–4000</v>
      </c>
      <c r="AG618" s="18">
        <v>3650</v>
      </c>
      <c r="AH618" s="18">
        <v>4650</v>
      </c>
      <c r="AI618" s="27">
        <f>LN(AH618/AG618)</f>
        <v>0.2421400520048648</v>
      </c>
      <c r="AJ618" s="18">
        <v>6030</v>
      </c>
      <c r="AK618" s="18">
        <v>7070</v>
      </c>
      <c r="AL618" s="27">
        <f>LN(AK618/AJ618)</f>
        <v>0.1591134691693874</v>
      </c>
      <c r="AM618" s="18">
        <v>9680</v>
      </c>
      <c r="AN618" s="18">
        <v>11720</v>
      </c>
      <c r="AO618" s="27">
        <f>LN(AN618/AM618)</f>
        <v>0.19123488286038098</v>
      </c>
      <c r="AP618" s="23" t="str">
        <f t="shared" si="215"/>
        <v>&lt;20</v>
      </c>
      <c r="AQ618" s="24">
        <v>18.364799999999999</v>
      </c>
      <c r="AR618" s="24">
        <v>26.037700000000001</v>
      </c>
      <c r="AS618" s="27">
        <f t="shared" si="216"/>
        <v>0.34910969885468024</v>
      </c>
      <c r="AT618" s="50">
        <v>9.0526300000000006</v>
      </c>
      <c r="AU618" s="50">
        <v>14.2105</v>
      </c>
      <c r="AV618" s="46">
        <f t="shared" si="232"/>
        <v>0.45092580474997496</v>
      </c>
      <c r="AW618" s="50"/>
      <c r="AX618" s="50"/>
      <c r="AY618" s="51"/>
      <c r="AZ618" s="18">
        <v>67.031519999999986</v>
      </c>
      <c r="BA618" s="18">
        <v>121.07530500000001</v>
      </c>
      <c r="BB618" s="27">
        <f>LN(BA618/AZ618)</f>
        <v>0.59124975085954523</v>
      </c>
      <c r="BC618" s="18">
        <v>54.587358900000005</v>
      </c>
      <c r="BD618" s="18">
        <v>100.46823500000001</v>
      </c>
      <c r="BE618" s="27">
        <f>LN(BD618/BC618)</f>
        <v>0.6100392739193623</v>
      </c>
      <c r="BF618" s="18">
        <v>121.6188789</v>
      </c>
      <c r="BG618" s="18">
        <v>221.54354000000001</v>
      </c>
      <c r="BH618" s="27">
        <f>LN(BG618/BF618)</f>
        <v>0.59972692742358769</v>
      </c>
      <c r="BI618" s="28">
        <v>15.985208333333338</v>
      </c>
      <c r="BK618" s="49"/>
    </row>
    <row r="619" spans="1:63" ht="13.95" customHeight="1" x14ac:dyDescent="0.25">
      <c r="A619" s="22">
        <v>616</v>
      </c>
      <c r="B619" s="22">
        <v>63</v>
      </c>
      <c r="C619" s="22" t="s">
        <v>478</v>
      </c>
      <c r="D619" s="22" t="s">
        <v>31</v>
      </c>
      <c r="E619" s="23">
        <v>0.7</v>
      </c>
      <c r="F619" s="23" t="str">
        <f t="shared" si="221"/>
        <v>&gt;0.5</v>
      </c>
      <c r="G619" s="24">
        <v>8.3000000000000007</v>
      </c>
      <c r="H619" s="23" t="str">
        <f t="shared" si="222"/>
        <v>&gt;7.0</v>
      </c>
      <c r="K619" s="24">
        <v>6.8</v>
      </c>
      <c r="L619" s="23" t="str">
        <f t="shared" si="223"/>
        <v>&lt;10</v>
      </c>
      <c r="M619" s="18">
        <v>100</v>
      </c>
      <c r="N619" s="25" t="str">
        <f t="shared" si="224"/>
        <v>&lt;110</v>
      </c>
      <c r="O619" s="18">
        <v>90.64</v>
      </c>
      <c r="P619" s="25" t="str">
        <f t="shared" si="225"/>
        <v>&gt;44</v>
      </c>
      <c r="Q619" s="18">
        <v>74.7</v>
      </c>
      <c r="R619" s="25" t="str">
        <f t="shared" si="218"/>
        <v>&gt;58</v>
      </c>
      <c r="S619" s="22" t="s">
        <v>8</v>
      </c>
      <c r="T619" s="40">
        <v>0.48</v>
      </c>
      <c r="U619" s="25" t="str">
        <f t="shared" si="226"/>
        <v>&lt;1.5</v>
      </c>
      <c r="V619" s="48">
        <v>0.16250000000000001</v>
      </c>
      <c r="W619" s="25" t="str">
        <f t="shared" si="219"/>
        <v>&gt;0.11</v>
      </c>
      <c r="AE619" s="22">
        <v>4</v>
      </c>
      <c r="AF619" s="23" t="str">
        <f t="shared" si="231"/>
        <v>2000–4000</v>
      </c>
      <c r="AG619" s="18">
        <v>3280</v>
      </c>
      <c r="AH619" s="18">
        <v>4870</v>
      </c>
      <c r="AI619" s="27">
        <f>LN(AH619/AG619)</f>
        <v>0.39525051469844613</v>
      </c>
      <c r="AJ619" s="18">
        <v>5780</v>
      </c>
      <c r="AK619" s="18">
        <v>4630</v>
      </c>
      <c r="AL619" s="27">
        <f>LN(AK619/AJ619)</f>
        <v>-0.22184681458614347</v>
      </c>
      <c r="AM619" s="18">
        <v>9060</v>
      </c>
      <c r="AN619" s="18">
        <v>9500</v>
      </c>
      <c r="AO619" s="27">
        <f>LN(AN619/AM619)</f>
        <v>4.7422678551607214E-2</v>
      </c>
      <c r="AP619" s="23" t="str">
        <f t="shared" si="215"/>
        <v>20–30</v>
      </c>
      <c r="AQ619" s="24">
        <v>22.515699999999999</v>
      </c>
      <c r="AR619" s="24">
        <v>31.823899999999998</v>
      </c>
      <c r="AS619" s="27">
        <f t="shared" si="216"/>
        <v>0.34600473616969807</v>
      </c>
      <c r="AT619" s="50">
        <v>9.7894699999999997</v>
      </c>
      <c r="AU619" s="50">
        <v>11.1053</v>
      </c>
      <c r="AV619" s="46">
        <f t="shared" si="232"/>
        <v>0.12611515363706419</v>
      </c>
      <c r="AW619" s="50"/>
      <c r="AX619" s="50"/>
      <c r="AY619" s="51"/>
      <c r="AZ619" s="18">
        <v>73.851495999999997</v>
      </c>
      <c r="BA619" s="18">
        <v>154.98239299999997</v>
      </c>
      <c r="BB619" s="27">
        <f>LN(BA619/AZ619)</f>
        <v>0.74125525086814403</v>
      </c>
      <c r="BC619" s="18">
        <v>56.583136599999996</v>
      </c>
      <c r="BD619" s="18">
        <v>51.417538999999998</v>
      </c>
      <c r="BE619" s="27">
        <f>LN(BD619/BC619)</f>
        <v>-9.5731660949079242E-2</v>
      </c>
      <c r="BF619" s="18">
        <v>130.43463259999999</v>
      </c>
      <c r="BG619" s="18">
        <v>206.39993199999998</v>
      </c>
      <c r="BH619" s="27">
        <f>LN(BG619/BF619)</f>
        <v>0.45894350249621996</v>
      </c>
      <c r="BI619" s="28">
        <v>19.392083333333332</v>
      </c>
      <c r="BK619" s="49"/>
    </row>
    <row r="620" spans="1:63" ht="13.95" customHeight="1" x14ac:dyDescent="0.25">
      <c r="A620" s="22">
        <v>617</v>
      </c>
      <c r="B620" s="22">
        <v>63</v>
      </c>
      <c r="C620" s="22" t="s">
        <v>478</v>
      </c>
      <c r="D620" s="22" t="s">
        <v>31</v>
      </c>
      <c r="E620" s="23">
        <v>0.7</v>
      </c>
      <c r="F620" s="23" t="str">
        <f t="shared" si="221"/>
        <v>&gt;0.5</v>
      </c>
      <c r="G620" s="24">
        <v>8.3000000000000007</v>
      </c>
      <c r="H620" s="23" t="str">
        <f t="shared" si="222"/>
        <v>&gt;7.0</v>
      </c>
      <c r="K620" s="24">
        <v>6.8</v>
      </c>
      <c r="L620" s="23" t="str">
        <f t="shared" si="223"/>
        <v>&lt;10</v>
      </c>
      <c r="M620" s="18">
        <v>100</v>
      </c>
      <c r="N620" s="25" t="str">
        <f t="shared" si="224"/>
        <v>&lt;110</v>
      </c>
      <c r="O620" s="18">
        <v>90.64</v>
      </c>
      <c r="P620" s="25" t="str">
        <f t="shared" si="225"/>
        <v>&gt;44</v>
      </c>
      <c r="Q620" s="18">
        <v>74.7</v>
      </c>
      <c r="R620" s="25" t="str">
        <f t="shared" si="218"/>
        <v>&gt;58</v>
      </c>
      <c r="S620" s="22" t="s">
        <v>8</v>
      </c>
      <c r="T620" s="40">
        <v>0.48</v>
      </c>
      <c r="U620" s="25" t="str">
        <f t="shared" si="226"/>
        <v>&lt;1.5</v>
      </c>
      <c r="V620" s="48">
        <v>0.16250000000000001</v>
      </c>
      <c r="W620" s="25" t="str">
        <f t="shared" si="219"/>
        <v>&gt;0.11</v>
      </c>
      <c r="AE620" s="22">
        <v>4</v>
      </c>
      <c r="AF620" s="23" t="str">
        <f t="shared" si="231"/>
        <v>2000–4000</v>
      </c>
      <c r="AG620" s="18">
        <v>3300</v>
      </c>
      <c r="AH620" s="18">
        <v>5040</v>
      </c>
      <c r="AI620" s="27">
        <f>LN(AH620/AG620)</f>
        <v>0.42348361361084275</v>
      </c>
      <c r="AJ620" s="18">
        <v>5230</v>
      </c>
      <c r="AK620" s="18">
        <v>4640</v>
      </c>
      <c r="AL620" s="27">
        <f>LN(AK620/AJ620)</f>
        <v>-0.11969691183866764</v>
      </c>
      <c r="AM620" s="18">
        <v>8530</v>
      </c>
      <c r="AN620" s="18">
        <v>9680</v>
      </c>
      <c r="AO620" s="27">
        <f>LN(AN620/AM620)</f>
        <v>0.126472539784898</v>
      </c>
      <c r="AP620" s="23" t="str">
        <f t="shared" si="215"/>
        <v>20–30</v>
      </c>
      <c r="AQ620" s="24">
        <v>22.138400000000001</v>
      </c>
      <c r="AR620" s="24">
        <v>31.823899999999998</v>
      </c>
      <c r="AS620" s="27">
        <f t="shared" si="216"/>
        <v>0.36290392254438852</v>
      </c>
      <c r="AT620" s="50">
        <v>9.2631599999999992</v>
      </c>
      <c r="AU620" s="50">
        <v>12.736800000000001</v>
      </c>
      <c r="AV620" s="46">
        <f t="shared" si="232"/>
        <v>0.31845019805524516</v>
      </c>
      <c r="AW620" s="50"/>
      <c r="AX620" s="50"/>
      <c r="AY620" s="51"/>
      <c r="AZ620" s="18">
        <v>73.056719999999999</v>
      </c>
      <c r="BA620" s="18">
        <v>160.39245600000001</v>
      </c>
      <c r="BB620" s="27">
        <f>LN(BA620/AZ620)</f>
        <v>0.78638753615523138</v>
      </c>
      <c r="BC620" s="18">
        <v>48.446326799999994</v>
      </c>
      <c r="BD620" s="18">
        <v>59.098751999999998</v>
      </c>
      <c r="BE620" s="27">
        <f>LN(BD620/BC620)</f>
        <v>0.19875328621657753</v>
      </c>
      <c r="BF620" s="18">
        <v>121.50304679999999</v>
      </c>
      <c r="BG620" s="18">
        <v>219.491208</v>
      </c>
      <c r="BH620" s="27">
        <f>LN(BG620/BF620)</f>
        <v>0.59137283803391072</v>
      </c>
      <c r="BI620" s="28">
        <v>20.178124999999994</v>
      </c>
      <c r="BK620" s="49"/>
    </row>
    <row r="621" spans="1:63" ht="13.95" customHeight="1" x14ac:dyDescent="0.25">
      <c r="A621" s="22">
        <v>618</v>
      </c>
      <c r="B621" s="22">
        <v>65</v>
      </c>
      <c r="C621" s="22" t="s">
        <v>481</v>
      </c>
      <c r="D621" s="22" t="s">
        <v>25</v>
      </c>
      <c r="E621" s="23">
        <v>1.68</v>
      </c>
      <c r="F621" s="23" t="str">
        <f t="shared" si="221"/>
        <v>&gt;0.5</v>
      </c>
      <c r="G621" s="24">
        <v>8.3000000000000007</v>
      </c>
      <c r="H621" s="23" t="str">
        <f t="shared" si="222"/>
        <v>&gt;7.0</v>
      </c>
      <c r="K621" s="24">
        <v>8.7923999999999989</v>
      </c>
      <c r="L621" s="23" t="str">
        <f t="shared" si="223"/>
        <v>&lt;10</v>
      </c>
      <c r="M621" s="18">
        <v>120</v>
      </c>
      <c r="N621" s="25" t="str">
        <f t="shared" si="224"/>
        <v>110–180</v>
      </c>
      <c r="Q621" s="18">
        <v>34.03</v>
      </c>
      <c r="R621" s="25" t="str">
        <f t="shared" si="218"/>
        <v>25–58</v>
      </c>
      <c r="S621" s="22" t="s">
        <v>8</v>
      </c>
      <c r="V621" s="48">
        <v>0.105</v>
      </c>
      <c r="W621" s="25" t="str">
        <f t="shared" si="219"/>
        <v>0.07–0.11</v>
      </c>
      <c r="X621" s="22">
        <v>2</v>
      </c>
      <c r="Y621" s="22">
        <v>0</v>
      </c>
      <c r="Z621" s="22">
        <v>0</v>
      </c>
      <c r="AA621" s="22">
        <v>0</v>
      </c>
      <c r="AB621" s="22">
        <v>1</v>
      </c>
      <c r="AC621" s="22">
        <v>1</v>
      </c>
      <c r="AD621" s="22">
        <f t="shared" ref="AD621:AD650" si="233">IF(Y621&gt;0,"1","0")+IF(Z621&gt;0,"2","0")+IF(AA621&gt;0,"3","0")+IF(AB621&gt;0,"4","0")+IF(AC621&gt;0,"5","0")</f>
        <v>9</v>
      </c>
      <c r="AE621" s="22">
        <v>3</v>
      </c>
      <c r="AF621" s="23" t="str">
        <f t="shared" si="231"/>
        <v>4000–6000</v>
      </c>
      <c r="AG621" s="18">
        <v>4080</v>
      </c>
      <c r="AH621" s="18">
        <v>4190</v>
      </c>
      <c r="AI621" s="27">
        <f>LN(AH621/AG621)</f>
        <v>2.6603745517975938E-2</v>
      </c>
      <c r="AJ621" s="18">
        <v>6160</v>
      </c>
      <c r="AK621" s="18">
        <v>6360</v>
      </c>
      <c r="AL621" s="27">
        <f>LN(AK621/AJ621)</f>
        <v>3.1951599806602428E-2</v>
      </c>
      <c r="AM621" s="18">
        <v>10240</v>
      </c>
      <c r="AN621" s="18">
        <v>10550</v>
      </c>
      <c r="AO621" s="27">
        <f>LN(AN621/AM621)</f>
        <v>2.9824240310713776E-2</v>
      </c>
      <c r="AP621" s="23" t="str">
        <f t="shared" si="215"/>
        <v>20–30</v>
      </c>
      <c r="AQ621" s="24">
        <v>28.7</v>
      </c>
      <c r="AR621" s="24">
        <v>37.200000000000003</v>
      </c>
      <c r="AS621" s="27">
        <f t="shared" si="216"/>
        <v>0.25941163851352561</v>
      </c>
      <c r="AT621" s="50">
        <v>46.2</v>
      </c>
      <c r="AU621" s="50">
        <v>60.3</v>
      </c>
      <c r="AV621" s="46">
        <f t="shared" si="232"/>
        <v>0.26635230564544643</v>
      </c>
      <c r="AW621" s="50">
        <v>39.35546875</v>
      </c>
      <c r="AX621" s="50">
        <v>51.18483412322275</v>
      </c>
      <c r="AY621" s="46">
        <f t="shared" ref="AY621" si="234">LN(AX621/AW621)</f>
        <v>0.26280833730092334</v>
      </c>
      <c r="AZ621" s="18">
        <v>117.8</v>
      </c>
      <c r="BA621" s="18">
        <v>156.30000000000001</v>
      </c>
      <c r="BB621" s="27">
        <f>LN(BA621/AZ621)</f>
        <v>0.2827889662099447</v>
      </c>
      <c r="BC621" s="18">
        <v>285</v>
      </c>
      <c r="BD621" s="18">
        <v>384</v>
      </c>
      <c r="BE621" s="27">
        <f>LN(BD621/BC621)</f>
        <v>0.29815337231907629</v>
      </c>
      <c r="BF621" s="18">
        <v>403</v>
      </c>
      <c r="BG621" s="18">
        <v>540</v>
      </c>
      <c r="BH621" s="27">
        <f>LN(BG621/BF621)</f>
        <v>0.29263257761163708</v>
      </c>
      <c r="BK621" s="49"/>
    </row>
    <row r="622" spans="1:63" ht="13.95" customHeight="1" x14ac:dyDescent="0.25">
      <c r="A622" s="22">
        <v>619</v>
      </c>
      <c r="B622" s="22">
        <v>66</v>
      </c>
      <c r="C622" s="22" t="s">
        <v>536</v>
      </c>
      <c r="D622" s="22" t="s">
        <v>16</v>
      </c>
      <c r="E622" s="23">
        <v>0.26</v>
      </c>
      <c r="F622" s="23" t="str">
        <f t="shared" si="221"/>
        <v>≤0.5</v>
      </c>
      <c r="G622" s="24">
        <v>8.1999999999999993</v>
      </c>
      <c r="H622" s="23" t="str">
        <f t="shared" si="222"/>
        <v>&gt;7.0</v>
      </c>
      <c r="K622" s="24">
        <v>6.0339999999999998</v>
      </c>
      <c r="L622" s="23" t="str">
        <f t="shared" si="223"/>
        <v>&lt;10</v>
      </c>
      <c r="M622" s="18">
        <v>136.5</v>
      </c>
      <c r="N622" s="25" t="str">
        <f t="shared" si="224"/>
        <v>110–180</v>
      </c>
      <c r="O622" s="18">
        <v>22.22</v>
      </c>
      <c r="P622" s="25" t="str">
        <f t="shared" ref="P622:P657" si="235">IF(O622&gt;44,"&gt;44", IF(O622&gt;26.4,"26–44","&lt;26" ))</f>
        <v>&lt;26</v>
      </c>
      <c r="Q622" s="18">
        <v>83</v>
      </c>
      <c r="R622" s="25" t="str">
        <f t="shared" si="218"/>
        <v>&gt;58</v>
      </c>
      <c r="S622" s="22" t="s">
        <v>8</v>
      </c>
      <c r="V622" s="48">
        <v>0.5</v>
      </c>
      <c r="W622" s="25" t="str">
        <f t="shared" si="219"/>
        <v>&gt;0.11</v>
      </c>
      <c r="X622" s="22">
        <v>2</v>
      </c>
      <c r="Y622" s="22">
        <v>1</v>
      </c>
      <c r="Z622" s="22">
        <v>0</v>
      </c>
      <c r="AA622" s="22">
        <v>0</v>
      </c>
      <c r="AB622" s="22">
        <v>1</v>
      </c>
      <c r="AC622" s="22">
        <v>0</v>
      </c>
      <c r="AD622" s="22">
        <f t="shared" si="233"/>
        <v>5</v>
      </c>
      <c r="AE622" s="22">
        <v>3</v>
      </c>
      <c r="AP622" s="23" t="str">
        <f t="shared" si="215"/>
        <v>20–30</v>
      </c>
      <c r="AQ622" s="24">
        <v>29.8</v>
      </c>
      <c r="AR622" s="24">
        <v>56.5</v>
      </c>
      <c r="AS622" s="27">
        <f t="shared" si="216"/>
        <v>0.63973224464103651</v>
      </c>
      <c r="AT622" s="50"/>
      <c r="AU622" s="50"/>
      <c r="AV622" s="51"/>
      <c r="AW622" s="50"/>
      <c r="AX622" s="50"/>
      <c r="AY622" s="51"/>
      <c r="BK622" s="49"/>
    </row>
    <row r="623" spans="1:63" ht="13.95" customHeight="1" x14ac:dyDescent="0.25">
      <c r="A623" s="22">
        <v>620</v>
      </c>
      <c r="B623" s="22">
        <v>67</v>
      </c>
      <c r="C623" s="22" t="s">
        <v>537</v>
      </c>
      <c r="D623" s="22" t="s">
        <v>2</v>
      </c>
      <c r="E623" s="23">
        <v>0.97</v>
      </c>
      <c r="F623" s="23" t="str">
        <f t="shared" si="221"/>
        <v>&gt;0.5</v>
      </c>
      <c r="G623" s="24">
        <v>8.2200000000000006</v>
      </c>
      <c r="H623" s="23" t="str">
        <f t="shared" si="222"/>
        <v>&gt;7.0</v>
      </c>
      <c r="K623" s="24">
        <v>17.929600000000001</v>
      </c>
      <c r="L623" s="23" t="str">
        <f t="shared" si="223"/>
        <v>10–20</v>
      </c>
      <c r="M623" s="18">
        <v>120</v>
      </c>
      <c r="N623" s="25" t="str">
        <f t="shared" si="224"/>
        <v>110–180</v>
      </c>
      <c r="O623" s="18">
        <v>17.129200000000001</v>
      </c>
      <c r="P623" s="25" t="str">
        <f t="shared" si="235"/>
        <v>&lt;26</v>
      </c>
      <c r="Q623" s="18">
        <v>32.868000000000002</v>
      </c>
      <c r="R623" s="25" t="str">
        <f t="shared" si="218"/>
        <v>25–58</v>
      </c>
      <c r="S623" s="22" t="s">
        <v>8</v>
      </c>
      <c r="V623" s="48">
        <v>0.20250000000000001</v>
      </c>
      <c r="W623" s="25" t="str">
        <f t="shared" si="219"/>
        <v>&gt;0.11</v>
      </c>
      <c r="X623" s="22">
        <v>1</v>
      </c>
      <c r="Y623" s="22">
        <v>1</v>
      </c>
      <c r="Z623" s="22">
        <v>0</v>
      </c>
      <c r="AA623" s="22">
        <v>0</v>
      </c>
      <c r="AB623" s="22">
        <v>0</v>
      </c>
      <c r="AC623" s="22">
        <v>0</v>
      </c>
      <c r="AD623" s="22">
        <f t="shared" si="233"/>
        <v>1</v>
      </c>
      <c r="AE623" s="22">
        <v>4</v>
      </c>
      <c r="AF623" s="23" t="str">
        <f t="shared" ref="AF623:AF657" si="236">IF(AG623&gt;6000,"&gt;6000",IF(AG623&gt;4000,"4000–6000",IF(AG623&gt;2000,"2000–4000","&lt;2000")))</f>
        <v>2000–4000</v>
      </c>
      <c r="AG623" s="18">
        <v>2811</v>
      </c>
      <c r="AH623" s="18">
        <v>2875</v>
      </c>
      <c r="AI623" s="27">
        <f t="shared" ref="AI623:AI657" si="237">LN(AH623/AG623)</f>
        <v>2.2512382324918968E-2</v>
      </c>
      <c r="AJ623" s="18">
        <v>3691</v>
      </c>
      <c r="AK623" s="18">
        <v>3824</v>
      </c>
      <c r="AL623" s="27">
        <f>LN(AK623/AJ623)</f>
        <v>3.5399571141293412E-2</v>
      </c>
      <c r="AM623" s="18">
        <v>6503</v>
      </c>
      <c r="AN623" s="18">
        <v>6699</v>
      </c>
      <c r="AO623" s="27">
        <f>LN(AN623/AM623)</f>
        <v>2.9694652639115693E-2</v>
      </c>
      <c r="AP623" s="23" t="str">
        <f t="shared" si="215"/>
        <v>30–40</v>
      </c>
      <c r="AQ623" s="24">
        <v>36.5</v>
      </c>
      <c r="AR623" s="24">
        <v>42.6</v>
      </c>
      <c r="AS623" s="27">
        <f t="shared" si="216"/>
        <v>0.15454199268687899</v>
      </c>
      <c r="AT623" s="50">
        <v>14.4</v>
      </c>
      <c r="AU623" s="50">
        <v>15.8</v>
      </c>
      <c r="AV623" s="46">
        <f t="shared" ref="AV623:AV624" si="238">LN(AU623/AT623)</f>
        <v>9.2781733450966269E-2</v>
      </c>
      <c r="AW623" s="50">
        <v>24.911579271105644</v>
      </c>
      <c r="AX623" s="50">
        <v>27.914614121510674</v>
      </c>
      <c r="AY623" s="46">
        <f t="shared" ref="AY623:AY624" si="239">LN(AX623/AW623)</f>
        <v>0.1138176289830868</v>
      </c>
      <c r="AZ623" s="18">
        <v>106</v>
      </c>
      <c r="BA623" s="18">
        <v>125</v>
      </c>
      <c r="BB623" s="27">
        <f>LN(BA623/AZ623)</f>
        <v>0.16487464319023404</v>
      </c>
      <c r="BC623" s="18">
        <v>56</v>
      </c>
      <c r="BD623" s="18">
        <v>62</v>
      </c>
      <c r="BE623" s="27">
        <f>LN(BD623/BC623)</f>
        <v>0.10178269430994238</v>
      </c>
      <c r="BF623" s="18">
        <v>162</v>
      </c>
      <c r="BG623" s="18">
        <v>187</v>
      </c>
      <c r="BH623" s="27">
        <f>LN(BG623/BF623)</f>
        <v>0.14351228162220256</v>
      </c>
      <c r="BK623" s="49"/>
    </row>
    <row r="624" spans="1:63" ht="13.95" customHeight="1" x14ac:dyDescent="0.25">
      <c r="A624" s="22">
        <v>621</v>
      </c>
      <c r="B624" s="22">
        <v>67</v>
      </c>
      <c r="C624" s="22" t="s">
        <v>537</v>
      </c>
      <c r="D624" s="22" t="s">
        <v>2</v>
      </c>
      <c r="E624" s="23">
        <v>1.72</v>
      </c>
      <c r="F624" s="23" t="str">
        <f t="shared" si="221"/>
        <v>&gt;0.5</v>
      </c>
      <c r="G624" s="24">
        <v>8.16</v>
      </c>
      <c r="H624" s="23" t="str">
        <f t="shared" si="222"/>
        <v>&gt;7.0</v>
      </c>
      <c r="K624" s="24">
        <v>21.377600000000001</v>
      </c>
      <c r="L624" s="23" t="str">
        <f t="shared" si="223"/>
        <v>&gt;20</v>
      </c>
      <c r="M624" s="18">
        <v>120</v>
      </c>
      <c r="N624" s="25" t="str">
        <f t="shared" si="224"/>
        <v>110–180</v>
      </c>
      <c r="O624" s="18">
        <v>17.129200000000001</v>
      </c>
      <c r="P624" s="25" t="str">
        <f t="shared" si="235"/>
        <v>&lt;26</v>
      </c>
      <c r="Q624" s="18">
        <v>32.868000000000002</v>
      </c>
      <c r="R624" s="25" t="str">
        <f t="shared" si="218"/>
        <v>25–58</v>
      </c>
      <c r="S624" s="22" t="s">
        <v>8</v>
      </c>
      <c r="V624" s="48">
        <v>0.20250000000000001</v>
      </c>
      <c r="W624" s="25" t="str">
        <f t="shared" si="219"/>
        <v>&gt;0.11</v>
      </c>
      <c r="X624" s="22">
        <v>1</v>
      </c>
      <c r="Y624" s="22">
        <v>1</v>
      </c>
      <c r="Z624" s="22">
        <v>0</v>
      </c>
      <c r="AA624" s="22">
        <v>0</v>
      </c>
      <c r="AB624" s="22">
        <v>0</v>
      </c>
      <c r="AC624" s="22">
        <v>0</v>
      </c>
      <c r="AD624" s="22">
        <f t="shared" si="233"/>
        <v>1</v>
      </c>
      <c r="AE624" s="22">
        <v>4</v>
      </c>
      <c r="AF624" s="23" t="str">
        <f t="shared" si="236"/>
        <v>2000–4000</v>
      </c>
      <c r="AG624" s="18">
        <v>3736</v>
      </c>
      <c r="AH624" s="18">
        <v>3825</v>
      </c>
      <c r="AI624" s="27">
        <f t="shared" si="237"/>
        <v>2.3542946911902986E-2</v>
      </c>
      <c r="AJ624" s="18">
        <v>4996</v>
      </c>
      <c r="AK624" s="18">
        <v>5049</v>
      </c>
      <c r="AL624" s="27">
        <f>LN(AK624/AJ624)</f>
        <v>1.0552611613447461E-2</v>
      </c>
      <c r="AM624" s="18">
        <v>8732</v>
      </c>
      <c r="AN624" s="18">
        <v>8874</v>
      </c>
      <c r="AO624" s="27">
        <f>LN(AN624/AM624)</f>
        <v>1.6131214269020266E-2</v>
      </c>
      <c r="AP624" s="23" t="str">
        <f t="shared" si="215"/>
        <v>&gt;40</v>
      </c>
      <c r="AQ624" s="24">
        <v>41.8</v>
      </c>
      <c r="AR624" s="24">
        <v>42.9</v>
      </c>
      <c r="AS624" s="27">
        <f t="shared" si="216"/>
        <v>2.5975486403260736E-2</v>
      </c>
      <c r="AT624" s="50">
        <v>15.5</v>
      </c>
      <c r="AU624" s="50">
        <v>16.7</v>
      </c>
      <c r="AV624" s="46">
        <f t="shared" si="238"/>
        <v>7.4568695497508469E-2</v>
      </c>
      <c r="AW624" s="50">
        <v>27.027027027027028</v>
      </c>
      <c r="AX624" s="50">
        <v>28.059499661933739</v>
      </c>
      <c r="AY624" s="46">
        <f t="shared" si="239"/>
        <v>3.7489877170077304E-2</v>
      </c>
      <c r="AZ624" s="18">
        <v>159</v>
      </c>
      <c r="BA624" s="18">
        <v>165</v>
      </c>
      <c r="BB624" s="27">
        <f>LN(BA624/AZ624)</f>
        <v>3.7041271680349076E-2</v>
      </c>
      <c r="BC624" s="18">
        <v>77</v>
      </c>
      <c r="BD624" s="18">
        <v>84</v>
      </c>
      <c r="BE624" s="27">
        <f>LN(BD624/BC624)</f>
        <v>8.7011376989629699E-2</v>
      </c>
      <c r="BF624" s="18">
        <v>236</v>
      </c>
      <c r="BG624" s="18">
        <v>249</v>
      </c>
      <c r="BH624" s="27">
        <f>LN(BG624/BF624)</f>
        <v>5.3621091439097615E-2</v>
      </c>
      <c r="BK624" s="49"/>
    </row>
    <row r="625" spans="1:63" ht="13.95" customHeight="1" x14ac:dyDescent="0.25">
      <c r="A625" s="22">
        <v>622</v>
      </c>
      <c r="B625" s="22">
        <v>68</v>
      </c>
      <c r="C625" s="22" t="s">
        <v>538</v>
      </c>
      <c r="D625" s="22" t="s">
        <v>2</v>
      </c>
      <c r="E625" s="23">
        <v>0.57999999999999996</v>
      </c>
      <c r="F625" s="23" t="str">
        <f t="shared" si="221"/>
        <v>&gt;0.5</v>
      </c>
      <c r="G625" s="24">
        <v>7.6</v>
      </c>
      <c r="H625" s="23" t="str">
        <f t="shared" si="222"/>
        <v>&gt;7.0</v>
      </c>
      <c r="K625" s="24">
        <v>2.5</v>
      </c>
      <c r="L625" s="23" t="str">
        <f t="shared" si="223"/>
        <v>&lt;10</v>
      </c>
      <c r="M625" s="18">
        <v>150</v>
      </c>
      <c r="N625" s="25" t="str">
        <f t="shared" si="224"/>
        <v>110–180</v>
      </c>
      <c r="O625" s="18">
        <v>27.5</v>
      </c>
      <c r="P625" s="25" t="str">
        <f t="shared" si="235"/>
        <v>26–44</v>
      </c>
      <c r="Q625" s="18">
        <v>24.9</v>
      </c>
      <c r="R625" s="25" t="str">
        <f t="shared" si="218"/>
        <v>&lt;25</v>
      </c>
      <c r="S625" s="22" t="s">
        <v>8</v>
      </c>
      <c r="T625" s="40">
        <v>1.4785550339071465</v>
      </c>
      <c r="U625" s="25" t="str">
        <f t="shared" ref="U625:U648" si="240">IF(T625&gt;3,"&gt;3", IF(T625&gt;1.5,"1.5–3","&lt;1.5" ))</f>
        <v>&lt;1.5</v>
      </c>
      <c r="V625" s="48">
        <v>0.11373500260824206</v>
      </c>
      <c r="W625" s="25" t="str">
        <f t="shared" si="219"/>
        <v>0.07–0.11</v>
      </c>
      <c r="X625" s="22">
        <v>2</v>
      </c>
      <c r="Y625" s="22">
        <v>0</v>
      </c>
      <c r="Z625" s="22">
        <v>1</v>
      </c>
      <c r="AA625" s="22">
        <v>0</v>
      </c>
      <c r="AB625" s="22">
        <v>0</v>
      </c>
      <c r="AC625" s="22">
        <v>1</v>
      </c>
      <c r="AD625" s="22">
        <f t="shared" si="233"/>
        <v>7</v>
      </c>
      <c r="AE625" s="22">
        <v>4</v>
      </c>
      <c r="AF625" s="23" t="str">
        <f t="shared" si="236"/>
        <v>4000–6000</v>
      </c>
      <c r="AG625" s="18">
        <v>5710</v>
      </c>
      <c r="AH625" s="18">
        <v>5850</v>
      </c>
      <c r="AI625" s="27">
        <f t="shared" si="237"/>
        <v>2.4222637575846209E-2</v>
      </c>
      <c r="AP625" s="23" t="str">
        <f t="shared" si="215"/>
        <v>30–40</v>
      </c>
      <c r="AQ625" s="24">
        <v>34.6</v>
      </c>
      <c r="AR625" s="24">
        <v>42.7</v>
      </c>
      <c r="AS625" s="27">
        <f t="shared" si="216"/>
        <v>0.21034523817090031</v>
      </c>
      <c r="AT625" s="50"/>
      <c r="AU625" s="50"/>
      <c r="AV625" s="51"/>
      <c r="AW625" s="50"/>
      <c r="AX625" s="50"/>
      <c r="AY625" s="51"/>
      <c r="BI625" s="28">
        <v>5.4783216141744795</v>
      </c>
      <c r="BK625" s="49"/>
    </row>
    <row r="626" spans="1:63" ht="13.95" customHeight="1" x14ac:dyDescent="0.25">
      <c r="A626" s="22">
        <v>623</v>
      </c>
      <c r="B626" s="22">
        <v>68</v>
      </c>
      <c r="C626" s="22" t="s">
        <v>538</v>
      </c>
      <c r="D626" s="22" t="s">
        <v>2</v>
      </c>
      <c r="E626" s="23">
        <v>0.57999999999999996</v>
      </c>
      <c r="F626" s="23" t="str">
        <f t="shared" si="221"/>
        <v>&gt;0.5</v>
      </c>
      <c r="G626" s="24">
        <v>7.6</v>
      </c>
      <c r="H626" s="23" t="str">
        <f t="shared" si="222"/>
        <v>&gt;7.0</v>
      </c>
      <c r="K626" s="24">
        <v>2.5</v>
      </c>
      <c r="L626" s="23" t="str">
        <f t="shared" si="223"/>
        <v>&lt;10</v>
      </c>
      <c r="M626" s="18">
        <v>150</v>
      </c>
      <c r="N626" s="25" t="str">
        <f t="shared" si="224"/>
        <v>110–180</v>
      </c>
      <c r="O626" s="18">
        <v>27.5</v>
      </c>
      <c r="P626" s="25" t="str">
        <f t="shared" si="235"/>
        <v>26–44</v>
      </c>
      <c r="Q626" s="18">
        <v>24.9</v>
      </c>
      <c r="R626" s="25" t="str">
        <f t="shared" si="218"/>
        <v>&lt;25</v>
      </c>
      <c r="S626" s="22" t="s">
        <v>8</v>
      </c>
      <c r="T626" s="40">
        <v>1.4785550339071465</v>
      </c>
      <c r="U626" s="25" t="str">
        <f t="shared" si="240"/>
        <v>&lt;1.5</v>
      </c>
      <c r="V626" s="48">
        <v>0.11373500260824206</v>
      </c>
      <c r="W626" s="25" t="str">
        <f t="shared" si="219"/>
        <v>0.07–0.11</v>
      </c>
      <c r="X626" s="22">
        <v>2</v>
      </c>
      <c r="Y626" s="22">
        <v>0</v>
      </c>
      <c r="Z626" s="22">
        <v>1</v>
      </c>
      <c r="AA626" s="22">
        <v>0</v>
      </c>
      <c r="AB626" s="22">
        <v>0</v>
      </c>
      <c r="AC626" s="22">
        <v>1</v>
      </c>
      <c r="AD626" s="22">
        <f t="shared" si="233"/>
        <v>7</v>
      </c>
      <c r="AE626" s="22">
        <v>4</v>
      </c>
      <c r="AF626" s="23" t="str">
        <f t="shared" si="236"/>
        <v>4000–6000</v>
      </c>
      <c r="AG626" s="18">
        <v>5500</v>
      </c>
      <c r="AH626" s="18">
        <v>5650</v>
      </c>
      <c r="AI626" s="27">
        <f t="shared" si="237"/>
        <v>2.6907452919924402E-2</v>
      </c>
      <c r="AP626" s="23" t="str">
        <f t="shared" si="215"/>
        <v>20–30</v>
      </c>
      <c r="AQ626" s="24">
        <v>27.2</v>
      </c>
      <c r="AR626" s="24">
        <v>42.3</v>
      </c>
      <c r="AS626" s="27">
        <f t="shared" si="216"/>
        <v>0.44157011275028069</v>
      </c>
      <c r="AT626" s="50"/>
      <c r="AU626" s="50"/>
      <c r="AV626" s="51"/>
      <c r="AW626" s="50"/>
      <c r="AX626" s="50"/>
      <c r="AY626" s="51"/>
      <c r="BI626" s="28">
        <v>10.212673626424026</v>
      </c>
      <c r="BK626" s="49"/>
    </row>
    <row r="627" spans="1:63" ht="13.95" customHeight="1" x14ac:dyDescent="0.25">
      <c r="A627" s="22">
        <v>624</v>
      </c>
      <c r="B627" s="22">
        <v>68</v>
      </c>
      <c r="C627" s="22" t="s">
        <v>538</v>
      </c>
      <c r="D627" s="22" t="s">
        <v>2</v>
      </c>
      <c r="E627" s="23">
        <v>0.55000000000000004</v>
      </c>
      <c r="F627" s="23" t="str">
        <f t="shared" si="221"/>
        <v>&gt;0.5</v>
      </c>
      <c r="G627" s="24">
        <v>7.5</v>
      </c>
      <c r="H627" s="23" t="str">
        <f t="shared" si="222"/>
        <v>&gt;7.0</v>
      </c>
      <c r="K627" s="24">
        <v>2.9</v>
      </c>
      <c r="L627" s="23" t="str">
        <f t="shared" si="223"/>
        <v>&lt;10</v>
      </c>
      <c r="M627" s="18">
        <v>150</v>
      </c>
      <c r="N627" s="25" t="str">
        <f t="shared" si="224"/>
        <v>110–180</v>
      </c>
      <c r="O627" s="18">
        <v>27.5</v>
      </c>
      <c r="P627" s="25" t="str">
        <f t="shared" si="235"/>
        <v>26–44</v>
      </c>
      <c r="Q627" s="18">
        <v>24.9</v>
      </c>
      <c r="R627" s="25" t="str">
        <f t="shared" si="218"/>
        <v>&lt;25</v>
      </c>
      <c r="S627" s="22" t="s">
        <v>8</v>
      </c>
      <c r="T627" s="40">
        <v>1.4785550339071465</v>
      </c>
      <c r="U627" s="25" t="str">
        <f t="shared" si="240"/>
        <v>&lt;1.5</v>
      </c>
      <c r="V627" s="48">
        <v>0.11373500260824206</v>
      </c>
      <c r="W627" s="25" t="str">
        <f t="shared" si="219"/>
        <v>0.07–0.11</v>
      </c>
      <c r="X627" s="22">
        <v>2</v>
      </c>
      <c r="Y627" s="22">
        <v>0</v>
      </c>
      <c r="Z627" s="22">
        <v>1</v>
      </c>
      <c r="AA627" s="22">
        <v>0</v>
      </c>
      <c r="AB627" s="22">
        <v>0</v>
      </c>
      <c r="AC627" s="22">
        <v>1</v>
      </c>
      <c r="AD627" s="22">
        <f t="shared" si="233"/>
        <v>7</v>
      </c>
      <c r="AE627" s="22">
        <v>4</v>
      </c>
      <c r="AF627" s="23" t="str">
        <f t="shared" si="236"/>
        <v>4000–6000</v>
      </c>
      <c r="AG627" s="18">
        <v>4820</v>
      </c>
      <c r="AH627" s="18">
        <v>4850</v>
      </c>
      <c r="AI627" s="27">
        <f t="shared" si="237"/>
        <v>6.2047768868828696E-3</v>
      </c>
      <c r="AP627" s="23" t="str">
        <f t="shared" si="215"/>
        <v>20–30</v>
      </c>
      <c r="AQ627" s="24">
        <v>28.4</v>
      </c>
      <c r="AR627" s="24">
        <v>38.200000000000003</v>
      </c>
      <c r="AS627" s="27">
        <f t="shared" si="216"/>
        <v>0.29644637044536931</v>
      </c>
      <c r="AT627" s="50"/>
      <c r="AU627" s="50"/>
      <c r="AV627" s="51"/>
      <c r="AW627" s="50"/>
      <c r="AX627" s="50"/>
      <c r="AY627" s="51"/>
      <c r="BI627" s="28">
        <v>6.6280928171493727</v>
      </c>
      <c r="BK627" s="49"/>
    </row>
    <row r="628" spans="1:63" ht="13.95" customHeight="1" x14ac:dyDescent="0.25">
      <c r="A628" s="22">
        <v>625</v>
      </c>
      <c r="B628" s="22">
        <v>68</v>
      </c>
      <c r="C628" s="22" t="s">
        <v>538</v>
      </c>
      <c r="D628" s="22" t="s">
        <v>2</v>
      </c>
      <c r="E628" s="23">
        <v>0.55000000000000004</v>
      </c>
      <c r="F628" s="23" t="str">
        <f t="shared" si="221"/>
        <v>&gt;0.5</v>
      </c>
      <c r="G628" s="24">
        <v>7.5</v>
      </c>
      <c r="H628" s="23" t="str">
        <f t="shared" si="222"/>
        <v>&gt;7.0</v>
      </c>
      <c r="K628" s="24">
        <v>2.9</v>
      </c>
      <c r="L628" s="23" t="str">
        <f t="shared" si="223"/>
        <v>&lt;10</v>
      </c>
      <c r="M628" s="18">
        <v>150</v>
      </c>
      <c r="N628" s="25" t="str">
        <f t="shared" si="224"/>
        <v>110–180</v>
      </c>
      <c r="O628" s="18">
        <v>27.5</v>
      </c>
      <c r="P628" s="25" t="str">
        <f t="shared" si="235"/>
        <v>26–44</v>
      </c>
      <c r="Q628" s="18">
        <v>24.9</v>
      </c>
      <c r="R628" s="25" t="str">
        <f t="shared" si="218"/>
        <v>&lt;25</v>
      </c>
      <c r="S628" s="22" t="s">
        <v>8</v>
      </c>
      <c r="T628" s="40">
        <v>1.4785550339071465</v>
      </c>
      <c r="U628" s="25" t="str">
        <f t="shared" si="240"/>
        <v>&lt;1.5</v>
      </c>
      <c r="V628" s="48">
        <v>0.11373500260824206</v>
      </c>
      <c r="W628" s="25" t="str">
        <f t="shared" si="219"/>
        <v>0.07–0.11</v>
      </c>
      <c r="X628" s="22">
        <v>2</v>
      </c>
      <c r="Y628" s="22">
        <v>0</v>
      </c>
      <c r="Z628" s="22">
        <v>1</v>
      </c>
      <c r="AA628" s="22">
        <v>0</v>
      </c>
      <c r="AB628" s="22">
        <v>0</v>
      </c>
      <c r="AC628" s="22">
        <v>1</v>
      </c>
      <c r="AD628" s="22">
        <f t="shared" si="233"/>
        <v>7</v>
      </c>
      <c r="AE628" s="22">
        <v>4</v>
      </c>
      <c r="AF628" s="23" t="str">
        <f t="shared" si="236"/>
        <v>4000–6000</v>
      </c>
      <c r="AG628" s="18">
        <v>4520</v>
      </c>
      <c r="AH628" s="18">
        <v>4480</v>
      </c>
      <c r="AI628" s="27">
        <f t="shared" si="237"/>
        <v>-8.8889474172460393E-3</v>
      </c>
      <c r="AP628" s="23" t="str">
        <f t="shared" si="215"/>
        <v>20–30</v>
      </c>
      <c r="AQ628" s="24">
        <v>25.4</v>
      </c>
      <c r="AR628" s="24">
        <v>42.2</v>
      </c>
      <c r="AS628" s="27">
        <f t="shared" si="216"/>
        <v>0.50767104701747534</v>
      </c>
      <c r="AT628" s="50"/>
      <c r="AU628" s="50"/>
      <c r="AV628" s="51"/>
      <c r="AW628" s="50"/>
      <c r="AX628" s="50"/>
      <c r="AY628" s="51"/>
      <c r="BI628" s="28">
        <v>11.362444829398921</v>
      </c>
      <c r="BK628" s="49"/>
    </row>
    <row r="629" spans="1:63" ht="13.95" customHeight="1" x14ac:dyDescent="0.25">
      <c r="A629" s="22">
        <v>626</v>
      </c>
      <c r="B629" s="22">
        <v>68</v>
      </c>
      <c r="C629" s="22" t="s">
        <v>538</v>
      </c>
      <c r="D629" s="22" t="s">
        <v>2</v>
      </c>
      <c r="E629" s="23">
        <v>0.45</v>
      </c>
      <c r="F629" s="23" t="str">
        <f t="shared" si="221"/>
        <v>≤0.5</v>
      </c>
      <c r="G629" s="24">
        <v>7.9</v>
      </c>
      <c r="H629" s="23" t="str">
        <f t="shared" si="222"/>
        <v>&gt;7.0</v>
      </c>
      <c r="K629" s="24">
        <v>1.5</v>
      </c>
      <c r="L629" s="23" t="str">
        <f t="shared" si="223"/>
        <v>&lt;10</v>
      </c>
      <c r="M629" s="18">
        <v>150</v>
      </c>
      <c r="N629" s="25" t="str">
        <f t="shared" si="224"/>
        <v>110–180</v>
      </c>
      <c r="O629" s="18">
        <v>27.5</v>
      </c>
      <c r="P629" s="25" t="str">
        <f t="shared" si="235"/>
        <v>26–44</v>
      </c>
      <c r="Q629" s="18">
        <v>24.9</v>
      </c>
      <c r="R629" s="25" t="str">
        <f t="shared" si="218"/>
        <v>&lt;25</v>
      </c>
      <c r="S629" s="22" t="s">
        <v>8</v>
      </c>
      <c r="T629" s="40">
        <v>1.4785550339071465</v>
      </c>
      <c r="U629" s="25" t="str">
        <f t="shared" si="240"/>
        <v>&lt;1.5</v>
      </c>
      <c r="V629" s="48">
        <v>0.11373500260824206</v>
      </c>
      <c r="W629" s="25" t="str">
        <f t="shared" si="219"/>
        <v>0.07–0.11</v>
      </c>
      <c r="X629" s="22">
        <v>2</v>
      </c>
      <c r="Y629" s="22">
        <v>0</v>
      </c>
      <c r="Z629" s="22">
        <v>1</v>
      </c>
      <c r="AA629" s="22">
        <v>0</v>
      </c>
      <c r="AB629" s="22">
        <v>0</v>
      </c>
      <c r="AC629" s="22">
        <v>1</v>
      </c>
      <c r="AD629" s="22">
        <f t="shared" si="233"/>
        <v>7</v>
      </c>
      <c r="AE629" s="22">
        <v>4</v>
      </c>
      <c r="AF629" s="23" t="str">
        <f t="shared" si="236"/>
        <v>4000–6000</v>
      </c>
      <c r="AG629" s="18">
        <v>5600</v>
      </c>
      <c r="AH629" s="18">
        <v>5640</v>
      </c>
      <c r="AI629" s="27">
        <f t="shared" si="237"/>
        <v>7.1174677688639549E-3</v>
      </c>
      <c r="AP629" s="23" t="str">
        <f t="shared" si="215"/>
        <v>30–40</v>
      </c>
      <c r="AQ629" s="24">
        <v>33.200000000000003</v>
      </c>
      <c r="AR629" s="24">
        <v>40.299999999999997</v>
      </c>
      <c r="AS629" s="27">
        <f t="shared" si="216"/>
        <v>0.19380159303019426</v>
      </c>
      <c r="AT629" s="50"/>
      <c r="AU629" s="50"/>
      <c r="AV629" s="51"/>
      <c r="AW629" s="50"/>
      <c r="AX629" s="50"/>
      <c r="AY629" s="51"/>
      <c r="BI629" s="28">
        <v>4.8019856124245397</v>
      </c>
      <c r="BK629" s="49"/>
    </row>
    <row r="630" spans="1:63" ht="13.95" customHeight="1" x14ac:dyDescent="0.25">
      <c r="A630" s="22">
        <v>627</v>
      </c>
      <c r="B630" s="22">
        <v>68</v>
      </c>
      <c r="C630" s="22" t="s">
        <v>538</v>
      </c>
      <c r="D630" s="22" t="s">
        <v>2</v>
      </c>
      <c r="E630" s="23">
        <v>0.45</v>
      </c>
      <c r="F630" s="23" t="str">
        <f t="shared" si="221"/>
        <v>≤0.5</v>
      </c>
      <c r="G630" s="24">
        <v>7.9</v>
      </c>
      <c r="H630" s="23" t="str">
        <f t="shared" si="222"/>
        <v>&gt;7.0</v>
      </c>
      <c r="K630" s="24">
        <v>1.5</v>
      </c>
      <c r="L630" s="23" t="str">
        <f t="shared" si="223"/>
        <v>&lt;10</v>
      </c>
      <c r="M630" s="18">
        <v>150</v>
      </c>
      <c r="N630" s="25" t="str">
        <f t="shared" si="224"/>
        <v>110–180</v>
      </c>
      <c r="O630" s="18">
        <v>27.5</v>
      </c>
      <c r="P630" s="25" t="str">
        <f t="shared" si="235"/>
        <v>26–44</v>
      </c>
      <c r="Q630" s="18">
        <v>24.9</v>
      </c>
      <c r="R630" s="25" t="str">
        <f t="shared" si="218"/>
        <v>&lt;25</v>
      </c>
      <c r="S630" s="22" t="s">
        <v>8</v>
      </c>
      <c r="T630" s="40">
        <v>1.4785550339071465</v>
      </c>
      <c r="U630" s="25" t="str">
        <f t="shared" si="240"/>
        <v>&lt;1.5</v>
      </c>
      <c r="V630" s="48">
        <v>0.11373500260824206</v>
      </c>
      <c r="W630" s="25" t="str">
        <f t="shared" si="219"/>
        <v>0.07–0.11</v>
      </c>
      <c r="X630" s="22">
        <v>2</v>
      </c>
      <c r="Y630" s="22">
        <v>0</v>
      </c>
      <c r="Z630" s="22">
        <v>1</v>
      </c>
      <c r="AA630" s="22">
        <v>0</v>
      </c>
      <c r="AB630" s="22">
        <v>0</v>
      </c>
      <c r="AC630" s="22">
        <v>1</v>
      </c>
      <c r="AD630" s="22">
        <f t="shared" si="233"/>
        <v>7</v>
      </c>
      <c r="AE630" s="22">
        <v>4</v>
      </c>
      <c r="AF630" s="23" t="str">
        <f t="shared" si="236"/>
        <v>4000–6000</v>
      </c>
      <c r="AG630" s="18">
        <v>5530</v>
      </c>
      <c r="AH630" s="18">
        <v>5590</v>
      </c>
      <c r="AI630" s="27">
        <f t="shared" si="237"/>
        <v>1.0791471632764386E-2</v>
      </c>
      <c r="AP630" s="23" t="str">
        <f t="shared" si="215"/>
        <v>20–30</v>
      </c>
      <c r="AQ630" s="24">
        <v>26.2</v>
      </c>
      <c r="AR630" s="24">
        <v>44.1</v>
      </c>
      <c r="AS630" s="27">
        <f t="shared" si="216"/>
        <v>0.52070037168574923</v>
      </c>
      <c r="AT630" s="50"/>
      <c r="AU630" s="50"/>
      <c r="AV630" s="51"/>
      <c r="AW630" s="50"/>
      <c r="AX630" s="50"/>
      <c r="AY630" s="51"/>
      <c r="BI630" s="28">
        <v>12.10641443132385</v>
      </c>
      <c r="BK630" s="49"/>
    </row>
    <row r="631" spans="1:63" ht="13.95" customHeight="1" x14ac:dyDescent="0.25">
      <c r="A631" s="22">
        <v>628</v>
      </c>
      <c r="B631" s="22">
        <v>68</v>
      </c>
      <c r="C631" s="22" t="s">
        <v>538</v>
      </c>
      <c r="D631" s="22" t="s">
        <v>5</v>
      </c>
      <c r="E631" s="23">
        <v>0.56000000000000005</v>
      </c>
      <c r="F631" s="23" t="str">
        <f t="shared" si="221"/>
        <v>&gt;0.5</v>
      </c>
      <c r="G631" s="24">
        <v>8.3000000000000007</v>
      </c>
      <c r="H631" s="23" t="str">
        <f t="shared" si="222"/>
        <v>&gt;7.0</v>
      </c>
      <c r="K631" s="24">
        <v>2.9</v>
      </c>
      <c r="L631" s="23" t="str">
        <f t="shared" si="223"/>
        <v>&lt;10</v>
      </c>
      <c r="M631" s="18">
        <v>120</v>
      </c>
      <c r="N631" s="25" t="str">
        <f t="shared" si="224"/>
        <v>110–180</v>
      </c>
      <c r="O631" s="18">
        <v>35.200000000000003</v>
      </c>
      <c r="P631" s="25" t="str">
        <f t="shared" si="235"/>
        <v>26–44</v>
      </c>
      <c r="Q631" s="18">
        <v>0</v>
      </c>
      <c r="R631" s="25" t="str">
        <f t="shared" si="218"/>
        <v>&lt;25</v>
      </c>
      <c r="S631" s="22" t="s">
        <v>8</v>
      </c>
      <c r="T631" s="40">
        <v>1.4785550339071465</v>
      </c>
      <c r="U631" s="25" t="str">
        <f t="shared" si="240"/>
        <v>&lt;1.5</v>
      </c>
      <c r="V631" s="48">
        <v>0.11373500260824206</v>
      </c>
      <c r="W631" s="25" t="str">
        <f t="shared" si="219"/>
        <v>0.07–0.11</v>
      </c>
      <c r="X631" s="22">
        <v>2</v>
      </c>
      <c r="Y631" s="22">
        <v>0</v>
      </c>
      <c r="Z631" s="22">
        <v>1</v>
      </c>
      <c r="AA631" s="22">
        <v>0</v>
      </c>
      <c r="AB631" s="22">
        <v>0</v>
      </c>
      <c r="AC631" s="22">
        <v>1</v>
      </c>
      <c r="AD631" s="22">
        <f t="shared" si="233"/>
        <v>7</v>
      </c>
      <c r="AE631" s="22">
        <v>4</v>
      </c>
      <c r="AF631" s="23" t="str">
        <f t="shared" si="236"/>
        <v>2000–4000</v>
      </c>
      <c r="AG631" s="18">
        <v>3980</v>
      </c>
      <c r="AH631" s="18">
        <v>4720</v>
      </c>
      <c r="AI631" s="27">
        <f t="shared" si="237"/>
        <v>0.17052698030111771</v>
      </c>
      <c r="AP631" s="23" t="str">
        <f t="shared" si="215"/>
        <v>20–30</v>
      </c>
      <c r="AQ631" s="24">
        <v>21</v>
      </c>
      <c r="AR631" s="24">
        <v>40.9</v>
      </c>
      <c r="AS631" s="27">
        <f t="shared" si="216"/>
        <v>0.66660762532533302</v>
      </c>
      <c r="AT631" s="50"/>
      <c r="AU631" s="50"/>
      <c r="AV631" s="51"/>
      <c r="AW631" s="50"/>
      <c r="AX631" s="50"/>
      <c r="AY631" s="51"/>
      <c r="BI631" s="28">
        <v>13.459086434823719</v>
      </c>
      <c r="BK631" s="49"/>
    </row>
    <row r="632" spans="1:63" ht="13.95" customHeight="1" x14ac:dyDescent="0.25">
      <c r="A632" s="22">
        <v>629</v>
      </c>
      <c r="B632" s="22">
        <v>68</v>
      </c>
      <c r="C632" s="22" t="s">
        <v>538</v>
      </c>
      <c r="D632" s="22" t="s">
        <v>5</v>
      </c>
      <c r="E632" s="23">
        <v>0.35</v>
      </c>
      <c r="F632" s="23" t="str">
        <f t="shared" si="221"/>
        <v>≤0.5</v>
      </c>
      <c r="G632" s="24">
        <v>7.8</v>
      </c>
      <c r="H632" s="23" t="str">
        <f t="shared" si="222"/>
        <v>&gt;7.0</v>
      </c>
      <c r="K632" s="24">
        <v>3.8</v>
      </c>
      <c r="L632" s="23" t="str">
        <f t="shared" si="223"/>
        <v>&lt;10</v>
      </c>
      <c r="M632" s="18">
        <v>120</v>
      </c>
      <c r="N632" s="25" t="str">
        <f t="shared" si="224"/>
        <v>110–180</v>
      </c>
      <c r="O632" s="18">
        <v>35.200000000000003</v>
      </c>
      <c r="P632" s="25" t="str">
        <f t="shared" si="235"/>
        <v>26–44</v>
      </c>
      <c r="Q632" s="18">
        <v>0</v>
      </c>
      <c r="R632" s="25" t="str">
        <f t="shared" si="218"/>
        <v>&lt;25</v>
      </c>
      <c r="S632" s="22" t="s">
        <v>8</v>
      </c>
      <c r="T632" s="40">
        <v>1.4785550339071465</v>
      </c>
      <c r="U632" s="25" t="str">
        <f t="shared" si="240"/>
        <v>&lt;1.5</v>
      </c>
      <c r="V632" s="48">
        <v>0.11373500260824206</v>
      </c>
      <c r="W632" s="25" t="str">
        <f t="shared" si="219"/>
        <v>0.07–0.11</v>
      </c>
      <c r="X632" s="22">
        <v>2</v>
      </c>
      <c r="Y632" s="22">
        <v>0</v>
      </c>
      <c r="Z632" s="22">
        <v>1</v>
      </c>
      <c r="AA632" s="22">
        <v>0</v>
      </c>
      <c r="AB632" s="22">
        <v>0</v>
      </c>
      <c r="AC632" s="22">
        <v>1</v>
      </c>
      <c r="AD632" s="22">
        <f t="shared" si="233"/>
        <v>7</v>
      </c>
      <c r="AE632" s="22">
        <v>4</v>
      </c>
      <c r="AF632" s="23" t="str">
        <f t="shared" si="236"/>
        <v>&gt;6000</v>
      </c>
      <c r="AG632" s="18">
        <v>6040</v>
      </c>
      <c r="AH632" s="18">
        <v>7390</v>
      </c>
      <c r="AI632" s="27">
        <f t="shared" si="237"/>
        <v>0.2017237230133869</v>
      </c>
      <c r="AP632" s="23" t="str">
        <f t="shared" si="215"/>
        <v>20–30</v>
      </c>
      <c r="AQ632" s="24">
        <v>29.8</v>
      </c>
      <c r="AR632" s="24">
        <v>36.799999999999997</v>
      </c>
      <c r="AS632" s="27">
        <f t="shared" si="216"/>
        <v>0.21098945166352628</v>
      </c>
      <c r="AT632" s="50"/>
      <c r="AU632" s="50"/>
      <c r="AV632" s="51"/>
      <c r="AW632" s="50"/>
      <c r="AX632" s="50"/>
      <c r="AY632" s="51"/>
      <c r="BI632" s="28">
        <v>4.7343520122495475</v>
      </c>
      <c r="BK632" s="49"/>
    </row>
    <row r="633" spans="1:63" ht="13.95" customHeight="1" x14ac:dyDescent="0.25">
      <c r="A633" s="22">
        <v>630</v>
      </c>
      <c r="B633" s="22">
        <v>68</v>
      </c>
      <c r="C633" s="22" t="s">
        <v>538</v>
      </c>
      <c r="D633" s="22" t="s">
        <v>5</v>
      </c>
      <c r="E633" s="23">
        <v>0.45</v>
      </c>
      <c r="F633" s="23" t="str">
        <f t="shared" si="221"/>
        <v>≤0.5</v>
      </c>
      <c r="G633" s="24">
        <v>8</v>
      </c>
      <c r="H633" s="23" t="str">
        <f t="shared" si="222"/>
        <v>&gt;7.0</v>
      </c>
      <c r="K633" s="24">
        <v>3</v>
      </c>
      <c r="L633" s="23" t="str">
        <f t="shared" si="223"/>
        <v>&lt;10</v>
      </c>
      <c r="M633" s="18">
        <v>120</v>
      </c>
      <c r="N633" s="25" t="str">
        <f t="shared" si="224"/>
        <v>110–180</v>
      </c>
      <c r="O633" s="18">
        <v>35.200000000000003</v>
      </c>
      <c r="P633" s="25" t="str">
        <f t="shared" si="235"/>
        <v>26–44</v>
      </c>
      <c r="Q633" s="18">
        <v>0</v>
      </c>
      <c r="R633" s="25" t="str">
        <f t="shared" si="218"/>
        <v>&lt;25</v>
      </c>
      <c r="S633" s="22" t="s">
        <v>8</v>
      </c>
      <c r="T633" s="40">
        <v>1.4785550339071465</v>
      </c>
      <c r="U633" s="25" t="str">
        <f t="shared" si="240"/>
        <v>&lt;1.5</v>
      </c>
      <c r="V633" s="48">
        <v>0.11373500260824206</v>
      </c>
      <c r="W633" s="25" t="str">
        <f t="shared" si="219"/>
        <v>0.07–0.11</v>
      </c>
      <c r="X633" s="22">
        <v>2</v>
      </c>
      <c r="Y633" s="22">
        <v>0</v>
      </c>
      <c r="Z633" s="22">
        <v>1</v>
      </c>
      <c r="AA633" s="22">
        <v>0</v>
      </c>
      <c r="AB633" s="22">
        <v>0</v>
      </c>
      <c r="AC633" s="22">
        <v>1</v>
      </c>
      <c r="AD633" s="22">
        <f t="shared" si="233"/>
        <v>7</v>
      </c>
      <c r="AE633" s="22">
        <v>4</v>
      </c>
      <c r="AF633" s="23" t="str">
        <f t="shared" si="236"/>
        <v>2000–4000</v>
      </c>
      <c r="AG633" s="18">
        <v>3550</v>
      </c>
      <c r="AH633" s="18">
        <v>4730</v>
      </c>
      <c r="AI633" s="27">
        <f t="shared" si="237"/>
        <v>0.28697759901651715</v>
      </c>
      <c r="AP633" s="23" t="str">
        <f t="shared" si="215"/>
        <v>20–30</v>
      </c>
      <c r="AQ633" s="24">
        <v>21.1</v>
      </c>
      <c r="AR633" s="24">
        <v>34.9</v>
      </c>
      <c r="AS633" s="27">
        <f t="shared" si="216"/>
        <v>0.50321378872636058</v>
      </c>
      <c r="AT633" s="50"/>
      <c r="AU633" s="50"/>
      <c r="AV633" s="51"/>
      <c r="AW633" s="50"/>
      <c r="AX633" s="50"/>
      <c r="AY633" s="51"/>
      <c r="BI633" s="28">
        <v>9.3334368241491106</v>
      </c>
      <c r="BK633" s="49"/>
    </row>
    <row r="634" spans="1:63" ht="13.95" customHeight="1" x14ac:dyDescent="0.25">
      <c r="A634" s="22">
        <v>631</v>
      </c>
      <c r="B634" s="22">
        <v>68</v>
      </c>
      <c r="C634" s="22" t="s">
        <v>538</v>
      </c>
      <c r="D634" s="22" t="s">
        <v>5</v>
      </c>
      <c r="E634" s="23">
        <v>0.52</v>
      </c>
      <c r="F634" s="23" t="str">
        <f t="shared" si="221"/>
        <v>&gt;0.5</v>
      </c>
      <c r="G634" s="24">
        <v>8.1</v>
      </c>
      <c r="H634" s="23" t="str">
        <f t="shared" si="222"/>
        <v>&gt;7.0</v>
      </c>
      <c r="K634" s="24">
        <v>3.8</v>
      </c>
      <c r="L634" s="23" t="str">
        <f t="shared" si="223"/>
        <v>&lt;10</v>
      </c>
      <c r="M634" s="18">
        <v>120</v>
      </c>
      <c r="N634" s="25" t="str">
        <f t="shared" si="224"/>
        <v>110–180</v>
      </c>
      <c r="O634" s="18">
        <v>35.200000000000003</v>
      </c>
      <c r="P634" s="25" t="str">
        <f t="shared" si="235"/>
        <v>26–44</v>
      </c>
      <c r="Q634" s="18">
        <v>0</v>
      </c>
      <c r="R634" s="25" t="str">
        <f t="shared" si="218"/>
        <v>&lt;25</v>
      </c>
      <c r="S634" s="22" t="s">
        <v>8</v>
      </c>
      <c r="T634" s="40">
        <v>1.4785550339071465</v>
      </c>
      <c r="U634" s="25" t="str">
        <f t="shared" si="240"/>
        <v>&lt;1.5</v>
      </c>
      <c r="V634" s="48">
        <v>0.11373500260824206</v>
      </c>
      <c r="W634" s="25" t="str">
        <f t="shared" si="219"/>
        <v>0.07–0.11</v>
      </c>
      <c r="X634" s="22">
        <v>2</v>
      </c>
      <c r="Y634" s="22">
        <v>0</v>
      </c>
      <c r="Z634" s="22">
        <v>1</v>
      </c>
      <c r="AA634" s="22">
        <v>0</v>
      </c>
      <c r="AB634" s="22">
        <v>0</v>
      </c>
      <c r="AC634" s="22">
        <v>1</v>
      </c>
      <c r="AD634" s="22">
        <f t="shared" si="233"/>
        <v>7</v>
      </c>
      <c r="AE634" s="22">
        <v>4</v>
      </c>
      <c r="AF634" s="23" t="str">
        <f t="shared" si="236"/>
        <v>2000–4000</v>
      </c>
      <c r="AG634" s="18">
        <v>3820</v>
      </c>
      <c r="AH634" s="18">
        <v>4590</v>
      </c>
      <c r="AI634" s="27">
        <f t="shared" si="237"/>
        <v>0.18362960145396995</v>
      </c>
      <c r="AP634" s="23" t="str">
        <f t="shared" si="215"/>
        <v>20–30</v>
      </c>
      <c r="AQ634" s="24">
        <v>24.2</v>
      </c>
      <c r="AR634" s="24">
        <v>26.2</v>
      </c>
      <c r="AS634" s="27">
        <f t="shared" si="216"/>
        <v>7.9406777604410408E-2</v>
      </c>
      <c r="AT634" s="50"/>
      <c r="AU634" s="50"/>
      <c r="AV634" s="51"/>
      <c r="AW634" s="50"/>
      <c r="AX634" s="50"/>
      <c r="AY634" s="51"/>
      <c r="BI634" s="28">
        <v>1.3526720034998714</v>
      </c>
      <c r="BK634" s="49"/>
    </row>
    <row r="635" spans="1:63" ht="13.95" customHeight="1" x14ac:dyDescent="0.25">
      <c r="A635" s="22">
        <v>632</v>
      </c>
      <c r="B635" s="22">
        <v>68</v>
      </c>
      <c r="C635" s="22" t="s">
        <v>538</v>
      </c>
      <c r="D635" s="22" t="s">
        <v>5</v>
      </c>
      <c r="E635" s="23">
        <v>0.88</v>
      </c>
      <c r="F635" s="23" t="str">
        <f t="shared" si="221"/>
        <v>&gt;0.5</v>
      </c>
      <c r="G635" s="24">
        <v>8</v>
      </c>
      <c r="H635" s="23" t="str">
        <f t="shared" si="222"/>
        <v>&gt;7.0</v>
      </c>
      <c r="K635" s="24">
        <v>7</v>
      </c>
      <c r="L635" s="23" t="str">
        <f t="shared" si="223"/>
        <v>&lt;10</v>
      </c>
      <c r="M635" s="18">
        <v>120</v>
      </c>
      <c r="N635" s="25" t="str">
        <f t="shared" si="224"/>
        <v>110–180</v>
      </c>
      <c r="O635" s="18">
        <v>35.200000000000003</v>
      </c>
      <c r="P635" s="25" t="str">
        <f t="shared" si="235"/>
        <v>26–44</v>
      </c>
      <c r="Q635" s="18">
        <v>0</v>
      </c>
      <c r="R635" s="25" t="str">
        <f t="shared" si="218"/>
        <v>&lt;25</v>
      </c>
      <c r="S635" s="22" t="s">
        <v>8</v>
      </c>
      <c r="T635" s="40">
        <v>1.4785550339071465</v>
      </c>
      <c r="U635" s="25" t="str">
        <f t="shared" si="240"/>
        <v>&lt;1.5</v>
      </c>
      <c r="V635" s="48">
        <v>0.11373500260824206</v>
      </c>
      <c r="W635" s="25" t="str">
        <f t="shared" si="219"/>
        <v>0.07–0.11</v>
      </c>
      <c r="X635" s="22">
        <v>2</v>
      </c>
      <c r="Y635" s="22">
        <v>0</v>
      </c>
      <c r="Z635" s="22">
        <v>1</v>
      </c>
      <c r="AA635" s="22">
        <v>0</v>
      </c>
      <c r="AB635" s="22">
        <v>0</v>
      </c>
      <c r="AC635" s="22">
        <v>1</v>
      </c>
      <c r="AD635" s="22">
        <f t="shared" si="233"/>
        <v>7</v>
      </c>
      <c r="AE635" s="22">
        <v>4</v>
      </c>
      <c r="AF635" s="23" t="str">
        <f t="shared" si="236"/>
        <v>2000–4000</v>
      </c>
      <c r="AG635" s="18">
        <v>2480</v>
      </c>
      <c r="AH635" s="18">
        <v>3040</v>
      </c>
      <c r="AI635" s="27">
        <f t="shared" si="237"/>
        <v>0.20359895524123955</v>
      </c>
      <c r="AP635" s="23" t="str">
        <f t="shared" si="215"/>
        <v>30–40</v>
      </c>
      <c r="AQ635" s="24">
        <v>30.4</v>
      </c>
      <c r="AR635" s="24">
        <v>41.2</v>
      </c>
      <c r="AS635" s="27">
        <f t="shared" si="216"/>
        <v>0.30399564794330475</v>
      </c>
      <c r="AT635" s="50"/>
      <c r="AU635" s="50"/>
      <c r="AV635" s="51"/>
      <c r="AW635" s="50"/>
      <c r="AX635" s="50"/>
      <c r="AY635" s="51"/>
      <c r="BI635" s="28">
        <v>7.3044288188993081</v>
      </c>
      <c r="BK635" s="49"/>
    </row>
    <row r="636" spans="1:63" ht="13.95" customHeight="1" x14ac:dyDescent="0.25">
      <c r="A636" s="22">
        <v>633</v>
      </c>
      <c r="B636" s="22">
        <v>68</v>
      </c>
      <c r="C636" s="22" t="s">
        <v>538</v>
      </c>
      <c r="D636" s="22" t="s">
        <v>158</v>
      </c>
      <c r="E636" s="23">
        <v>0.6</v>
      </c>
      <c r="F636" s="23" t="str">
        <f t="shared" si="221"/>
        <v>&gt;0.5</v>
      </c>
      <c r="G636" s="24">
        <v>6.2</v>
      </c>
      <c r="H636" s="23" t="str">
        <f t="shared" si="222"/>
        <v>≤7.0</v>
      </c>
      <c r="K636" s="24">
        <v>11.6</v>
      </c>
      <c r="L636" s="23" t="str">
        <f t="shared" si="223"/>
        <v>10–20</v>
      </c>
      <c r="M636" s="18">
        <v>56</v>
      </c>
      <c r="N636" s="25" t="str">
        <f t="shared" si="224"/>
        <v>&lt;110</v>
      </c>
      <c r="O636" s="18">
        <v>26.4</v>
      </c>
      <c r="P636" s="25" t="str">
        <f t="shared" si="235"/>
        <v>&lt;26</v>
      </c>
      <c r="Q636" s="18">
        <v>28.22</v>
      </c>
      <c r="R636" s="25" t="str">
        <f t="shared" si="218"/>
        <v>25–58</v>
      </c>
      <c r="S636" s="22" t="s">
        <v>8</v>
      </c>
      <c r="T636" s="40">
        <v>1.4785550339071465</v>
      </c>
      <c r="U636" s="25" t="str">
        <f t="shared" si="240"/>
        <v>&lt;1.5</v>
      </c>
      <c r="V636" s="48">
        <v>0.11373500260824206</v>
      </c>
      <c r="W636" s="25" t="str">
        <f t="shared" si="219"/>
        <v>0.07–0.11</v>
      </c>
      <c r="X636" s="22">
        <v>2</v>
      </c>
      <c r="Y636" s="22">
        <v>0</v>
      </c>
      <c r="Z636" s="22">
        <v>1</v>
      </c>
      <c r="AA636" s="22">
        <v>0</v>
      </c>
      <c r="AB636" s="22">
        <v>0</v>
      </c>
      <c r="AC636" s="22">
        <v>1</v>
      </c>
      <c r="AD636" s="22">
        <f t="shared" si="233"/>
        <v>7</v>
      </c>
      <c r="AE636" s="22">
        <v>4</v>
      </c>
      <c r="AF636" s="23" t="str">
        <f t="shared" si="236"/>
        <v>2000–4000</v>
      </c>
      <c r="AG636" s="18">
        <v>3720</v>
      </c>
      <c r="AH636" s="18">
        <v>3930</v>
      </c>
      <c r="AI636" s="27">
        <f t="shared" si="237"/>
        <v>5.4915757596114632E-2</v>
      </c>
      <c r="AP636" s="23" t="str">
        <f t="shared" si="215"/>
        <v>20–30</v>
      </c>
      <c r="AQ636" s="24">
        <v>25.3</v>
      </c>
      <c r="AR636" s="24">
        <v>42.7</v>
      </c>
      <c r="AS636" s="27">
        <f t="shared" si="216"/>
        <v>0.52339452450110435</v>
      </c>
      <c r="AT636" s="50"/>
      <c r="AU636" s="50"/>
      <c r="AV636" s="51"/>
      <c r="AW636" s="50"/>
      <c r="AX636" s="50"/>
      <c r="AY636" s="51"/>
      <c r="BI636" s="28">
        <v>11.768246430448881</v>
      </c>
      <c r="BK636" s="49"/>
    </row>
    <row r="637" spans="1:63" ht="13.95" customHeight="1" x14ac:dyDescent="0.25">
      <c r="A637" s="22">
        <v>634</v>
      </c>
      <c r="B637" s="22">
        <v>68</v>
      </c>
      <c r="C637" s="22" t="s">
        <v>538</v>
      </c>
      <c r="D637" s="22" t="s">
        <v>1</v>
      </c>
      <c r="E637" s="23">
        <v>0.33</v>
      </c>
      <c r="F637" s="23" t="str">
        <f t="shared" si="221"/>
        <v>≤0.5</v>
      </c>
      <c r="G637" s="24">
        <v>7.8</v>
      </c>
      <c r="H637" s="23" t="str">
        <f t="shared" si="222"/>
        <v>&gt;7.0</v>
      </c>
      <c r="K637" s="24">
        <v>1.3</v>
      </c>
      <c r="L637" s="23" t="str">
        <f t="shared" si="223"/>
        <v>&lt;10</v>
      </c>
      <c r="M637" s="18">
        <v>200</v>
      </c>
      <c r="N637" s="25" t="str">
        <f t="shared" si="224"/>
        <v>&gt;180</v>
      </c>
      <c r="O637" s="18">
        <v>15.4</v>
      </c>
      <c r="P637" s="25" t="str">
        <f t="shared" si="235"/>
        <v>&lt;26</v>
      </c>
      <c r="Q637" s="18">
        <v>102.92</v>
      </c>
      <c r="R637" s="25" t="str">
        <f t="shared" si="218"/>
        <v>&gt;58</v>
      </c>
      <c r="S637" s="22" t="s">
        <v>8</v>
      </c>
      <c r="T637" s="40">
        <v>1.4785550339071465</v>
      </c>
      <c r="U637" s="25" t="str">
        <f t="shared" si="240"/>
        <v>&lt;1.5</v>
      </c>
      <c r="V637" s="48">
        <v>0.11373500260824206</v>
      </c>
      <c r="W637" s="25" t="str">
        <f t="shared" si="219"/>
        <v>0.07–0.11</v>
      </c>
      <c r="X637" s="22">
        <v>2</v>
      </c>
      <c r="Y637" s="22">
        <v>0</v>
      </c>
      <c r="Z637" s="22">
        <v>1</v>
      </c>
      <c r="AA637" s="22">
        <v>0</v>
      </c>
      <c r="AB637" s="22">
        <v>0</v>
      </c>
      <c r="AC637" s="22">
        <v>1</v>
      </c>
      <c r="AD637" s="22">
        <f t="shared" si="233"/>
        <v>7</v>
      </c>
      <c r="AE637" s="22">
        <v>4</v>
      </c>
      <c r="AF637" s="23" t="str">
        <f t="shared" si="236"/>
        <v>&gt;6000</v>
      </c>
      <c r="AG637" s="18">
        <v>7880</v>
      </c>
      <c r="AH637" s="18">
        <v>7630</v>
      </c>
      <c r="AI637" s="27">
        <f t="shared" si="237"/>
        <v>-3.2240058573422131E-2</v>
      </c>
      <c r="AP637" s="23" t="str">
        <f t="shared" si="215"/>
        <v>30–40</v>
      </c>
      <c r="AQ637" s="24">
        <v>32.4</v>
      </c>
      <c r="AR637" s="24">
        <v>47.5</v>
      </c>
      <c r="AS637" s="27">
        <f t="shared" si="216"/>
        <v>0.38257128824231185</v>
      </c>
      <c r="AT637" s="50"/>
      <c r="AU637" s="50"/>
      <c r="AV637" s="51"/>
      <c r="AW637" s="50"/>
      <c r="AX637" s="50"/>
      <c r="AY637" s="51"/>
      <c r="BI637" s="28">
        <v>10.21267362642403</v>
      </c>
      <c r="BK637" s="49"/>
    </row>
    <row r="638" spans="1:63" ht="13.95" customHeight="1" x14ac:dyDescent="0.25">
      <c r="A638" s="22">
        <v>635</v>
      </c>
      <c r="B638" s="22">
        <v>68</v>
      </c>
      <c r="C638" s="22" t="s">
        <v>538</v>
      </c>
      <c r="D638" s="22" t="s">
        <v>1</v>
      </c>
      <c r="E638" s="23">
        <v>0.4</v>
      </c>
      <c r="F638" s="23" t="str">
        <f t="shared" si="221"/>
        <v>≤0.5</v>
      </c>
      <c r="G638" s="24">
        <v>8.1999999999999993</v>
      </c>
      <c r="H638" s="23" t="str">
        <f t="shared" si="222"/>
        <v>&gt;7.0</v>
      </c>
      <c r="K638" s="24">
        <v>1.5</v>
      </c>
      <c r="L638" s="23" t="str">
        <f t="shared" si="223"/>
        <v>&lt;10</v>
      </c>
      <c r="M638" s="18">
        <v>200</v>
      </c>
      <c r="N638" s="25" t="str">
        <f t="shared" si="224"/>
        <v>&gt;180</v>
      </c>
      <c r="O638" s="18">
        <v>15.4</v>
      </c>
      <c r="P638" s="25" t="str">
        <f t="shared" si="235"/>
        <v>&lt;26</v>
      </c>
      <c r="Q638" s="18">
        <v>102.92</v>
      </c>
      <c r="R638" s="25" t="str">
        <f t="shared" si="218"/>
        <v>&gt;58</v>
      </c>
      <c r="S638" s="22" t="s">
        <v>8</v>
      </c>
      <c r="T638" s="40">
        <v>1.4785550339071465</v>
      </c>
      <c r="U638" s="25" t="str">
        <f t="shared" si="240"/>
        <v>&lt;1.5</v>
      </c>
      <c r="V638" s="48">
        <v>0.11373500260824206</v>
      </c>
      <c r="W638" s="25" t="str">
        <f t="shared" si="219"/>
        <v>0.07–0.11</v>
      </c>
      <c r="X638" s="22">
        <v>2</v>
      </c>
      <c r="Y638" s="22">
        <v>0</v>
      </c>
      <c r="Z638" s="22">
        <v>1</v>
      </c>
      <c r="AA638" s="22">
        <v>0</v>
      </c>
      <c r="AB638" s="22">
        <v>0</v>
      </c>
      <c r="AC638" s="22">
        <v>1</v>
      </c>
      <c r="AD638" s="22">
        <f t="shared" si="233"/>
        <v>7</v>
      </c>
      <c r="AE638" s="22">
        <v>4</v>
      </c>
      <c r="AF638" s="23" t="str">
        <f t="shared" si="236"/>
        <v>&gt;6000</v>
      </c>
      <c r="AG638" s="18">
        <v>7820</v>
      </c>
      <c r="AH638" s="18">
        <v>8660</v>
      </c>
      <c r="AI638" s="27">
        <f t="shared" si="237"/>
        <v>0.10203016801712414</v>
      </c>
      <c r="AP638" s="23" t="str">
        <f t="shared" si="215"/>
        <v>30–40</v>
      </c>
      <c r="AQ638" s="24">
        <v>32.6</v>
      </c>
      <c r="AR638" s="24">
        <v>49.2</v>
      </c>
      <c r="AS638" s="27">
        <f t="shared" si="216"/>
        <v>0.41158133512560041</v>
      </c>
      <c r="AT638" s="50"/>
      <c r="AU638" s="50"/>
      <c r="AV638" s="51"/>
      <c r="AW638" s="50"/>
      <c r="AX638" s="50"/>
      <c r="AY638" s="51"/>
      <c r="BI638" s="28">
        <v>11.227177629048933</v>
      </c>
      <c r="BK638" s="49"/>
    </row>
    <row r="639" spans="1:63" ht="13.95" customHeight="1" x14ac:dyDescent="0.25">
      <c r="A639" s="22">
        <v>636</v>
      </c>
      <c r="B639" s="22">
        <v>68</v>
      </c>
      <c r="C639" s="22" t="s">
        <v>538</v>
      </c>
      <c r="D639" s="22" t="s">
        <v>1</v>
      </c>
      <c r="E639" s="23">
        <v>0.37</v>
      </c>
      <c r="F639" s="23" t="str">
        <f t="shared" si="221"/>
        <v>≤0.5</v>
      </c>
      <c r="G639" s="24">
        <v>7.8</v>
      </c>
      <c r="H639" s="23" t="str">
        <f t="shared" si="222"/>
        <v>&gt;7.0</v>
      </c>
      <c r="K639" s="24">
        <v>1.4</v>
      </c>
      <c r="L639" s="23" t="str">
        <f t="shared" si="223"/>
        <v>&lt;10</v>
      </c>
      <c r="M639" s="18">
        <v>200</v>
      </c>
      <c r="N639" s="25" t="str">
        <f t="shared" si="224"/>
        <v>&gt;180</v>
      </c>
      <c r="O639" s="18">
        <v>15.4</v>
      </c>
      <c r="P639" s="25" t="str">
        <f t="shared" si="235"/>
        <v>&lt;26</v>
      </c>
      <c r="Q639" s="18">
        <v>102.92</v>
      </c>
      <c r="R639" s="25" t="str">
        <f t="shared" si="218"/>
        <v>&gt;58</v>
      </c>
      <c r="S639" s="22" t="s">
        <v>8</v>
      </c>
      <c r="T639" s="40">
        <v>1.4785550339071465</v>
      </c>
      <c r="U639" s="25" t="str">
        <f t="shared" si="240"/>
        <v>&lt;1.5</v>
      </c>
      <c r="V639" s="48">
        <v>0.11373500260824206</v>
      </c>
      <c r="W639" s="25" t="str">
        <f t="shared" si="219"/>
        <v>0.07–0.11</v>
      </c>
      <c r="X639" s="22">
        <v>2</v>
      </c>
      <c r="Y639" s="22">
        <v>0</v>
      </c>
      <c r="Z639" s="22">
        <v>1</v>
      </c>
      <c r="AA639" s="22">
        <v>0</v>
      </c>
      <c r="AB639" s="22">
        <v>0</v>
      </c>
      <c r="AC639" s="22">
        <v>1</v>
      </c>
      <c r="AD639" s="22">
        <f t="shared" si="233"/>
        <v>7</v>
      </c>
      <c r="AE639" s="22">
        <v>4</v>
      </c>
      <c r="AF639" s="23" t="str">
        <f t="shared" si="236"/>
        <v>&gt;6000</v>
      </c>
      <c r="AG639" s="18">
        <v>7210</v>
      </c>
      <c r="AH639" s="18">
        <v>6390</v>
      </c>
      <c r="AI639" s="27">
        <f t="shared" si="237"/>
        <v>-0.12073468290741421</v>
      </c>
      <c r="AP639" s="23" t="str">
        <f t="shared" si="215"/>
        <v>20–30</v>
      </c>
      <c r="AQ639" s="24">
        <v>21.1</v>
      </c>
      <c r="AR639" s="24">
        <v>40.700000000000003</v>
      </c>
      <c r="AS639" s="27">
        <f t="shared" si="216"/>
        <v>0.65695505196652848</v>
      </c>
      <c r="AT639" s="50"/>
      <c r="AU639" s="50"/>
      <c r="AV639" s="51"/>
      <c r="AW639" s="50"/>
      <c r="AX639" s="50"/>
      <c r="AY639" s="51"/>
      <c r="BI639" s="28">
        <v>13.25618563429874</v>
      </c>
      <c r="BK639" s="49"/>
    </row>
    <row r="640" spans="1:63" ht="13.95" customHeight="1" x14ac:dyDescent="0.25">
      <c r="A640" s="22">
        <v>637</v>
      </c>
      <c r="B640" s="22">
        <v>68</v>
      </c>
      <c r="C640" s="22" t="s">
        <v>538</v>
      </c>
      <c r="D640" s="22" t="s">
        <v>1</v>
      </c>
      <c r="E640" s="23">
        <v>0.37</v>
      </c>
      <c r="F640" s="23" t="str">
        <f t="shared" si="221"/>
        <v>≤0.5</v>
      </c>
      <c r="G640" s="24">
        <v>7.8</v>
      </c>
      <c r="H640" s="23" t="str">
        <f t="shared" si="222"/>
        <v>&gt;7.0</v>
      </c>
      <c r="K640" s="24">
        <v>1.2</v>
      </c>
      <c r="L640" s="23" t="str">
        <f t="shared" si="223"/>
        <v>&lt;10</v>
      </c>
      <c r="M640" s="18">
        <v>200</v>
      </c>
      <c r="N640" s="25" t="str">
        <f t="shared" si="224"/>
        <v>&gt;180</v>
      </c>
      <c r="O640" s="18">
        <v>15.4</v>
      </c>
      <c r="P640" s="25" t="str">
        <f t="shared" si="235"/>
        <v>&lt;26</v>
      </c>
      <c r="Q640" s="18">
        <v>102.92</v>
      </c>
      <c r="R640" s="25" t="str">
        <f t="shared" si="218"/>
        <v>&gt;58</v>
      </c>
      <c r="S640" s="22" t="s">
        <v>8</v>
      </c>
      <c r="T640" s="40">
        <v>1.4785550339071465</v>
      </c>
      <c r="U640" s="25" t="str">
        <f t="shared" si="240"/>
        <v>&lt;1.5</v>
      </c>
      <c r="V640" s="48">
        <v>0.11373500260824206</v>
      </c>
      <c r="W640" s="25" t="str">
        <f t="shared" si="219"/>
        <v>0.07–0.11</v>
      </c>
      <c r="X640" s="22">
        <v>2</v>
      </c>
      <c r="Y640" s="22">
        <v>0</v>
      </c>
      <c r="Z640" s="22">
        <v>1</v>
      </c>
      <c r="AA640" s="22">
        <v>0</v>
      </c>
      <c r="AB640" s="22">
        <v>0</v>
      </c>
      <c r="AC640" s="22">
        <v>1</v>
      </c>
      <c r="AD640" s="22">
        <f t="shared" si="233"/>
        <v>7</v>
      </c>
      <c r="AE640" s="22">
        <v>4</v>
      </c>
      <c r="AF640" s="23" t="str">
        <f t="shared" si="236"/>
        <v>2000–4000</v>
      </c>
      <c r="AG640" s="18">
        <v>3550</v>
      </c>
      <c r="AH640" s="18">
        <v>3690</v>
      </c>
      <c r="AI640" s="27">
        <f t="shared" si="237"/>
        <v>3.8678854565111338E-2</v>
      </c>
      <c r="AP640" s="23" t="str">
        <f t="shared" si="215"/>
        <v>&lt;20</v>
      </c>
      <c r="AQ640" s="24">
        <v>18.3</v>
      </c>
      <c r="AR640" s="24">
        <v>32.5</v>
      </c>
      <c r="AS640" s="27">
        <f t="shared" si="216"/>
        <v>0.5743390294883165</v>
      </c>
      <c r="AT640" s="50"/>
      <c r="AU640" s="50"/>
      <c r="AV640" s="51"/>
      <c r="AW640" s="50"/>
      <c r="AX640" s="50"/>
      <c r="AY640" s="51"/>
      <c r="BI640" s="28">
        <v>9.6039712248490865</v>
      </c>
      <c r="BK640" s="49"/>
    </row>
    <row r="641" spans="1:63" ht="13.95" customHeight="1" x14ac:dyDescent="0.25">
      <c r="A641" s="22">
        <v>638</v>
      </c>
      <c r="B641" s="22">
        <v>68</v>
      </c>
      <c r="C641" s="22" t="s">
        <v>538</v>
      </c>
      <c r="D641" s="22" t="s">
        <v>6</v>
      </c>
      <c r="E641" s="23">
        <v>0.45</v>
      </c>
      <c r="F641" s="23" t="str">
        <f t="shared" si="221"/>
        <v>≤0.5</v>
      </c>
      <c r="G641" s="24">
        <v>8.1999999999999993</v>
      </c>
      <c r="H641" s="23" t="str">
        <f t="shared" si="222"/>
        <v>&gt;7.0</v>
      </c>
      <c r="K641" s="24">
        <v>3.7</v>
      </c>
      <c r="L641" s="23" t="str">
        <f t="shared" si="223"/>
        <v>&lt;10</v>
      </c>
      <c r="M641" s="18">
        <v>150</v>
      </c>
      <c r="N641" s="25" t="str">
        <f t="shared" si="224"/>
        <v>110–180</v>
      </c>
      <c r="O641" s="18">
        <v>35.200000000000003</v>
      </c>
      <c r="P641" s="25" t="str">
        <f t="shared" si="235"/>
        <v>26–44</v>
      </c>
      <c r="Q641" s="18">
        <v>0</v>
      </c>
      <c r="R641" s="25" t="str">
        <f t="shared" si="218"/>
        <v>&lt;25</v>
      </c>
      <c r="S641" s="22" t="s">
        <v>8</v>
      </c>
      <c r="T641" s="40">
        <v>1.4785550339071465</v>
      </c>
      <c r="U641" s="25" t="str">
        <f t="shared" si="240"/>
        <v>&lt;1.5</v>
      </c>
      <c r="V641" s="48">
        <v>0.11373500260824206</v>
      </c>
      <c r="W641" s="25" t="str">
        <f t="shared" si="219"/>
        <v>0.07–0.11</v>
      </c>
      <c r="X641" s="22">
        <v>2</v>
      </c>
      <c r="Y641" s="22">
        <v>0</v>
      </c>
      <c r="Z641" s="22">
        <v>1</v>
      </c>
      <c r="AA641" s="22">
        <v>0</v>
      </c>
      <c r="AB641" s="22">
        <v>0</v>
      </c>
      <c r="AC641" s="22">
        <v>1</v>
      </c>
      <c r="AD641" s="22">
        <f t="shared" si="233"/>
        <v>7</v>
      </c>
      <c r="AE641" s="22">
        <v>4</v>
      </c>
      <c r="AF641" s="23" t="str">
        <f t="shared" si="236"/>
        <v>4000–6000</v>
      </c>
      <c r="AG641" s="18">
        <v>4200</v>
      </c>
      <c r="AH641" s="18">
        <v>4280</v>
      </c>
      <c r="AI641" s="27">
        <f t="shared" si="237"/>
        <v>1.8868484304382736E-2</v>
      </c>
      <c r="AP641" s="23" t="str">
        <f t="shared" si="215"/>
        <v>30–40</v>
      </c>
      <c r="AQ641" s="24">
        <v>35.5</v>
      </c>
      <c r="AR641" s="24">
        <v>41.9</v>
      </c>
      <c r="AS641" s="27">
        <f t="shared" si="216"/>
        <v>0.16575313044672191</v>
      </c>
      <c r="AT641" s="50"/>
      <c r="AU641" s="50"/>
      <c r="AV641" s="51"/>
      <c r="AW641" s="50"/>
      <c r="AX641" s="50"/>
      <c r="AY641" s="51"/>
      <c r="BI641" s="28">
        <v>4.3285504111995872</v>
      </c>
      <c r="BK641" s="49"/>
    </row>
    <row r="642" spans="1:63" ht="13.95" customHeight="1" x14ac:dyDescent="0.25">
      <c r="A642" s="22">
        <v>639</v>
      </c>
      <c r="B642" s="22">
        <v>68</v>
      </c>
      <c r="C642" s="22" t="s">
        <v>538</v>
      </c>
      <c r="D642" s="22" t="s">
        <v>6</v>
      </c>
      <c r="E642" s="23">
        <v>0.45</v>
      </c>
      <c r="F642" s="23" t="str">
        <f t="shared" si="221"/>
        <v>≤0.5</v>
      </c>
      <c r="G642" s="24">
        <v>8.1999999999999993</v>
      </c>
      <c r="H642" s="23" t="str">
        <f t="shared" si="222"/>
        <v>&gt;7.0</v>
      </c>
      <c r="K642" s="24">
        <v>3.7</v>
      </c>
      <c r="L642" s="23" t="str">
        <f t="shared" si="223"/>
        <v>&lt;10</v>
      </c>
      <c r="M642" s="18">
        <v>150</v>
      </c>
      <c r="N642" s="25" t="str">
        <f t="shared" si="224"/>
        <v>110–180</v>
      </c>
      <c r="O642" s="18">
        <v>35.200000000000003</v>
      </c>
      <c r="P642" s="25" t="str">
        <f t="shared" si="235"/>
        <v>26–44</v>
      </c>
      <c r="Q642" s="18">
        <v>0</v>
      </c>
      <c r="R642" s="25" t="str">
        <f t="shared" si="218"/>
        <v>&lt;25</v>
      </c>
      <c r="S642" s="22" t="s">
        <v>8</v>
      </c>
      <c r="T642" s="40">
        <v>1.4785550339071465</v>
      </c>
      <c r="U642" s="25" t="str">
        <f t="shared" si="240"/>
        <v>&lt;1.5</v>
      </c>
      <c r="V642" s="48">
        <v>0.11373500260824206</v>
      </c>
      <c r="W642" s="25" t="str">
        <f t="shared" si="219"/>
        <v>0.07–0.11</v>
      </c>
      <c r="X642" s="22">
        <v>2</v>
      </c>
      <c r="Y642" s="22">
        <v>0</v>
      </c>
      <c r="Z642" s="22">
        <v>1</v>
      </c>
      <c r="AA642" s="22">
        <v>0</v>
      </c>
      <c r="AB642" s="22">
        <v>0</v>
      </c>
      <c r="AC642" s="22">
        <v>1</v>
      </c>
      <c r="AD642" s="22">
        <f t="shared" si="233"/>
        <v>7</v>
      </c>
      <c r="AE642" s="22">
        <v>4</v>
      </c>
      <c r="AF642" s="23" t="str">
        <f t="shared" si="236"/>
        <v>4000–6000</v>
      </c>
      <c r="AG642" s="18">
        <v>5050</v>
      </c>
      <c r="AH642" s="18">
        <v>4980</v>
      </c>
      <c r="AI642" s="27">
        <f t="shared" si="237"/>
        <v>-1.3958352250706914E-2</v>
      </c>
      <c r="AP642" s="23" t="str">
        <f t="shared" si="215"/>
        <v>20–30</v>
      </c>
      <c r="AQ642" s="24">
        <v>30</v>
      </c>
      <c r="AR642" s="24">
        <v>43.8</v>
      </c>
      <c r="AS642" s="27">
        <f t="shared" si="216"/>
        <v>0.37843643572024505</v>
      </c>
      <c r="AT642" s="50"/>
      <c r="AU642" s="50"/>
      <c r="AV642" s="51"/>
      <c r="AW642" s="50"/>
      <c r="AX642" s="50"/>
      <c r="AY642" s="51"/>
      <c r="BI642" s="28">
        <v>9.3334368241491106</v>
      </c>
      <c r="BK642" s="49"/>
    </row>
    <row r="643" spans="1:63" ht="13.95" customHeight="1" x14ac:dyDescent="0.25">
      <c r="A643" s="22">
        <v>640</v>
      </c>
      <c r="B643" s="22">
        <v>68</v>
      </c>
      <c r="C643" s="22" t="s">
        <v>538</v>
      </c>
      <c r="D643" s="22" t="s">
        <v>6</v>
      </c>
      <c r="E643" s="23">
        <v>0.32</v>
      </c>
      <c r="F643" s="23" t="str">
        <f t="shared" si="221"/>
        <v>≤0.5</v>
      </c>
      <c r="G643" s="24">
        <v>7.5</v>
      </c>
      <c r="H643" s="23" t="str">
        <f t="shared" si="222"/>
        <v>&gt;7.0</v>
      </c>
      <c r="K643" s="24">
        <v>3</v>
      </c>
      <c r="L643" s="23" t="str">
        <f t="shared" si="223"/>
        <v>&lt;10</v>
      </c>
      <c r="M643" s="18">
        <v>150</v>
      </c>
      <c r="N643" s="25" t="str">
        <f t="shared" si="224"/>
        <v>110–180</v>
      </c>
      <c r="O643" s="18">
        <v>35.200000000000003</v>
      </c>
      <c r="P643" s="25" t="str">
        <f t="shared" si="235"/>
        <v>26–44</v>
      </c>
      <c r="Q643" s="18">
        <v>0</v>
      </c>
      <c r="R643" s="25" t="str">
        <f t="shared" si="218"/>
        <v>&lt;25</v>
      </c>
      <c r="S643" s="22" t="s">
        <v>8</v>
      </c>
      <c r="T643" s="40">
        <v>1.4785550339071465</v>
      </c>
      <c r="U643" s="25" t="str">
        <f t="shared" si="240"/>
        <v>&lt;1.5</v>
      </c>
      <c r="V643" s="48">
        <v>0.11373500260824206</v>
      </c>
      <c r="W643" s="25" t="str">
        <f t="shared" si="219"/>
        <v>0.07–0.11</v>
      </c>
      <c r="X643" s="22">
        <v>2</v>
      </c>
      <c r="Y643" s="22">
        <v>0</v>
      </c>
      <c r="Z643" s="22">
        <v>1</v>
      </c>
      <c r="AA643" s="22">
        <v>0</v>
      </c>
      <c r="AB643" s="22">
        <v>0</v>
      </c>
      <c r="AC643" s="22">
        <v>1</v>
      </c>
      <c r="AD643" s="22">
        <f t="shared" si="233"/>
        <v>7</v>
      </c>
      <c r="AE643" s="22">
        <v>4</v>
      </c>
      <c r="AF643" s="23" t="str">
        <f t="shared" si="236"/>
        <v>2000–4000</v>
      </c>
      <c r="AG643" s="18">
        <v>2270</v>
      </c>
      <c r="AH643" s="18">
        <v>2140</v>
      </c>
      <c r="AI643" s="27">
        <f t="shared" si="237"/>
        <v>-5.8974002459551193E-2</v>
      </c>
      <c r="AP643" s="23" t="str">
        <f t="shared" si="215"/>
        <v>20–30</v>
      </c>
      <c r="AQ643" s="24">
        <v>27.4</v>
      </c>
      <c r="AR643" s="24">
        <v>37.200000000000003</v>
      </c>
      <c r="AS643" s="27">
        <f t="shared" si="216"/>
        <v>0.30576574788507643</v>
      </c>
      <c r="AT643" s="50"/>
      <c r="AU643" s="50"/>
      <c r="AV643" s="51"/>
      <c r="AW643" s="50"/>
      <c r="AX643" s="50"/>
      <c r="AY643" s="51"/>
      <c r="BI643" s="28">
        <v>6.6280928171493727</v>
      </c>
      <c r="BK643" s="49"/>
    </row>
    <row r="644" spans="1:63" ht="13.95" customHeight="1" x14ac:dyDescent="0.25">
      <c r="A644" s="22">
        <v>641</v>
      </c>
      <c r="B644" s="22">
        <v>68</v>
      </c>
      <c r="C644" s="22" t="s">
        <v>538</v>
      </c>
      <c r="D644" s="22" t="s">
        <v>6</v>
      </c>
      <c r="E644" s="23">
        <v>0.32</v>
      </c>
      <c r="F644" s="23" t="str">
        <f t="shared" si="221"/>
        <v>≤0.5</v>
      </c>
      <c r="G644" s="24">
        <v>7.5</v>
      </c>
      <c r="H644" s="23" t="str">
        <f t="shared" si="222"/>
        <v>&gt;7.0</v>
      </c>
      <c r="K644" s="24">
        <v>3</v>
      </c>
      <c r="L644" s="23" t="str">
        <f t="shared" si="223"/>
        <v>&lt;10</v>
      </c>
      <c r="M644" s="18">
        <v>150</v>
      </c>
      <c r="N644" s="25" t="str">
        <f t="shared" si="224"/>
        <v>110–180</v>
      </c>
      <c r="O644" s="18">
        <v>35.200000000000003</v>
      </c>
      <c r="P644" s="25" t="str">
        <f t="shared" si="235"/>
        <v>26–44</v>
      </c>
      <c r="Q644" s="18">
        <v>0</v>
      </c>
      <c r="R644" s="25" t="str">
        <f t="shared" si="218"/>
        <v>&lt;25</v>
      </c>
      <c r="S644" s="22" t="s">
        <v>8</v>
      </c>
      <c r="T644" s="40">
        <v>1.4785550339071465</v>
      </c>
      <c r="U644" s="25" t="str">
        <f t="shared" si="240"/>
        <v>&lt;1.5</v>
      </c>
      <c r="V644" s="48">
        <v>0.11373500260824206</v>
      </c>
      <c r="W644" s="25" t="str">
        <f t="shared" si="219"/>
        <v>0.07–0.11</v>
      </c>
      <c r="X644" s="22">
        <v>2</v>
      </c>
      <c r="Y644" s="22">
        <v>0</v>
      </c>
      <c r="Z644" s="22">
        <v>1</v>
      </c>
      <c r="AA644" s="22">
        <v>0</v>
      </c>
      <c r="AB644" s="22">
        <v>0</v>
      </c>
      <c r="AC644" s="22">
        <v>1</v>
      </c>
      <c r="AD644" s="22">
        <f t="shared" si="233"/>
        <v>7</v>
      </c>
      <c r="AE644" s="22">
        <v>4</v>
      </c>
      <c r="AF644" s="23" t="str">
        <f t="shared" si="236"/>
        <v>2000–4000</v>
      </c>
      <c r="AG644" s="18">
        <v>3940</v>
      </c>
      <c r="AH644" s="18">
        <v>4440</v>
      </c>
      <c r="AI644" s="27">
        <f t="shared" si="237"/>
        <v>0.11947365313429098</v>
      </c>
      <c r="AP644" s="23" t="str">
        <f t="shared" si="215"/>
        <v>20–30</v>
      </c>
      <c r="AQ644" s="24">
        <v>24.8</v>
      </c>
      <c r="AR644" s="24">
        <v>34.799999999999997</v>
      </c>
      <c r="AS644" s="27">
        <f t="shared" si="216"/>
        <v>0.33877373360949209</v>
      </c>
      <c r="AT644" s="50"/>
      <c r="AU644" s="50"/>
      <c r="AV644" s="51"/>
      <c r="AW644" s="50"/>
      <c r="AX644" s="50"/>
      <c r="AY644" s="51"/>
      <c r="BI644" s="28">
        <v>6.7633600174993544</v>
      </c>
      <c r="BK644" s="49"/>
    </row>
    <row r="645" spans="1:63" ht="13.95" customHeight="1" x14ac:dyDescent="0.25">
      <c r="A645" s="22">
        <v>642</v>
      </c>
      <c r="B645" s="22">
        <v>68</v>
      </c>
      <c r="C645" s="22" t="s">
        <v>538</v>
      </c>
      <c r="D645" s="22" t="s">
        <v>87</v>
      </c>
      <c r="E645" s="23">
        <v>1.4</v>
      </c>
      <c r="F645" s="23" t="str">
        <f t="shared" si="221"/>
        <v>&gt;0.5</v>
      </c>
      <c r="G645" s="24">
        <v>5.9</v>
      </c>
      <c r="H645" s="23" t="str">
        <f t="shared" si="222"/>
        <v>≤7.0</v>
      </c>
      <c r="K645" s="24">
        <v>11.6</v>
      </c>
      <c r="L645" s="23" t="str">
        <f t="shared" si="223"/>
        <v>10–20</v>
      </c>
      <c r="M645" s="18">
        <v>56</v>
      </c>
      <c r="N645" s="25" t="str">
        <f t="shared" si="224"/>
        <v>&lt;110</v>
      </c>
      <c r="O645" s="18">
        <v>26.4</v>
      </c>
      <c r="P645" s="25" t="str">
        <f t="shared" si="235"/>
        <v>&lt;26</v>
      </c>
      <c r="Q645" s="18">
        <v>28.22</v>
      </c>
      <c r="R645" s="25" t="str">
        <f t="shared" si="218"/>
        <v>25–58</v>
      </c>
      <c r="S645" s="22" t="s">
        <v>8</v>
      </c>
      <c r="T645" s="40">
        <v>1.4785550339071465</v>
      </c>
      <c r="U645" s="25" t="str">
        <f t="shared" si="240"/>
        <v>&lt;1.5</v>
      </c>
      <c r="V645" s="48">
        <v>0.11373500260824206</v>
      </c>
      <c r="W645" s="25" t="str">
        <f t="shared" si="219"/>
        <v>0.07–0.11</v>
      </c>
      <c r="X645" s="22">
        <v>2</v>
      </c>
      <c r="Y645" s="22">
        <v>0</v>
      </c>
      <c r="Z645" s="22">
        <v>1</v>
      </c>
      <c r="AA645" s="22">
        <v>0</v>
      </c>
      <c r="AB645" s="22">
        <v>0</v>
      </c>
      <c r="AC645" s="22">
        <v>1</v>
      </c>
      <c r="AD645" s="22">
        <f t="shared" si="233"/>
        <v>7</v>
      </c>
      <c r="AE645" s="22">
        <v>4</v>
      </c>
      <c r="AF645" s="23" t="str">
        <f t="shared" si="236"/>
        <v>&lt;2000</v>
      </c>
      <c r="AG645" s="18">
        <v>1530</v>
      </c>
      <c r="AH645" s="18">
        <v>1460</v>
      </c>
      <c r="AI645" s="27">
        <f t="shared" si="237"/>
        <v>-4.6831299684098972E-2</v>
      </c>
      <c r="AP645" s="23" t="str">
        <f t="shared" si="215"/>
        <v>30–40</v>
      </c>
      <c r="AQ645" s="24">
        <v>30.1</v>
      </c>
      <c r="AR645" s="24">
        <v>50</v>
      </c>
      <c r="AS645" s="27">
        <f t="shared" si="216"/>
        <v>0.50749783367331602</v>
      </c>
      <c r="AT645" s="50"/>
      <c r="AU645" s="50"/>
      <c r="AV645" s="51"/>
      <c r="AW645" s="50"/>
      <c r="AX645" s="50"/>
      <c r="AY645" s="51"/>
      <c r="BI645" s="28">
        <v>13.459086434823719</v>
      </c>
      <c r="BK645" s="49"/>
    </row>
    <row r="646" spans="1:63" ht="13.95" customHeight="1" x14ac:dyDescent="0.25">
      <c r="A646" s="22">
        <v>643</v>
      </c>
      <c r="B646" s="22">
        <v>68</v>
      </c>
      <c r="C646" s="22" t="s">
        <v>538</v>
      </c>
      <c r="D646" s="22" t="s">
        <v>87</v>
      </c>
      <c r="E646" s="23">
        <v>1.2</v>
      </c>
      <c r="F646" s="23" t="str">
        <f t="shared" si="221"/>
        <v>&gt;0.5</v>
      </c>
      <c r="G646" s="24">
        <v>6.6</v>
      </c>
      <c r="H646" s="23" t="str">
        <f t="shared" si="222"/>
        <v>≤7.0</v>
      </c>
      <c r="K646" s="24">
        <v>16.899999999999999</v>
      </c>
      <c r="L646" s="23" t="str">
        <f t="shared" si="223"/>
        <v>10–20</v>
      </c>
      <c r="M646" s="18">
        <v>56</v>
      </c>
      <c r="N646" s="25" t="str">
        <f t="shared" si="224"/>
        <v>&lt;110</v>
      </c>
      <c r="O646" s="18">
        <v>26.4</v>
      </c>
      <c r="P646" s="25" t="str">
        <f t="shared" si="235"/>
        <v>&lt;26</v>
      </c>
      <c r="Q646" s="18">
        <v>28.22</v>
      </c>
      <c r="R646" s="25" t="str">
        <f t="shared" si="218"/>
        <v>25–58</v>
      </c>
      <c r="S646" s="22" t="s">
        <v>8</v>
      </c>
      <c r="T646" s="40">
        <v>1.4785550339071465</v>
      </c>
      <c r="U646" s="25" t="str">
        <f t="shared" si="240"/>
        <v>&lt;1.5</v>
      </c>
      <c r="V646" s="48">
        <v>0.11373500260824206</v>
      </c>
      <c r="W646" s="25" t="str">
        <f t="shared" si="219"/>
        <v>0.07–0.11</v>
      </c>
      <c r="X646" s="22">
        <v>2</v>
      </c>
      <c r="Y646" s="22">
        <v>0</v>
      </c>
      <c r="Z646" s="22">
        <v>1</v>
      </c>
      <c r="AA646" s="22">
        <v>0</v>
      </c>
      <c r="AB646" s="22">
        <v>0</v>
      </c>
      <c r="AC646" s="22">
        <v>1</v>
      </c>
      <c r="AD646" s="22">
        <f t="shared" si="233"/>
        <v>7</v>
      </c>
      <c r="AE646" s="22">
        <v>4</v>
      </c>
      <c r="AF646" s="23" t="str">
        <f t="shared" si="236"/>
        <v>&lt;2000</v>
      </c>
      <c r="AG646" s="18">
        <v>750</v>
      </c>
      <c r="AH646" s="18">
        <v>7800</v>
      </c>
      <c r="AI646" s="27">
        <f t="shared" si="237"/>
        <v>2.341805806147327</v>
      </c>
      <c r="AP646" s="23" t="str">
        <f t="shared" si="215"/>
        <v>20–30</v>
      </c>
      <c r="AQ646" s="24">
        <v>29.5</v>
      </c>
      <c r="AR646" s="24">
        <v>49.5</v>
      </c>
      <c r="AS646" s="27">
        <f t="shared" si="216"/>
        <v>0.51758240622887042</v>
      </c>
      <c r="AT646" s="50"/>
      <c r="AU646" s="50"/>
      <c r="AV646" s="51"/>
      <c r="AW646" s="50"/>
      <c r="AX646" s="50"/>
      <c r="AY646" s="51"/>
      <c r="BI646" s="28">
        <v>13.526720034998712</v>
      </c>
      <c r="BK646" s="49"/>
    </row>
    <row r="647" spans="1:63" ht="13.95" customHeight="1" x14ac:dyDescent="0.25">
      <c r="A647" s="22">
        <v>644</v>
      </c>
      <c r="B647" s="22">
        <v>68</v>
      </c>
      <c r="C647" s="22" t="s">
        <v>538</v>
      </c>
      <c r="D647" s="22" t="s">
        <v>7</v>
      </c>
      <c r="E647" s="23">
        <v>1.17</v>
      </c>
      <c r="F647" s="23" t="str">
        <f t="shared" si="221"/>
        <v>&gt;0.5</v>
      </c>
      <c r="G647" s="24">
        <v>5.3</v>
      </c>
      <c r="H647" s="23" t="str">
        <f t="shared" si="222"/>
        <v>≤7.0</v>
      </c>
      <c r="K647" s="24">
        <v>20</v>
      </c>
      <c r="L647" s="23" t="str">
        <f t="shared" si="223"/>
        <v>10–20</v>
      </c>
      <c r="M647" s="18">
        <v>168</v>
      </c>
      <c r="N647" s="25" t="str">
        <f t="shared" si="224"/>
        <v>110–180</v>
      </c>
      <c r="O647" s="18">
        <v>26.4</v>
      </c>
      <c r="P647" s="25" t="str">
        <f t="shared" si="235"/>
        <v>&lt;26</v>
      </c>
      <c r="Q647" s="18">
        <v>24.9</v>
      </c>
      <c r="R647" s="25" t="str">
        <f t="shared" si="218"/>
        <v>&lt;25</v>
      </c>
      <c r="S647" s="22" t="s">
        <v>8</v>
      </c>
      <c r="T647" s="40">
        <v>1.4785550339071465</v>
      </c>
      <c r="U647" s="25" t="str">
        <f t="shared" si="240"/>
        <v>&lt;1.5</v>
      </c>
      <c r="V647" s="48">
        <v>0.11373500260824206</v>
      </c>
      <c r="W647" s="25" t="str">
        <f t="shared" si="219"/>
        <v>0.07–0.11</v>
      </c>
      <c r="X647" s="22">
        <v>2</v>
      </c>
      <c r="Y647" s="22">
        <v>0</v>
      </c>
      <c r="Z647" s="22">
        <v>1</v>
      </c>
      <c r="AA647" s="22">
        <v>0</v>
      </c>
      <c r="AB647" s="22">
        <v>0</v>
      </c>
      <c r="AC647" s="22">
        <v>1</v>
      </c>
      <c r="AD647" s="22">
        <f t="shared" si="233"/>
        <v>7</v>
      </c>
      <c r="AE647" s="22">
        <v>4</v>
      </c>
      <c r="AF647" s="23" t="str">
        <f t="shared" si="236"/>
        <v>4000–6000</v>
      </c>
      <c r="AG647" s="18">
        <v>4370</v>
      </c>
      <c r="AH647" s="18">
        <v>4180</v>
      </c>
      <c r="AI647" s="27">
        <f t="shared" si="237"/>
        <v>-4.445176257083381E-2</v>
      </c>
      <c r="AP647" s="23" t="str">
        <f t="shared" si="215"/>
        <v>30–40</v>
      </c>
      <c r="AQ647" s="24">
        <v>31.8</v>
      </c>
      <c r="AR647" s="24">
        <v>46.3</v>
      </c>
      <c r="AS647" s="27">
        <f t="shared" si="216"/>
        <v>0.37567567130605711</v>
      </c>
      <c r="AT647" s="50"/>
      <c r="AU647" s="50"/>
      <c r="AV647" s="51"/>
      <c r="AW647" s="50"/>
      <c r="AX647" s="50"/>
      <c r="AY647" s="51"/>
      <c r="BI647" s="28">
        <v>9.806872025374064</v>
      </c>
      <c r="BK647" s="49"/>
    </row>
    <row r="648" spans="1:63" ht="13.95" customHeight="1" x14ac:dyDescent="0.25">
      <c r="A648" s="22">
        <v>645</v>
      </c>
      <c r="B648" s="22">
        <v>68</v>
      </c>
      <c r="C648" s="22" t="s">
        <v>538</v>
      </c>
      <c r="D648" s="22" t="s">
        <v>7</v>
      </c>
      <c r="E648" s="23">
        <v>1.17</v>
      </c>
      <c r="F648" s="23" t="str">
        <f t="shared" si="221"/>
        <v>&gt;0.5</v>
      </c>
      <c r="G648" s="24">
        <v>5.3</v>
      </c>
      <c r="H648" s="23" t="str">
        <f t="shared" si="222"/>
        <v>≤7.0</v>
      </c>
      <c r="K648" s="24">
        <v>20</v>
      </c>
      <c r="L648" s="23" t="str">
        <f t="shared" si="223"/>
        <v>10–20</v>
      </c>
      <c r="M648" s="18">
        <v>168</v>
      </c>
      <c r="N648" s="25" t="str">
        <f t="shared" si="224"/>
        <v>110–180</v>
      </c>
      <c r="O648" s="18">
        <v>26.4</v>
      </c>
      <c r="P648" s="25" t="str">
        <f t="shared" si="235"/>
        <v>&lt;26</v>
      </c>
      <c r="Q648" s="18">
        <v>24.9</v>
      </c>
      <c r="R648" s="25" t="str">
        <f t="shared" si="218"/>
        <v>&lt;25</v>
      </c>
      <c r="S648" s="22" t="s">
        <v>8</v>
      </c>
      <c r="T648" s="40">
        <v>1.4785550339071465</v>
      </c>
      <c r="U648" s="25" t="str">
        <f t="shared" si="240"/>
        <v>&lt;1.5</v>
      </c>
      <c r="V648" s="48">
        <v>0.11373500260824206</v>
      </c>
      <c r="W648" s="25" t="str">
        <f t="shared" si="219"/>
        <v>0.07–0.11</v>
      </c>
      <c r="X648" s="22">
        <v>2</v>
      </c>
      <c r="Y648" s="22">
        <v>0</v>
      </c>
      <c r="Z648" s="22">
        <v>1</v>
      </c>
      <c r="AA648" s="22">
        <v>0</v>
      </c>
      <c r="AB648" s="22">
        <v>0</v>
      </c>
      <c r="AC648" s="22">
        <v>1</v>
      </c>
      <c r="AD648" s="22">
        <f t="shared" si="233"/>
        <v>7</v>
      </c>
      <c r="AE648" s="22">
        <v>4</v>
      </c>
      <c r="AF648" s="23" t="str">
        <f t="shared" si="236"/>
        <v>2000–4000</v>
      </c>
      <c r="AG648" s="18">
        <v>3660</v>
      </c>
      <c r="AH648" s="18">
        <v>4130</v>
      </c>
      <c r="AI648" s="27">
        <f t="shared" si="237"/>
        <v>0.12081425955966653</v>
      </c>
      <c r="AP648" s="23" t="str">
        <f t="shared" si="215"/>
        <v>30–40</v>
      </c>
      <c r="AQ648" s="24">
        <v>33.799999999999997</v>
      </c>
      <c r="AR648" s="24">
        <v>52.5</v>
      </c>
      <c r="AS648" s="27">
        <f t="shared" si="216"/>
        <v>0.44035236710860498</v>
      </c>
      <c r="AT648" s="50"/>
      <c r="AU648" s="50"/>
      <c r="AV648" s="51"/>
      <c r="AW648" s="50"/>
      <c r="AX648" s="50"/>
      <c r="AY648" s="51"/>
      <c r="BI648" s="28">
        <v>12.647483232723799</v>
      </c>
      <c r="BK648" s="49"/>
    </row>
    <row r="649" spans="1:63" ht="13.95" customHeight="1" x14ac:dyDescent="0.25">
      <c r="A649" s="22">
        <v>646</v>
      </c>
      <c r="B649" s="22">
        <v>69</v>
      </c>
      <c r="C649" s="22" t="s">
        <v>483</v>
      </c>
      <c r="D649" s="22" t="s">
        <v>159</v>
      </c>
      <c r="E649" s="23">
        <v>0.52</v>
      </c>
      <c r="F649" s="23" t="str">
        <f t="shared" si="221"/>
        <v>&gt;0.5</v>
      </c>
      <c r="G649" s="24">
        <v>7.6</v>
      </c>
      <c r="H649" s="23" t="str">
        <f t="shared" si="222"/>
        <v>&gt;7.0</v>
      </c>
      <c r="K649" s="24">
        <v>8.4000000000000005E-2</v>
      </c>
      <c r="L649" s="23" t="str">
        <f t="shared" si="223"/>
        <v>&lt;10</v>
      </c>
      <c r="M649" s="18">
        <v>114</v>
      </c>
      <c r="N649" s="25" t="str">
        <f t="shared" si="224"/>
        <v>110–180</v>
      </c>
      <c r="O649" s="18">
        <v>120.91200000000001</v>
      </c>
      <c r="P649" s="25" t="str">
        <f t="shared" si="235"/>
        <v>&gt;44</v>
      </c>
      <c r="Q649" s="18">
        <v>59.76</v>
      </c>
      <c r="R649" s="25" t="str">
        <f t="shared" si="218"/>
        <v>&gt;58</v>
      </c>
      <c r="S649" s="22" t="s">
        <v>8</v>
      </c>
      <c r="V649" s="48">
        <v>0.20250000000000001</v>
      </c>
      <c r="W649" s="25" t="str">
        <f t="shared" si="219"/>
        <v>&gt;0.11</v>
      </c>
      <c r="X649" s="22">
        <v>3</v>
      </c>
      <c r="Y649" s="22">
        <v>1</v>
      </c>
      <c r="Z649" s="22">
        <v>1</v>
      </c>
      <c r="AA649" s="22">
        <v>1</v>
      </c>
      <c r="AB649" s="22">
        <v>0</v>
      </c>
      <c r="AC649" s="22">
        <v>0</v>
      </c>
      <c r="AD649" s="22">
        <f t="shared" si="233"/>
        <v>6</v>
      </c>
      <c r="AE649" s="22">
        <v>3</v>
      </c>
      <c r="AF649" s="23" t="str">
        <f t="shared" si="236"/>
        <v>2000–4000</v>
      </c>
      <c r="AG649" s="18">
        <v>3200</v>
      </c>
      <c r="AH649" s="18">
        <v>3770</v>
      </c>
      <c r="AI649" s="27">
        <f t="shared" si="237"/>
        <v>0.1639241916542386</v>
      </c>
      <c r="AJ649" s="18">
        <v>7700</v>
      </c>
      <c r="AK649" s="18">
        <v>7730</v>
      </c>
      <c r="AL649" s="27">
        <f>LN(AK649/AJ649)</f>
        <v>3.8885337396923746E-3</v>
      </c>
      <c r="AM649" s="18">
        <v>10900</v>
      </c>
      <c r="AN649" s="18">
        <v>11500</v>
      </c>
      <c r="AO649" s="27">
        <f>LN(AN649/AM649)</f>
        <v>5.3584246134106263E-2</v>
      </c>
      <c r="AP649" s="23" t="str">
        <f t="shared" si="215"/>
        <v>&gt;40</v>
      </c>
      <c r="AQ649" s="24">
        <v>40.716799999999999</v>
      </c>
      <c r="AR649" s="24">
        <v>59.354799999999997</v>
      </c>
      <c r="AS649" s="27">
        <f t="shared" si="216"/>
        <v>0.3768922102511808</v>
      </c>
      <c r="AT649" s="50"/>
      <c r="AU649" s="50"/>
      <c r="AV649" s="51"/>
      <c r="AW649" s="50"/>
      <c r="AX649" s="50"/>
      <c r="AY649" s="51"/>
      <c r="AZ649" s="18">
        <v>130.29375999999999</v>
      </c>
      <c r="BA649" s="18">
        <v>223.767596</v>
      </c>
      <c r="BB649" s="27">
        <f t="shared" ref="BB649:BB657" si="241">LN(BA649/AZ649)</f>
        <v>0.54081640190541935</v>
      </c>
      <c r="BK649" s="49"/>
    </row>
    <row r="650" spans="1:63" ht="13.95" customHeight="1" x14ac:dyDescent="0.25">
      <c r="A650" s="22">
        <v>647</v>
      </c>
      <c r="B650" s="22">
        <v>69</v>
      </c>
      <c r="C650" s="22" t="s">
        <v>483</v>
      </c>
      <c r="D650" s="22" t="s">
        <v>145</v>
      </c>
      <c r="E650" s="23">
        <v>0.52</v>
      </c>
      <c r="F650" s="23" t="str">
        <f t="shared" si="221"/>
        <v>&gt;0.5</v>
      </c>
      <c r="G650" s="24">
        <v>7.6</v>
      </c>
      <c r="H650" s="23" t="str">
        <f t="shared" si="222"/>
        <v>&gt;7.0</v>
      </c>
      <c r="K650" s="24">
        <v>8.4000000000000005E-2</v>
      </c>
      <c r="L650" s="23" t="str">
        <f t="shared" si="223"/>
        <v>&lt;10</v>
      </c>
      <c r="M650" s="18">
        <v>114</v>
      </c>
      <c r="N650" s="25" t="str">
        <f t="shared" si="224"/>
        <v>110–180</v>
      </c>
      <c r="O650" s="18">
        <v>120.91200000000001</v>
      </c>
      <c r="P650" s="25" t="str">
        <f t="shared" si="235"/>
        <v>&gt;44</v>
      </c>
      <c r="Q650" s="18">
        <v>59.76</v>
      </c>
      <c r="R650" s="25" t="str">
        <f t="shared" si="218"/>
        <v>&gt;58</v>
      </c>
      <c r="S650" s="22" t="s">
        <v>8</v>
      </c>
      <c r="V650" s="48">
        <v>0.20250000000000001</v>
      </c>
      <c r="W650" s="25" t="str">
        <f t="shared" si="219"/>
        <v>&gt;0.11</v>
      </c>
      <c r="X650" s="22">
        <v>3</v>
      </c>
      <c r="Y650" s="22">
        <v>1</v>
      </c>
      <c r="Z650" s="22">
        <v>1</v>
      </c>
      <c r="AA650" s="22">
        <v>1</v>
      </c>
      <c r="AB650" s="22">
        <v>0</v>
      </c>
      <c r="AC650" s="22">
        <v>0</v>
      </c>
      <c r="AD650" s="22">
        <f t="shared" si="233"/>
        <v>6</v>
      </c>
      <c r="AE650" s="22">
        <v>3</v>
      </c>
      <c r="AF650" s="23" t="str">
        <f t="shared" si="236"/>
        <v>2000–4000</v>
      </c>
      <c r="AG650" s="18">
        <v>3310</v>
      </c>
      <c r="AH650" s="18">
        <v>3670</v>
      </c>
      <c r="AI650" s="27">
        <f t="shared" si="237"/>
        <v>0.10324347267750736</v>
      </c>
      <c r="AJ650" s="18">
        <v>7490</v>
      </c>
      <c r="AK650" s="18">
        <v>7730</v>
      </c>
      <c r="AL650" s="27">
        <f>LN(AK650/AJ650)</f>
        <v>3.1540065070202426E-2</v>
      </c>
      <c r="AM650" s="18">
        <v>10800</v>
      </c>
      <c r="AN650" s="18">
        <v>11400</v>
      </c>
      <c r="AO650" s="27">
        <f>LN(AN650/AM650)</f>
        <v>5.4067221270275793E-2</v>
      </c>
      <c r="AP650" s="23" t="str">
        <f t="shared" si="215"/>
        <v>&gt;40</v>
      </c>
      <c r="AQ650" s="24">
        <v>42.150500000000001</v>
      </c>
      <c r="AR650" s="24">
        <v>61.075299999999999</v>
      </c>
      <c r="AS650" s="27">
        <f t="shared" si="216"/>
        <v>0.37086098235148018</v>
      </c>
      <c r="AT650" s="50"/>
      <c r="AU650" s="50"/>
      <c r="AV650" s="51"/>
      <c r="AW650" s="50"/>
      <c r="AX650" s="50"/>
      <c r="AY650" s="51"/>
      <c r="AZ650" s="18">
        <v>139.51815500000001</v>
      </c>
      <c r="BA650" s="18">
        <v>224.14635099999998</v>
      </c>
      <c r="BB650" s="27">
        <f t="shared" si="241"/>
        <v>0.47410445502898746</v>
      </c>
      <c r="BK650" s="49"/>
    </row>
    <row r="651" spans="1:63" ht="13.95" customHeight="1" x14ac:dyDescent="0.25">
      <c r="A651" s="22">
        <v>648</v>
      </c>
      <c r="B651" s="22">
        <v>70</v>
      </c>
      <c r="C651" s="22" t="s">
        <v>485</v>
      </c>
      <c r="D651" s="22" t="s">
        <v>31</v>
      </c>
      <c r="E651" s="23">
        <v>0.7</v>
      </c>
      <c r="F651" s="23" t="str">
        <f t="shared" si="221"/>
        <v>&gt;0.5</v>
      </c>
      <c r="G651" s="24">
        <v>8.18</v>
      </c>
      <c r="H651" s="23" t="str">
        <f t="shared" si="222"/>
        <v>&gt;7.0</v>
      </c>
      <c r="K651" s="24">
        <v>9.1999999999999993</v>
      </c>
      <c r="L651" s="23" t="str">
        <f t="shared" si="223"/>
        <v>&lt;10</v>
      </c>
      <c r="M651" s="18">
        <v>100</v>
      </c>
      <c r="N651" s="25" t="str">
        <f t="shared" si="224"/>
        <v>&lt;110</v>
      </c>
      <c r="O651" s="18">
        <v>39.6</v>
      </c>
      <c r="P651" s="25" t="str">
        <f t="shared" si="235"/>
        <v>26–44</v>
      </c>
      <c r="Q651" s="18">
        <v>62.25</v>
      </c>
      <c r="R651" s="25" t="str">
        <f t="shared" si="218"/>
        <v>&gt;58</v>
      </c>
      <c r="V651" s="48">
        <v>0.16352250000000002</v>
      </c>
      <c r="W651" s="25" t="str">
        <f t="shared" si="219"/>
        <v>&gt;0.11</v>
      </c>
      <c r="AE651" s="22">
        <v>4</v>
      </c>
      <c r="AF651" s="23" t="str">
        <f t="shared" si="236"/>
        <v>2000–4000</v>
      </c>
      <c r="AG651" s="18">
        <v>2886.4</v>
      </c>
      <c r="AH651" s="18">
        <v>2939.2</v>
      </c>
      <c r="AI651" s="27">
        <f t="shared" si="237"/>
        <v>1.8127384592556483E-2</v>
      </c>
      <c r="AP651" s="23" t="str">
        <f t="shared" si="215"/>
        <v>20–30</v>
      </c>
      <c r="AQ651" s="24">
        <v>23.088200000000001</v>
      </c>
      <c r="AR651" s="24">
        <v>32.720550000000003</v>
      </c>
      <c r="AS651" s="27">
        <f t="shared" si="216"/>
        <v>0.34868165638156712</v>
      </c>
      <c r="AT651" s="50"/>
      <c r="AU651" s="50"/>
      <c r="AV651" s="51"/>
      <c r="AW651" s="50"/>
      <c r="AX651" s="50"/>
      <c r="AY651" s="51"/>
      <c r="AZ651" s="18">
        <v>66.641780479999994</v>
      </c>
      <c r="BA651" s="18">
        <v>96.172240560000006</v>
      </c>
      <c r="BB651" s="27">
        <f t="shared" si="241"/>
        <v>0.36680904097412387</v>
      </c>
      <c r="BK651" s="49"/>
    </row>
    <row r="652" spans="1:63" ht="13.95" customHeight="1" x14ac:dyDescent="0.25">
      <c r="A652" s="22">
        <v>649</v>
      </c>
      <c r="B652" s="22">
        <v>72</v>
      </c>
      <c r="C652" s="22" t="s">
        <v>488</v>
      </c>
      <c r="D652" s="22" t="s">
        <v>16</v>
      </c>
      <c r="G652" s="24">
        <v>7.4</v>
      </c>
      <c r="H652" s="23" t="str">
        <f t="shared" si="222"/>
        <v>&gt;7.0</v>
      </c>
      <c r="K652" s="24">
        <v>19.308800000000002</v>
      </c>
      <c r="L652" s="23" t="str">
        <f t="shared" si="223"/>
        <v>10–20</v>
      </c>
      <c r="M652" s="18">
        <v>100</v>
      </c>
      <c r="N652" s="25" t="str">
        <f t="shared" si="224"/>
        <v>&lt;110</v>
      </c>
      <c r="O652" s="18">
        <v>0</v>
      </c>
      <c r="P652" s="25" t="str">
        <f t="shared" si="235"/>
        <v>&lt;26</v>
      </c>
      <c r="Q652" s="18">
        <v>0</v>
      </c>
      <c r="R652" s="25" t="str">
        <f t="shared" si="218"/>
        <v>&lt;25</v>
      </c>
      <c r="S652" s="22" t="s">
        <v>8</v>
      </c>
      <c r="V652" s="48">
        <v>8.1000000000000016E-2</v>
      </c>
      <c r="W652" s="25" t="str">
        <f t="shared" si="219"/>
        <v>0.07–0.11</v>
      </c>
      <c r="X652" s="22">
        <v>2</v>
      </c>
      <c r="Y652" s="22">
        <v>2</v>
      </c>
      <c r="Z652" s="22">
        <v>0</v>
      </c>
      <c r="AA652" s="22">
        <v>0</v>
      </c>
      <c r="AB652" s="22">
        <v>0</v>
      </c>
      <c r="AC652" s="22">
        <v>0</v>
      </c>
      <c r="AD652" s="22">
        <f t="shared" ref="AD652:AD688" si="242">IF(Y652&gt;0,"1","0")+IF(Z652&gt;0,"2","0")+IF(AA652&gt;0,"3","0")+IF(AB652&gt;0,"4","0")+IF(AC652&gt;0,"5","0")</f>
        <v>1</v>
      </c>
      <c r="AE652" s="22">
        <v>4</v>
      </c>
      <c r="AF652" s="23" t="str">
        <f t="shared" si="236"/>
        <v>4000–6000</v>
      </c>
      <c r="AG652" s="18">
        <v>4111.1099999999997</v>
      </c>
      <c r="AH652" s="18">
        <v>4417.6499999999996</v>
      </c>
      <c r="AI652" s="27">
        <f t="shared" si="237"/>
        <v>7.1914815454914377E-2</v>
      </c>
      <c r="AM652" s="18">
        <v>5259.15</v>
      </c>
      <c r="AN652" s="18">
        <v>5755.1</v>
      </c>
      <c r="AO652" s="27">
        <f t="shared" ref="AO652:AO657" si="243">LN(AN652/AM652)</f>
        <v>9.0117001484246811E-2</v>
      </c>
      <c r="AP652" s="23" t="str">
        <f t="shared" si="215"/>
        <v>20–30</v>
      </c>
      <c r="AQ652" s="24">
        <v>23.654699999999998</v>
      </c>
      <c r="AR652" s="24">
        <v>29.375900000000001</v>
      </c>
      <c r="AS652" s="27">
        <f t="shared" si="216"/>
        <v>0.21661278359834224</v>
      </c>
      <c r="AT652" s="50"/>
      <c r="AU652" s="50"/>
      <c r="AV652" s="51"/>
      <c r="AW652" s="50"/>
      <c r="AX652" s="50"/>
      <c r="AY652" s="51"/>
      <c r="AZ652" s="18">
        <v>97.247073716999992</v>
      </c>
      <c r="BA652" s="18">
        <v>129.772444635</v>
      </c>
      <c r="BB652" s="27">
        <f t="shared" si="241"/>
        <v>0.28852759905325676</v>
      </c>
      <c r="BK652" s="49"/>
    </row>
    <row r="653" spans="1:63" ht="13.95" customHeight="1" x14ac:dyDescent="0.25">
      <c r="A653" s="22">
        <v>650</v>
      </c>
      <c r="B653" s="22">
        <v>73</v>
      </c>
      <c r="C653" s="22" t="s">
        <v>489</v>
      </c>
      <c r="D653" s="22" t="s">
        <v>17</v>
      </c>
      <c r="E653" s="23">
        <v>0.46</v>
      </c>
      <c r="F653" s="23" t="str">
        <f t="shared" ref="F653:F716" si="244">IF(E653&gt;0.5, "&gt;0.5", "≤0.5")</f>
        <v>≤0.5</v>
      </c>
      <c r="G653" s="24">
        <v>8.1</v>
      </c>
      <c r="H653" s="23" t="str">
        <f t="shared" si="222"/>
        <v>&gt;7.0</v>
      </c>
      <c r="I653" s="23">
        <v>41</v>
      </c>
      <c r="J653" s="23" t="str">
        <f t="shared" ref="J653:J681" si="245">IF(I653&gt;15,"&gt;15","≤15")</f>
        <v>&gt;15</v>
      </c>
      <c r="K653" s="24">
        <v>11.206</v>
      </c>
      <c r="L653" s="23" t="str">
        <f t="shared" si="223"/>
        <v>10–20</v>
      </c>
      <c r="M653" s="18">
        <v>188.5</v>
      </c>
      <c r="N653" s="25" t="str">
        <f t="shared" si="224"/>
        <v>&gt;180</v>
      </c>
      <c r="O653" s="18">
        <v>35.42</v>
      </c>
      <c r="P653" s="25" t="str">
        <f t="shared" si="235"/>
        <v>26–44</v>
      </c>
      <c r="S653" s="22" t="s">
        <v>8</v>
      </c>
      <c r="T653" s="40">
        <v>0.64</v>
      </c>
      <c r="U653" s="25" t="str">
        <f t="shared" ref="U653:U681" si="246">IF(T653&gt;3,"&gt;3", IF(T653&gt;1.5,"1.5–3","&lt;1.5" ))</f>
        <v>&lt;1.5</v>
      </c>
      <c r="V653" s="48">
        <v>0.53500000000000003</v>
      </c>
      <c r="W653" s="25" t="str">
        <f t="shared" si="219"/>
        <v>&gt;0.11</v>
      </c>
      <c r="X653" s="22">
        <v>1</v>
      </c>
      <c r="Y653" s="22">
        <v>0</v>
      </c>
      <c r="Z653" s="22">
        <v>1</v>
      </c>
      <c r="AA653" s="22">
        <v>0</v>
      </c>
      <c r="AB653" s="22">
        <v>0</v>
      </c>
      <c r="AC653" s="22">
        <v>0</v>
      </c>
      <c r="AD653" s="22">
        <f t="shared" si="242"/>
        <v>2</v>
      </c>
      <c r="AE653" s="22">
        <v>4</v>
      </c>
      <c r="AF653" s="23" t="str">
        <f t="shared" si="236"/>
        <v>&gt;6000</v>
      </c>
      <c r="AG653" s="18">
        <v>6600</v>
      </c>
      <c r="AH653" s="18">
        <v>6800</v>
      </c>
      <c r="AI653" s="27">
        <f t="shared" si="237"/>
        <v>2.9852963149681128E-2</v>
      </c>
      <c r="AJ653" s="18">
        <v>5900</v>
      </c>
      <c r="AK653" s="18">
        <v>6755.6</v>
      </c>
      <c r="AL653" s="27">
        <f>LN(AK653/AJ653)</f>
        <v>0.13541943964995543</v>
      </c>
      <c r="AM653" s="18">
        <v>12500</v>
      </c>
      <c r="AN653" s="18">
        <v>13555.6</v>
      </c>
      <c r="AO653" s="27">
        <f t="shared" si="243"/>
        <v>8.1071101771931511E-2</v>
      </c>
      <c r="AP653" s="23" t="str">
        <f t="shared" si="215"/>
        <v>20–30</v>
      </c>
      <c r="AQ653" s="24">
        <v>29.6341</v>
      </c>
      <c r="AR653" s="24">
        <v>33.083599999999997</v>
      </c>
      <c r="AS653" s="27">
        <f t="shared" si="216"/>
        <v>0.11011196603699518</v>
      </c>
      <c r="AT653" s="50"/>
      <c r="AU653" s="50"/>
      <c r="AV653" s="51"/>
      <c r="AW653" s="50">
        <v>19.760000000000002</v>
      </c>
      <c r="AX653" s="50">
        <v>23.385169228953348</v>
      </c>
      <c r="AY653" s="46">
        <f t="shared" ref="AY653:AY657" si="247">LN(AX653/AW653)</f>
        <v>0.168442335477372</v>
      </c>
      <c r="AZ653" s="18">
        <v>195</v>
      </c>
      <c r="BA653" s="18">
        <v>225</v>
      </c>
      <c r="BB653" s="27">
        <f t="shared" si="241"/>
        <v>0.14310084364067324</v>
      </c>
      <c r="BC653" s="18">
        <v>52</v>
      </c>
      <c r="BD653" s="18">
        <v>92</v>
      </c>
      <c r="BE653" s="27">
        <f>LN(BD653/BC653)</f>
        <v>0.57054485846761294</v>
      </c>
      <c r="BF653" s="18">
        <v>247</v>
      </c>
      <c r="BG653" s="18">
        <v>317</v>
      </c>
      <c r="BH653" s="27">
        <f>LN(BG653/BF653)</f>
        <v>0.24951343724930342</v>
      </c>
      <c r="BI653" s="28">
        <v>5.3898437499999954</v>
      </c>
      <c r="BK653" s="49"/>
    </row>
    <row r="654" spans="1:63" ht="13.95" customHeight="1" x14ac:dyDescent="0.25">
      <c r="A654" s="22">
        <v>651</v>
      </c>
      <c r="B654" s="22">
        <v>73</v>
      </c>
      <c r="C654" s="22" t="s">
        <v>489</v>
      </c>
      <c r="D654" s="22" t="s">
        <v>17</v>
      </c>
      <c r="E654" s="23">
        <v>0.46</v>
      </c>
      <c r="F654" s="23" t="str">
        <f t="shared" si="244"/>
        <v>≤0.5</v>
      </c>
      <c r="G654" s="24">
        <v>8.1</v>
      </c>
      <c r="H654" s="23" t="str">
        <f t="shared" si="222"/>
        <v>&gt;7.0</v>
      </c>
      <c r="I654" s="23">
        <v>41</v>
      </c>
      <c r="J654" s="23" t="str">
        <f t="shared" si="245"/>
        <v>&gt;15</v>
      </c>
      <c r="K654" s="24">
        <v>11.206</v>
      </c>
      <c r="L654" s="23" t="str">
        <f t="shared" si="223"/>
        <v>10–20</v>
      </c>
      <c r="M654" s="18">
        <v>188.5</v>
      </c>
      <c r="N654" s="25" t="str">
        <f t="shared" si="224"/>
        <v>&gt;180</v>
      </c>
      <c r="O654" s="18">
        <v>35.42</v>
      </c>
      <c r="P654" s="25" t="str">
        <f t="shared" si="235"/>
        <v>26–44</v>
      </c>
      <c r="S654" s="22" t="s">
        <v>8</v>
      </c>
      <c r="T654" s="40">
        <v>1.28</v>
      </c>
      <c r="U654" s="25" t="str">
        <f t="shared" si="246"/>
        <v>&lt;1.5</v>
      </c>
      <c r="V654" s="48">
        <v>0.107</v>
      </c>
      <c r="W654" s="25" t="str">
        <f t="shared" si="219"/>
        <v>0.07–0.11</v>
      </c>
      <c r="X654" s="22">
        <v>1</v>
      </c>
      <c r="Y654" s="22">
        <v>0</v>
      </c>
      <c r="Z654" s="22">
        <v>1</v>
      </c>
      <c r="AA654" s="22">
        <v>0</v>
      </c>
      <c r="AB654" s="22">
        <v>0</v>
      </c>
      <c r="AC654" s="22">
        <v>0</v>
      </c>
      <c r="AD654" s="22">
        <f t="shared" si="242"/>
        <v>2</v>
      </c>
      <c r="AE654" s="22">
        <v>4</v>
      </c>
      <c r="AF654" s="23" t="str">
        <f t="shared" si="236"/>
        <v>&gt;6000</v>
      </c>
      <c r="AG654" s="18">
        <v>6600</v>
      </c>
      <c r="AH654" s="18">
        <v>6400</v>
      </c>
      <c r="AI654" s="27">
        <f t="shared" si="237"/>
        <v>-3.077165866675366E-2</v>
      </c>
      <c r="AJ654" s="18">
        <v>5900</v>
      </c>
      <c r="AK654" s="18">
        <v>7100</v>
      </c>
      <c r="AL654" s="27">
        <f>LN(AK654/AJ654)</f>
        <v>0.18514243313559589</v>
      </c>
      <c r="AM654" s="18">
        <v>12500</v>
      </c>
      <c r="AN654" s="18">
        <v>13500</v>
      </c>
      <c r="AO654" s="27">
        <f t="shared" si="243"/>
        <v>7.6961041136128394E-2</v>
      </c>
      <c r="AP654" s="23" t="str">
        <f t="shared" si="215"/>
        <v>20–30</v>
      </c>
      <c r="AQ654" s="24">
        <v>29.6341</v>
      </c>
      <c r="AR654" s="24">
        <v>38.571399999999997</v>
      </c>
      <c r="AS654" s="27">
        <f t="shared" si="216"/>
        <v>0.26358534391893618</v>
      </c>
      <c r="AT654" s="50"/>
      <c r="AU654" s="50"/>
      <c r="AV654" s="51"/>
      <c r="AW654" s="50">
        <v>19.760000000000002</v>
      </c>
      <c r="AX654" s="50">
        <v>29.851851851851851</v>
      </c>
      <c r="AY654" s="46">
        <f t="shared" si="247"/>
        <v>0.41258718418257739</v>
      </c>
      <c r="AZ654" s="18">
        <v>195</v>
      </c>
      <c r="BA654" s="18">
        <v>244</v>
      </c>
      <c r="BB654" s="27">
        <f t="shared" si="241"/>
        <v>0.22416866672945507</v>
      </c>
      <c r="BC654" s="18">
        <v>52</v>
      </c>
      <c r="BD654" s="18">
        <v>159</v>
      </c>
      <c r="BE654" s="27">
        <f>LN(BD654/BC654)</f>
        <v>1.1176604836388042</v>
      </c>
      <c r="BF654" s="18">
        <v>247</v>
      </c>
      <c r="BG654" s="18">
        <v>403</v>
      </c>
      <c r="BH654" s="27">
        <f>LN(BG654/BF654)</f>
        <v>0.48954822531870579</v>
      </c>
      <c r="BI654" s="28">
        <v>6.9822656249999975</v>
      </c>
      <c r="BK654" s="49"/>
    </row>
    <row r="655" spans="1:63" ht="13.95" customHeight="1" x14ac:dyDescent="0.25">
      <c r="A655" s="22">
        <v>652</v>
      </c>
      <c r="B655" s="22">
        <v>73</v>
      </c>
      <c r="C655" s="22" t="s">
        <v>489</v>
      </c>
      <c r="D655" s="22" t="s">
        <v>17</v>
      </c>
      <c r="E655" s="23">
        <v>0.46</v>
      </c>
      <c r="F655" s="23" t="str">
        <f t="shared" si="244"/>
        <v>≤0.5</v>
      </c>
      <c r="G655" s="24">
        <v>8.1</v>
      </c>
      <c r="H655" s="23" t="str">
        <f t="shared" si="222"/>
        <v>&gt;7.0</v>
      </c>
      <c r="I655" s="23">
        <v>41</v>
      </c>
      <c r="J655" s="23" t="str">
        <f t="shared" si="245"/>
        <v>&gt;15</v>
      </c>
      <c r="K655" s="24">
        <v>11.206</v>
      </c>
      <c r="L655" s="23" t="str">
        <f t="shared" si="223"/>
        <v>10–20</v>
      </c>
      <c r="M655" s="18">
        <v>211.2</v>
      </c>
      <c r="N655" s="25" t="str">
        <f t="shared" si="224"/>
        <v>&gt;180</v>
      </c>
      <c r="O655" s="18">
        <v>35.42</v>
      </c>
      <c r="P655" s="25" t="str">
        <f t="shared" si="235"/>
        <v>26–44</v>
      </c>
      <c r="S655" s="22" t="s">
        <v>8</v>
      </c>
      <c r="T655" s="40">
        <v>1.28</v>
      </c>
      <c r="U655" s="25" t="str">
        <f t="shared" si="246"/>
        <v>&lt;1.5</v>
      </c>
      <c r="V655" s="48">
        <v>0.107</v>
      </c>
      <c r="W655" s="25" t="str">
        <f t="shared" si="219"/>
        <v>0.07–0.11</v>
      </c>
      <c r="X655" s="22">
        <v>1</v>
      </c>
      <c r="Y655" s="22">
        <v>1</v>
      </c>
      <c r="Z655" s="22">
        <v>0</v>
      </c>
      <c r="AA655" s="22">
        <v>0</v>
      </c>
      <c r="AB655" s="22">
        <v>0</v>
      </c>
      <c r="AC655" s="22">
        <v>0</v>
      </c>
      <c r="AD655" s="22">
        <f t="shared" si="242"/>
        <v>1</v>
      </c>
      <c r="AE655" s="22">
        <v>4</v>
      </c>
      <c r="AF655" s="23" t="str">
        <f t="shared" si="236"/>
        <v>&lt;2000</v>
      </c>
      <c r="AG655" s="18">
        <v>1557</v>
      </c>
      <c r="AH655" s="18">
        <v>1500</v>
      </c>
      <c r="AI655" s="27">
        <f t="shared" si="237"/>
        <v>-3.7295784743696894E-2</v>
      </c>
      <c r="AJ655" s="18">
        <v>4178.29</v>
      </c>
      <c r="AK655" s="18">
        <v>4511.03</v>
      </c>
      <c r="AL655" s="27">
        <f>LN(AK655/AJ655)</f>
        <v>7.6623436887193586E-2</v>
      </c>
      <c r="AM655" s="18">
        <v>5735.29</v>
      </c>
      <c r="AN655" s="18">
        <v>6011.03</v>
      </c>
      <c r="AO655" s="27">
        <f t="shared" si="243"/>
        <v>4.6957798896069061E-2</v>
      </c>
      <c r="AP655" s="23" t="str">
        <f t="shared" si="215"/>
        <v>20–30</v>
      </c>
      <c r="AQ655" s="24">
        <v>28.825600000000001</v>
      </c>
      <c r="AR655" s="24">
        <v>33.629899999999999</v>
      </c>
      <c r="AS655" s="27">
        <f t="shared" si="216"/>
        <v>0.15415167100920804</v>
      </c>
      <c r="AT655" s="50"/>
      <c r="AU655" s="50"/>
      <c r="AV655" s="51"/>
      <c r="AW655" s="50">
        <v>16.73847355582717</v>
      </c>
      <c r="AX655" s="50">
        <v>22.625074238524846</v>
      </c>
      <c r="AY655" s="46">
        <f t="shared" si="247"/>
        <v>0.30134889537214654</v>
      </c>
      <c r="AZ655" s="18">
        <v>45</v>
      </c>
      <c r="BA655" s="18">
        <v>51</v>
      </c>
      <c r="BB655" s="27">
        <f t="shared" si="241"/>
        <v>0.12516314295400599</v>
      </c>
      <c r="BC655" s="18">
        <v>51</v>
      </c>
      <c r="BD655" s="18">
        <v>85</v>
      </c>
      <c r="BE655" s="27">
        <f>LN(BD655/BC655)</f>
        <v>0.51082562376599072</v>
      </c>
      <c r="BF655" s="18">
        <v>96</v>
      </c>
      <c r="BG655" s="18">
        <v>136</v>
      </c>
      <c r="BH655" s="27">
        <f>LN(BG655/BF655)</f>
        <v>0.34830669426821581</v>
      </c>
      <c r="BI655" s="28">
        <v>3.7533593749999983</v>
      </c>
      <c r="BK655" s="49"/>
    </row>
    <row r="656" spans="1:63" ht="13.95" customHeight="1" x14ac:dyDescent="0.25">
      <c r="A656" s="22">
        <v>653</v>
      </c>
      <c r="B656" s="22">
        <v>73</v>
      </c>
      <c r="C656" s="22" t="s">
        <v>489</v>
      </c>
      <c r="D656" s="22" t="s">
        <v>17</v>
      </c>
      <c r="E656" s="23">
        <v>0.46</v>
      </c>
      <c r="F656" s="23" t="str">
        <f t="shared" si="244"/>
        <v>≤0.5</v>
      </c>
      <c r="G656" s="24">
        <v>8.1</v>
      </c>
      <c r="H656" s="23" t="str">
        <f t="shared" si="222"/>
        <v>&gt;7.0</v>
      </c>
      <c r="I656" s="23">
        <v>41</v>
      </c>
      <c r="J656" s="23" t="str">
        <f t="shared" si="245"/>
        <v>&gt;15</v>
      </c>
      <c r="K656" s="24">
        <v>11.206</v>
      </c>
      <c r="L656" s="23" t="str">
        <f t="shared" si="223"/>
        <v>10–20</v>
      </c>
      <c r="M656" s="18">
        <v>211.2</v>
      </c>
      <c r="N656" s="25" t="str">
        <f t="shared" si="224"/>
        <v>&gt;180</v>
      </c>
      <c r="O656" s="18">
        <v>35.42</v>
      </c>
      <c r="P656" s="25" t="str">
        <f t="shared" si="235"/>
        <v>26–44</v>
      </c>
      <c r="S656" s="22" t="s">
        <v>8</v>
      </c>
      <c r="T656" s="40">
        <v>1.28</v>
      </c>
      <c r="U656" s="25" t="str">
        <f t="shared" si="246"/>
        <v>&lt;1.5</v>
      </c>
      <c r="V656" s="48">
        <v>0.107</v>
      </c>
      <c r="W656" s="25" t="str">
        <f t="shared" si="219"/>
        <v>0.07–0.11</v>
      </c>
      <c r="X656" s="22">
        <v>1</v>
      </c>
      <c r="Y656" s="22">
        <v>0</v>
      </c>
      <c r="Z656" s="22">
        <v>0</v>
      </c>
      <c r="AA656" s="22">
        <v>0</v>
      </c>
      <c r="AB656" s="22">
        <v>1</v>
      </c>
      <c r="AC656" s="22">
        <v>0</v>
      </c>
      <c r="AD656" s="22">
        <f t="shared" si="242"/>
        <v>4</v>
      </c>
      <c r="AE656" s="22">
        <v>4</v>
      </c>
      <c r="AF656" s="23" t="str">
        <f t="shared" si="236"/>
        <v>&lt;2000</v>
      </c>
      <c r="AG656" s="18">
        <v>1557</v>
      </c>
      <c r="AH656" s="18">
        <v>1500</v>
      </c>
      <c r="AI656" s="27">
        <f t="shared" si="237"/>
        <v>-3.7295784743696894E-2</v>
      </c>
      <c r="AJ656" s="18">
        <v>4178.29</v>
      </c>
      <c r="AK656" s="18">
        <v>3959.5600000000004</v>
      </c>
      <c r="AL656" s="27">
        <f>LN(AK656/AJ656)</f>
        <v>-5.376916394507851E-2</v>
      </c>
      <c r="AM656" s="18">
        <v>5735.29</v>
      </c>
      <c r="AN656" s="18">
        <v>5459.56</v>
      </c>
      <c r="AO656" s="27">
        <f t="shared" si="243"/>
        <v>-4.9270115569614741E-2</v>
      </c>
      <c r="AP656" s="23" t="str">
        <f t="shared" si="215"/>
        <v>20–30</v>
      </c>
      <c r="AQ656" s="24">
        <v>28.825600000000001</v>
      </c>
      <c r="AR656" s="24">
        <v>43.558700000000002</v>
      </c>
      <c r="AS656" s="27">
        <f t="shared" si="216"/>
        <v>0.41284557252292614</v>
      </c>
      <c r="AT656" s="50"/>
      <c r="AU656" s="50"/>
      <c r="AV656" s="51"/>
      <c r="AW656" s="50">
        <v>16.73847355582717</v>
      </c>
      <c r="AX656" s="50">
        <v>39.746792781835893</v>
      </c>
      <c r="AY656" s="46">
        <f t="shared" si="247"/>
        <v>0.86481927764223787</v>
      </c>
      <c r="AZ656" s="18">
        <v>45</v>
      </c>
      <c r="BA656" s="18">
        <v>64</v>
      </c>
      <c r="BB656" s="27">
        <f t="shared" si="241"/>
        <v>0.35222059358935215</v>
      </c>
      <c r="BC656" s="18">
        <v>51</v>
      </c>
      <c r="BD656" s="18">
        <v>153</v>
      </c>
      <c r="BE656" s="27">
        <f>LN(BD656/BC656)</f>
        <v>1.0986122886681098</v>
      </c>
      <c r="BF656" s="18">
        <v>96</v>
      </c>
      <c r="BG656" s="18">
        <v>217</v>
      </c>
      <c r="BH656" s="27">
        <f>LN(BG656/BF656)</f>
        <v>0.81554916207262329</v>
      </c>
      <c r="BI656" s="28">
        <v>11.510234375</v>
      </c>
      <c r="BK656" s="49"/>
    </row>
    <row r="657" spans="1:63" ht="13.95" customHeight="1" x14ac:dyDescent="0.25">
      <c r="A657" s="22">
        <v>654</v>
      </c>
      <c r="B657" s="22">
        <v>73</v>
      </c>
      <c r="C657" s="22" t="s">
        <v>489</v>
      </c>
      <c r="D657" s="22" t="s">
        <v>17</v>
      </c>
      <c r="E657" s="23">
        <v>0.46</v>
      </c>
      <c r="F657" s="23" t="str">
        <f t="shared" si="244"/>
        <v>≤0.5</v>
      </c>
      <c r="G657" s="24">
        <v>8.1</v>
      </c>
      <c r="H657" s="23" t="str">
        <f t="shared" si="222"/>
        <v>&gt;7.0</v>
      </c>
      <c r="I657" s="23">
        <v>41</v>
      </c>
      <c r="J657" s="23" t="str">
        <f t="shared" si="245"/>
        <v>&gt;15</v>
      </c>
      <c r="K657" s="24">
        <v>11.206</v>
      </c>
      <c r="L657" s="23" t="str">
        <f t="shared" si="223"/>
        <v>10–20</v>
      </c>
      <c r="M657" s="18">
        <v>211.2</v>
      </c>
      <c r="N657" s="25" t="str">
        <f t="shared" si="224"/>
        <v>&gt;180</v>
      </c>
      <c r="O657" s="18">
        <v>35.42</v>
      </c>
      <c r="P657" s="25" t="str">
        <f t="shared" si="235"/>
        <v>26–44</v>
      </c>
      <c r="S657" s="22" t="s">
        <v>8</v>
      </c>
      <c r="T657" s="40">
        <v>1.28</v>
      </c>
      <c r="U657" s="25" t="str">
        <f t="shared" si="246"/>
        <v>&lt;1.5</v>
      </c>
      <c r="V657" s="48">
        <v>0.107</v>
      </c>
      <c r="W657" s="25" t="str">
        <f t="shared" si="219"/>
        <v>0.07–0.11</v>
      </c>
      <c r="X657" s="22">
        <v>2</v>
      </c>
      <c r="Y657" s="22">
        <v>1</v>
      </c>
      <c r="Z657" s="22">
        <v>0</v>
      </c>
      <c r="AA657" s="22">
        <v>0</v>
      </c>
      <c r="AB657" s="22">
        <v>1</v>
      </c>
      <c r="AC657" s="22">
        <v>0</v>
      </c>
      <c r="AD657" s="22">
        <f t="shared" si="242"/>
        <v>5</v>
      </c>
      <c r="AE657" s="22">
        <v>4</v>
      </c>
      <c r="AF657" s="23" t="str">
        <f t="shared" si="236"/>
        <v>&lt;2000</v>
      </c>
      <c r="AG657" s="18">
        <v>1557</v>
      </c>
      <c r="AH657" s="18">
        <v>1600</v>
      </c>
      <c r="AI657" s="27">
        <f t="shared" si="237"/>
        <v>2.7242736393874378E-2</v>
      </c>
      <c r="AJ657" s="18">
        <v>4178.29</v>
      </c>
      <c r="AK657" s="18">
        <v>4190.4399999999996</v>
      </c>
      <c r="AL657" s="27">
        <f>LN(AK657/AJ657)</f>
        <v>2.9036684267936316E-3</v>
      </c>
      <c r="AM657" s="18">
        <v>5735.29</v>
      </c>
      <c r="AN657" s="18">
        <v>5790.44</v>
      </c>
      <c r="AO657" s="27">
        <f t="shared" si="243"/>
        <v>9.5699657905024983E-3</v>
      </c>
      <c r="AP657" s="23" t="str">
        <f t="shared" si="215"/>
        <v>20–30</v>
      </c>
      <c r="AQ657" s="24">
        <v>28.825600000000001</v>
      </c>
      <c r="AR657" s="24">
        <v>38.113900000000001</v>
      </c>
      <c r="AS657" s="27">
        <f t="shared" si="216"/>
        <v>0.27931516379190291</v>
      </c>
      <c r="AT657" s="50"/>
      <c r="AU657" s="50"/>
      <c r="AV657" s="51"/>
      <c r="AW657" s="50">
        <v>16.73847355582717</v>
      </c>
      <c r="AX657" s="50">
        <v>30.222228362611478</v>
      </c>
      <c r="AY657" s="46">
        <f t="shared" si="247"/>
        <v>0.59086781666517518</v>
      </c>
      <c r="AZ657" s="18">
        <v>45</v>
      </c>
      <c r="BA657" s="18">
        <v>61</v>
      </c>
      <c r="BB657" s="27">
        <f t="shared" si="241"/>
        <v>0.30421137440299156</v>
      </c>
      <c r="BC657" s="18">
        <v>51</v>
      </c>
      <c r="BD657" s="18">
        <v>114</v>
      </c>
      <c r="BE657" s="27">
        <f>LN(BD657/BC657)</f>
        <v>0.80437281567016972</v>
      </c>
      <c r="BF657" s="18">
        <v>96</v>
      </c>
      <c r="BG657" s="18">
        <v>175</v>
      </c>
      <c r="BH657" s="27">
        <f>LN(BG657/BF657)</f>
        <v>0.6004377824556778</v>
      </c>
      <c r="BI657" s="28">
        <v>7.2564843749999994</v>
      </c>
      <c r="BK657" s="49"/>
    </row>
    <row r="658" spans="1:63" ht="13.95" customHeight="1" x14ac:dyDescent="0.25">
      <c r="A658" s="22">
        <v>655</v>
      </c>
      <c r="B658" s="22">
        <v>74</v>
      </c>
      <c r="C658" s="22" t="s">
        <v>539</v>
      </c>
      <c r="D658" s="32" t="s">
        <v>16</v>
      </c>
      <c r="E658" s="23">
        <v>1</v>
      </c>
      <c r="F658" s="23" t="str">
        <f t="shared" si="244"/>
        <v>&gt;0.5</v>
      </c>
      <c r="G658" s="24">
        <v>7.7</v>
      </c>
      <c r="H658" s="23" t="str">
        <f t="shared" si="222"/>
        <v>&gt;7.0</v>
      </c>
      <c r="I658" s="23">
        <v>9.7799999999999994</v>
      </c>
      <c r="J658" s="23" t="str">
        <f t="shared" si="245"/>
        <v>≤15</v>
      </c>
      <c r="K658" s="24">
        <v>13.2</v>
      </c>
      <c r="L658" s="23" t="str">
        <f t="shared" si="223"/>
        <v>10–20</v>
      </c>
      <c r="M658" s="18">
        <v>308</v>
      </c>
      <c r="N658" s="25" t="str">
        <f t="shared" si="224"/>
        <v>&gt;180</v>
      </c>
      <c r="S658" s="22" t="s">
        <v>8</v>
      </c>
      <c r="T658" s="40">
        <v>1.36</v>
      </c>
      <c r="U658" s="25" t="str">
        <f t="shared" si="246"/>
        <v>&lt;1.5</v>
      </c>
      <c r="V658" s="48">
        <v>0.5</v>
      </c>
      <c r="W658" s="25" t="str">
        <f t="shared" si="219"/>
        <v>&gt;0.11</v>
      </c>
      <c r="X658" s="22">
        <v>2</v>
      </c>
      <c r="Y658" s="22">
        <v>0</v>
      </c>
      <c r="Z658" s="22">
        <v>0</v>
      </c>
      <c r="AA658" s="22">
        <v>2</v>
      </c>
      <c r="AB658" s="22">
        <v>0</v>
      </c>
      <c r="AC658" s="22">
        <v>0</v>
      </c>
      <c r="AD658" s="22">
        <f t="shared" si="242"/>
        <v>3</v>
      </c>
      <c r="AE658" s="22">
        <v>3</v>
      </c>
      <c r="AT658" s="50"/>
      <c r="AU658" s="50"/>
      <c r="AV658" s="51"/>
      <c r="AW658" s="50"/>
      <c r="AX658" s="50"/>
      <c r="AY658" s="51"/>
      <c r="BK658" s="49"/>
    </row>
    <row r="659" spans="1:63" ht="13.95" customHeight="1" x14ac:dyDescent="0.25">
      <c r="A659" s="22">
        <v>656</v>
      </c>
      <c r="B659" s="22">
        <v>74</v>
      </c>
      <c r="C659" s="22" t="s">
        <v>539</v>
      </c>
      <c r="D659" s="32" t="s">
        <v>16</v>
      </c>
      <c r="E659" s="23">
        <v>1</v>
      </c>
      <c r="F659" s="23" t="str">
        <f t="shared" si="244"/>
        <v>&gt;0.5</v>
      </c>
      <c r="G659" s="24">
        <v>7.7</v>
      </c>
      <c r="H659" s="23" t="str">
        <f t="shared" si="222"/>
        <v>&gt;7.0</v>
      </c>
      <c r="I659" s="23">
        <v>9.7799999999999994</v>
      </c>
      <c r="J659" s="23" t="str">
        <f t="shared" si="245"/>
        <v>≤15</v>
      </c>
      <c r="K659" s="24">
        <v>13.2</v>
      </c>
      <c r="L659" s="23" t="str">
        <f t="shared" si="223"/>
        <v>10–20</v>
      </c>
      <c r="M659" s="18">
        <v>308</v>
      </c>
      <c r="N659" s="25" t="str">
        <f t="shared" si="224"/>
        <v>&gt;180</v>
      </c>
      <c r="S659" s="22" t="s">
        <v>8</v>
      </c>
      <c r="T659" s="40">
        <v>1.36</v>
      </c>
      <c r="U659" s="25" t="str">
        <f t="shared" si="246"/>
        <v>&lt;1.5</v>
      </c>
      <c r="V659" s="48">
        <v>0.5</v>
      </c>
      <c r="W659" s="25" t="str">
        <f t="shared" si="219"/>
        <v>&gt;0.11</v>
      </c>
      <c r="X659" s="22">
        <v>2</v>
      </c>
      <c r="Y659" s="22">
        <v>0</v>
      </c>
      <c r="Z659" s="22">
        <v>0</v>
      </c>
      <c r="AA659" s="22">
        <v>2</v>
      </c>
      <c r="AB659" s="22">
        <v>0</v>
      </c>
      <c r="AC659" s="22">
        <v>0</v>
      </c>
      <c r="AD659" s="22">
        <f t="shared" si="242"/>
        <v>3</v>
      </c>
      <c r="AE659" s="22">
        <v>3</v>
      </c>
      <c r="AT659" s="50"/>
      <c r="AU659" s="50"/>
      <c r="AV659" s="51"/>
      <c r="AW659" s="50"/>
      <c r="AX659" s="50"/>
      <c r="AY659" s="51"/>
      <c r="BK659" s="49"/>
    </row>
    <row r="660" spans="1:63" ht="13.95" customHeight="1" x14ac:dyDescent="0.25">
      <c r="A660" s="22">
        <v>657</v>
      </c>
      <c r="B660" s="22">
        <v>74</v>
      </c>
      <c r="C660" s="22" t="s">
        <v>539</v>
      </c>
      <c r="D660" s="32" t="s">
        <v>16</v>
      </c>
      <c r="E660" s="23">
        <v>1</v>
      </c>
      <c r="F660" s="23" t="str">
        <f t="shared" si="244"/>
        <v>&gt;0.5</v>
      </c>
      <c r="G660" s="24">
        <v>7.7</v>
      </c>
      <c r="H660" s="23" t="str">
        <f t="shared" si="222"/>
        <v>&gt;7.0</v>
      </c>
      <c r="I660" s="23">
        <v>9.7799999999999994</v>
      </c>
      <c r="J660" s="23" t="str">
        <f t="shared" si="245"/>
        <v>≤15</v>
      </c>
      <c r="K660" s="24">
        <v>13.2</v>
      </c>
      <c r="L660" s="23" t="str">
        <f t="shared" si="223"/>
        <v>10–20</v>
      </c>
      <c r="M660" s="18">
        <v>308</v>
      </c>
      <c r="N660" s="25" t="str">
        <f t="shared" si="224"/>
        <v>&gt;180</v>
      </c>
      <c r="S660" s="22" t="s">
        <v>8</v>
      </c>
      <c r="T660" s="40">
        <v>1.36</v>
      </c>
      <c r="U660" s="25" t="str">
        <f t="shared" si="246"/>
        <v>&lt;1.5</v>
      </c>
      <c r="V660" s="48">
        <v>0.5</v>
      </c>
      <c r="W660" s="25" t="str">
        <f t="shared" si="219"/>
        <v>&gt;0.11</v>
      </c>
      <c r="X660" s="22">
        <v>2</v>
      </c>
      <c r="Y660" s="22">
        <v>0</v>
      </c>
      <c r="Z660" s="22">
        <v>0</v>
      </c>
      <c r="AA660" s="22">
        <v>2</v>
      </c>
      <c r="AB660" s="22">
        <v>0</v>
      </c>
      <c r="AC660" s="22">
        <v>0</v>
      </c>
      <c r="AD660" s="22">
        <f t="shared" si="242"/>
        <v>3</v>
      </c>
      <c r="AE660" s="22">
        <v>3</v>
      </c>
      <c r="AT660" s="50"/>
      <c r="AU660" s="50"/>
      <c r="AV660" s="51"/>
      <c r="AW660" s="50"/>
      <c r="AX660" s="50"/>
      <c r="AY660" s="51"/>
      <c r="BK660" s="49"/>
    </row>
    <row r="661" spans="1:63" ht="13.95" customHeight="1" x14ac:dyDescent="0.25">
      <c r="A661" s="22">
        <v>658</v>
      </c>
      <c r="B661" s="22">
        <v>74</v>
      </c>
      <c r="C661" s="22" t="s">
        <v>539</v>
      </c>
      <c r="D661" s="32" t="s">
        <v>16</v>
      </c>
      <c r="E661" s="23">
        <v>1</v>
      </c>
      <c r="F661" s="23" t="str">
        <f t="shared" si="244"/>
        <v>&gt;0.5</v>
      </c>
      <c r="G661" s="24">
        <v>7.7</v>
      </c>
      <c r="H661" s="23" t="str">
        <f t="shared" si="222"/>
        <v>&gt;7.0</v>
      </c>
      <c r="I661" s="23">
        <v>9.7799999999999994</v>
      </c>
      <c r="J661" s="23" t="str">
        <f t="shared" si="245"/>
        <v>≤15</v>
      </c>
      <c r="K661" s="24">
        <v>13.2</v>
      </c>
      <c r="L661" s="23" t="str">
        <f t="shared" si="223"/>
        <v>10–20</v>
      </c>
      <c r="M661" s="18">
        <v>308</v>
      </c>
      <c r="N661" s="25" t="str">
        <f t="shared" si="224"/>
        <v>&gt;180</v>
      </c>
      <c r="S661" s="22" t="s">
        <v>8</v>
      </c>
      <c r="T661" s="40">
        <v>1.36</v>
      </c>
      <c r="U661" s="25" t="str">
        <f t="shared" si="246"/>
        <v>&lt;1.5</v>
      </c>
      <c r="V661" s="48">
        <v>0.5</v>
      </c>
      <c r="W661" s="25" t="str">
        <f t="shared" si="219"/>
        <v>&gt;0.11</v>
      </c>
      <c r="X661" s="22">
        <v>2</v>
      </c>
      <c r="Y661" s="22">
        <v>0</v>
      </c>
      <c r="Z661" s="22">
        <v>0</v>
      </c>
      <c r="AA661" s="22">
        <v>2</v>
      </c>
      <c r="AB661" s="22">
        <v>0</v>
      </c>
      <c r="AC661" s="22">
        <v>0</v>
      </c>
      <c r="AD661" s="22">
        <f t="shared" si="242"/>
        <v>3</v>
      </c>
      <c r="AE661" s="22">
        <v>3</v>
      </c>
      <c r="AT661" s="50"/>
      <c r="AU661" s="50"/>
      <c r="AV661" s="51"/>
      <c r="AW661" s="50"/>
      <c r="AX661" s="50"/>
      <c r="AY661" s="51"/>
      <c r="BK661" s="49"/>
    </row>
    <row r="662" spans="1:63" ht="13.95" customHeight="1" x14ac:dyDescent="0.25">
      <c r="A662" s="22">
        <v>659</v>
      </c>
      <c r="B662" s="22">
        <v>74</v>
      </c>
      <c r="C662" s="22" t="s">
        <v>539</v>
      </c>
      <c r="D662" s="32" t="s">
        <v>16</v>
      </c>
      <c r="E662" s="23">
        <v>1</v>
      </c>
      <c r="F662" s="23" t="str">
        <f t="shared" si="244"/>
        <v>&gt;0.5</v>
      </c>
      <c r="G662" s="24">
        <v>7.7</v>
      </c>
      <c r="H662" s="23" t="str">
        <f t="shared" si="222"/>
        <v>&gt;7.0</v>
      </c>
      <c r="I662" s="23">
        <v>9.7799999999999994</v>
      </c>
      <c r="J662" s="23" t="str">
        <f t="shared" si="245"/>
        <v>≤15</v>
      </c>
      <c r="K662" s="24">
        <v>13.2</v>
      </c>
      <c r="L662" s="23" t="str">
        <f t="shared" si="223"/>
        <v>10–20</v>
      </c>
      <c r="M662" s="18">
        <v>308</v>
      </c>
      <c r="N662" s="25" t="str">
        <f t="shared" si="224"/>
        <v>&gt;180</v>
      </c>
      <c r="S662" s="22" t="s">
        <v>8</v>
      </c>
      <c r="T662" s="40">
        <v>1.36</v>
      </c>
      <c r="U662" s="25" t="str">
        <f t="shared" si="246"/>
        <v>&lt;1.5</v>
      </c>
      <c r="V662" s="48">
        <v>0.5</v>
      </c>
      <c r="W662" s="25" t="str">
        <f t="shared" si="219"/>
        <v>&gt;0.11</v>
      </c>
      <c r="X662" s="22">
        <v>2</v>
      </c>
      <c r="Y662" s="22">
        <v>0</v>
      </c>
      <c r="Z662" s="22">
        <v>0</v>
      </c>
      <c r="AA662" s="22">
        <v>2</v>
      </c>
      <c r="AB662" s="22">
        <v>0</v>
      </c>
      <c r="AC662" s="22">
        <v>0</v>
      </c>
      <c r="AD662" s="22">
        <f t="shared" si="242"/>
        <v>3</v>
      </c>
      <c r="AE662" s="22">
        <v>3</v>
      </c>
      <c r="AT662" s="50"/>
      <c r="AU662" s="50"/>
      <c r="AV662" s="51"/>
      <c r="AW662" s="50"/>
      <c r="AX662" s="50"/>
      <c r="AY662" s="51"/>
      <c r="BK662" s="49"/>
    </row>
    <row r="663" spans="1:63" ht="13.95" customHeight="1" x14ac:dyDescent="0.25">
      <c r="A663" s="22">
        <v>660</v>
      </c>
      <c r="B663" s="22">
        <v>74</v>
      </c>
      <c r="C663" s="22" t="s">
        <v>539</v>
      </c>
      <c r="D663" s="32" t="s">
        <v>16</v>
      </c>
      <c r="E663" s="23">
        <v>1</v>
      </c>
      <c r="F663" s="23" t="str">
        <f t="shared" si="244"/>
        <v>&gt;0.5</v>
      </c>
      <c r="G663" s="24">
        <v>7.7</v>
      </c>
      <c r="H663" s="23" t="str">
        <f t="shared" si="222"/>
        <v>&gt;7.0</v>
      </c>
      <c r="I663" s="23">
        <v>9.7799999999999994</v>
      </c>
      <c r="J663" s="23" t="str">
        <f t="shared" si="245"/>
        <v>≤15</v>
      </c>
      <c r="K663" s="24">
        <v>13.2</v>
      </c>
      <c r="L663" s="23" t="str">
        <f t="shared" si="223"/>
        <v>10–20</v>
      </c>
      <c r="M663" s="18">
        <v>308</v>
      </c>
      <c r="N663" s="25" t="str">
        <f t="shared" si="224"/>
        <v>&gt;180</v>
      </c>
      <c r="S663" s="22" t="s">
        <v>8</v>
      </c>
      <c r="T663" s="40">
        <v>1.36</v>
      </c>
      <c r="U663" s="25" t="str">
        <f t="shared" si="246"/>
        <v>&lt;1.5</v>
      </c>
      <c r="V663" s="48">
        <v>0.5</v>
      </c>
      <c r="W663" s="25" t="str">
        <f t="shared" si="219"/>
        <v>&gt;0.11</v>
      </c>
      <c r="X663" s="22">
        <v>2</v>
      </c>
      <c r="Y663" s="22">
        <v>0</v>
      </c>
      <c r="Z663" s="22">
        <v>0</v>
      </c>
      <c r="AA663" s="22">
        <v>2</v>
      </c>
      <c r="AB663" s="22">
        <v>0</v>
      </c>
      <c r="AC663" s="22">
        <v>0</v>
      </c>
      <c r="AD663" s="22">
        <f t="shared" si="242"/>
        <v>3</v>
      </c>
      <c r="AE663" s="22">
        <v>3</v>
      </c>
      <c r="AT663" s="50"/>
      <c r="AU663" s="50"/>
      <c r="AV663" s="51"/>
      <c r="AW663" s="50"/>
      <c r="AX663" s="50"/>
      <c r="AY663" s="51"/>
      <c r="BK663" s="49"/>
    </row>
    <row r="664" spans="1:63" ht="13.95" customHeight="1" x14ac:dyDescent="0.25">
      <c r="A664" s="22">
        <v>661</v>
      </c>
      <c r="B664" s="22">
        <v>74</v>
      </c>
      <c r="C664" s="22" t="s">
        <v>539</v>
      </c>
      <c r="D664" s="32" t="s">
        <v>16</v>
      </c>
      <c r="E664" s="23">
        <v>1</v>
      </c>
      <c r="F664" s="23" t="str">
        <f t="shared" si="244"/>
        <v>&gt;0.5</v>
      </c>
      <c r="G664" s="24">
        <v>7.7</v>
      </c>
      <c r="H664" s="23" t="str">
        <f t="shared" si="222"/>
        <v>&gt;7.0</v>
      </c>
      <c r="I664" s="23">
        <v>9.7799999999999994</v>
      </c>
      <c r="J664" s="23" t="str">
        <f t="shared" si="245"/>
        <v>≤15</v>
      </c>
      <c r="K664" s="24">
        <v>13.2</v>
      </c>
      <c r="L664" s="23" t="str">
        <f t="shared" si="223"/>
        <v>10–20</v>
      </c>
      <c r="M664" s="18">
        <v>308</v>
      </c>
      <c r="N664" s="25" t="str">
        <f t="shared" si="224"/>
        <v>&gt;180</v>
      </c>
      <c r="S664" s="22" t="s">
        <v>8</v>
      </c>
      <c r="T664" s="40">
        <v>1.36</v>
      </c>
      <c r="U664" s="25" t="str">
        <f t="shared" si="246"/>
        <v>&lt;1.5</v>
      </c>
      <c r="V664" s="48">
        <v>0.5</v>
      </c>
      <c r="W664" s="25" t="str">
        <f t="shared" si="219"/>
        <v>&gt;0.11</v>
      </c>
      <c r="X664" s="22">
        <v>2</v>
      </c>
      <c r="Y664" s="22">
        <v>0</v>
      </c>
      <c r="Z664" s="22">
        <v>0</v>
      </c>
      <c r="AA664" s="22">
        <v>2</v>
      </c>
      <c r="AB664" s="22">
        <v>0</v>
      </c>
      <c r="AC664" s="22">
        <v>0</v>
      </c>
      <c r="AD664" s="22">
        <f t="shared" si="242"/>
        <v>3</v>
      </c>
      <c r="AE664" s="22">
        <v>3</v>
      </c>
      <c r="AT664" s="50"/>
      <c r="AU664" s="50"/>
      <c r="AV664" s="51"/>
      <c r="AW664" s="50"/>
      <c r="AX664" s="50"/>
      <c r="AY664" s="51"/>
      <c r="BK664" s="49"/>
    </row>
    <row r="665" spans="1:63" ht="13.95" customHeight="1" x14ac:dyDescent="0.25">
      <c r="A665" s="22">
        <v>662</v>
      </c>
      <c r="B665" s="22">
        <v>74</v>
      </c>
      <c r="C665" s="22" t="s">
        <v>539</v>
      </c>
      <c r="D665" s="32" t="s">
        <v>16</v>
      </c>
      <c r="E665" s="23">
        <v>1</v>
      </c>
      <c r="F665" s="23" t="str">
        <f t="shared" si="244"/>
        <v>&gt;0.5</v>
      </c>
      <c r="G665" s="24">
        <v>7.7</v>
      </c>
      <c r="H665" s="23" t="str">
        <f t="shared" si="222"/>
        <v>&gt;7.0</v>
      </c>
      <c r="I665" s="23">
        <v>9.7799999999999994</v>
      </c>
      <c r="J665" s="23" t="str">
        <f t="shared" si="245"/>
        <v>≤15</v>
      </c>
      <c r="K665" s="24">
        <v>13.2</v>
      </c>
      <c r="L665" s="23" t="str">
        <f t="shared" si="223"/>
        <v>10–20</v>
      </c>
      <c r="M665" s="18">
        <v>308</v>
      </c>
      <c r="N665" s="25" t="str">
        <f t="shared" si="224"/>
        <v>&gt;180</v>
      </c>
      <c r="S665" s="22" t="s">
        <v>8</v>
      </c>
      <c r="T665" s="40">
        <v>1.36</v>
      </c>
      <c r="U665" s="25" t="str">
        <f t="shared" si="246"/>
        <v>&lt;1.5</v>
      </c>
      <c r="V665" s="48">
        <v>0.5</v>
      </c>
      <c r="W665" s="25" t="str">
        <f t="shared" ref="W665:W689" si="248">IF(V665&gt;0.114,"&gt;0.11", IF(V665&gt;0.068,"0.07–0.11","&lt;0.07" ))</f>
        <v>&gt;0.11</v>
      </c>
      <c r="X665" s="22">
        <v>2</v>
      </c>
      <c r="Y665" s="22">
        <v>0</v>
      </c>
      <c r="Z665" s="22">
        <v>0</v>
      </c>
      <c r="AA665" s="22">
        <v>2</v>
      </c>
      <c r="AB665" s="22">
        <v>0</v>
      </c>
      <c r="AC665" s="22">
        <v>0</v>
      </c>
      <c r="AD665" s="22">
        <f t="shared" si="242"/>
        <v>3</v>
      </c>
      <c r="AE665" s="22">
        <v>3</v>
      </c>
      <c r="AT665" s="50"/>
      <c r="AU665" s="50"/>
      <c r="AV665" s="51"/>
      <c r="AW665" s="50"/>
      <c r="AX665" s="50"/>
      <c r="AY665" s="51"/>
      <c r="BK665" s="49"/>
    </row>
    <row r="666" spans="1:63" ht="13.95" customHeight="1" x14ac:dyDescent="0.25">
      <c r="A666" s="22">
        <v>663</v>
      </c>
      <c r="B666" s="22">
        <v>74</v>
      </c>
      <c r="C666" s="22" t="s">
        <v>539</v>
      </c>
      <c r="D666" s="32" t="s">
        <v>16</v>
      </c>
      <c r="E666" s="23">
        <v>1</v>
      </c>
      <c r="F666" s="23" t="str">
        <f t="shared" si="244"/>
        <v>&gt;0.5</v>
      </c>
      <c r="G666" s="24">
        <v>7.7</v>
      </c>
      <c r="H666" s="23" t="str">
        <f t="shared" si="222"/>
        <v>&gt;7.0</v>
      </c>
      <c r="I666" s="23">
        <v>9.7799999999999994</v>
      </c>
      <c r="J666" s="23" t="str">
        <f t="shared" si="245"/>
        <v>≤15</v>
      </c>
      <c r="K666" s="24">
        <v>13.2</v>
      </c>
      <c r="L666" s="23" t="str">
        <f t="shared" si="223"/>
        <v>10–20</v>
      </c>
      <c r="M666" s="18">
        <v>308</v>
      </c>
      <c r="N666" s="25" t="str">
        <f t="shared" si="224"/>
        <v>&gt;180</v>
      </c>
      <c r="S666" s="22" t="s">
        <v>8</v>
      </c>
      <c r="T666" s="40">
        <v>1.36</v>
      </c>
      <c r="U666" s="25" t="str">
        <f t="shared" si="246"/>
        <v>&lt;1.5</v>
      </c>
      <c r="V666" s="48">
        <v>0.5</v>
      </c>
      <c r="W666" s="25" t="str">
        <f t="shared" si="248"/>
        <v>&gt;0.11</v>
      </c>
      <c r="X666" s="22">
        <v>2</v>
      </c>
      <c r="Y666" s="22">
        <v>0</v>
      </c>
      <c r="Z666" s="22">
        <v>0</v>
      </c>
      <c r="AA666" s="22">
        <v>2</v>
      </c>
      <c r="AB666" s="22">
        <v>0</v>
      </c>
      <c r="AC666" s="22">
        <v>0</v>
      </c>
      <c r="AD666" s="22">
        <f t="shared" si="242"/>
        <v>3</v>
      </c>
      <c r="AE666" s="22">
        <v>3</v>
      </c>
      <c r="AT666" s="50"/>
      <c r="AU666" s="50"/>
      <c r="AV666" s="51"/>
      <c r="AW666" s="50"/>
      <c r="AX666" s="50"/>
      <c r="AY666" s="51"/>
      <c r="BK666" s="49"/>
    </row>
    <row r="667" spans="1:63" ht="13.95" customHeight="1" x14ac:dyDescent="0.25">
      <c r="A667" s="22">
        <v>664</v>
      </c>
      <c r="B667" s="22">
        <v>74</v>
      </c>
      <c r="C667" s="22" t="s">
        <v>539</v>
      </c>
      <c r="D667" s="32" t="s">
        <v>16</v>
      </c>
      <c r="E667" s="23">
        <v>1</v>
      </c>
      <c r="F667" s="23" t="str">
        <f t="shared" si="244"/>
        <v>&gt;0.5</v>
      </c>
      <c r="G667" s="24">
        <v>7.7</v>
      </c>
      <c r="H667" s="23" t="str">
        <f t="shared" si="222"/>
        <v>&gt;7.0</v>
      </c>
      <c r="I667" s="23">
        <v>9.7799999999999994</v>
      </c>
      <c r="J667" s="23" t="str">
        <f t="shared" si="245"/>
        <v>≤15</v>
      </c>
      <c r="K667" s="24">
        <v>13.2</v>
      </c>
      <c r="L667" s="23" t="str">
        <f t="shared" si="223"/>
        <v>10–20</v>
      </c>
      <c r="M667" s="18">
        <v>308</v>
      </c>
      <c r="N667" s="25" t="str">
        <f t="shared" si="224"/>
        <v>&gt;180</v>
      </c>
      <c r="S667" s="22" t="s">
        <v>8</v>
      </c>
      <c r="T667" s="40">
        <v>1.36</v>
      </c>
      <c r="U667" s="25" t="str">
        <f t="shared" si="246"/>
        <v>&lt;1.5</v>
      </c>
      <c r="V667" s="48">
        <v>0.5</v>
      </c>
      <c r="W667" s="25" t="str">
        <f t="shared" si="248"/>
        <v>&gt;0.11</v>
      </c>
      <c r="X667" s="22">
        <v>2</v>
      </c>
      <c r="Y667" s="22">
        <v>0</v>
      </c>
      <c r="Z667" s="22">
        <v>0</v>
      </c>
      <c r="AA667" s="22">
        <v>2</v>
      </c>
      <c r="AB667" s="22">
        <v>0</v>
      </c>
      <c r="AC667" s="22">
        <v>0</v>
      </c>
      <c r="AD667" s="22">
        <f t="shared" si="242"/>
        <v>3</v>
      </c>
      <c r="AE667" s="22">
        <v>3</v>
      </c>
      <c r="AT667" s="50"/>
      <c r="AU667" s="50"/>
      <c r="AV667" s="51"/>
      <c r="AW667" s="50"/>
      <c r="AX667" s="50"/>
      <c r="AY667" s="51"/>
      <c r="BK667" s="49"/>
    </row>
    <row r="668" spans="1:63" ht="13.95" customHeight="1" x14ac:dyDescent="0.25">
      <c r="A668" s="22">
        <v>665</v>
      </c>
      <c r="B668" s="22">
        <v>74</v>
      </c>
      <c r="C668" s="22" t="s">
        <v>539</v>
      </c>
      <c r="D668" s="32" t="s">
        <v>16</v>
      </c>
      <c r="E668" s="23">
        <v>1</v>
      </c>
      <c r="F668" s="23" t="str">
        <f t="shared" si="244"/>
        <v>&gt;0.5</v>
      </c>
      <c r="G668" s="24">
        <v>7.7</v>
      </c>
      <c r="H668" s="23" t="str">
        <f t="shared" si="222"/>
        <v>&gt;7.0</v>
      </c>
      <c r="I668" s="23">
        <v>9.7799999999999994</v>
      </c>
      <c r="J668" s="23" t="str">
        <f t="shared" si="245"/>
        <v>≤15</v>
      </c>
      <c r="K668" s="24">
        <v>13.2</v>
      </c>
      <c r="L668" s="23" t="str">
        <f t="shared" si="223"/>
        <v>10–20</v>
      </c>
      <c r="M668" s="18">
        <v>308</v>
      </c>
      <c r="N668" s="25" t="str">
        <f t="shared" si="224"/>
        <v>&gt;180</v>
      </c>
      <c r="S668" s="22" t="s">
        <v>8</v>
      </c>
      <c r="T668" s="40">
        <v>1.36</v>
      </c>
      <c r="U668" s="25" t="str">
        <f t="shared" si="246"/>
        <v>&lt;1.5</v>
      </c>
      <c r="V668" s="48">
        <v>0.5</v>
      </c>
      <c r="W668" s="25" t="str">
        <f t="shared" si="248"/>
        <v>&gt;0.11</v>
      </c>
      <c r="X668" s="22">
        <v>2</v>
      </c>
      <c r="Y668" s="22">
        <v>0</v>
      </c>
      <c r="Z668" s="22">
        <v>0</v>
      </c>
      <c r="AA668" s="22">
        <v>2</v>
      </c>
      <c r="AB668" s="22">
        <v>0</v>
      </c>
      <c r="AC668" s="22">
        <v>0</v>
      </c>
      <c r="AD668" s="22">
        <f t="shared" si="242"/>
        <v>3</v>
      </c>
      <c r="AE668" s="22">
        <v>3</v>
      </c>
      <c r="AT668" s="50"/>
      <c r="AU668" s="50"/>
      <c r="AV668" s="51"/>
      <c r="AW668" s="50"/>
      <c r="AX668" s="50"/>
      <c r="AY668" s="51"/>
      <c r="BK668" s="49"/>
    </row>
    <row r="669" spans="1:63" ht="13.95" customHeight="1" x14ac:dyDescent="0.25">
      <c r="A669" s="22">
        <v>666</v>
      </c>
      <c r="B669" s="22">
        <v>74</v>
      </c>
      <c r="C669" s="22" t="s">
        <v>539</v>
      </c>
      <c r="D669" s="32" t="s">
        <v>16</v>
      </c>
      <c r="E669" s="23">
        <v>1</v>
      </c>
      <c r="F669" s="23" t="str">
        <f t="shared" si="244"/>
        <v>&gt;0.5</v>
      </c>
      <c r="G669" s="24">
        <v>7.7</v>
      </c>
      <c r="H669" s="23" t="str">
        <f t="shared" ref="H669:H732" si="249">IF(G669&gt;7,"&gt;7.0","≤7.0")</f>
        <v>&gt;7.0</v>
      </c>
      <c r="I669" s="23">
        <v>9.7799999999999994</v>
      </c>
      <c r="J669" s="23" t="str">
        <f t="shared" si="245"/>
        <v>≤15</v>
      </c>
      <c r="K669" s="24">
        <v>13.2</v>
      </c>
      <c r="L669" s="23" t="str">
        <f t="shared" si="223"/>
        <v>10–20</v>
      </c>
      <c r="M669" s="18">
        <v>308</v>
      </c>
      <c r="N669" s="25" t="str">
        <f t="shared" si="224"/>
        <v>&gt;180</v>
      </c>
      <c r="S669" s="22" t="s">
        <v>8</v>
      </c>
      <c r="T669" s="40">
        <v>1.36</v>
      </c>
      <c r="U669" s="25" t="str">
        <f t="shared" si="246"/>
        <v>&lt;1.5</v>
      </c>
      <c r="V669" s="48">
        <v>0.5</v>
      </c>
      <c r="W669" s="25" t="str">
        <f t="shared" si="248"/>
        <v>&gt;0.11</v>
      </c>
      <c r="X669" s="22">
        <v>2</v>
      </c>
      <c r="Y669" s="22">
        <v>0</v>
      </c>
      <c r="Z669" s="22">
        <v>0</v>
      </c>
      <c r="AA669" s="22">
        <v>2</v>
      </c>
      <c r="AB669" s="22">
        <v>0</v>
      </c>
      <c r="AC669" s="22">
        <v>0</v>
      </c>
      <c r="AD669" s="22">
        <f t="shared" si="242"/>
        <v>3</v>
      </c>
      <c r="AE669" s="22">
        <v>3</v>
      </c>
      <c r="AT669" s="50"/>
      <c r="AU669" s="50"/>
      <c r="AV669" s="51"/>
      <c r="AW669" s="50"/>
      <c r="AX669" s="50"/>
      <c r="AY669" s="51"/>
      <c r="BK669" s="49"/>
    </row>
    <row r="670" spans="1:63" ht="13.95" customHeight="1" x14ac:dyDescent="0.25">
      <c r="A670" s="22">
        <v>667</v>
      </c>
      <c r="B670" s="22">
        <v>74</v>
      </c>
      <c r="C670" s="22" t="s">
        <v>539</v>
      </c>
      <c r="D670" s="32" t="s">
        <v>16</v>
      </c>
      <c r="E670" s="23">
        <v>1</v>
      </c>
      <c r="F670" s="23" t="str">
        <f t="shared" si="244"/>
        <v>&gt;0.5</v>
      </c>
      <c r="G670" s="24">
        <v>7.7</v>
      </c>
      <c r="H670" s="23" t="str">
        <f t="shared" si="249"/>
        <v>&gt;7.0</v>
      </c>
      <c r="I670" s="23">
        <v>9.7799999999999994</v>
      </c>
      <c r="J670" s="23" t="str">
        <f t="shared" si="245"/>
        <v>≤15</v>
      </c>
      <c r="K670" s="24">
        <v>13.2</v>
      </c>
      <c r="L670" s="23" t="str">
        <f t="shared" si="223"/>
        <v>10–20</v>
      </c>
      <c r="M670" s="18">
        <v>308</v>
      </c>
      <c r="N670" s="25" t="str">
        <f t="shared" si="224"/>
        <v>&gt;180</v>
      </c>
      <c r="S670" s="22" t="s">
        <v>8</v>
      </c>
      <c r="T670" s="40">
        <v>1.36</v>
      </c>
      <c r="U670" s="25" t="str">
        <f t="shared" si="246"/>
        <v>&lt;1.5</v>
      </c>
      <c r="V670" s="48">
        <v>0.5</v>
      </c>
      <c r="W670" s="25" t="str">
        <f t="shared" si="248"/>
        <v>&gt;0.11</v>
      </c>
      <c r="X670" s="22">
        <v>2</v>
      </c>
      <c r="Y670" s="22">
        <v>0</v>
      </c>
      <c r="Z670" s="22">
        <v>0</v>
      </c>
      <c r="AA670" s="22">
        <v>2</v>
      </c>
      <c r="AB670" s="22">
        <v>0</v>
      </c>
      <c r="AC670" s="22">
        <v>0</v>
      </c>
      <c r="AD670" s="22">
        <f t="shared" si="242"/>
        <v>3</v>
      </c>
      <c r="AE670" s="22">
        <v>3</v>
      </c>
      <c r="AT670" s="50"/>
      <c r="AU670" s="50"/>
      <c r="AV670" s="51"/>
      <c r="AW670" s="50"/>
      <c r="AX670" s="50"/>
      <c r="AY670" s="51"/>
      <c r="BK670" s="49"/>
    </row>
    <row r="671" spans="1:63" ht="13.95" customHeight="1" x14ac:dyDescent="0.25">
      <c r="A671" s="22">
        <v>668</v>
      </c>
      <c r="B671" s="22">
        <v>74</v>
      </c>
      <c r="C671" s="22" t="s">
        <v>539</v>
      </c>
      <c r="D671" s="32" t="s">
        <v>16</v>
      </c>
      <c r="E671" s="23">
        <v>1</v>
      </c>
      <c r="F671" s="23" t="str">
        <f t="shared" si="244"/>
        <v>&gt;0.5</v>
      </c>
      <c r="G671" s="24">
        <v>7.7</v>
      </c>
      <c r="H671" s="23" t="str">
        <f t="shared" si="249"/>
        <v>&gt;7.0</v>
      </c>
      <c r="I671" s="23">
        <v>9.7799999999999994</v>
      </c>
      <c r="J671" s="23" t="str">
        <f t="shared" si="245"/>
        <v>≤15</v>
      </c>
      <c r="K671" s="24">
        <v>13.2</v>
      </c>
      <c r="L671" s="23" t="str">
        <f t="shared" ref="L671:L734" si="250">IF(K671&gt;20,"&gt;20",IF(K671&gt;10,"10–20","&lt;10"))</f>
        <v>10–20</v>
      </c>
      <c r="M671" s="18">
        <v>308</v>
      </c>
      <c r="N671" s="25" t="str">
        <f t="shared" ref="N671:N682" si="251">IF(M671&gt;180,"&gt;180", IF(M671&gt;110,"110–180","&lt;110" ))</f>
        <v>&gt;180</v>
      </c>
      <c r="S671" s="22" t="s">
        <v>8</v>
      </c>
      <c r="T671" s="40">
        <v>1.36</v>
      </c>
      <c r="U671" s="25" t="str">
        <f t="shared" si="246"/>
        <v>&lt;1.5</v>
      </c>
      <c r="V671" s="48">
        <v>0.5</v>
      </c>
      <c r="W671" s="25" t="str">
        <f t="shared" si="248"/>
        <v>&gt;0.11</v>
      </c>
      <c r="X671" s="22">
        <v>2</v>
      </c>
      <c r="Y671" s="22">
        <v>0</v>
      </c>
      <c r="Z671" s="22">
        <v>0</v>
      </c>
      <c r="AA671" s="22">
        <v>2</v>
      </c>
      <c r="AB671" s="22">
        <v>0</v>
      </c>
      <c r="AC671" s="22">
        <v>0</v>
      </c>
      <c r="AD671" s="22">
        <f t="shared" si="242"/>
        <v>3</v>
      </c>
      <c r="AE671" s="22">
        <v>3</v>
      </c>
      <c r="AT671" s="50"/>
      <c r="AU671" s="50"/>
      <c r="AV671" s="51"/>
      <c r="AW671" s="50"/>
      <c r="AX671" s="50"/>
      <c r="AY671" s="51"/>
      <c r="BK671" s="49"/>
    </row>
    <row r="672" spans="1:63" ht="13.95" customHeight="1" x14ac:dyDescent="0.25">
      <c r="A672" s="22">
        <v>669</v>
      </c>
      <c r="B672" s="22">
        <v>74</v>
      </c>
      <c r="C672" s="22" t="s">
        <v>539</v>
      </c>
      <c r="D672" s="32" t="s">
        <v>16</v>
      </c>
      <c r="E672" s="23">
        <v>1</v>
      </c>
      <c r="F672" s="23" t="str">
        <f t="shared" si="244"/>
        <v>&gt;0.5</v>
      </c>
      <c r="G672" s="24">
        <v>7.7</v>
      </c>
      <c r="H672" s="23" t="str">
        <f t="shared" si="249"/>
        <v>&gt;7.0</v>
      </c>
      <c r="I672" s="23">
        <v>9.7799999999999994</v>
      </c>
      <c r="J672" s="23" t="str">
        <f t="shared" si="245"/>
        <v>≤15</v>
      </c>
      <c r="K672" s="24">
        <v>13.2</v>
      </c>
      <c r="L672" s="23" t="str">
        <f t="shared" si="250"/>
        <v>10–20</v>
      </c>
      <c r="M672" s="18">
        <v>308</v>
      </c>
      <c r="N672" s="25" t="str">
        <f t="shared" si="251"/>
        <v>&gt;180</v>
      </c>
      <c r="S672" s="22" t="s">
        <v>8</v>
      </c>
      <c r="T672" s="40">
        <v>1.36</v>
      </c>
      <c r="U672" s="25" t="str">
        <f t="shared" si="246"/>
        <v>&lt;1.5</v>
      </c>
      <c r="V672" s="48">
        <v>0.5</v>
      </c>
      <c r="W672" s="25" t="str">
        <f t="shared" si="248"/>
        <v>&gt;0.11</v>
      </c>
      <c r="X672" s="22">
        <v>2</v>
      </c>
      <c r="Y672" s="22">
        <v>0</v>
      </c>
      <c r="Z672" s="22">
        <v>0</v>
      </c>
      <c r="AA672" s="22">
        <v>2</v>
      </c>
      <c r="AB672" s="22">
        <v>0</v>
      </c>
      <c r="AC672" s="22">
        <v>0</v>
      </c>
      <c r="AD672" s="22">
        <f t="shared" si="242"/>
        <v>3</v>
      </c>
      <c r="AE672" s="22">
        <v>3</v>
      </c>
      <c r="AT672" s="50"/>
      <c r="AU672" s="50"/>
      <c r="AV672" s="51"/>
      <c r="AW672" s="50"/>
      <c r="AX672" s="50"/>
      <c r="AY672" s="51"/>
      <c r="BK672" s="49"/>
    </row>
    <row r="673" spans="1:63" ht="13.95" customHeight="1" x14ac:dyDescent="0.25">
      <c r="A673" s="22">
        <v>670</v>
      </c>
      <c r="B673" s="22">
        <v>74</v>
      </c>
      <c r="C673" s="22" t="s">
        <v>539</v>
      </c>
      <c r="D673" s="32" t="s">
        <v>16</v>
      </c>
      <c r="E673" s="23">
        <v>1</v>
      </c>
      <c r="F673" s="23" t="str">
        <f t="shared" si="244"/>
        <v>&gt;0.5</v>
      </c>
      <c r="G673" s="24">
        <v>7.7</v>
      </c>
      <c r="H673" s="23" t="str">
        <f t="shared" si="249"/>
        <v>&gt;7.0</v>
      </c>
      <c r="I673" s="23">
        <v>9.7799999999999994</v>
      </c>
      <c r="J673" s="23" t="str">
        <f t="shared" si="245"/>
        <v>≤15</v>
      </c>
      <c r="K673" s="24">
        <v>13.2</v>
      </c>
      <c r="L673" s="23" t="str">
        <f t="shared" si="250"/>
        <v>10–20</v>
      </c>
      <c r="M673" s="18">
        <v>308</v>
      </c>
      <c r="N673" s="25" t="str">
        <f t="shared" si="251"/>
        <v>&gt;180</v>
      </c>
      <c r="S673" s="22" t="s">
        <v>8</v>
      </c>
      <c r="T673" s="40">
        <v>1.36</v>
      </c>
      <c r="U673" s="25" t="str">
        <f t="shared" si="246"/>
        <v>&lt;1.5</v>
      </c>
      <c r="V673" s="48">
        <v>0.5</v>
      </c>
      <c r="W673" s="25" t="str">
        <f t="shared" si="248"/>
        <v>&gt;0.11</v>
      </c>
      <c r="X673" s="22">
        <v>2</v>
      </c>
      <c r="Y673" s="22">
        <v>0</v>
      </c>
      <c r="Z673" s="22">
        <v>0</v>
      </c>
      <c r="AA673" s="22">
        <v>2</v>
      </c>
      <c r="AB673" s="22">
        <v>0</v>
      </c>
      <c r="AC673" s="22">
        <v>0</v>
      </c>
      <c r="AD673" s="22">
        <f t="shared" si="242"/>
        <v>3</v>
      </c>
      <c r="AE673" s="22">
        <v>3</v>
      </c>
      <c r="AT673" s="50"/>
      <c r="AU673" s="50"/>
      <c r="AV673" s="51"/>
      <c r="AW673" s="50"/>
      <c r="AX673" s="50"/>
      <c r="AY673" s="51"/>
      <c r="BK673" s="49"/>
    </row>
    <row r="674" spans="1:63" ht="13.95" customHeight="1" x14ac:dyDescent="0.25">
      <c r="A674" s="22">
        <v>671</v>
      </c>
      <c r="B674" s="22">
        <v>74</v>
      </c>
      <c r="C674" s="22" t="s">
        <v>539</v>
      </c>
      <c r="D674" s="32" t="s">
        <v>16</v>
      </c>
      <c r="E674" s="23">
        <v>1</v>
      </c>
      <c r="F674" s="23" t="str">
        <f t="shared" si="244"/>
        <v>&gt;0.5</v>
      </c>
      <c r="G674" s="24">
        <v>7.7</v>
      </c>
      <c r="H674" s="23" t="str">
        <f t="shared" si="249"/>
        <v>&gt;7.0</v>
      </c>
      <c r="I674" s="23">
        <v>9.7799999999999994</v>
      </c>
      <c r="J674" s="23" t="str">
        <f t="shared" si="245"/>
        <v>≤15</v>
      </c>
      <c r="K674" s="24">
        <v>13.2</v>
      </c>
      <c r="L674" s="23" t="str">
        <f t="shared" si="250"/>
        <v>10–20</v>
      </c>
      <c r="M674" s="18">
        <v>308</v>
      </c>
      <c r="N674" s="25" t="str">
        <f t="shared" si="251"/>
        <v>&gt;180</v>
      </c>
      <c r="S674" s="22" t="s">
        <v>8</v>
      </c>
      <c r="T674" s="40">
        <v>1.36</v>
      </c>
      <c r="U674" s="25" t="str">
        <f t="shared" si="246"/>
        <v>&lt;1.5</v>
      </c>
      <c r="V674" s="48">
        <v>0.5</v>
      </c>
      <c r="W674" s="25" t="str">
        <f t="shared" si="248"/>
        <v>&gt;0.11</v>
      </c>
      <c r="X674" s="22">
        <v>2</v>
      </c>
      <c r="Y674" s="22">
        <v>0</v>
      </c>
      <c r="Z674" s="22">
        <v>0</v>
      </c>
      <c r="AA674" s="22">
        <v>2</v>
      </c>
      <c r="AB674" s="22">
        <v>0</v>
      </c>
      <c r="AC674" s="22">
        <v>0</v>
      </c>
      <c r="AD674" s="22">
        <f t="shared" si="242"/>
        <v>3</v>
      </c>
      <c r="AE674" s="22">
        <v>3</v>
      </c>
      <c r="AT674" s="50"/>
      <c r="AU674" s="50"/>
      <c r="AV674" s="51"/>
      <c r="AW674" s="50"/>
      <c r="AX674" s="50"/>
      <c r="AY674" s="51"/>
      <c r="BK674" s="49"/>
    </row>
    <row r="675" spans="1:63" ht="13.95" customHeight="1" x14ac:dyDescent="0.25">
      <c r="A675" s="22">
        <v>672</v>
      </c>
      <c r="B675" s="22">
        <v>74</v>
      </c>
      <c r="C675" s="22" t="s">
        <v>539</v>
      </c>
      <c r="D675" s="32" t="s">
        <v>16</v>
      </c>
      <c r="E675" s="23">
        <v>1</v>
      </c>
      <c r="F675" s="23" t="str">
        <f t="shared" si="244"/>
        <v>&gt;0.5</v>
      </c>
      <c r="G675" s="24">
        <v>7.7</v>
      </c>
      <c r="H675" s="23" t="str">
        <f t="shared" si="249"/>
        <v>&gt;7.0</v>
      </c>
      <c r="I675" s="23">
        <v>9.7799999999999994</v>
      </c>
      <c r="J675" s="23" t="str">
        <f t="shared" si="245"/>
        <v>≤15</v>
      </c>
      <c r="K675" s="24">
        <v>13.2</v>
      </c>
      <c r="L675" s="23" t="str">
        <f t="shared" si="250"/>
        <v>10–20</v>
      </c>
      <c r="M675" s="18">
        <v>308</v>
      </c>
      <c r="N675" s="25" t="str">
        <f t="shared" si="251"/>
        <v>&gt;180</v>
      </c>
      <c r="S675" s="22" t="s">
        <v>8</v>
      </c>
      <c r="T675" s="40">
        <v>1.36</v>
      </c>
      <c r="U675" s="25" t="str">
        <f t="shared" si="246"/>
        <v>&lt;1.5</v>
      </c>
      <c r="V675" s="48">
        <v>0.5</v>
      </c>
      <c r="W675" s="25" t="str">
        <f t="shared" si="248"/>
        <v>&gt;0.11</v>
      </c>
      <c r="X675" s="22">
        <v>2</v>
      </c>
      <c r="Y675" s="22">
        <v>0</v>
      </c>
      <c r="Z675" s="22">
        <v>0</v>
      </c>
      <c r="AA675" s="22">
        <v>2</v>
      </c>
      <c r="AB675" s="22">
        <v>0</v>
      </c>
      <c r="AC675" s="22">
        <v>0</v>
      </c>
      <c r="AD675" s="22">
        <f t="shared" si="242"/>
        <v>3</v>
      </c>
      <c r="AE675" s="22">
        <v>3</v>
      </c>
      <c r="AT675" s="50"/>
      <c r="AU675" s="50"/>
      <c r="AV675" s="51"/>
      <c r="AW675" s="50"/>
      <c r="AX675" s="50"/>
      <c r="AY675" s="51"/>
      <c r="BK675" s="49"/>
    </row>
    <row r="676" spans="1:63" ht="13.95" customHeight="1" x14ac:dyDescent="0.25">
      <c r="A676" s="22">
        <v>673</v>
      </c>
      <c r="B676" s="22">
        <v>74</v>
      </c>
      <c r="C676" s="22" t="s">
        <v>539</v>
      </c>
      <c r="D676" s="32" t="s">
        <v>16</v>
      </c>
      <c r="E676" s="23">
        <v>1</v>
      </c>
      <c r="F676" s="23" t="str">
        <f t="shared" si="244"/>
        <v>&gt;0.5</v>
      </c>
      <c r="G676" s="24">
        <v>7.7</v>
      </c>
      <c r="H676" s="23" t="str">
        <f t="shared" si="249"/>
        <v>&gt;7.0</v>
      </c>
      <c r="I676" s="23">
        <v>9.7799999999999994</v>
      </c>
      <c r="J676" s="23" t="str">
        <f t="shared" si="245"/>
        <v>≤15</v>
      </c>
      <c r="K676" s="24">
        <v>13.2</v>
      </c>
      <c r="L676" s="23" t="str">
        <f t="shared" si="250"/>
        <v>10–20</v>
      </c>
      <c r="M676" s="18">
        <v>308</v>
      </c>
      <c r="N676" s="25" t="str">
        <f t="shared" si="251"/>
        <v>&gt;180</v>
      </c>
      <c r="S676" s="22" t="s">
        <v>8</v>
      </c>
      <c r="T676" s="40">
        <v>1.36</v>
      </c>
      <c r="U676" s="25" t="str">
        <f t="shared" si="246"/>
        <v>&lt;1.5</v>
      </c>
      <c r="V676" s="48">
        <v>0.5</v>
      </c>
      <c r="W676" s="25" t="str">
        <f t="shared" si="248"/>
        <v>&gt;0.11</v>
      </c>
      <c r="X676" s="22">
        <v>2</v>
      </c>
      <c r="Y676" s="22">
        <v>0</v>
      </c>
      <c r="Z676" s="22">
        <v>0</v>
      </c>
      <c r="AA676" s="22">
        <v>2</v>
      </c>
      <c r="AB676" s="22">
        <v>0</v>
      </c>
      <c r="AC676" s="22">
        <v>0</v>
      </c>
      <c r="AD676" s="22">
        <f t="shared" si="242"/>
        <v>3</v>
      </c>
      <c r="AE676" s="22">
        <v>3</v>
      </c>
      <c r="AT676" s="50"/>
      <c r="AU676" s="50"/>
      <c r="AV676" s="51"/>
      <c r="AW676" s="50"/>
      <c r="AX676" s="50"/>
      <c r="AY676" s="51"/>
      <c r="BK676" s="49"/>
    </row>
    <row r="677" spans="1:63" ht="13.95" customHeight="1" x14ac:dyDescent="0.25">
      <c r="A677" s="22">
        <v>674</v>
      </c>
      <c r="B677" s="22">
        <v>74</v>
      </c>
      <c r="C677" s="22" t="s">
        <v>539</v>
      </c>
      <c r="D677" s="32" t="s">
        <v>16</v>
      </c>
      <c r="E677" s="23">
        <v>1</v>
      </c>
      <c r="F677" s="23" t="str">
        <f t="shared" si="244"/>
        <v>&gt;0.5</v>
      </c>
      <c r="G677" s="24">
        <v>7.7</v>
      </c>
      <c r="H677" s="23" t="str">
        <f t="shared" si="249"/>
        <v>&gt;7.0</v>
      </c>
      <c r="I677" s="23">
        <v>9.7799999999999994</v>
      </c>
      <c r="J677" s="23" t="str">
        <f t="shared" si="245"/>
        <v>≤15</v>
      </c>
      <c r="K677" s="24">
        <v>13.2</v>
      </c>
      <c r="L677" s="23" t="str">
        <f t="shared" si="250"/>
        <v>10–20</v>
      </c>
      <c r="M677" s="18">
        <v>308</v>
      </c>
      <c r="N677" s="25" t="str">
        <f t="shared" si="251"/>
        <v>&gt;180</v>
      </c>
      <c r="S677" s="22" t="s">
        <v>8</v>
      </c>
      <c r="T677" s="40">
        <v>1.36</v>
      </c>
      <c r="U677" s="25" t="str">
        <f t="shared" si="246"/>
        <v>&lt;1.5</v>
      </c>
      <c r="V677" s="48">
        <v>0.5</v>
      </c>
      <c r="W677" s="25" t="str">
        <f t="shared" si="248"/>
        <v>&gt;0.11</v>
      </c>
      <c r="X677" s="22">
        <v>2</v>
      </c>
      <c r="Y677" s="22">
        <v>0</v>
      </c>
      <c r="Z677" s="22">
        <v>0</v>
      </c>
      <c r="AA677" s="22">
        <v>2</v>
      </c>
      <c r="AB677" s="22">
        <v>0</v>
      </c>
      <c r="AC677" s="22">
        <v>0</v>
      </c>
      <c r="AD677" s="22">
        <f t="shared" si="242"/>
        <v>3</v>
      </c>
      <c r="AE677" s="22">
        <v>3</v>
      </c>
      <c r="AT677" s="50"/>
      <c r="AU677" s="50"/>
      <c r="AV677" s="51"/>
      <c r="AW677" s="50"/>
      <c r="AX677" s="50"/>
      <c r="AY677" s="51"/>
      <c r="BK677" s="49"/>
    </row>
    <row r="678" spans="1:63" ht="13.95" customHeight="1" x14ac:dyDescent="0.25">
      <c r="A678" s="22">
        <v>675</v>
      </c>
      <c r="B678" s="22">
        <v>74</v>
      </c>
      <c r="C678" s="22" t="s">
        <v>539</v>
      </c>
      <c r="D678" s="32" t="s">
        <v>16</v>
      </c>
      <c r="E678" s="23">
        <v>1</v>
      </c>
      <c r="F678" s="23" t="str">
        <f t="shared" si="244"/>
        <v>&gt;0.5</v>
      </c>
      <c r="G678" s="24">
        <v>7.7</v>
      </c>
      <c r="H678" s="23" t="str">
        <f t="shared" si="249"/>
        <v>&gt;7.0</v>
      </c>
      <c r="I678" s="23">
        <v>9.7799999999999994</v>
      </c>
      <c r="J678" s="23" t="str">
        <f t="shared" si="245"/>
        <v>≤15</v>
      </c>
      <c r="K678" s="24">
        <v>13.2</v>
      </c>
      <c r="L678" s="23" t="str">
        <f t="shared" si="250"/>
        <v>10–20</v>
      </c>
      <c r="M678" s="18">
        <v>308</v>
      </c>
      <c r="N678" s="25" t="str">
        <f t="shared" si="251"/>
        <v>&gt;180</v>
      </c>
      <c r="S678" s="22" t="s">
        <v>8</v>
      </c>
      <c r="T678" s="40">
        <v>1.36</v>
      </c>
      <c r="U678" s="25" t="str">
        <f t="shared" si="246"/>
        <v>&lt;1.5</v>
      </c>
      <c r="V678" s="48">
        <v>0.5</v>
      </c>
      <c r="W678" s="25" t="str">
        <f t="shared" si="248"/>
        <v>&gt;0.11</v>
      </c>
      <c r="X678" s="22">
        <v>2</v>
      </c>
      <c r="Y678" s="22">
        <v>0</v>
      </c>
      <c r="Z678" s="22">
        <v>0</v>
      </c>
      <c r="AA678" s="22">
        <v>2</v>
      </c>
      <c r="AB678" s="22">
        <v>0</v>
      </c>
      <c r="AC678" s="22">
        <v>0</v>
      </c>
      <c r="AD678" s="22">
        <f t="shared" si="242"/>
        <v>3</v>
      </c>
      <c r="AE678" s="22">
        <v>3</v>
      </c>
      <c r="AT678" s="50"/>
      <c r="AU678" s="50"/>
      <c r="AV678" s="51"/>
      <c r="AW678" s="50"/>
      <c r="AX678" s="50"/>
      <c r="AY678" s="51"/>
      <c r="BK678" s="49"/>
    </row>
    <row r="679" spans="1:63" ht="13.95" customHeight="1" x14ac:dyDescent="0.25">
      <c r="A679" s="22">
        <v>676</v>
      </c>
      <c r="B679" s="22">
        <v>74</v>
      </c>
      <c r="C679" s="22" t="s">
        <v>539</v>
      </c>
      <c r="D679" s="32" t="s">
        <v>16</v>
      </c>
      <c r="E679" s="23">
        <v>1</v>
      </c>
      <c r="F679" s="23" t="str">
        <f t="shared" si="244"/>
        <v>&gt;0.5</v>
      </c>
      <c r="G679" s="24">
        <v>7.7</v>
      </c>
      <c r="H679" s="23" t="str">
        <f t="shared" si="249"/>
        <v>&gt;7.0</v>
      </c>
      <c r="I679" s="23">
        <v>9.7799999999999994</v>
      </c>
      <c r="J679" s="23" t="str">
        <f t="shared" si="245"/>
        <v>≤15</v>
      </c>
      <c r="K679" s="24">
        <v>13.2</v>
      </c>
      <c r="L679" s="23" t="str">
        <f t="shared" si="250"/>
        <v>10–20</v>
      </c>
      <c r="M679" s="18">
        <v>308</v>
      </c>
      <c r="N679" s="25" t="str">
        <f t="shared" si="251"/>
        <v>&gt;180</v>
      </c>
      <c r="S679" s="22" t="s">
        <v>8</v>
      </c>
      <c r="T679" s="40">
        <v>1.36</v>
      </c>
      <c r="U679" s="25" t="str">
        <f t="shared" si="246"/>
        <v>&lt;1.5</v>
      </c>
      <c r="V679" s="48">
        <v>0.5</v>
      </c>
      <c r="W679" s="25" t="str">
        <f t="shared" si="248"/>
        <v>&gt;0.11</v>
      </c>
      <c r="X679" s="22">
        <v>2</v>
      </c>
      <c r="Y679" s="22">
        <v>0</v>
      </c>
      <c r="Z679" s="22">
        <v>0</v>
      </c>
      <c r="AA679" s="22">
        <v>2</v>
      </c>
      <c r="AB679" s="22">
        <v>0</v>
      </c>
      <c r="AC679" s="22">
        <v>0</v>
      </c>
      <c r="AD679" s="22">
        <f t="shared" si="242"/>
        <v>3</v>
      </c>
      <c r="AE679" s="22">
        <v>3</v>
      </c>
      <c r="AT679" s="50"/>
      <c r="AU679" s="50"/>
      <c r="AV679" s="51"/>
      <c r="AW679" s="50"/>
      <c r="AX679" s="50"/>
      <c r="AY679" s="51"/>
      <c r="BK679" s="49"/>
    </row>
    <row r="680" spans="1:63" ht="13.95" customHeight="1" x14ac:dyDescent="0.25">
      <c r="A680" s="22">
        <v>677</v>
      </c>
      <c r="B680" s="22">
        <v>74</v>
      </c>
      <c r="C680" s="22" t="s">
        <v>539</v>
      </c>
      <c r="D680" s="32" t="s">
        <v>16</v>
      </c>
      <c r="E680" s="23">
        <v>1</v>
      </c>
      <c r="F680" s="23" t="str">
        <f t="shared" si="244"/>
        <v>&gt;0.5</v>
      </c>
      <c r="G680" s="24">
        <v>7.7</v>
      </c>
      <c r="H680" s="23" t="str">
        <f t="shared" si="249"/>
        <v>&gt;7.0</v>
      </c>
      <c r="I680" s="23">
        <v>9.7799999999999994</v>
      </c>
      <c r="J680" s="23" t="str">
        <f t="shared" si="245"/>
        <v>≤15</v>
      </c>
      <c r="K680" s="24">
        <v>13.2</v>
      </c>
      <c r="L680" s="23" t="str">
        <f t="shared" si="250"/>
        <v>10–20</v>
      </c>
      <c r="M680" s="18">
        <v>308</v>
      </c>
      <c r="N680" s="25" t="str">
        <f t="shared" si="251"/>
        <v>&gt;180</v>
      </c>
      <c r="S680" s="22" t="s">
        <v>8</v>
      </c>
      <c r="T680" s="40">
        <v>1.36</v>
      </c>
      <c r="U680" s="25" t="str">
        <f t="shared" si="246"/>
        <v>&lt;1.5</v>
      </c>
      <c r="V680" s="48">
        <v>0.5</v>
      </c>
      <c r="W680" s="25" t="str">
        <f t="shared" si="248"/>
        <v>&gt;0.11</v>
      </c>
      <c r="X680" s="22">
        <v>2</v>
      </c>
      <c r="Y680" s="22">
        <v>0</v>
      </c>
      <c r="Z680" s="22">
        <v>0</v>
      </c>
      <c r="AA680" s="22">
        <v>2</v>
      </c>
      <c r="AB680" s="22">
        <v>0</v>
      </c>
      <c r="AC680" s="22">
        <v>0</v>
      </c>
      <c r="AD680" s="22">
        <f t="shared" si="242"/>
        <v>3</v>
      </c>
      <c r="AE680" s="22">
        <v>3</v>
      </c>
      <c r="AT680" s="50"/>
      <c r="AU680" s="50"/>
      <c r="AV680" s="51"/>
      <c r="AW680" s="50"/>
      <c r="AX680" s="50"/>
      <c r="AY680" s="51"/>
      <c r="BK680" s="49"/>
    </row>
    <row r="681" spans="1:63" ht="13.95" customHeight="1" x14ac:dyDescent="0.25">
      <c r="A681" s="22">
        <v>678</v>
      </c>
      <c r="B681" s="22">
        <v>74</v>
      </c>
      <c r="C681" s="22" t="s">
        <v>539</v>
      </c>
      <c r="D681" s="32" t="s">
        <v>16</v>
      </c>
      <c r="E681" s="23">
        <v>1</v>
      </c>
      <c r="F681" s="23" t="str">
        <f t="shared" si="244"/>
        <v>&gt;0.5</v>
      </c>
      <c r="G681" s="24">
        <v>7.7</v>
      </c>
      <c r="H681" s="23" t="str">
        <f t="shared" si="249"/>
        <v>&gt;7.0</v>
      </c>
      <c r="I681" s="23">
        <v>9.7799999999999994</v>
      </c>
      <c r="J681" s="23" t="str">
        <f t="shared" si="245"/>
        <v>≤15</v>
      </c>
      <c r="K681" s="24">
        <v>13.2</v>
      </c>
      <c r="L681" s="23" t="str">
        <f t="shared" si="250"/>
        <v>10–20</v>
      </c>
      <c r="M681" s="18">
        <v>308</v>
      </c>
      <c r="N681" s="25" t="str">
        <f t="shared" si="251"/>
        <v>&gt;180</v>
      </c>
      <c r="S681" s="22" t="s">
        <v>8</v>
      </c>
      <c r="T681" s="40">
        <v>1.36</v>
      </c>
      <c r="U681" s="25" t="str">
        <f t="shared" si="246"/>
        <v>&lt;1.5</v>
      </c>
      <c r="V681" s="48">
        <v>0.5</v>
      </c>
      <c r="W681" s="25" t="str">
        <f t="shared" si="248"/>
        <v>&gt;0.11</v>
      </c>
      <c r="X681" s="22">
        <v>2</v>
      </c>
      <c r="Y681" s="22">
        <v>0</v>
      </c>
      <c r="Z681" s="22">
        <v>0</v>
      </c>
      <c r="AA681" s="22">
        <v>2</v>
      </c>
      <c r="AB681" s="22">
        <v>0</v>
      </c>
      <c r="AC681" s="22">
        <v>0</v>
      </c>
      <c r="AD681" s="22">
        <f t="shared" si="242"/>
        <v>3</v>
      </c>
      <c r="AE681" s="22">
        <v>3</v>
      </c>
      <c r="AT681" s="50"/>
      <c r="AU681" s="50"/>
      <c r="AV681" s="51"/>
      <c r="AW681" s="50"/>
      <c r="AX681" s="50"/>
      <c r="AY681" s="51"/>
      <c r="BK681" s="49"/>
    </row>
    <row r="682" spans="1:63" ht="13.95" customHeight="1" x14ac:dyDescent="0.25">
      <c r="A682" s="22">
        <v>679</v>
      </c>
      <c r="B682" s="22">
        <v>75</v>
      </c>
      <c r="C682" s="22" t="s">
        <v>540</v>
      </c>
      <c r="D682" s="22" t="s">
        <v>16</v>
      </c>
      <c r="E682" s="23">
        <v>0.97</v>
      </c>
      <c r="F682" s="23" t="str">
        <f t="shared" si="244"/>
        <v>&gt;0.5</v>
      </c>
      <c r="G682" s="24">
        <v>8.1999999999999993</v>
      </c>
      <c r="H682" s="23" t="str">
        <f t="shared" si="249"/>
        <v>&gt;7.0</v>
      </c>
      <c r="K682" s="24">
        <v>10.688800000000001</v>
      </c>
      <c r="L682" s="23" t="str">
        <f t="shared" si="250"/>
        <v>10–20</v>
      </c>
      <c r="M682" s="18">
        <v>90</v>
      </c>
      <c r="N682" s="25" t="str">
        <f t="shared" si="251"/>
        <v>&lt;110</v>
      </c>
      <c r="O682" s="18">
        <v>70.532000000000011</v>
      </c>
      <c r="P682" s="25" t="str">
        <f>IF(O682&gt;44,"&gt;44", IF(O682&gt;26.4,"26–44","&lt;26" ))</f>
        <v>&gt;44</v>
      </c>
      <c r="Q682" s="18">
        <v>59.76</v>
      </c>
      <c r="R682" s="25" t="str">
        <f>IF(Q682&gt;58,"&gt;58", IF(Q682&gt;25,"25–58","&lt;25" ))</f>
        <v>&gt;58</v>
      </c>
      <c r="S682" s="22" t="s">
        <v>160</v>
      </c>
      <c r="V682" s="48">
        <v>0.12045</v>
      </c>
      <c r="W682" s="25" t="str">
        <f t="shared" si="248"/>
        <v>&gt;0.11</v>
      </c>
      <c r="X682" s="22">
        <v>2</v>
      </c>
      <c r="Y682" s="22">
        <v>1</v>
      </c>
      <c r="Z682" s="22">
        <v>1</v>
      </c>
      <c r="AA682" s="22">
        <v>0</v>
      </c>
      <c r="AB682" s="22">
        <v>0</v>
      </c>
      <c r="AC682" s="22">
        <v>0</v>
      </c>
      <c r="AD682" s="22">
        <f t="shared" si="242"/>
        <v>3</v>
      </c>
      <c r="AE682" s="22">
        <v>3</v>
      </c>
      <c r="AT682" s="50"/>
      <c r="AU682" s="50"/>
      <c r="AV682" s="51"/>
      <c r="AW682" s="50"/>
      <c r="AX682" s="50"/>
      <c r="AY682" s="51"/>
      <c r="BK682" s="49"/>
    </row>
    <row r="683" spans="1:63" ht="13.95" customHeight="1" x14ac:dyDescent="0.25">
      <c r="A683" s="22">
        <v>680</v>
      </c>
      <c r="B683" s="22">
        <v>76</v>
      </c>
      <c r="C683" s="22" t="s">
        <v>492</v>
      </c>
      <c r="D683" s="22" t="s">
        <v>2</v>
      </c>
      <c r="E683" s="23">
        <v>0.24</v>
      </c>
      <c r="F683" s="23" t="str">
        <f t="shared" si="244"/>
        <v>≤0.5</v>
      </c>
      <c r="G683" s="24">
        <v>7.84</v>
      </c>
      <c r="H683" s="23" t="str">
        <f t="shared" si="249"/>
        <v>&gt;7.0</v>
      </c>
      <c r="K683" s="24">
        <v>8.2751999999999999</v>
      </c>
      <c r="L683" s="23" t="str">
        <f t="shared" si="250"/>
        <v>&lt;10</v>
      </c>
      <c r="S683" s="22" t="s">
        <v>8</v>
      </c>
      <c r="T683" s="40">
        <v>2.3834999999999997</v>
      </c>
      <c r="U683" s="25" t="str">
        <f t="shared" ref="U683:U688" si="252">IF(T683&gt;3,"&gt;3", IF(T683&gt;1.5,"1.5–3","&lt;1.5" ))</f>
        <v>1.5–3</v>
      </c>
      <c r="V683" s="48">
        <v>0.1135</v>
      </c>
      <c r="W683" s="25" t="str">
        <f t="shared" si="248"/>
        <v>0.07–0.11</v>
      </c>
      <c r="X683" s="22">
        <v>3</v>
      </c>
      <c r="Y683" s="22">
        <v>1</v>
      </c>
      <c r="Z683" s="22">
        <v>1</v>
      </c>
      <c r="AA683" s="22">
        <v>0</v>
      </c>
      <c r="AB683" s="22">
        <v>0</v>
      </c>
      <c r="AC683" s="22">
        <v>1</v>
      </c>
      <c r="AD683" s="22">
        <f t="shared" si="242"/>
        <v>8</v>
      </c>
      <c r="AE683" s="22">
        <v>3</v>
      </c>
      <c r="AP683" s="23" t="str">
        <f t="shared" ref="AP683:AP746" si="253">IF(AQ683&gt;40,"&gt;40",IF(AQ683&gt;30,"30–40",IF(AQ683&gt;20,"20–30","&lt;20")))</f>
        <v>30–40</v>
      </c>
      <c r="AQ683" s="24">
        <v>38.200000000000003</v>
      </c>
      <c r="AR683" s="24">
        <v>50.4</v>
      </c>
      <c r="AS683" s="27">
        <f t="shared" ref="AS683:AS746" si="254">LN(AR683/AQ683)</f>
        <v>0.27715565946479331</v>
      </c>
      <c r="AT683" s="50"/>
      <c r="AU683" s="50"/>
      <c r="AV683" s="51"/>
      <c r="AW683" s="50"/>
      <c r="AX683" s="50"/>
      <c r="AY683" s="51"/>
      <c r="BI683" s="28">
        <v>5.1185231801971875</v>
      </c>
      <c r="BK683" s="49"/>
    </row>
    <row r="684" spans="1:63" ht="13.95" customHeight="1" x14ac:dyDescent="0.25">
      <c r="A684" s="22">
        <v>681</v>
      </c>
      <c r="B684" s="22">
        <v>76</v>
      </c>
      <c r="C684" s="22" t="s">
        <v>492</v>
      </c>
      <c r="D684" s="22" t="s">
        <v>2</v>
      </c>
      <c r="E684" s="23">
        <v>0.24</v>
      </c>
      <c r="F684" s="23" t="str">
        <f t="shared" si="244"/>
        <v>≤0.5</v>
      </c>
      <c r="G684" s="24">
        <v>7.84</v>
      </c>
      <c r="H684" s="23" t="str">
        <f t="shared" si="249"/>
        <v>&gt;7.0</v>
      </c>
      <c r="K684" s="24">
        <v>8.2751999999999999</v>
      </c>
      <c r="L684" s="23" t="str">
        <f t="shared" si="250"/>
        <v>&lt;10</v>
      </c>
      <c r="S684" s="22" t="s">
        <v>8</v>
      </c>
      <c r="T684" s="40">
        <v>2.3834999999999997</v>
      </c>
      <c r="U684" s="25" t="str">
        <f t="shared" si="252"/>
        <v>1.5–3</v>
      </c>
      <c r="V684" s="48">
        <v>0.1135</v>
      </c>
      <c r="W684" s="25" t="str">
        <f t="shared" si="248"/>
        <v>0.07–0.11</v>
      </c>
      <c r="X684" s="22">
        <v>3</v>
      </c>
      <c r="Y684" s="22">
        <v>1</v>
      </c>
      <c r="Z684" s="22">
        <v>1</v>
      </c>
      <c r="AA684" s="22">
        <v>0</v>
      </c>
      <c r="AB684" s="22">
        <v>0</v>
      </c>
      <c r="AC684" s="22">
        <v>1</v>
      </c>
      <c r="AD684" s="22">
        <f t="shared" si="242"/>
        <v>8</v>
      </c>
      <c r="AE684" s="22">
        <v>3</v>
      </c>
      <c r="AP684" s="23" t="str">
        <f t="shared" si="253"/>
        <v>&gt;40</v>
      </c>
      <c r="AQ684" s="24">
        <v>42.5</v>
      </c>
      <c r="AR684" s="24">
        <v>47.4</v>
      </c>
      <c r="AS684" s="27">
        <f t="shared" si="254"/>
        <v>0.10911815277065962</v>
      </c>
      <c r="AT684" s="50"/>
      <c r="AU684" s="50"/>
      <c r="AV684" s="51"/>
      <c r="AW684" s="50"/>
      <c r="AX684" s="50"/>
      <c r="AY684" s="51"/>
      <c r="BI684" s="28">
        <v>2.0558002936857558</v>
      </c>
      <c r="BK684" s="49"/>
    </row>
    <row r="685" spans="1:63" ht="13.95" customHeight="1" x14ac:dyDescent="0.25">
      <c r="A685" s="22">
        <v>682</v>
      </c>
      <c r="B685" s="22">
        <v>76</v>
      </c>
      <c r="C685" s="22" t="s">
        <v>492</v>
      </c>
      <c r="D685" s="22" t="s">
        <v>2</v>
      </c>
      <c r="E685" s="23">
        <v>0.24</v>
      </c>
      <c r="F685" s="23" t="str">
        <f t="shared" si="244"/>
        <v>≤0.5</v>
      </c>
      <c r="G685" s="24">
        <v>7.84</v>
      </c>
      <c r="H685" s="23" t="str">
        <f t="shared" si="249"/>
        <v>&gt;7.0</v>
      </c>
      <c r="K685" s="24">
        <v>8.2751999999999999</v>
      </c>
      <c r="L685" s="23" t="str">
        <f t="shared" si="250"/>
        <v>&lt;10</v>
      </c>
      <c r="S685" s="22" t="s">
        <v>8</v>
      </c>
      <c r="T685" s="40">
        <v>2.3834999999999997</v>
      </c>
      <c r="U685" s="25" t="str">
        <f t="shared" si="252"/>
        <v>1.5–3</v>
      </c>
      <c r="V685" s="48">
        <v>0.1135</v>
      </c>
      <c r="W685" s="25" t="str">
        <f t="shared" si="248"/>
        <v>0.07–0.11</v>
      </c>
      <c r="X685" s="22">
        <v>3</v>
      </c>
      <c r="Y685" s="22">
        <v>1</v>
      </c>
      <c r="Z685" s="22">
        <v>1</v>
      </c>
      <c r="AA685" s="22">
        <v>0</v>
      </c>
      <c r="AB685" s="22">
        <v>0</v>
      </c>
      <c r="AC685" s="22">
        <v>1</v>
      </c>
      <c r="AD685" s="22">
        <f t="shared" si="242"/>
        <v>8</v>
      </c>
      <c r="AE685" s="22">
        <v>3</v>
      </c>
      <c r="AP685" s="23" t="str">
        <f t="shared" si="253"/>
        <v>&gt;40</v>
      </c>
      <c r="AQ685" s="24">
        <v>43.8</v>
      </c>
      <c r="AR685" s="24">
        <v>53</v>
      </c>
      <c r="AS685" s="27">
        <f t="shared" si="254"/>
        <v>0.19065809616972146</v>
      </c>
      <c r="AT685" s="50"/>
      <c r="AU685" s="50"/>
      <c r="AV685" s="51"/>
      <c r="AW685" s="50"/>
      <c r="AX685" s="50"/>
      <c r="AY685" s="51"/>
      <c r="BI685" s="28">
        <v>3.8598699391650948</v>
      </c>
      <c r="BK685" s="49"/>
    </row>
    <row r="686" spans="1:63" ht="13.95" customHeight="1" x14ac:dyDescent="0.25">
      <c r="A686" s="22">
        <v>683</v>
      </c>
      <c r="B686" s="22">
        <v>76</v>
      </c>
      <c r="C686" s="22" t="s">
        <v>492</v>
      </c>
      <c r="D686" s="22" t="s">
        <v>2</v>
      </c>
      <c r="E686" s="23">
        <v>0.24</v>
      </c>
      <c r="F686" s="23" t="str">
        <f t="shared" si="244"/>
        <v>≤0.5</v>
      </c>
      <c r="G686" s="24">
        <v>7.84</v>
      </c>
      <c r="H686" s="23" t="str">
        <f t="shared" si="249"/>
        <v>&gt;7.0</v>
      </c>
      <c r="K686" s="24">
        <v>8.2751999999999999</v>
      </c>
      <c r="L686" s="23" t="str">
        <f t="shared" si="250"/>
        <v>&lt;10</v>
      </c>
      <c r="S686" s="22" t="s">
        <v>8</v>
      </c>
      <c r="T686" s="40">
        <v>2.3834999999999997</v>
      </c>
      <c r="U686" s="25" t="str">
        <f t="shared" si="252"/>
        <v>1.5–3</v>
      </c>
      <c r="V686" s="48">
        <v>0.1135</v>
      </c>
      <c r="W686" s="25" t="str">
        <f t="shared" si="248"/>
        <v>0.07–0.11</v>
      </c>
      <c r="X686" s="22">
        <v>3</v>
      </c>
      <c r="Y686" s="22">
        <v>1</v>
      </c>
      <c r="Z686" s="22">
        <v>1</v>
      </c>
      <c r="AA686" s="22">
        <v>0</v>
      </c>
      <c r="AB686" s="22">
        <v>0</v>
      </c>
      <c r="AC686" s="22">
        <v>1</v>
      </c>
      <c r="AD686" s="22">
        <f t="shared" si="242"/>
        <v>8</v>
      </c>
      <c r="AE686" s="22">
        <v>3</v>
      </c>
      <c r="AP686" s="23" t="str">
        <f t="shared" si="253"/>
        <v>30–40</v>
      </c>
      <c r="AQ686" s="24">
        <v>35.5</v>
      </c>
      <c r="AR686" s="24">
        <v>48.2</v>
      </c>
      <c r="AS686" s="27">
        <f t="shared" si="254"/>
        <v>0.30582632457518466</v>
      </c>
      <c r="AT686" s="50"/>
      <c r="AU686" s="50"/>
      <c r="AV686" s="51"/>
      <c r="AW686" s="50"/>
      <c r="AX686" s="50"/>
      <c r="AY686" s="51"/>
      <c r="BI686" s="28">
        <v>5.3282987203692072</v>
      </c>
      <c r="BK686" s="49"/>
    </row>
    <row r="687" spans="1:63" ht="13.95" customHeight="1" x14ac:dyDescent="0.25">
      <c r="A687" s="22">
        <v>684</v>
      </c>
      <c r="B687" s="22">
        <v>76</v>
      </c>
      <c r="C687" s="22" t="s">
        <v>492</v>
      </c>
      <c r="D687" s="22" t="s">
        <v>2</v>
      </c>
      <c r="E687" s="23">
        <v>0.24</v>
      </c>
      <c r="F687" s="23" t="str">
        <f t="shared" si="244"/>
        <v>≤0.5</v>
      </c>
      <c r="G687" s="24">
        <v>7.84</v>
      </c>
      <c r="H687" s="23" t="str">
        <f t="shared" si="249"/>
        <v>&gt;7.0</v>
      </c>
      <c r="K687" s="24">
        <v>8.2751999999999999</v>
      </c>
      <c r="L687" s="23" t="str">
        <f t="shared" si="250"/>
        <v>&lt;10</v>
      </c>
      <c r="S687" s="22" t="s">
        <v>8</v>
      </c>
      <c r="T687" s="40">
        <v>2.3834999999999997</v>
      </c>
      <c r="U687" s="25" t="str">
        <f t="shared" si="252"/>
        <v>1.5–3</v>
      </c>
      <c r="V687" s="48">
        <v>0.1135</v>
      </c>
      <c r="W687" s="25" t="str">
        <f t="shared" si="248"/>
        <v>0.07–0.11</v>
      </c>
      <c r="X687" s="22">
        <v>3</v>
      </c>
      <c r="Y687" s="22">
        <v>1</v>
      </c>
      <c r="Z687" s="22">
        <v>1</v>
      </c>
      <c r="AA687" s="22">
        <v>0</v>
      </c>
      <c r="AB687" s="22">
        <v>0</v>
      </c>
      <c r="AC687" s="22">
        <v>1</v>
      </c>
      <c r="AD687" s="22">
        <f t="shared" si="242"/>
        <v>8</v>
      </c>
      <c r="AE687" s="22">
        <v>3</v>
      </c>
      <c r="AP687" s="23" t="str">
        <f t="shared" si="253"/>
        <v>&gt;40</v>
      </c>
      <c r="AQ687" s="24">
        <v>40.799999999999997</v>
      </c>
      <c r="AR687" s="24">
        <v>55.3</v>
      </c>
      <c r="AS687" s="27">
        <f t="shared" si="254"/>
        <v>0.30409082711817315</v>
      </c>
      <c r="AT687" s="50"/>
      <c r="AU687" s="50"/>
      <c r="AV687" s="51"/>
      <c r="AW687" s="50"/>
      <c r="AX687" s="50"/>
      <c r="AY687" s="51"/>
      <c r="BI687" s="28">
        <v>6.0834906649884628</v>
      </c>
      <c r="BK687" s="49"/>
    </row>
    <row r="688" spans="1:63" ht="13.95" customHeight="1" x14ac:dyDescent="0.25">
      <c r="A688" s="22">
        <v>685</v>
      </c>
      <c r="B688" s="22">
        <v>76</v>
      </c>
      <c r="C688" s="22" t="s">
        <v>492</v>
      </c>
      <c r="D688" s="22" t="s">
        <v>2</v>
      </c>
      <c r="E688" s="23">
        <v>0.24</v>
      </c>
      <c r="F688" s="23" t="str">
        <f t="shared" si="244"/>
        <v>≤0.5</v>
      </c>
      <c r="G688" s="24">
        <v>7.84</v>
      </c>
      <c r="H688" s="23" t="str">
        <f t="shared" si="249"/>
        <v>&gt;7.0</v>
      </c>
      <c r="K688" s="24">
        <v>8.2751999999999999</v>
      </c>
      <c r="L688" s="23" t="str">
        <f t="shared" si="250"/>
        <v>&lt;10</v>
      </c>
      <c r="S688" s="22" t="s">
        <v>8</v>
      </c>
      <c r="T688" s="40">
        <v>2.3834999999999997</v>
      </c>
      <c r="U688" s="25" t="str">
        <f t="shared" si="252"/>
        <v>1.5–3</v>
      </c>
      <c r="V688" s="48">
        <v>0.1135</v>
      </c>
      <c r="W688" s="25" t="str">
        <f t="shared" si="248"/>
        <v>0.07–0.11</v>
      </c>
      <c r="X688" s="22">
        <v>3</v>
      </c>
      <c r="Y688" s="22">
        <v>1</v>
      </c>
      <c r="Z688" s="22">
        <v>1</v>
      </c>
      <c r="AA688" s="22">
        <v>0</v>
      </c>
      <c r="AB688" s="22">
        <v>0</v>
      </c>
      <c r="AC688" s="22">
        <v>1</v>
      </c>
      <c r="AD688" s="22">
        <f t="shared" si="242"/>
        <v>8</v>
      </c>
      <c r="AE688" s="22">
        <v>3</v>
      </c>
      <c r="AP688" s="23" t="str">
        <f t="shared" si="253"/>
        <v>30–40</v>
      </c>
      <c r="AQ688" s="24">
        <v>39.5</v>
      </c>
      <c r="AR688" s="24">
        <v>53.7</v>
      </c>
      <c r="AS688" s="27">
        <f t="shared" si="254"/>
        <v>0.30711232960774293</v>
      </c>
      <c r="AT688" s="50"/>
      <c r="AU688" s="50"/>
      <c r="AV688" s="51"/>
      <c r="AW688" s="50"/>
      <c r="AX688" s="50"/>
      <c r="AY688" s="51"/>
      <c r="BI688" s="28">
        <v>5.9576253408852544</v>
      </c>
      <c r="BK688" s="49"/>
    </row>
    <row r="689" spans="1:63" ht="13.95" customHeight="1" x14ac:dyDescent="0.25">
      <c r="A689" s="22">
        <v>686</v>
      </c>
      <c r="B689" s="22">
        <v>77</v>
      </c>
      <c r="C689" s="22" t="s">
        <v>493</v>
      </c>
      <c r="D689" s="22" t="s">
        <v>161</v>
      </c>
      <c r="E689" s="23">
        <v>0.38</v>
      </c>
      <c r="F689" s="23" t="str">
        <f t="shared" si="244"/>
        <v>≤0.5</v>
      </c>
      <c r="G689" s="24">
        <v>7.5</v>
      </c>
      <c r="H689" s="23" t="str">
        <f t="shared" si="249"/>
        <v>&gt;7.0</v>
      </c>
      <c r="K689" s="24">
        <v>20.687999999999999</v>
      </c>
      <c r="L689" s="23" t="str">
        <f t="shared" si="250"/>
        <v>&gt;20</v>
      </c>
      <c r="O689" s="18">
        <v>50.38</v>
      </c>
      <c r="P689" s="25" t="str">
        <f t="shared" ref="P689:P752" si="255">IF(O689&gt;44,"&gt;44", IF(O689&gt;26.4,"26–44","&lt;26" ))</f>
        <v>&gt;44</v>
      </c>
      <c r="Q689" s="18">
        <v>99.6</v>
      </c>
      <c r="R689" s="25" t="str">
        <f t="shared" ref="R689:R752" si="256">IF(Q689&gt;58,"&gt;58", IF(Q689&gt;25,"25–58","&lt;25" ))</f>
        <v>&gt;58</v>
      </c>
      <c r="S689" s="22" t="s">
        <v>8</v>
      </c>
      <c r="V689" s="48">
        <v>0.05</v>
      </c>
      <c r="W689" s="25" t="str">
        <f t="shared" si="248"/>
        <v>&lt;0.07</v>
      </c>
      <c r="X689" s="22">
        <v>2</v>
      </c>
      <c r="AE689" s="22">
        <v>3</v>
      </c>
      <c r="AP689" s="23" t="str">
        <f t="shared" si="253"/>
        <v>20–30</v>
      </c>
      <c r="AQ689" s="24">
        <v>22</v>
      </c>
      <c r="AR689" s="24">
        <v>28.1</v>
      </c>
      <c r="AS689" s="27">
        <f t="shared" si="254"/>
        <v>0.24472712298138427</v>
      </c>
      <c r="AT689" s="50"/>
      <c r="AU689" s="50"/>
      <c r="AV689" s="51"/>
      <c r="AW689" s="50"/>
      <c r="AX689" s="50"/>
      <c r="AY689" s="51"/>
      <c r="BK689" s="49"/>
    </row>
    <row r="690" spans="1:63" ht="13.95" customHeight="1" x14ac:dyDescent="0.25">
      <c r="A690" s="22">
        <v>687</v>
      </c>
      <c r="B690" s="22">
        <v>78</v>
      </c>
      <c r="C690" s="22" t="s">
        <v>541</v>
      </c>
      <c r="D690" s="22" t="s">
        <v>87</v>
      </c>
      <c r="E690" s="23">
        <v>1.6</v>
      </c>
      <c r="F690" s="23" t="str">
        <f t="shared" si="244"/>
        <v>&gt;0.5</v>
      </c>
      <c r="G690" s="24">
        <v>4.8</v>
      </c>
      <c r="H690" s="23" t="str">
        <f t="shared" si="249"/>
        <v>≤7.0</v>
      </c>
      <c r="K690" s="24">
        <v>23.9636</v>
      </c>
      <c r="L690" s="23" t="str">
        <f t="shared" si="250"/>
        <v>&gt;20</v>
      </c>
      <c r="M690" s="18">
        <v>80</v>
      </c>
      <c r="N690" s="25" t="str">
        <f t="shared" ref="N690:N753" si="257">IF(M690&gt;180,"&gt;180", IF(M690&gt;110,"110–180","&lt;110" ))</f>
        <v>&lt;110</v>
      </c>
      <c r="O690" s="18">
        <v>26.4</v>
      </c>
      <c r="P690" s="25" t="str">
        <f t="shared" si="255"/>
        <v>&lt;26</v>
      </c>
      <c r="Q690" s="18">
        <v>66.399999999999991</v>
      </c>
      <c r="R690" s="25" t="str">
        <f t="shared" si="256"/>
        <v>&gt;58</v>
      </c>
      <c r="S690" s="22" t="s">
        <v>8</v>
      </c>
      <c r="T690" s="40">
        <v>2</v>
      </c>
      <c r="U690" s="25" t="str">
        <f t="shared" ref="U690:U753" si="258">IF(T690&gt;3,"&gt;3", IF(T690&gt;1.5,"1.5–3","&lt;1.5" ))</f>
        <v>1.5–3</v>
      </c>
      <c r="X690" s="22">
        <v>2</v>
      </c>
      <c r="Y690" s="22">
        <v>1</v>
      </c>
      <c r="Z690" s="22">
        <v>1</v>
      </c>
      <c r="AA690" s="22">
        <v>0</v>
      </c>
      <c r="AB690" s="22">
        <v>0</v>
      </c>
      <c r="AC690" s="22">
        <v>0</v>
      </c>
      <c r="AD690" s="22">
        <f t="shared" ref="AD690:AD721" si="259">IF(Y690&gt;0,"1","0")+IF(Z690&gt;0,"2","0")+IF(AA690&gt;0,"3","0")+IF(AB690&gt;0,"4","0")+IF(AC690&gt;0,"5","0")</f>
        <v>3</v>
      </c>
      <c r="AE690" s="22">
        <v>4</v>
      </c>
      <c r="AF690" s="23" t="str">
        <f t="shared" ref="AF690:AF718" si="260">IF(AG690&gt;6000,"&gt;6000",IF(AG690&gt;4000,"4000–6000",IF(AG690&gt;2000,"2000–4000","&lt;2000")))</f>
        <v>2000–4000</v>
      </c>
      <c r="AG690" s="18">
        <v>2628.5</v>
      </c>
      <c r="AH690" s="18">
        <v>2687.3</v>
      </c>
      <c r="AI690" s="27">
        <f t="shared" ref="AI690:AI718" si="261">LN(AH690/AG690)</f>
        <v>2.2123630802562716E-2</v>
      </c>
      <c r="AP690" s="23" t="str">
        <f t="shared" si="253"/>
        <v>30–40</v>
      </c>
      <c r="AQ690" s="24">
        <v>36.5</v>
      </c>
      <c r="AR690" s="24">
        <v>37</v>
      </c>
      <c r="AS690" s="27">
        <f t="shared" si="254"/>
        <v>1.3605652055778678E-2</v>
      </c>
      <c r="AT690" s="50"/>
      <c r="AU690" s="50"/>
      <c r="AV690" s="51"/>
      <c r="AW690" s="50"/>
      <c r="AX690" s="50"/>
      <c r="AY690" s="51"/>
      <c r="AZ690" s="18">
        <v>95.940250000000006</v>
      </c>
      <c r="BA690" s="18">
        <v>99.43010000000001</v>
      </c>
      <c r="BB690" s="27">
        <f t="shared" ref="BB690:BB718" si="262">LN(BA690/AZ690)</f>
        <v>3.5729282858341274E-2</v>
      </c>
      <c r="BI690" s="28">
        <v>0.25</v>
      </c>
      <c r="BK690" s="49"/>
    </row>
    <row r="691" spans="1:63" ht="13.95" customHeight="1" x14ac:dyDescent="0.25">
      <c r="A691" s="22">
        <v>688</v>
      </c>
      <c r="B691" s="22">
        <v>78</v>
      </c>
      <c r="C691" s="22" t="s">
        <v>541</v>
      </c>
      <c r="D691" s="22" t="s">
        <v>87</v>
      </c>
      <c r="E691" s="23">
        <v>1.6</v>
      </c>
      <c r="F691" s="23" t="str">
        <f t="shared" si="244"/>
        <v>&gt;0.5</v>
      </c>
      <c r="G691" s="24">
        <v>4.8</v>
      </c>
      <c r="H691" s="23" t="str">
        <f t="shared" si="249"/>
        <v>≤7.0</v>
      </c>
      <c r="K691" s="24">
        <v>23.9636</v>
      </c>
      <c r="L691" s="23" t="str">
        <f t="shared" si="250"/>
        <v>&gt;20</v>
      </c>
      <c r="M691" s="18">
        <v>80</v>
      </c>
      <c r="N691" s="25" t="str">
        <f t="shared" si="257"/>
        <v>&lt;110</v>
      </c>
      <c r="O691" s="18">
        <v>26.4</v>
      </c>
      <c r="P691" s="25" t="str">
        <f t="shared" si="255"/>
        <v>&lt;26</v>
      </c>
      <c r="Q691" s="18">
        <v>66.399999999999991</v>
      </c>
      <c r="R691" s="25" t="str">
        <f t="shared" si="256"/>
        <v>&gt;58</v>
      </c>
      <c r="S691" s="22" t="s">
        <v>8</v>
      </c>
      <c r="T691" s="40">
        <v>2</v>
      </c>
      <c r="U691" s="25" t="str">
        <f t="shared" si="258"/>
        <v>1.5–3</v>
      </c>
      <c r="X691" s="22">
        <v>2</v>
      </c>
      <c r="Y691" s="22">
        <v>1</v>
      </c>
      <c r="Z691" s="22">
        <v>1</v>
      </c>
      <c r="AA691" s="22">
        <v>0</v>
      </c>
      <c r="AB691" s="22">
        <v>0</v>
      </c>
      <c r="AC691" s="22">
        <v>0</v>
      </c>
      <c r="AD691" s="22">
        <f t="shared" si="259"/>
        <v>3</v>
      </c>
      <c r="AE691" s="22">
        <v>4</v>
      </c>
      <c r="AF691" s="23" t="str">
        <f t="shared" si="260"/>
        <v>2000–4000</v>
      </c>
      <c r="AG691" s="18">
        <v>2625.6</v>
      </c>
      <c r="AH691" s="18">
        <v>2754.3</v>
      </c>
      <c r="AI691" s="27">
        <f t="shared" si="261"/>
        <v>4.7853885481937759E-2</v>
      </c>
      <c r="AP691" s="23" t="str">
        <f t="shared" si="253"/>
        <v>&gt;40</v>
      </c>
      <c r="AQ691" s="24">
        <v>61.7</v>
      </c>
      <c r="AR691" s="24">
        <v>80.3</v>
      </c>
      <c r="AS691" s="27">
        <f t="shared" si="254"/>
        <v>0.26348569004137373</v>
      </c>
      <c r="AT691" s="50"/>
      <c r="AU691" s="50"/>
      <c r="AV691" s="51"/>
      <c r="AW691" s="50"/>
      <c r="AX691" s="50"/>
      <c r="AY691" s="51"/>
      <c r="AZ691" s="18">
        <v>161.99951999999999</v>
      </c>
      <c r="BA691" s="18">
        <v>221.17028999999999</v>
      </c>
      <c r="BB691" s="27">
        <f t="shared" si="262"/>
        <v>0.31133957552331148</v>
      </c>
      <c r="BI691" s="28">
        <v>9.2999999999999972</v>
      </c>
      <c r="BK691" s="49"/>
    </row>
    <row r="692" spans="1:63" ht="13.95" customHeight="1" x14ac:dyDescent="0.25">
      <c r="A692" s="22">
        <v>689</v>
      </c>
      <c r="B692" s="22">
        <v>79</v>
      </c>
      <c r="C692" s="22" t="s">
        <v>494</v>
      </c>
      <c r="D692" s="22" t="s">
        <v>2</v>
      </c>
      <c r="E692" s="23">
        <v>0.61</v>
      </c>
      <c r="F692" s="23" t="str">
        <f t="shared" si="244"/>
        <v>&gt;0.5</v>
      </c>
      <c r="G692" s="24">
        <v>6.9</v>
      </c>
      <c r="H692" s="23" t="str">
        <f t="shared" si="249"/>
        <v>≤7.0</v>
      </c>
      <c r="K692" s="24">
        <v>32.411200000000001</v>
      </c>
      <c r="L692" s="23" t="str">
        <f t="shared" si="250"/>
        <v>&gt;20</v>
      </c>
      <c r="M692" s="18">
        <v>150</v>
      </c>
      <c r="N692" s="25" t="str">
        <f t="shared" si="257"/>
        <v>110–180</v>
      </c>
      <c r="O692" s="18">
        <v>26.39912</v>
      </c>
      <c r="P692" s="25" t="str">
        <f t="shared" si="255"/>
        <v>&lt;26</v>
      </c>
      <c r="Q692" s="18">
        <v>0</v>
      </c>
      <c r="R692" s="25" t="str">
        <f t="shared" si="256"/>
        <v>&lt;25</v>
      </c>
      <c r="S692" s="22" t="s">
        <v>8</v>
      </c>
      <c r="T692" s="40">
        <v>2</v>
      </c>
      <c r="U692" s="25" t="str">
        <f t="shared" si="258"/>
        <v>1.5–3</v>
      </c>
      <c r="X692" s="22">
        <v>2</v>
      </c>
      <c r="Y692" s="22">
        <v>2</v>
      </c>
      <c r="Z692" s="22">
        <v>0</v>
      </c>
      <c r="AA692" s="22">
        <v>0</v>
      </c>
      <c r="AB692" s="22">
        <v>0</v>
      </c>
      <c r="AC692" s="22">
        <v>0</v>
      </c>
      <c r="AD692" s="22">
        <f t="shared" si="259"/>
        <v>1</v>
      </c>
      <c r="AE692" s="22">
        <v>3</v>
      </c>
      <c r="AF692" s="23" t="str">
        <f t="shared" si="260"/>
        <v>2000–4000</v>
      </c>
      <c r="AG692" s="18">
        <v>3590</v>
      </c>
      <c r="AH692" s="18">
        <v>3980</v>
      </c>
      <c r="AI692" s="27">
        <f t="shared" si="261"/>
        <v>0.10312961679615876</v>
      </c>
      <c r="AJ692" s="18">
        <v>6450</v>
      </c>
      <c r="AK692" s="18">
        <v>6810</v>
      </c>
      <c r="AL692" s="27">
        <f t="shared" ref="AL692:AL699" si="263">LN(AK692/AJ692)</f>
        <v>5.4311989353739931E-2</v>
      </c>
      <c r="AM692" s="18">
        <v>10040</v>
      </c>
      <c r="AN692" s="18">
        <v>10790</v>
      </c>
      <c r="AO692" s="27">
        <f t="shared" ref="AO692:AO699" si="264">LN(AN692/AM692)</f>
        <v>7.2042665006460088E-2</v>
      </c>
      <c r="AP692" s="23" t="str">
        <f t="shared" si="253"/>
        <v>20–30</v>
      </c>
      <c r="AQ692" s="24">
        <v>21.6</v>
      </c>
      <c r="AR692" s="24">
        <v>25.6</v>
      </c>
      <c r="AS692" s="27">
        <f t="shared" si="254"/>
        <v>0.16989903679539742</v>
      </c>
      <c r="AT692" s="50">
        <v>10</v>
      </c>
      <c r="AU692" s="50">
        <v>11.7</v>
      </c>
      <c r="AV692" s="46">
        <f t="shared" ref="AV692:AV699" si="265">LN(AU692/AT692)</f>
        <v>0.15700374880966469</v>
      </c>
      <c r="AW692" s="50"/>
      <c r="AX692" s="50"/>
      <c r="AY692" s="51"/>
      <c r="AZ692" s="18">
        <v>77.699999999999989</v>
      </c>
      <c r="BA692" s="18">
        <v>102.30000000000001</v>
      </c>
      <c r="BB692" s="27">
        <f t="shared" si="262"/>
        <v>0.27505441558397925</v>
      </c>
      <c r="BC692" s="18">
        <v>64.400000000000006</v>
      </c>
      <c r="BD692" s="18">
        <v>79</v>
      </c>
      <c r="BE692" s="27">
        <f t="shared" ref="BE692:BE699" si="266">LN(BD692/BC692)</f>
        <v>0.2043342193567135</v>
      </c>
      <c r="BF692" s="18">
        <v>142.1</v>
      </c>
      <c r="BG692" s="18">
        <v>181.3</v>
      </c>
      <c r="BH692" s="27">
        <f t="shared" ref="BH692:BH699" si="267">LN(BG692/BF692)</f>
        <v>0.24362208265775051</v>
      </c>
      <c r="BI692" s="28">
        <v>2</v>
      </c>
      <c r="BK692" s="49"/>
    </row>
    <row r="693" spans="1:63" ht="13.95" customHeight="1" x14ac:dyDescent="0.25">
      <c r="A693" s="22">
        <v>690</v>
      </c>
      <c r="B693" s="22">
        <v>79</v>
      </c>
      <c r="C693" s="22" t="s">
        <v>494</v>
      </c>
      <c r="D693" s="22" t="s">
        <v>2</v>
      </c>
      <c r="E693" s="23">
        <v>0.61</v>
      </c>
      <c r="F693" s="23" t="str">
        <f t="shared" si="244"/>
        <v>&gt;0.5</v>
      </c>
      <c r="G693" s="24">
        <v>6.9</v>
      </c>
      <c r="H693" s="23" t="str">
        <f t="shared" si="249"/>
        <v>≤7.0</v>
      </c>
      <c r="K693" s="24">
        <v>32.411200000000001</v>
      </c>
      <c r="L693" s="23" t="str">
        <f t="shared" si="250"/>
        <v>&gt;20</v>
      </c>
      <c r="M693" s="18">
        <v>150</v>
      </c>
      <c r="N693" s="25" t="str">
        <f t="shared" si="257"/>
        <v>110–180</v>
      </c>
      <c r="O693" s="18">
        <v>26.39912</v>
      </c>
      <c r="P693" s="25" t="str">
        <f t="shared" si="255"/>
        <v>&lt;26</v>
      </c>
      <c r="Q693" s="18">
        <v>16.5336</v>
      </c>
      <c r="R693" s="25" t="str">
        <f t="shared" si="256"/>
        <v>&lt;25</v>
      </c>
      <c r="S693" s="22" t="s">
        <v>8</v>
      </c>
      <c r="T693" s="40">
        <v>2</v>
      </c>
      <c r="U693" s="25" t="str">
        <f t="shared" si="258"/>
        <v>1.5–3</v>
      </c>
      <c r="X693" s="22">
        <v>2</v>
      </c>
      <c r="Y693" s="22">
        <v>2</v>
      </c>
      <c r="Z693" s="22">
        <v>0</v>
      </c>
      <c r="AA693" s="22">
        <v>0</v>
      </c>
      <c r="AB693" s="22">
        <v>0</v>
      </c>
      <c r="AC693" s="22">
        <v>0</v>
      </c>
      <c r="AD693" s="22">
        <f t="shared" si="259"/>
        <v>1</v>
      </c>
      <c r="AE693" s="22">
        <v>3</v>
      </c>
      <c r="AF693" s="23" t="str">
        <f t="shared" si="260"/>
        <v>2000–4000</v>
      </c>
      <c r="AG693" s="18">
        <v>3960</v>
      </c>
      <c r="AH693" s="18">
        <v>4170</v>
      </c>
      <c r="AI693" s="27">
        <f t="shared" si="261"/>
        <v>5.1672010544320857E-2</v>
      </c>
      <c r="AJ693" s="18">
        <v>6810</v>
      </c>
      <c r="AK693" s="18">
        <v>6980</v>
      </c>
      <c r="AL693" s="27">
        <f t="shared" si="263"/>
        <v>2.465679661286008E-2</v>
      </c>
      <c r="AM693" s="18">
        <v>10770</v>
      </c>
      <c r="AN693" s="18">
        <v>11150</v>
      </c>
      <c r="AO693" s="27">
        <f t="shared" si="264"/>
        <v>3.4675006737830555E-2</v>
      </c>
      <c r="AP693" s="23" t="str">
        <f t="shared" si="253"/>
        <v>20–30</v>
      </c>
      <c r="AQ693" s="24">
        <v>21.6</v>
      </c>
      <c r="AR693" s="24">
        <v>26.3</v>
      </c>
      <c r="AS693" s="27">
        <f t="shared" si="254"/>
        <v>0.19687562449359952</v>
      </c>
      <c r="AT693" s="50">
        <v>10.7</v>
      </c>
      <c r="AU693" s="50">
        <v>12.7</v>
      </c>
      <c r="AV693" s="46">
        <f t="shared" si="265"/>
        <v>0.17135825199668511</v>
      </c>
      <c r="AW693" s="50"/>
      <c r="AX693" s="50"/>
      <c r="AY693" s="51"/>
      <c r="AZ693" s="18">
        <v>86.100000000000009</v>
      </c>
      <c r="BA693" s="18">
        <v>110.10000000000001</v>
      </c>
      <c r="BB693" s="27">
        <f t="shared" si="262"/>
        <v>0.24587963229494911</v>
      </c>
      <c r="BC693" s="18">
        <v>72.7</v>
      </c>
      <c r="BD693" s="18">
        <v>88.3</v>
      </c>
      <c r="BE693" s="27">
        <f t="shared" si="266"/>
        <v>0.19439872307044059</v>
      </c>
      <c r="BF693" s="18">
        <v>158.80000000000001</v>
      </c>
      <c r="BG693" s="18">
        <v>198.4</v>
      </c>
      <c r="BH693" s="27">
        <f t="shared" si="267"/>
        <v>0.22263964603773709</v>
      </c>
      <c r="BI693" s="28">
        <v>2.3499999999999996</v>
      </c>
      <c r="BK693" s="49"/>
    </row>
    <row r="694" spans="1:63" ht="13.95" customHeight="1" x14ac:dyDescent="0.25">
      <c r="A694" s="22">
        <v>691</v>
      </c>
      <c r="B694" s="22">
        <v>79</v>
      </c>
      <c r="C694" s="22" t="s">
        <v>494</v>
      </c>
      <c r="D694" s="22" t="s">
        <v>2</v>
      </c>
      <c r="E694" s="23">
        <v>0.61</v>
      </c>
      <c r="F694" s="23" t="str">
        <f t="shared" si="244"/>
        <v>&gt;0.5</v>
      </c>
      <c r="G694" s="24">
        <v>6.9</v>
      </c>
      <c r="H694" s="23" t="str">
        <f t="shared" si="249"/>
        <v>≤7.0</v>
      </c>
      <c r="K694" s="24">
        <v>32.411200000000001</v>
      </c>
      <c r="L694" s="23" t="str">
        <f t="shared" si="250"/>
        <v>&gt;20</v>
      </c>
      <c r="M694" s="18">
        <v>150</v>
      </c>
      <c r="N694" s="25" t="str">
        <f t="shared" si="257"/>
        <v>110–180</v>
      </c>
      <c r="O694" s="18">
        <v>26.39912</v>
      </c>
      <c r="P694" s="25" t="str">
        <f t="shared" si="255"/>
        <v>&lt;26</v>
      </c>
      <c r="Q694" s="18">
        <v>24.800399999999996</v>
      </c>
      <c r="R694" s="25" t="str">
        <f t="shared" si="256"/>
        <v>&lt;25</v>
      </c>
      <c r="S694" s="22" t="s">
        <v>8</v>
      </c>
      <c r="T694" s="40">
        <v>2</v>
      </c>
      <c r="U694" s="25" t="str">
        <f t="shared" si="258"/>
        <v>1.5–3</v>
      </c>
      <c r="X694" s="22">
        <v>2</v>
      </c>
      <c r="Y694" s="22">
        <v>2</v>
      </c>
      <c r="Z694" s="22">
        <v>0</v>
      </c>
      <c r="AA694" s="22">
        <v>0</v>
      </c>
      <c r="AB694" s="22">
        <v>0</v>
      </c>
      <c r="AC694" s="22">
        <v>0</v>
      </c>
      <c r="AD694" s="22">
        <f t="shared" si="259"/>
        <v>1</v>
      </c>
      <c r="AE694" s="22">
        <v>3</v>
      </c>
      <c r="AF694" s="23" t="str">
        <f t="shared" si="260"/>
        <v>4000–6000</v>
      </c>
      <c r="AG694" s="18">
        <v>4140</v>
      </c>
      <c r="AH694" s="18">
        <v>4630</v>
      </c>
      <c r="AI694" s="27">
        <f t="shared" si="261"/>
        <v>0.11186108026091976</v>
      </c>
      <c r="AJ694" s="18">
        <v>7130</v>
      </c>
      <c r="AK694" s="18">
        <v>7390</v>
      </c>
      <c r="AL694" s="27">
        <f t="shared" si="263"/>
        <v>3.5816500533905893E-2</v>
      </c>
      <c r="AM694" s="18">
        <v>11270</v>
      </c>
      <c r="AN694" s="18">
        <v>12020</v>
      </c>
      <c r="AO694" s="27">
        <f t="shared" si="264"/>
        <v>6.442760105537651E-2</v>
      </c>
      <c r="AP694" s="23" t="str">
        <f t="shared" si="253"/>
        <v>20–30</v>
      </c>
      <c r="AQ694" s="24">
        <v>24.2</v>
      </c>
      <c r="AR694" s="24">
        <v>25.2</v>
      </c>
      <c r="AS694" s="27">
        <f t="shared" si="254"/>
        <v>4.0491361354736993E-2</v>
      </c>
      <c r="AT694" s="50">
        <v>11.8</v>
      </c>
      <c r="AU694" s="50">
        <v>13.5</v>
      </c>
      <c r="AV694" s="46">
        <f t="shared" si="265"/>
        <v>0.13459015397276455</v>
      </c>
      <c r="AW694" s="50"/>
      <c r="AX694" s="50"/>
      <c r="AY694" s="51"/>
      <c r="AZ694" s="18">
        <v>100.20000000000002</v>
      </c>
      <c r="BA694" s="18">
        <v>118.60000000000001</v>
      </c>
      <c r="BB694" s="27">
        <f t="shared" si="262"/>
        <v>0.16858829791286062</v>
      </c>
      <c r="BC694" s="18">
        <v>86.1</v>
      </c>
      <c r="BD694" s="18">
        <v>99.8</v>
      </c>
      <c r="BE694" s="27">
        <f t="shared" si="266"/>
        <v>0.14765877188373319</v>
      </c>
      <c r="BF694" s="18">
        <v>186.3</v>
      </c>
      <c r="BG694" s="18">
        <v>218.4</v>
      </c>
      <c r="BH694" s="27">
        <f t="shared" si="267"/>
        <v>0.15896996626320711</v>
      </c>
      <c r="BI694" s="28">
        <v>0.5</v>
      </c>
      <c r="BK694" s="49"/>
    </row>
    <row r="695" spans="1:63" ht="13.95" customHeight="1" x14ac:dyDescent="0.25">
      <c r="A695" s="22">
        <v>692</v>
      </c>
      <c r="B695" s="22">
        <v>79</v>
      </c>
      <c r="C695" s="22" t="s">
        <v>494</v>
      </c>
      <c r="D695" s="22" t="s">
        <v>2</v>
      </c>
      <c r="E695" s="23">
        <v>0.61</v>
      </c>
      <c r="F695" s="23" t="str">
        <f t="shared" si="244"/>
        <v>&gt;0.5</v>
      </c>
      <c r="G695" s="24">
        <v>6.9</v>
      </c>
      <c r="H695" s="23" t="str">
        <f t="shared" si="249"/>
        <v>≤7.0</v>
      </c>
      <c r="K695" s="24">
        <v>32.411200000000001</v>
      </c>
      <c r="L695" s="23" t="str">
        <f t="shared" si="250"/>
        <v>&gt;20</v>
      </c>
      <c r="M695" s="18">
        <v>150</v>
      </c>
      <c r="N695" s="25" t="str">
        <f t="shared" si="257"/>
        <v>110–180</v>
      </c>
      <c r="O695" s="18">
        <v>26.39912</v>
      </c>
      <c r="P695" s="25" t="str">
        <f t="shared" si="255"/>
        <v>&lt;26</v>
      </c>
      <c r="Q695" s="18">
        <v>33.0672</v>
      </c>
      <c r="R695" s="25" t="str">
        <f t="shared" si="256"/>
        <v>25–58</v>
      </c>
      <c r="S695" s="22" t="s">
        <v>8</v>
      </c>
      <c r="T695" s="40">
        <v>2</v>
      </c>
      <c r="U695" s="25" t="str">
        <f t="shared" si="258"/>
        <v>1.5–3</v>
      </c>
      <c r="X695" s="22">
        <v>2</v>
      </c>
      <c r="Y695" s="22">
        <v>2</v>
      </c>
      <c r="Z695" s="22">
        <v>0</v>
      </c>
      <c r="AA695" s="22">
        <v>0</v>
      </c>
      <c r="AB695" s="22">
        <v>0</v>
      </c>
      <c r="AC695" s="22">
        <v>0</v>
      </c>
      <c r="AD695" s="22">
        <f t="shared" si="259"/>
        <v>1</v>
      </c>
      <c r="AE695" s="22">
        <v>3</v>
      </c>
      <c r="AF695" s="23" t="str">
        <f t="shared" si="260"/>
        <v>2000–4000</v>
      </c>
      <c r="AG695" s="18">
        <v>3890</v>
      </c>
      <c r="AH695" s="18">
        <v>4250</v>
      </c>
      <c r="AI695" s="27">
        <f t="shared" si="261"/>
        <v>8.8509825305970555E-2</v>
      </c>
      <c r="AJ695" s="18">
        <v>6930</v>
      </c>
      <c r="AK695" s="18">
        <v>7080</v>
      </c>
      <c r="AL695" s="27">
        <f t="shared" si="263"/>
        <v>2.1414094503816573E-2</v>
      </c>
      <c r="AM695" s="18">
        <v>10820</v>
      </c>
      <c r="AN695" s="18">
        <v>11330</v>
      </c>
      <c r="AO695" s="27">
        <f t="shared" si="264"/>
        <v>4.6057801621579526E-2</v>
      </c>
      <c r="AP695" s="23" t="str">
        <f t="shared" si="253"/>
        <v>20–30</v>
      </c>
      <c r="AQ695" s="24">
        <v>22.4</v>
      </c>
      <c r="AR695" s="24">
        <v>24.8</v>
      </c>
      <c r="AS695" s="27">
        <f t="shared" si="254"/>
        <v>0.10178269430994238</v>
      </c>
      <c r="AT695" s="50">
        <v>10.7</v>
      </c>
      <c r="AU695" s="50">
        <v>13.5</v>
      </c>
      <c r="AV695" s="46">
        <f t="shared" si="265"/>
        <v>0.23244594397652329</v>
      </c>
      <c r="AW695" s="50"/>
      <c r="AX695" s="50"/>
      <c r="AY695" s="51"/>
      <c r="AZ695" s="18">
        <v>89.1</v>
      </c>
      <c r="BA695" s="18">
        <v>106.39999999999999</v>
      </c>
      <c r="BB695" s="27">
        <f t="shared" si="262"/>
        <v>0.1774462424307803</v>
      </c>
      <c r="BC695" s="18">
        <v>75.5</v>
      </c>
      <c r="BD695" s="18">
        <v>95.8</v>
      </c>
      <c r="BE695" s="27">
        <f t="shared" si="266"/>
        <v>0.23813002872183581</v>
      </c>
      <c r="BF695" s="18">
        <v>164.6</v>
      </c>
      <c r="BG695" s="18">
        <v>202.2</v>
      </c>
      <c r="BH695" s="27">
        <f t="shared" si="267"/>
        <v>0.20573901834340161</v>
      </c>
      <c r="BI695" s="28">
        <v>1.2000000000000011</v>
      </c>
      <c r="BK695" s="49"/>
    </row>
    <row r="696" spans="1:63" ht="13.95" customHeight="1" x14ac:dyDescent="0.25">
      <c r="A696" s="22">
        <v>693</v>
      </c>
      <c r="B696" s="22">
        <v>80</v>
      </c>
      <c r="C696" s="22" t="s">
        <v>571</v>
      </c>
      <c r="D696" s="22" t="s">
        <v>2</v>
      </c>
      <c r="E696" s="23">
        <v>0.95</v>
      </c>
      <c r="F696" s="23" t="str">
        <f t="shared" si="244"/>
        <v>&gt;0.5</v>
      </c>
      <c r="G696" s="24">
        <v>6.7</v>
      </c>
      <c r="H696" s="23" t="str">
        <f t="shared" si="249"/>
        <v>≤7.0</v>
      </c>
      <c r="K696" s="24">
        <v>21.119</v>
      </c>
      <c r="L696" s="23" t="str">
        <f t="shared" si="250"/>
        <v>&gt;20</v>
      </c>
      <c r="M696" s="18">
        <v>150</v>
      </c>
      <c r="N696" s="25" t="str">
        <f t="shared" si="257"/>
        <v>110–180</v>
      </c>
      <c r="O696" s="18">
        <v>0</v>
      </c>
      <c r="P696" s="25" t="str">
        <f t="shared" si="255"/>
        <v>&lt;26</v>
      </c>
      <c r="Q696" s="18">
        <v>33.0672</v>
      </c>
      <c r="R696" s="25" t="str">
        <f t="shared" si="256"/>
        <v>25–58</v>
      </c>
      <c r="S696" s="22" t="s">
        <v>8</v>
      </c>
      <c r="T696" s="40">
        <v>2</v>
      </c>
      <c r="U696" s="25" t="str">
        <f t="shared" si="258"/>
        <v>1.5–3</v>
      </c>
      <c r="X696" s="22">
        <v>2</v>
      </c>
      <c r="Y696" s="22">
        <v>2</v>
      </c>
      <c r="Z696" s="22">
        <v>0</v>
      </c>
      <c r="AA696" s="22">
        <v>0</v>
      </c>
      <c r="AB696" s="22">
        <v>0</v>
      </c>
      <c r="AC696" s="22">
        <v>0</v>
      </c>
      <c r="AD696" s="22">
        <f t="shared" si="259"/>
        <v>1</v>
      </c>
      <c r="AE696" s="22">
        <v>3</v>
      </c>
      <c r="AF696" s="23" t="str">
        <f t="shared" si="260"/>
        <v>4000–6000</v>
      </c>
      <c r="AG696" s="18">
        <v>4400</v>
      </c>
      <c r="AH696" s="18">
        <v>4670</v>
      </c>
      <c r="AI696" s="27">
        <f t="shared" si="261"/>
        <v>5.9554530756590389E-2</v>
      </c>
      <c r="AJ696" s="18">
        <v>6730</v>
      </c>
      <c r="AK696" s="18">
        <v>7260</v>
      </c>
      <c r="AL696" s="27">
        <f t="shared" si="263"/>
        <v>7.5804685180068235E-2</v>
      </c>
      <c r="AM696" s="18">
        <v>11130</v>
      </c>
      <c r="AN696" s="18">
        <v>11930</v>
      </c>
      <c r="AO696" s="27">
        <f t="shared" si="264"/>
        <v>6.9412070822371205E-2</v>
      </c>
      <c r="AP696" s="23" t="str">
        <f t="shared" si="253"/>
        <v>20–30</v>
      </c>
      <c r="AQ696" s="24">
        <v>23</v>
      </c>
      <c r="AR696" s="24">
        <v>26.3</v>
      </c>
      <c r="AS696" s="27">
        <f t="shared" si="254"/>
        <v>0.13407472325456923</v>
      </c>
      <c r="AT696" s="50">
        <v>8.1</v>
      </c>
      <c r="AU696" s="50">
        <v>9.6</v>
      </c>
      <c r="AV696" s="46">
        <f t="shared" si="265"/>
        <v>0.16989903679539742</v>
      </c>
      <c r="AW696" s="50">
        <v>14.070080862533693</v>
      </c>
      <c r="AX696" s="50">
        <v>16.303436714165969</v>
      </c>
      <c r="AY696" s="46">
        <f t="shared" ref="AY696:AY699" si="268">LN(AX696/AW696)</f>
        <v>0.14732530867942686</v>
      </c>
      <c r="AZ696" s="18">
        <v>101.1</v>
      </c>
      <c r="BA696" s="18">
        <v>122.2</v>
      </c>
      <c r="BB696" s="27">
        <f t="shared" si="262"/>
        <v>0.18954892071106927</v>
      </c>
      <c r="BC696" s="18">
        <v>55.5</v>
      </c>
      <c r="BD696" s="18">
        <v>72.400000000000006</v>
      </c>
      <c r="BE696" s="27">
        <f t="shared" si="266"/>
        <v>0.26582327863928185</v>
      </c>
      <c r="BF696" s="18">
        <v>156.6</v>
      </c>
      <c r="BG696" s="18">
        <v>194.5</v>
      </c>
      <c r="BH696" s="27">
        <f t="shared" si="267"/>
        <v>0.21673737950179836</v>
      </c>
      <c r="BI696" s="28">
        <v>1.6500000000000004</v>
      </c>
      <c r="BK696" s="49"/>
    </row>
    <row r="697" spans="1:63" ht="13.95" customHeight="1" x14ac:dyDescent="0.25">
      <c r="A697" s="22">
        <v>694</v>
      </c>
      <c r="B697" s="22">
        <v>80</v>
      </c>
      <c r="C697" s="22" t="s">
        <v>571</v>
      </c>
      <c r="D697" s="22" t="s">
        <v>2</v>
      </c>
      <c r="E697" s="23">
        <v>0.95</v>
      </c>
      <c r="F697" s="23" t="str">
        <f t="shared" si="244"/>
        <v>&gt;0.5</v>
      </c>
      <c r="G697" s="24">
        <v>6.7</v>
      </c>
      <c r="H697" s="23" t="str">
        <f t="shared" si="249"/>
        <v>≤7.0</v>
      </c>
      <c r="K697" s="24">
        <v>21.119</v>
      </c>
      <c r="L697" s="23" t="str">
        <f t="shared" si="250"/>
        <v>&gt;20</v>
      </c>
      <c r="M697" s="18">
        <v>150</v>
      </c>
      <c r="N697" s="25" t="str">
        <f t="shared" si="257"/>
        <v>110–180</v>
      </c>
      <c r="O697" s="18">
        <v>8.766119999999999</v>
      </c>
      <c r="P697" s="25" t="str">
        <f t="shared" si="255"/>
        <v>&lt;26</v>
      </c>
      <c r="Q697" s="18">
        <v>33.0672</v>
      </c>
      <c r="R697" s="25" t="str">
        <f t="shared" si="256"/>
        <v>25–58</v>
      </c>
      <c r="S697" s="22" t="s">
        <v>8</v>
      </c>
      <c r="T697" s="40">
        <v>2</v>
      </c>
      <c r="U697" s="25" t="str">
        <f t="shared" si="258"/>
        <v>1.5–3</v>
      </c>
      <c r="X697" s="22">
        <v>2</v>
      </c>
      <c r="Y697" s="22">
        <v>2</v>
      </c>
      <c r="Z697" s="22">
        <v>0</v>
      </c>
      <c r="AA697" s="22">
        <v>0</v>
      </c>
      <c r="AB697" s="22">
        <v>0</v>
      </c>
      <c r="AC697" s="22">
        <v>0</v>
      </c>
      <c r="AD697" s="22">
        <f t="shared" si="259"/>
        <v>1</v>
      </c>
      <c r="AE697" s="22">
        <v>3</v>
      </c>
      <c r="AF697" s="23" t="str">
        <f t="shared" si="260"/>
        <v>4000–6000</v>
      </c>
      <c r="AG697" s="18">
        <v>4570</v>
      </c>
      <c r="AH697" s="18">
        <v>4890</v>
      </c>
      <c r="AI697" s="27">
        <f t="shared" si="261"/>
        <v>6.7679098580667382E-2</v>
      </c>
      <c r="AJ697" s="18">
        <v>6830</v>
      </c>
      <c r="AK697" s="18">
        <v>6780</v>
      </c>
      <c r="AL697" s="27">
        <f t="shared" si="263"/>
        <v>-7.347571630394522E-3</v>
      </c>
      <c r="AM697" s="18">
        <v>11400</v>
      </c>
      <c r="AN697" s="18">
        <v>11670</v>
      </c>
      <c r="AO697" s="27">
        <f t="shared" si="264"/>
        <v>2.3408090898014804E-2</v>
      </c>
      <c r="AP697" s="23" t="str">
        <f t="shared" si="253"/>
        <v>20–30</v>
      </c>
      <c r="AQ697" s="24">
        <v>24.1</v>
      </c>
      <c r="AR697" s="24">
        <v>25.4</v>
      </c>
      <c r="AS697" s="27">
        <f t="shared" si="254"/>
        <v>5.2537333527881404E-2</v>
      </c>
      <c r="AT697" s="50">
        <v>9.5</v>
      </c>
      <c r="AU697" s="50">
        <v>10.199999999999999</v>
      </c>
      <c r="AV697" s="46">
        <f t="shared" si="265"/>
        <v>7.1095921683730259E-2</v>
      </c>
      <c r="AW697" s="50">
        <v>15.517543859649123</v>
      </c>
      <c r="AX697" s="50">
        <v>16.726649528706083</v>
      </c>
      <c r="AY697" s="46">
        <f t="shared" si="268"/>
        <v>7.5031981915237717E-2</v>
      </c>
      <c r="AZ697" s="18">
        <v>109.8</v>
      </c>
      <c r="BA697" s="18">
        <v>124.4</v>
      </c>
      <c r="BB697" s="27">
        <f t="shared" si="262"/>
        <v>0.12484165122964888</v>
      </c>
      <c r="BC697" s="18">
        <v>67.099999999999994</v>
      </c>
      <c r="BD697" s="18">
        <v>70.900000000000006</v>
      </c>
      <c r="BE697" s="27">
        <f t="shared" si="266"/>
        <v>5.5086389560445939E-2</v>
      </c>
      <c r="BF697" s="18">
        <v>176.9</v>
      </c>
      <c r="BG697" s="18">
        <v>195.2</v>
      </c>
      <c r="BH697" s="27">
        <f t="shared" si="267"/>
        <v>9.844007281325251E-2</v>
      </c>
      <c r="BI697" s="28">
        <v>0.64999999999999858</v>
      </c>
      <c r="BK697" s="49"/>
    </row>
    <row r="698" spans="1:63" ht="13.95" customHeight="1" x14ac:dyDescent="0.25">
      <c r="A698" s="22">
        <v>695</v>
      </c>
      <c r="B698" s="22">
        <v>80</v>
      </c>
      <c r="C698" s="22" t="s">
        <v>571</v>
      </c>
      <c r="D698" s="22" t="s">
        <v>2</v>
      </c>
      <c r="E698" s="23">
        <v>0.95</v>
      </c>
      <c r="F698" s="23" t="str">
        <f t="shared" si="244"/>
        <v>&gt;0.5</v>
      </c>
      <c r="G698" s="24">
        <v>6.7</v>
      </c>
      <c r="H698" s="23" t="str">
        <f t="shared" si="249"/>
        <v>≤7.0</v>
      </c>
      <c r="K698" s="24">
        <v>21.119</v>
      </c>
      <c r="L698" s="23" t="str">
        <f t="shared" si="250"/>
        <v>&gt;20</v>
      </c>
      <c r="M698" s="18">
        <v>150</v>
      </c>
      <c r="N698" s="25" t="str">
        <f t="shared" si="257"/>
        <v>110–180</v>
      </c>
      <c r="O698" s="18">
        <v>17.633000000000003</v>
      </c>
      <c r="P698" s="25" t="str">
        <f t="shared" si="255"/>
        <v>&lt;26</v>
      </c>
      <c r="Q698" s="18">
        <v>33.0672</v>
      </c>
      <c r="R698" s="25" t="str">
        <f t="shared" si="256"/>
        <v>25–58</v>
      </c>
      <c r="S698" s="22" t="s">
        <v>8</v>
      </c>
      <c r="T698" s="40">
        <v>2</v>
      </c>
      <c r="U698" s="25" t="str">
        <f t="shared" si="258"/>
        <v>1.5–3</v>
      </c>
      <c r="X698" s="22">
        <v>2</v>
      </c>
      <c r="Y698" s="22">
        <v>2</v>
      </c>
      <c r="Z698" s="22">
        <v>0</v>
      </c>
      <c r="AA698" s="22">
        <v>0</v>
      </c>
      <c r="AB698" s="22">
        <v>0</v>
      </c>
      <c r="AC698" s="22">
        <v>0</v>
      </c>
      <c r="AD698" s="22">
        <f t="shared" si="259"/>
        <v>1</v>
      </c>
      <c r="AE698" s="22">
        <v>3</v>
      </c>
      <c r="AF698" s="23" t="str">
        <f t="shared" si="260"/>
        <v>4000–6000</v>
      </c>
      <c r="AG698" s="18">
        <v>4780</v>
      </c>
      <c r="AH698" s="18">
        <v>5120</v>
      </c>
      <c r="AI698" s="27">
        <f t="shared" si="261"/>
        <v>6.8713892548051728E-2</v>
      </c>
      <c r="AJ698" s="18">
        <v>7100</v>
      </c>
      <c r="AK698" s="18">
        <v>7410</v>
      </c>
      <c r="AL698" s="27">
        <f t="shared" si="263"/>
        <v>4.2735655260725723E-2</v>
      </c>
      <c r="AM698" s="18">
        <v>11880</v>
      </c>
      <c r="AN698" s="18">
        <v>12530</v>
      </c>
      <c r="AO698" s="27">
        <f t="shared" si="264"/>
        <v>5.3269454973478063E-2</v>
      </c>
      <c r="AP698" s="23" t="str">
        <f t="shared" si="253"/>
        <v>20–30</v>
      </c>
      <c r="AQ698" s="24">
        <v>25.2</v>
      </c>
      <c r="AR698" s="24">
        <v>25.4</v>
      </c>
      <c r="AS698" s="27">
        <f t="shared" si="254"/>
        <v>7.9051795071132473E-3</v>
      </c>
      <c r="AT698" s="50">
        <v>10</v>
      </c>
      <c r="AU698" s="50">
        <v>10.6</v>
      </c>
      <c r="AV698" s="46">
        <f t="shared" si="265"/>
        <v>5.8268908123975824E-2</v>
      </c>
      <c r="AW698" s="50">
        <v>16.254208754208754</v>
      </c>
      <c r="AX698" s="50">
        <v>16.863527533918596</v>
      </c>
      <c r="AY698" s="46">
        <f t="shared" si="268"/>
        <v>3.6801280214064286E-2</v>
      </c>
      <c r="AZ698" s="18">
        <v>120.6</v>
      </c>
      <c r="BA698" s="18">
        <v>130.4</v>
      </c>
      <c r="BB698" s="27">
        <f t="shared" si="262"/>
        <v>7.8127365199467683E-2</v>
      </c>
      <c r="BC698" s="18">
        <v>72.5</v>
      </c>
      <c r="BD698" s="18">
        <v>80.900000000000006</v>
      </c>
      <c r="BE698" s="27">
        <f t="shared" si="266"/>
        <v>0.10962726220381708</v>
      </c>
      <c r="BF698" s="18">
        <v>193.1</v>
      </c>
      <c r="BG698" s="18">
        <v>211.3</v>
      </c>
      <c r="BH698" s="27">
        <f t="shared" si="267"/>
        <v>9.0070735187542356E-2</v>
      </c>
      <c r="BI698" s="28">
        <v>9.9999999999999645E-2</v>
      </c>
      <c r="BK698" s="49"/>
    </row>
    <row r="699" spans="1:63" ht="13.95" customHeight="1" x14ac:dyDescent="0.25">
      <c r="A699" s="22">
        <v>696</v>
      </c>
      <c r="B699" s="22">
        <v>80</v>
      </c>
      <c r="C699" s="22" t="s">
        <v>571</v>
      </c>
      <c r="D699" s="22" t="s">
        <v>2</v>
      </c>
      <c r="E699" s="23">
        <v>0.95</v>
      </c>
      <c r="F699" s="23" t="str">
        <f t="shared" si="244"/>
        <v>&gt;0.5</v>
      </c>
      <c r="G699" s="24">
        <v>6.7</v>
      </c>
      <c r="H699" s="23" t="str">
        <f t="shared" si="249"/>
        <v>≤7.0</v>
      </c>
      <c r="K699" s="24">
        <v>21.119</v>
      </c>
      <c r="L699" s="23" t="str">
        <f t="shared" si="250"/>
        <v>&gt;20</v>
      </c>
      <c r="M699" s="18">
        <v>150</v>
      </c>
      <c r="N699" s="25" t="str">
        <f t="shared" si="257"/>
        <v>110–180</v>
      </c>
      <c r="O699" s="18">
        <v>26.39912</v>
      </c>
      <c r="P699" s="25" t="str">
        <f t="shared" si="255"/>
        <v>&lt;26</v>
      </c>
      <c r="Q699" s="18">
        <v>33.0672</v>
      </c>
      <c r="R699" s="25" t="str">
        <f t="shared" si="256"/>
        <v>25–58</v>
      </c>
      <c r="S699" s="22" t="s">
        <v>8</v>
      </c>
      <c r="T699" s="40">
        <v>2</v>
      </c>
      <c r="U699" s="25" t="str">
        <f t="shared" si="258"/>
        <v>1.5–3</v>
      </c>
      <c r="X699" s="22">
        <v>2</v>
      </c>
      <c r="Y699" s="22">
        <v>2</v>
      </c>
      <c r="Z699" s="22">
        <v>0</v>
      </c>
      <c r="AA699" s="22">
        <v>0</v>
      </c>
      <c r="AB699" s="22">
        <v>0</v>
      </c>
      <c r="AC699" s="22">
        <v>0</v>
      </c>
      <c r="AD699" s="22">
        <f t="shared" si="259"/>
        <v>1</v>
      </c>
      <c r="AE699" s="22">
        <v>3</v>
      </c>
      <c r="AF699" s="23" t="str">
        <f t="shared" si="260"/>
        <v>4000–6000</v>
      </c>
      <c r="AG699" s="18">
        <v>4840</v>
      </c>
      <c r="AH699" s="18">
        <v>5070</v>
      </c>
      <c r="AI699" s="27">
        <f t="shared" si="261"/>
        <v>4.6426096874551355E-2</v>
      </c>
      <c r="AJ699" s="18">
        <v>6970</v>
      </c>
      <c r="AK699" s="18">
        <v>6930</v>
      </c>
      <c r="AL699" s="27">
        <f t="shared" si="263"/>
        <v>-5.7554115706206508E-3</v>
      </c>
      <c r="AM699" s="18">
        <v>11810</v>
      </c>
      <c r="AN699" s="18">
        <v>12000</v>
      </c>
      <c r="AO699" s="27">
        <f t="shared" si="264"/>
        <v>1.5960019578729306E-2</v>
      </c>
      <c r="AP699" s="23" t="str">
        <f t="shared" si="253"/>
        <v>20–30</v>
      </c>
      <c r="AQ699" s="24">
        <v>24.9</v>
      </c>
      <c r="AR699" s="24">
        <v>27.4</v>
      </c>
      <c r="AS699" s="27">
        <f t="shared" si="254"/>
        <v>9.5675209923362536E-2</v>
      </c>
      <c r="AT699" s="50">
        <v>9.1999999999999993</v>
      </c>
      <c r="AU699" s="50">
        <v>10.199999999999999</v>
      </c>
      <c r="AV699" s="46">
        <f t="shared" si="265"/>
        <v>0.10318423623523081</v>
      </c>
      <c r="AW699" s="50">
        <v>15.783234546994073</v>
      </c>
      <c r="AX699" s="50">
        <v>17.458333333333332</v>
      </c>
      <c r="AY699" s="46">
        <f t="shared" si="268"/>
        <v>0.10086881753197217</v>
      </c>
      <c r="AZ699" s="18">
        <v>120.4</v>
      </c>
      <c r="BA699" s="18">
        <v>138.9</v>
      </c>
      <c r="BB699" s="27">
        <f t="shared" si="262"/>
        <v>0.14293471688557735</v>
      </c>
      <c r="BC699" s="18">
        <v>65.900000000000006</v>
      </c>
      <c r="BD699" s="18">
        <v>70.599999999999994</v>
      </c>
      <c r="BE699" s="27">
        <f t="shared" si="266"/>
        <v>6.8891702990734785E-2</v>
      </c>
      <c r="BF699" s="18">
        <v>186.4</v>
      </c>
      <c r="BG699" s="18">
        <v>209.5</v>
      </c>
      <c r="BH699" s="27">
        <f t="shared" si="267"/>
        <v>0.11682883711070155</v>
      </c>
      <c r="BI699" s="28">
        <v>1.25</v>
      </c>
      <c r="BK699" s="49"/>
    </row>
    <row r="700" spans="1:63" ht="13.95" customHeight="1" x14ac:dyDescent="0.25">
      <c r="A700" s="22">
        <v>697</v>
      </c>
      <c r="B700" s="22">
        <v>81</v>
      </c>
      <c r="C700" s="22" t="s">
        <v>542</v>
      </c>
      <c r="D700" s="22" t="s">
        <v>88</v>
      </c>
      <c r="E700" s="23">
        <v>7.5</v>
      </c>
      <c r="F700" s="23" t="str">
        <f t="shared" si="244"/>
        <v>&gt;0.5</v>
      </c>
      <c r="G700" s="24">
        <v>5.95</v>
      </c>
      <c r="H700" s="23" t="str">
        <f t="shared" si="249"/>
        <v>≤7.0</v>
      </c>
      <c r="K700" s="24">
        <v>13.6196</v>
      </c>
      <c r="L700" s="23" t="str">
        <f t="shared" si="250"/>
        <v>10–20</v>
      </c>
      <c r="M700" s="18">
        <v>90</v>
      </c>
      <c r="N700" s="25" t="str">
        <f t="shared" si="257"/>
        <v>&lt;110</v>
      </c>
      <c r="O700" s="18">
        <v>30.42952</v>
      </c>
      <c r="P700" s="25" t="str">
        <f t="shared" si="255"/>
        <v>26–44</v>
      </c>
      <c r="Q700" s="18">
        <v>82.767599999999987</v>
      </c>
      <c r="R700" s="25" t="str">
        <f t="shared" si="256"/>
        <v>&gt;58</v>
      </c>
      <c r="S700" s="22" t="s">
        <v>8</v>
      </c>
      <c r="T700" s="40">
        <v>0.2</v>
      </c>
      <c r="U700" s="25" t="str">
        <f t="shared" si="258"/>
        <v>&lt;1.5</v>
      </c>
      <c r="V700" s="48">
        <v>0.40500000000000003</v>
      </c>
      <c r="W700" s="25" t="str">
        <f t="shared" ref="W700:W763" si="269">IF(V700&gt;0.114,"&gt;0.11", IF(V700&gt;0.068,"0.07–0.11","&lt;0.07" ))</f>
        <v>&gt;0.11</v>
      </c>
      <c r="X700" s="22">
        <v>1</v>
      </c>
      <c r="Y700" s="22">
        <v>1</v>
      </c>
      <c r="Z700" s="22">
        <v>0</v>
      </c>
      <c r="AA700" s="22">
        <v>0</v>
      </c>
      <c r="AB700" s="22">
        <v>0</v>
      </c>
      <c r="AC700" s="22">
        <v>0</v>
      </c>
      <c r="AD700" s="22">
        <f t="shared" si="259"/>
        <v>1</v>
      </c>
      <c r="AE700" s="22">
        <v>3</v>
      </c>
      <c r="AF700" s="23" t="str">
        <f t="shared" si="260"/>
        <v>&gt;6000</v>
      </c>
      <c r="AG700" s="18">
        <v>7060</v>
      </c>
      <c r="AH700" s="18">
        <v>7110</v>
      </c>
      <c r="AI700" s="27">
        <f t="shared" si="261"/>
        <v>7.0571923099987588E-3</v>
      </c>
      <c r="AP700" s="23" t="str">
        <f t="shared" si="253"/>
        <v>20–30</v>
      </c>
      <c r="AQ700" s="24">
        <v>29.452100000000002</v>
      </c>
      <c r="AR700" s="24">
        <v>27.968</v>
      </c>
      <c r="AS700" s="27">
        <f t="shared" si="254"/>
        <v>-5.1704215382735431E-2</v>
      </c>
      <c r="AT700" s="50"/>
      <c r="AU700" s="50"/>
      <c r="AV700" s="51"/>
      <c r="AW700" s="50"/>
      <c r="AX700" s="50"/>
      <c r="AY700" s="51"/>
      <c r="AZ700" s="18">
        <v>207.931826</v>
      </c>
      <c r="BA700" s="18">
        <v>198.85248000000001</v>
      </c>
      <c r="BB700" s="27">
        <f t="shared" si="262"/>
        <v>-4.4647023072736568E-2</v>
      </c>
      <c r="BI700" s="28">
        <v>-7.4205000000000076</v>
      </c>
      <c r="BK700" s="49"/>
    </row>
    <row r="701" spans="1:63" ht="13.95" customHeight="1" x14ac:dyDescent="0.25">
      <c r="A701" s="22">
        <v>698</v>
      </c>
      <c r="B701" s="22">
        <v>35</v>
      </c>
      <c r="C701" s="22" t="s">
        <v>519</v>
      </c>
      <c r="D701" s="32" t="s">
        <v>122</v>
      </c>
      <c r="E701" s="23">
        <v>6.2</v>
      </c>
      <c r="F701" s="23" t="str">
        <f t="shared" si="244"/>
        <v>&gt;0.5</v>
      </c>
      <c r="G701" s="24">
        <v>7.92</v>
      </c>
      <c r="H701" s="23" t="str">
        <f t="shared" si="249"/>
        <v>&gt;7.0</v>
      </c>
      <c r="K701" s="24">
        <v>15.1</v>
      </c>
      <c r="L701" s="23" t="str">
        <f t="shared" si="250"/>
        <v>10–20</v>
      </c>
      <c r="M701" s="18">
        <v>124.2</v>
      </c>
      <c r="N701" s="25" t="str">
        <f t="shared" si="257"/>
        <v>110–180</v>
      </c>
      <c r="O701" s="18">
        <v>186.60751999999999</v>
      </c>
      <c r="P701" s="25" t="str">
        <f t="shared" si="255"/>
        <v>&gt;44</v>
      </c>
      <c r="Q701" s="18">
        <v>93.375</v>
      </c>
      <c r="R701" s="25" t="str">
        <f t="shared" si="256"/>
        <v>&gt;58</v>
      </c>
      <c r="S701" s="22" t="s">
        <v>8</v>
      </c>
      <c r="T701" s="40">
        <v>1.0125000000000002</v>
      </c>
      <c r="U701" s="25" t="str">
        <f t="shared" si="258"/>
        <v>&lt;1.5</v>
      </c>
      <c r="V701" s="48">
        <v>4.0500000000000008E-2</v>
      </c>
      <c r="W701" s="25" t="str">
        <f t="shared" si="269"/>
        <v>&lt;0.07</v>
      </c>
      <c r="X701" s="22">
        <v>1</v>
      </c>
      <c r="Y701" s="22">
        <v>1</v>
      </c>
      <c r="Z701" s="22">
        <v>0</v>
      </c>
      <c r="AA701" s="22">
        <v>0</v>
      </c>
      <c r="AB701" s="22">
        <v>0</v>
      </c>
      <c r="AC701" s="22">
        <v>0</v>
      </c>
      <c r="AD701" s="22">
        <f t="shared" si="259"/>
        <v>1</v>
      </c>
      <c r="AE701" s="22">
        <v>4</v>
      </c>
      <c r="AF701" s="23" t="str">
        <f t="shared" si="260"/>
        <v>4000–6000</v>
      </c>
      <c r="AG701" s="18">
        <v>5440.11</v>
      </c>
      <c r="AH701" s="18">
        <v>5381.62</v>
      </c>
      <c r="AI701" s="27">
        <f t="shared" si="261"/>
        <v>-1.0809837162420141E-2</v>
      </c>
      <c r="AP701" s="23" t="str">
        <f t="shared" si="253"/>
        <v>30–40</v>
      </c>
      <c r="AQ701" s="24">
        <v>38.088200000000001</v>
      </c>
      <c r="AR701" s="24">
        <v>41.764699999999998</v>
      </c>
      <c r="AS701" s="27">
        <f t="shared" si="254"/>
        <v>9.2146962257943901E-2</v>
      </c>
      <c r="AT701" s="50"/>
      <c r="AU701" s="50"/>
      <c r="AV701" s="51"/>
      <c r="AW701" s="50"/>
      <c r="AX701" s="50"/>
      <c r="AY701" s="51"/>
      <c r="AZ701" s="18">
        <v>207.20399770199998</v>
      </c>
      <c r="BA701" s="18">
        <v>224.76174481399997</v>
      </c>
      <c r="BB701" s="27">
        <f t="shared" si="262"/>
        <v>8.1337125095523752E-2</v>
      </c>
      <c r="BI701" s="28">
        <v>3.6311111111111076</v>
      </c>
      <c r="BK701" s="49"/>
    </row>
    <row r="702" spans="1:63" ht="13.95" customHeight="1" x14ac:dyDescent="0.25">
      <c r="A702" s="22">
        <v>699</v>
      </c>
      <c r="B702" s="22">
        <v>35</v>
      </c>
      <c r="C702" s="22" t="s">
        <v>519</v>
      </c>
      <c r="D702" s="32" t="s">
        <v>162</v>
      </c>
      <c r="E702" s="23">
        <v>6.2</v>
      </c>
      <c r="F702" s="23" t="str">
        <f t="shared" si="244"/>
        <v>&gt;0.5</v>
      </c>
      <c r="G702" s="24">
        <v>7.92</v>
      </c>
      <c r="H702" s="23" t="str">
        <f t="shared" si="249"/>
        <v>&gt;7.0</v>
      </c>
      <c r="K702" s="24">
        <v>15.1</v>
      </c>
      <c r="L702" s="23" t="str">
        <f t="shared" si="250"/>
        <v>10–20</v>
      </c>
      <c r="M702" s="18">
        <v>124.2</v>
      </c>
      <c r="N702" s="25" t="str">
        <f t="shared" si="257"/>
        <v>110–180</v>
      </c>
      <c r="O702" s="18">
        <v>252.38667080000002</v>
      </c>
      <c r="P702" s="25" t="str">
        <f t="shared" si="255"/>
        <v>&gt;44</v>
      </c>
      <c r="Q702" s="18">
        <v>93.375</v>
      </c>
      <c r="R702" s="25" t="str">
        <f t="shared" si="256"/>
        <v>&gt;58</v>
      </c>
      <c r="S702" s="22" t="s">
        <v>8</v>
      </c>
      <c r="T702" s="40">
        <v>1.0125000000000002</v>
      </c>
      <c r="U702" s="25" t="str">
        <f t="shared" si="258"/>
        <v>&lt;1.5</v>
      </c>
      <c r="V702" s="48">
        <v>4.0500000000000008E-2</v>
      </c>
      <c r="W702" s="25" t="str">
        <f t="shared" si="269"/>
        <v>&lt;0.07</v>
      </c>
      <c r="X702" s="22">
        <v>1</v>
      </c>
      <c r="Y702" s="22">
        <v>1</v>
      </c>
      <c r="Z702" s="22">
        <v>0</v>
      </c>
      <c r="AA702" s="22">
        <v>0</v>
      </c>
      <c r="AB702" s="22">
        <v>0</v>
      </c>
      <c r="AC702" s="22">
        <v>0</v>
      </c>
      <c r="AD702" s="22">
        <f t="shared" si="259"/>
        <v>1</v>
      </c>
      <c r="AE702" s="22">
        <v>4</v>
      </c>
      <c r="AF702" s="23" t="str">
        <f t="shared" si="260"/>
        <v>4000–6000</v>
      </c>
      <c r="AG702" s="18">
        <v>5986.07</v>
      </c>
      <c r="AH702" s="18">
        <v>5576.6</v>
      </c>
      <c r="AI702" s="27">
        <f t="shared" si="261"/>
        <v>-7.0855831628146917E-2</v>
      </c>
      <c r="AP702" s="23" t="str">
        <f t="shared" si="253"/>
        <v>30–40</v>
      </c>
      <c r="AQ702" s="24">
        <v>37.647100000000002</v>
      </c>
      <c r="AR702" s="24">
        <v>41.470599999999997</v>
      </c>
      <c r="AS702" s="27">
        <f t="shared" si="254"/>
        <v>9.6728816397052095E-2</v>
      </c>
      <c r="AT702" s="50"/>
      <c r="AU702" s="50"/>
      <c r="AV702" s="51"/>
      <c r="AW702" s="50"/>
      <c r="AX702" s="50"/>
      <c r="AY702" s="51"/>
      <c r="AZ702" s="18">
        <v>225.358175897</v>
      </c>
      <c r="BA702" s="18">
        <v>231.26494796</v>
      </c>
      <c r="BB702" s="27">
        <f t="shared" si="262"/>
        <v>2.5872984768905333E-2</v>
      </c>
      <c r="BI702" s="28">
        <v>3.7762962962962914</v>
      </c>
      <c r="BK702" s="49"/>
    </row>
    <row r="703" spans="1:63" ht="13.95" customHeight="1" x14ac:dyDescent="0.25">
      <c r="A703" s="22">
        <v>700</v>
      </c>
      <c r="B703" s="22">
        <v>82</v>
      </c>
      <c r="C703" s="22" t="s">
        <v>543</v>
      </c>
      <c r="D703" s="32" t="s">
        <v>122</v>
      </c>
      <c r="E703" s="23">
        <v>0.62</v>
      </c>
      <c r="F703" s="23" t="str">
        <f t="shared" si="244"/>
        <v>&gt;0.5</v>
      </c>
      <c r="G703" s="24">
        <v>7.92</v>
      </c>
      <c r="H703" s="23" t="str">
        <f t="shared" si="249"/>
        <v>&gt;7.0</v>
      </c>
      <c r="K703" s="24">
        <v>23.687760000000001</v>
      </c>
      <c r="L703" s="23" t="str">
        <f t="shared" si="250"/>
        <v>&gt;20</v>
      </c>
      <c r="M703" s="18">
        <v>180</v>
      </c>
      <c r="N703" s="25" t="str">
        <f t="shared" si="257"/>
        <v>110–180</v>
      </c>
      <c r="O703" s="18">
        <v>59.4</v>
      </c>
      <c r="P703" s="25" t="str">
        <f t="shared" si="255"/>
        <v>&gt;44</v>
      </c>
      <c r="Q703" s="18">
        <v>112.05</v>
      </c>
      <c r="R703" s="25" t="str">
        <f t="shared" si="256"/>
        <v>&gt;58</v>
      </c>
      <c r="S703" s="22" t="s">
        <v>80</v>
      </c>
      <c r="T703" s="40">
        <v>2.1672000000000002</v>
      </c>
      <c r="U703" s="25" t="str">
        <f t="shared" si="258"/>
        <v>1.5–3</v>
      </c>
      <c r="V703" s="48">
        <v>0.1032</v>
      </c>
      <c r="W703" s="25" t="str">
        <f t="shared" si="269"/>
        <v>0.07–0.11</v>
      </c>
      <c r="X703" s="22">
        <v>3</v>
      </c>
      <c r="Y703" s="22">
        <v>0</v>
      </c>
      <c r="Z703" s="22">
        <v>0</v>
      </c>
      <c r="AA703" s="22">
        <v>0</v>
      </c>
      <c r="AB703" s="22">
        <v>0</v>
      </c>
      <c r="AC703" s="22">
        <v>3</v>
      </c>
      <c r="AD703" s="22">
        <f t="shared" si="259"/>
        <v>5</v>
      </c>
      <c r="AE703" s="22">
        <v>3</v>
      </c>
      <c r="AF703" s="23" t="str">
        <f t="shared" si="260"/>
        <v>&gt;6000</v>
      </c>
      <c r="AG703" s="18">
        <v>8008.57</v>
      </c>
      <c r="AH703" s="18">
        <v>8372.59</v>
      </c>
      <c r="AI703" s="27">
        <f t="shared" si="261"/>
        <v>4.4451056804897152E-2</v>
      </c>
      <c r="AP703" s="23" t="str">
        <f t="shared" si="253"/>
        <v>30–40</v>
      </c>
      <c r="AQ703" s="24">
        <v>35.157899999999998</v>
      </c>
      <c r="AR703" s="24">
        <v>46.1053</v>
      </c>
      <c r="AS703" s="27">
        <f t="shared" si="254"/>
        <v>0.27107856678559694</v>
      </c>
      <c r="AT703" s="50"/>
      <c r="AU703" s="50"/>
      <c r="AV703" s="51"/>
      <c r="AW703" s="50"/>
      <c r="AX703" s="50"/>
      <c r="AY703" s="51"/>
      <c r="AZ703" s="18">
        <v>281.56450320300002</v>
      </c>
      <c r="BA703" s="18">
        <v>386.02077372700001</v>
      </c>
      <c r="BB703" s="27">
        <f t="shared" si="262"/>
        <v>0.31552962359049397</v>
      </c>
      <c r="BI703" s="28">
        <v>5.0514027316352896</v>
      </c>
      <c r="BK703" s="49"/>
    </row>
    <row r="704" spans="1:63" ht="13.95" customHeight="1" x14ac:dyDescent="0.25">
      <c r="A704" s="22">
        <v>701</v>
      </c>
      <c r="B704" s="22">
        <v>82</v>
      </c>
      <c r="C704" s="22" t="s">
        <v>543</v>
      </c>
      <c r="D704" s="32" t="s">
        <v>61</v>
      </c>
      <c r="E704" s="23">
        <v>0.62</v>
      </c>
      <c r="F704" s="23" t="str">
        <f t="shared" si="244"/>
        <v>&gt;0.5</v>
      </c>
      <c r="G704" s="24">
        <v>7.92</v>
      </c>
      <c r="H704" s="23" t="str">
        <f t="shared" si="249"/>
        <v>&gt;7.0</v>
      </c>
      <c r="K704" s="24">
        <v>23.687760000000001</v>
      </c>
      <c r="L704" s="23" t="str">
        <f t="shared" si="250"/>
        <v>&gt;20</v>
      </c>
      <c r="M704" s="18">
        <v>180</v>
      </c>
      <c r="N704" s="25" t="str">
        <f t="shared" si="257"/>
        <v>110–180</v>
      </c>
      <c r="O704" s="18">
        <v>59.4</v>
      </c>
      <c r="P704" s="25" t="str">
        <f t="shared" si="255"/>
        <v>&gt;44</v>
      </c>
      <c r="Q704" s="18">
        <v>112.05</v>
      </c>
      <c r="R704" s="25" t="str">
        <f t="shared" si="256"/>
        <v>&gt;58</v>
      </c>
      <c r="S704" s="22" t="s">
        <v>565</v>
      </c>
      <c r="T704" s="40">
        <v>3.444</v>
      </c>
      <c r="U704" s="25" t="str">
        <f t="shared" si="258"/>
        <v>&gt;3</v>
      </c>
      <c r="V704" s="48">
        <v>0.16400000000000001</v>
      </c>
      <c r="W704" s="25" t="str">
        <f t="shared" si="269"/>
        <v>&gt;0.11</v>
      </c>
      <c r="X704" s="22">
        <v>3</v>
      </c>
      <c r="Y704" s="22">
        <v>0</v>
      </c>
      <c r="Z704" s="22">
        <v>0</v>
      </c>
      <c r="AA704" s="22">
        <v>0</v>
      </c>
      <c r="AB704" s="22">
        <v>0</v>
      </c>
      <c r="AC704" s="22">
        <v>3</v>
      </c>
      <c r="AD704" s="22">
        <f t="shared" si="259"/>
        <v>5</v>
      </c>
      <c r="AE704" s="22">
        <v>3</v>
      </c>
      <c r="AF704" s="23" t="str">
        <f t="shared" si="260"/>
        <v>&gt;6000</v>
      </c>
      <c r="AG704" s="18">
        <v>8008.57</v>
      </c>
      <c r="AH704" s="18">
        <v>8458.24</v>
      </c>
      <c r="AI704" s="27">
        <f t="shared" si="261"/>
        <v>5.4628895849196474E-2</v>
      </c>
      <c r="AP704" s="23" t="str">
        <f t="shared" si="253"/>
        <v>30–40</v>
      </c>
      <c r="AQ704" s="24">
        <v>35.157899999999998</v>
      </c>
      <c r="AR704" s="24">
        <v>58.315800000000003</v>
      </c>
      <c r="AS704" s="27">
        <f t="shared" si="254"/>
        <v>0.5060237245753948</v>
      </c>
      <c r="AT704" s="50"/>
      <c r="AU704" s="50"/>
      <c r="AV704" s="51"/>
      <c r="AW704" s="50"/>
      <c r="AX704" s="50"/>
      <c r="AY704" s="51"/>
      <c r="AZ704" s="18">
        <v>281.56450320300002</v>
      </c>
      <c r="BA704" s="18">
        <v>493.24903219200002</v>
      </c>
      <c r="BB704" s="27">
        <f t="shared" si="262"/>
        <v>0.56065262042459119</v>
      </c>
      <c r="BI704" s="28">
        <v>6.7241289198606289</v>
      </c>
      <c r="BK704" s="49"/>
    </row>
    <row r="705" spans="1:63" ht="13.95" customHeight="1" x14ac:dyDescent="0.25">
      <c r="A705" s="22">
        <v>702</v>
      </c>
      <c r="B705" s="22">
        <v>82</v>
      </c>
      <c r="C705" s="22" t="s">
        <v>543</v>
      </c>
      <c r="D705" s="32" t="s">
        <v>67</v>
      </c>
      <c r="E705" s="23">
        <v>0.62</v>
      </c>
      <c r="F705" s="23" t="str">
        <f t="shared" si="244"/>
        <v>&gt;0.5</v>
      </c>
      <c r="G705" s="24">
        <v>7.92</v>
      </c>
      <c r="H705" s="23" t="str">
        <f t="shared" si="249"/>
        <v>&gt;7.0</v>
      </c>
      <c r="K705" s="24">
        <v>23.687760000000001</v>
      </c>
      <c r="L705" s="23" t="str">
        <f t="shared" si="250"/>
        <v>&gt;20</v>
      </c>
      <c r="M705" s="18">
        <v>180</v>
      </c>
      <c r="N705" s="25" t="str">
        <f t="shared" si="257"/>
        <v>110–180</v>
      </c>
      <c r="O705" s="18">
        <v>59.4</v>
      </c>
      <c r="P705" s="25" t="str">
        <f t="shared" si="255"/>
        <v>&gt;44</v>
      </c>
      <c r="Q705" s="18">
        <v>112.05</v>
      </c>
      <c r="R705" s="25" t="str">
        <f t="shared" si="256"/>
        <v>&gt;58</v>
      </c>
      <c r="S705" s="22" t="s">
        <v>163</v>
      </c>
      <c r="T705" s="40">
        <v>2.1672000000000002</v>
      </c>
      <c r="U705" s="25" t="str">
        <f t="shared" si="258"/>
        <v>1.5–3</v>
      </c>
      <c r="V705" s="48">
        <v>0.1032</v>
      </c>
      <c r="W705" s="25" t="str">
        <f t="shared" si="269"/>
        <v>0.07–0.11</v>
      </c>
      <c r="X705" s="22">
        <v>3</v>
      </c>
      <c r="Y705" s="22">
        <v>0</v>
      </c>
      <c r="Z705" s="22">
        <v>0</v>
      </c>
      <c r="AA705" s="22">
        <v>0</v>
      </c>
      <c r="AB705" s="22">
        <v>0</v>
      </c>
      <c r="AC705" s="22">
        <v>3</v>
      </c>
      <c r="AD705" s="22">
        <f t="shared" si="259"/>
        <v>5</v>
      </c>
      <c r="AE705" s="22">
        <v>3</v>
      </c>
      <c r="AF705" s="23" t="str">
        <f t="shared" si="260"/>
        <v>&gt;6000</v>
      </c>
      <c r="AG705" s="18">
        <v>7580.3</v>
      </c>
      <c r="AH705" s="18">
        <v>7880.09</v>
      </c>
      <c r="AI705" s="27">
        <f t="shared" si="261"/>
        <v>3.8786548416852001E-2</v>
      </c>
      <c r="AP705" s="23" t="str">
        <f t="shared" si="253"/>
        <v>30–40</v>
      </c>
      <c r="AQ705" s="24">
        <v>36.421100000000003</v>
      </c>
      <c r="AR705" s="24">
        <v>51.578899999999997</v>
      </c>
      <c r="AS705" s="27">
        <f t="shared" si="254"/>
        <v>0.3479643971019904</v>
      </c>
      <c r="AT705" s="50"/>
      <c r="AU705" s="50"/>
      <c r="AV705" s="51"/>
      <c r="AW705" s="50"/>
      <c r="AX705" s="50"/>
      <c r="AY705" s="51"/>
      <c r="AZ705" s="18">
        <v>276.08286433000001</v>
      </c>
      <c r="BA705" s="18">
        <v>406.44637410099995</v>
      </c>
      <c r="BB705" s="27">
        <f t="shared" si="262"/>
        <v>0.3867509455188422</v>
      </c>
      <c r="BI705" s="28">
        <v>6.9941860465116248</v>
      </c>
      <c r="BK705" s="49"/>
    </row>
    <row r="706" spans="1:63" ht="13.95" customHeight="1" x14ac:dyDescent="0.25">
      <c r="A706" s="22">
        <v>703</v>
      </c>
      <c r="B706" s="22">
        <v>82</v>
      </c>
      <c r="C706" s="22" t="s">
        <v>543</v>
      </c>
      <c r="D706" s="32" t="s">
        <v>66</v>
      </c>
      <c r="E706" s="23">
        <v>0.62</v>
      </c>
      <c r="F706" s="23" t="str">
        <f t="shared" si="244"/>
        <v>&gt;0.5</v>
      </c>
      <c r="G706" s="24">
        <v>7.92</v>
      </c>
      <c r="H706" s="23" t="str">
        <f t="shared" si="249"/>
        <v>&gt;7.0</v>
      </c>
      <c r="K706" s="24">
        <v>23.687760000000001</v>
      </c>
      <c r="L706" s="23" t="str">
        <f t="shared" si="250"/>
        <v>&gt;20</v>
      </c>
      <c r="M706" s="18">
        <v>180</v>
      </c>
      <c r="N706" s="25" t="str">
        <f t="shared" si="257"/>
        <v>110–180</v>
      </c>
      <c r="O706" s="18">
        <v>59.4</v>
      </c>
      <c r="P706" s="25" t="str">
        <f t="shared" si="255"/>
        <v>&gt;44</v>
      </c>
      <c r="Q706" s="18">
        <v>112.05</v>
      </c>
      <c r="R706" s="25" t="str">
        <f t="shared" si="256"/>
        <v>&gt;58</v>
      </c>
      <c r="S706" s="22" t="s">
        <v>565</v>
      </c>
      <c r="T706" s="40">
        <v>3.444</v>
      </c>
      <c r="U706" s="25" t="str">
        <f t="shared" si="258"/>
        <v>&gt;3</v>
      </c>
      <c r="V706" s="48">
        <v>0.16400000000000001</v>
      </c>
      <c r="W706" s="25" t="str">
        <f t="shared" si="269"/>
        <v>&gt;0.11</v>
      </c>
      <c r="X706" s="22">
        <v>3</v>
      </c>
      <c r="Y706" s="22">
        <v>0</v>
      </c>
      <c r="Z706" s="22">
        <v>0</v>
      </c>
      <c r="AA706" s="22">
        <v>0</v>
      </c>
      <c r="AB706" s="22">
        <v>0</v>
      </c>
      <c r="AC706" s="22">
        <v>3</v>
      </c>
      <c r="AD706" s="22">
        <f t="shared" si="259"/>
        <v>5</v>
      </c>
      <c r="AE706" s="22">
        <v>3</v>
      </c>
      <c r="AF706" s="23" t="str">
        <f t="shared" si="260"/>
        <v>&gt;6000</v>
      </c>
      <c r="AG706" s="18">
        <v>7580.3</v>
      </c>
      <c r="AH706" s="18">
        <v>8158.46</v>
      </c>
      <c r="AI706" s="27">
        <f t="shared" si="261"/>
        <v>7.3502648967413334E-2</v>
      </c>
      <c r="AP706" s="23" t="str">
        <f t="shared" si="253"/>
        <v>30–40</v>
      </c>
      <c r="AQ706" s="24">
        <v>36.421100000000003</v>
      </c>
      <c r="AR706" s="24">
        <v>61.8947</v>
      </c>
      <c r="AS706" s="27">
        <f t="shared" si="254"/>
        <v>0.53028627702544118</v>
      </c>
      <c r="AT706" s="50"/>
      <c r="AU706" s="50"/>
      <c r="AV706" s="51"/>
      <c r="AW706" s="50"/>
      <c r="AX706" s="50"/>
      <c r="AY706" s="51"/>
      <c r="AZ706" s="18">
        <v>276.08286433000001</v>
      </c>
      <c r="BA706" s="18">
        <v>504.96543416200001</v>
      </c>
      <c r="BB706" s="27">
        <f t="shared" si="262"/>
        <v>0.60378892599285461</v>
      </c>
      <c r="BI706" s="28">
        <v>7.3965156794425084</v>
      </c>
      <c r="BK706" s="49"/>
    </row>
    <row r="707" spans="1:63" ht="13.95" customHeight="1" x14ac:dyDescent="0.25">
      <c r="A707" s="22">
        <v>704</v>
      </c>
      <c r="B707" s="22">
        <v>82</v>
      </c>
      <c r="C707" s="22" t="s">
        <v>543</v>
      </c>
      <c r="D707" s="32" t="s">
        <v>61</v>
      </c>
      <c r="E707" s="23">
        <v>0.62</v>
      </c>
      <c r="F707" s="23" t="str">
        <f t="shared" si="244"/>
        <v>&gt;0.5</v>
      </c>
      <c r="G707" s="24">
        <v>7.92</v>
      </c>
      <c r="H707" s="23" t="str">
        <f t="shared" si="249"/>
        <v>&gt;7.0</v>
      </c>
      <c r="K707" s="24">
        <v>23.687760000000001</v>
      </c>
      <c r="L707" s="23" t="str">
        <f t="shared" si="250"/>
        <v>&gt;20</v>
      </c>
      <c r="M707" s="18">
        <v>180</v>
      </c>
      <c r="N707" s="25" t="str">
        <f t="shared" si="257"/>
        <v>110–180</v>
      </c>
      <c r="O707" s="18">
        <v>59.4</v>
      </c>
      <c r="P707" s="25" t="str">
        <f t="shared" si="255"/>
        <v>&gt;44</v>
      </c>
      <c r="Q707" s="18">
        <v>112.05</v>
      </c>
      <c r="R707" s="25" t="str">
        <f t="shared" si="256"/>
        <v>&gt;58</v>
      </c>
      <c r="S707" s="22" t="s">
        <v>164</v>
      </c>
      <c r="T707" s="40">
        <v>2.1672000000000002</v>
      </c>
      <c r="U707" s="25" t="str">
        <f t="shared" si="258"/>
        <v>1.5–3</v>
      </c>
      <c r="V707" s="48">
        <v>0.1032</v>
      </c>
      <c r="W707" s="25" t="str">
        <f t="shared" si="269"/>
        <v>0.07–0.11</v>
      </c>
      <c r="X707" s="22">
        <v>3</v>
      </c>
      <c r="Y707" s="22">
        <v>0</v>
      </c>
      <c r="Z707" s="22">
        <v>0</v>
      </c>
      <c r="AA707" s="22">
        <v>0</v>
      </c>
      <c r="AB707" s="22">
        <v>0</v>
      </c>
      <c r="AC707" s="22">
        <v>3</v>
      </c>
      <c r="AD707" s="22">
        <f t="shared" si="259"/>
        <v>5</v>
      </c>
      <c r="AE707" s="22">
        <v>3</v>
      </c>
      <c r="AF707" s="23" t="str">
        <f t="shared" si="260"/>
        <v>&gt;6000</v>
      </c>
      <c r="AG707" s="18">
        <v>8543.9</v>
      </c>
      <c r="AH707" s="18">
        <v>8865.1</v>
      </c>
      <c r="AI707" s="27">
        <f t="shared" si="261"/>
        <v>3.6904641748902692E-2</v>
      </c>
      <c r="AP707" s="23" t="str">
        <f t="shared" si="253"/>
        <v>30–40</v>
      </c>
      <c r="AQ707" s="24">
        <v>35.578899999999997</v>
      </c>
      <c r="AR707" s="24">
        <v>50.526299999999999</v>
      </c>
      <c r="AS707" s="27">
        <f t="shared" si="254"/>
        <v>0.35074122728070212</v>
      </c>
      <c r="AT707" s="50"/>
      <c r="AU707" s="50"/>
      <c r="AV707" s="51"/>
      <c r="AW707" s="50"/>
      <c r="AX707" s="50"/>
      <c r="AY707" s="51"/>
      <c r="AZ707" s="18">
        <v>303.98256370999997</v>
      </c>
      <c r="BA707" s="18">
        <v>447.92070213</v>
      </c>
      <c r="BB707" s="27">
        <f t="shared" si="262"/>
        <v>0.38764586902960474</v>
      </c>
      <c r="BI707" s="28">
        <v>6.8971022517534148</v>
      </c>
      <c r="BK707" s="49"/>
    </row>
    <row r="708" spans="1:63" ht="13.95" customHeight="1" x14ac:dyDescent="0.25">
      <c r="A708" s="22">
        <v>705</v>
      </c>
      <c r="B708" s="22">
        <v>82</v>
      </c>
      <c r="C708" s="22" t="s">
        <v>543</v>
      </c>
      <c r="D708" s="32" t="s">
        <v>165</v>
      </c>
      <c r="E708" s="23">
        <v>0.62</v>
      </c>
      <c r="F708" s="23" t="str">
        <f t="shared" si="244"/>
        <v>&gt;0.5</v>
      </c>
      <c r="G708" s="24">
        <v>7.92</v>
      </c>
      <c r="H708" s="23" t="str">
        <f t="shared" si="249"/>
        <v>&gt;7.0</v>
      </c>
      <c r="K708" s="24">
        <v>23.687760000000001</v>
      </c>
      <c r="L708" s="23" t="str">
        <f t="shared" si="250"/>
        <v>&gt;20</v>
      </c>
      <c r="M708" s="18">
        <v>180</v>
      </c>
      <c r="N708" s="25" t="str">
        <f t="shared" si="257"/>
        <v>110–180</v>
      </c>
      <c r="O708" s="18">
        <v>59.4</v>
      </c>
      <c r="P708" s="25" t="str">
        <f t="shared" si="255"/>
        <v>&gt;44</v>
      </c>
      <c r="Q708" s="18">
        <v>112.05</v>
      </c>
      <c r="R708" s="25" t="str">
        <f t="shared" si="256"/>
        <v>&gt;58</v>
      </c>
      <c r="S708" s="22" t="s">
        <v>565</v>
      </c>
      <c r="T708" s="40">
        <v>3.444</v>
      </c>
      <c r="U708" s="25" t="str">
        <f t="shared" si="258"/>
        <v>&gt;3</v>
      </c>
      <c r="V708" s="48">
        <v>0.16400000000000001</v>
      </c>
      <c r="W708" s="25" t="str">
        <f t="shared" si="269"/>
        <v>&gt;0.11</v>
      </c>
      <c r="X708" s="22">
        <v>3</v>
      </c>
      <c r="Y708" s="22">
        <v>0</v>
      </c>
      <c r="Z708" s="22">
        <v>0</v>
      </c>
      <c r="AA708" s="22">
        <v>0</v>
      </c>
      <c r="AB708" s="22">
        <v>0</v>
      </c>
      <c r="AC708" s="22">
        <v>3</v>
      </c>
      <c r="AD708" s="22">
        <f t="shared" si="259"/>
        <v>5</v>
      </c>
      <c r="AE708" s="22">
        <v>3</v>
      </c>
      <c r="AF708" s="23" t="str">
        <f t="shared" si="260"/>
        <v>&gt;6000</v>
      </c>
      <c r="AG708" s="18">
        <v>8543.9</v>
      </c>
      <c r="AH708" s="18">
        <v>8886.51</v>
      </c>
      <c r="AI708" s="27">
        <f t="shared" si="261"/>
        <v>3.931681849020624E-2</v>
      </c>
      <c r="AP708" s="23" t="str">
        <f t="shared" si="253"/>
        <v>30–40</v>
      </c>
      <c r="AQ708" s="24">
        <v>35.578899999999997</v>
      </c>
      <c r="AR708" s="24">
        <v>58.947400000000002</v>
      </c>
      <c r="AS708" s="27">
        <f t="shared" si="254"/>
        <v>0.5048927553221515</v>
      </c>
      <c r="AT708" s="50"/>
      <c r="AU708" s="50"/>
      <c r="AV708" s="51"/>
      <c r="AW708" s="50"/>
      <c r="AX708" s="50"/>
      <c r="AY708" s="51"/>
      <c r="AZ708" s="18">
        <v>303.98256370999997</v>
      </c>
      <c r="BA708" s="18">
        <v>523.83665957400001</v>
      </c>
      <c r="BB708" s="27">
        <f t="shared" si="262"/>
        <v>0.54420957381235757</v>
      </c>
      <c r="BI708" s="28">
        <v>6.7852787456446011</v>
      </c>
      <c r="BK708" s="49"/>
    </row>
    <row r="709" spans="1:63" ht="13.95" customHeight="1" x14ac:dyDescent="0.25">
      <c r="A709" s="22">
        <v>706</v>
      </c>
      <c r="B709" s="22">
        <v>82</v>
      </c>
      <c r="C709" s="22" t="s">
        <v>543</v>
      </c>
      <c r="D709" s="32" t="s">
        <v>61</v>
      </c>
      <c r="E709" s="23">
        <v>0.62</v>
      </c>
      <c r="F709" s="23" t="str">
        <f t="shared" si="244"/>
        <v>&gt;0.5</v>
      </c>
      <c r="G709" s="24">
        <v>7.92</v>
      </c>
      <c r="H709" s="23" t="str">
        <f t="shared" si="249"/>
        <v>&gt;7.0</v>
      </c>
      <c r="K709" s="24">
        <v>23.687760000000001</v>
      </c>
      <c r="L709" s="23" t="str">
        <f t="shared" si="250"/>
        <v>&gt;20</v>
      </c>
      <c r="M709" s="18">
        <v>180</v>
      </c>
      <c r="N709" s="25" t="str">
        <f t="shared" si="257"/>
        <v>110–180</v>
      </c>
      <c r="O709" s="18">
        <v>59.4</v>
      </c>
      <c r="P709" s="25" t="str">
        <f t="shared" si="255"/>
        <v>&gt;44</v>
      </c>
      <c r="Q709" s="18">
        <v>112.05</v>
      </c>
      <c r="R709" s="25" t="str">
        <f t="shared" si="256"/>
        <v>&gt;58</v>
      </c>
      <c r="S709" s="22" t="s">
        <v>163</v>
      </c>
      <c r="T709" s="40">
        <v>2.1672000000000002</v>
      </c>
      <c r="U709" s="25" t="str">
        <f t="shared" si="258"/>
        <v>1.5–3</v>
      </c>
      <c r="V709" s="48">
        <v>0.1032</v>
      </c>
      <c r="W709" s="25" t="str">
        <f t="shared" si="269"/>
        <v>0.07–0.11</v>
      </c>
      <c r="X709" s="22">
        <v>3</v>
      </c>
      <c r="Y709" s="22">
        <v>0</v>
      </c>
      <c r="Z709" s="22">
        <v>0</v>
      </c>
      <c r="AA709" s="22">
        <v>0</v>
      </c>
      <c r="AB709" s="22">
        <v>0</v>
      </c>
      <c r="AC709" s="22">
        <v>3</v>
      </c>
      <c r="AD709" s="22">
        <f t="shared" si="259"/>
        <v>5</v>
      </c>
      <c r="AE709" s="22">
        <v>3</v>
      </c>
      <c r="AF709" s="23" t="str">
        <f t="shared" si="260"/>
        <v>&gt;6000</v>
      </c>
      <c r="AG709" s="18">
        <v>7280.51</v>
      </c>
      <c r="AH709" s="18">
        <v>7387.58</v>
      </c>
      <c r="AI709" s="27">
        <f t="shared" si="261"/>
        <v>1.4599297076880749E-2</v>
      </c>
      <c r="AP709" s="23" t="str">
        <f t="shared" si="253"/>
        <v>&gt;40</v>
      </c>
      <c r="AQ709" s="24">
        <v>44</v>
      </c>
      <c r="AR709" s="24">
        <v>56.842100000000002</v>
      </c>
      <c r="AS709" s="27">
        <f t="shared" si="254"/>
        <v>0.25608761444096684</v>
      </c>
      <c r="AT709" s="50"/>
      <c r="AU709" s="50"/>
      <c r="AV709" s="51"/>
      <c r="AW709" s="50"/>
      <c r="AX709" s="50"/>
      <c r="AY709" s="51"/>
      <c r="AZ709" s="18">
        <v>320.34244000000001</v>
      </c>
      <c r="BA709" s="18">
        <v>419.92556111800002</v>
      </c>
      <c r="BB709" s="27">
        <f t="shared" si="262"/>
        <v>0.27068691151784757</v>
      </c>
      <c r="BI709" s="28">
        <v>5.9256644518272426</v>
      </c>
      <c r="BK709" s="49"/>
    </row>
    <row r="710" spans="1:63" ht="13.95" customHeight="1" x14ac:dyDescent="0.25">
      <c r="A710" s="22">
        <v>707</v>
      </c>
      <c r="B710" s="22">
        <v>82</v>
      </c>
      <c r="C710" s="22" t="s">
        <v>543</v>
      </c>
      <c r="D710" s="32" t="s">
        <v>66</v>
      </c>
      <c r="E710" s="23">
        <v>0.62</v>
      </c>
      <c r="F710" s="23" t="str">
        <f t="shared" si="244"/>
        <v>&gt;0.5</v>
      </c>
      <c r="G710" s="24">
        <v>7.92</v>
      </c>
      <c r="H710" s="23" t="str">
        <f t="shared" si="249"/>
        <v>&gt;7.0</v>
      </c>
      <c r="K710" s="24">
        <v>23.687760000000001</v>
      </c>
      <c r="L710" s="23" t="str">
        <f t="shared" si="250"/>
        <v>&gt;20</v>
      </c>
      <c r="M710" s="18">
        <v>180</v>
      </c>
      <c r="N710" s="25" t="str">
        <f t="shared" si="257"/>
        <v>110–180</v>
      </c>
      <c r="O710" s="18">
        <v>59.4</v>
      </c>
      <c r="P710" s="25" t="str">
        <f t="shared" si="255"/>
        <v>&gt;44</v>
      </c>
      <c r="Q710" s="18">
        <v>112.05</v>
      </c>
      <c r="R710" s="25" t="str">
        <f t="shared" si="256"/>
        <v>&gt;58</v>
      </c>
      <c r="S710" s="22" t="s">
        <v>565</v>
      </c>
      <c r="T710" s="40">
        <v>3.444</v>
      </c>
      <c r="U710" s="25" t="str">
        <f t="shared" si="258"/>
        <v>&gt;3</v>
      </c>
      <c r="V710" s="48">
        <v>0.16400000000000001</v>
      </c>
      <c r="W710" s="25" t="str">
        <f t="shared" si="269"/>
        <v>&gt;0.11</v>
      </c>
      <c r="X710" s="22">
        <v>3</v>
      </c>
      <c r="Y710" s="22">
        <v>0</v>
      </c>
      <c r="Z710" s="22">
        <v>0</v>
      </c>
      <c r="AA710" s="22">
        <v>0</v>
      </c>
      <c r="AB710" s="22">
        <v>0</v>
      </c>
      <c r="AC710" s="22">
        <v>3</v>
      </c>
      <c r="AD710" s="22">
        <f t="shared" si="259"/>
        <v>5</v>
      </c>
      <c r="AE710" s="22">
        <v>3</v>
      </c>
      <c r="AF710" s="23" t="str">
        <f t="shared" si="260"/>
        <v>&gt;6000</v>
      </c>
      <c r="AG710" s="18">
        <v>7280.51</v>
      </c>
      <c r="AH710" s="18">
        <v>7623.13</v>
      </c>
      <c r="AI710" s="27">
        <f t="shared" si="261"/>
        <v>4.5986131814225714E-2</v>
      </c>
      <c r="AP710" s="23" t="str">
        <f t="shared" si="253"/>
        <v>&gt;40</v>
      </c>
      <c r="AQ710" s="24">
        <v>44</v>
      </c>
      <c r="AR710" s="24">
        <v>63.789499999999997</v>
      </c>
      <c r="AS710" s="27">
        <f t="shared" si="254"/>
        <v>0.37139896608572709</v>
      </c>
      <c r="AT710" s="50"/>
      <c r="AU710" s="50"/>
      <c r="AV710" s="51"/>
      <c r="AW710" s="50"/>
      <c r="AX710" s="50"/>
      <c r="AY710" s="51"/>
      <c r="AZ710" s="18">
        <v>320.34244000000001</v>
      </c>
      <c r="BA710" s="18">
        <v>486.27565113499998</v>
      </c>
      <c r="BB710" s="27">
        <f t="shared" si="262"/>
        <v>0.41738509789995265</v>
      </c>
      <c r="BI710" s="28">
        <v>5.7460801393728218</v>
      </c>
      <c r="BK710" s="49"/>
    </row>
    <row r="711" spans="1:63" ht="13.95" customHeight="1" x14ac:dyDescent="0.25">
      <c r="A711" s="22">
        <v>708</v>
      </c>
      <c r="B711" s="22">
        <v>82</v>
      </c>
      <c r="C711" s="22" t="s">
        <v>543</v>
      </c>
      <c r="D711" s="32" t="s">
        <v>122</v>
      </c>
      <c r="E711" s="23">
        <v>3.52</v>
      </c>
      <c r="F711" s="23" t="str">
        <f t="shared" si="244"/>
        <v>&gt;0.5</v>
      </c>
      <c r="G711" s="24">
        <v>5.61</v>
      </c>
      <c r="H711" s="23" t="str">
        <f t="shared" si="249"/>
        <v>≤7.0</v>
      </c>
      <c r="K711" s="24">
        <v>41.393239999999999</v>
      </c>
      <c r="L711" s="23" t="str">
        <f t="shared" si="250"/>
        <v>&gt;20</v>
      </c>
      <c r="M711" s="18">
        <v>180</v>
      </c>
      <c r="N711" s="25" t="str">
        <f t="shared" si="257"/>
        <v>110–180</v>
      </c>
      <c r="O711" s="18">
        <v>59.4</v>
      </c>
      <c r="P711" s="25" t="str">
        <f t="shared" si="255"/>
        <v>&gt;44</v>
      </c>
      <c r="Q711" s="18">
        <v>112.05</v>
      </c>
      <c r="R711" s="25" t="str">
        <f t="shared" si="256"/>
        <v>&gt;58</v>
      </c>
      <c r="S711" s="22" t="s">
        <v>166</v>
      </c>
      <c r="T711" s="40">
        <v>2.1672000000000002</v>
      </c>
      <c r="U711" s="25" t="str">
        <f t="shared" si="258"/>
        <v>1.5–3</v>
      </c>
      <c r="V711" s="48">
        <v>0.1032</v>
      </c>
      <c r="W711" s="25" t="str">
        <f t="shared" si="269"/>
        <v>0.07–0.11</v>
      </c>
      <c r="X711" s="22">
        <v>3</v>
      </c>
      <c r="Y711" s="22">
        <v>0</v>
      </c>
      <c r="Z711" s="22">
        <v>0</v>
      </c>
      <c r="AA711" s="22">
        <v>0</v>
      </c>
      <c r="AB711" s="22">
        <v>0</v>
      </c>
      <c r="AC711" s="22">
        <v>3</v>
      </c>
      <c r="AD711" s="22">
        <f t="shared" si="259"/>
        <v>5</v>
      </c>
      <c r="AE711" s="22">
        <v>3</v>
      </c>
      <c r="AF711" s="23" t="str">
        <f t="shared" si="260"/>
        <v>4000–6000</v>
      </c>
      <c r="AG711" s="18">
        <v>5117.7700000000004</v>
      </c>
      <c r="AH711" s="18">
        <v>5503.21</v>
      </c>
      <c r="AI711" s="27">
        <f t="shared" si="261"/>
        <v>7.2612761054272279E-2</v>
      </c>
      <c r="AP711" s="23" t="str">
        <f t="shared" si="253"/>
        <v>&gt;40</v>
      </c>
      <c r="AQ711" s="24">
        <v>42.315800000000003</v>
      </c>
      <c r="AR711" s="24">
        <v>64</v>
      </c>
      <c r="AS711" s="27">
        <f t="shared" si="254"/>
        <v>0.41372254459095792</v>
      </c>
      <c r="AT711" s="50"/>
      <c r="AU711" s="50"/>
      <c r="AV711" s="51"/>
      <c r="AW711" s="50"/>
      <c r="AX711" s="50"/>
      <c r="AY711" s="51"/>
      <c r="AZ711" s="18">
        <v>216.56253176600003</v>
      </c>
      <c r="BA711" s="18">
        <v>352.20544000000001</v>
      </c>
      <c r="BB711" s="27">
        <f t="shared" si="262"/>
        <v>0.4863353056452302</v>
      </c>
      <c r="BI711" s="28">
        <v>10.005629383536357</v>
      </c>
      <c r="BK711" s="49"/>
    </row>
    <row r="712" spans="1:63" ht="13.95" customHeight="1" x14ac:dyDescent="0.25">
      <c r="A712" s="22">
        <v>709</v>
      </c>
      <c r="B712" s="22">
        <v>82</v>
      </c>
      <c r="C712" s="22" t="s">
        <v>543</v>
      </c>
      <c r="D712" s="32" t="s">
        <v>143</v>
      </c>
      <c r="E712" s="23">
        <v>3.52</v>
      </c>
      <c r="F712" s="23" t="str">
        <f t="shared" si="244"/>
        <v>&gt;0.5</v>
      </c>
      <c r="G712" s="24">
        <v>5.61</v>
      </c>
      <c r="H712" s="23" t="str">
        <f t="shared" si="249"/>
        <v>≤7.0</v>
      </c>
      <c r="K712" s="24">
        <v>41.393239999999999</v>
      </c>
      <c r="L712" s="23" t="str">
        <f t="shared" si="250"/>
        <v>&gt;20</v>
      </c>
      <c r="M712" s="18">
        <v>180</v>
      </c>
      <c r="N712" s="25" t="str">
        <f t="shared" si="257"/>
        <v>110–180</v>
      </c>
      <c r="O712" s="18">
        <v>59.4</v>
      </c>
      <c r="P712" s="25" t="str">
        <f t="shared" si="255"/>
        <v>&gt;44</v>
      </c>
      <c r="Q712" s="18">
        <v>112.05</v>
      </c>
      <c r="R712" s="25" t="str">
        <f t="shared" si="256"/>
        <v>&gt;58</v>
      </c>
      <c r="S712" s="22" t="s">
        <v>565</v>
      </c>
      <c r="T712" s="40">
        <v>3.444</v>
      </c>
      <c r="U712" s="25" t="str">
        <f t="shared" si="258"/>
        <v>&gt;3</v>
      </c>
      <c r="V712" s="48">
        <v>0.16400000000000001</v>
      </c>
      <c r="W712" s="25" t="str">
        <f t="shared" si="269"/>
        <v>&gt;0.11</v>
      </c>
      <c r="X712" s="22">
        <v>3</v>
      </c>
      <c r="Y712" s="22">
        <v>0</v>
      </c>
      <c r="Z712" s="22">
        <v>0</v>
      </c>
      <c r="AA712" s="22">
        <v>0</v>
      </c>
      <c r="AB712" s="22">
        <v>0</v>
      </c>
      <c r="AC712" s="22">
        <v>3</v>
      </c>
      <c r="AD712" s="22">
        <f t="shared" si="259"/>
        <v>5</v>
      </c>
      <c r="AE712" s="22">
        <v>3</v>
      </c>
      <c r="AF712" s="23" t="str">
        <f t="shared" si="260"/>
        <v>4000–6000</v>
      </c>
      <c r="AG712" s="18">
        <v>5117.7700000000004</v>
      </c>
      <c r="AH712" s="18">
        <v>5546.04</v>
      </c>
      <c r="AI712" s="27">
        <f t="shared" si="261"/>
        <v>8.036536227458814E-2</v>
      </c>
      <c r="AP712" s="23" t="str">
        <f t="shared" si="253"/>
        <v>&gt;40</v>
      </c>
      <c r="AQ712" s="24">
        <v>42.315800000000003</v>
      </c>
      <c r="AR712" s="24">
        <v>69.473699999999994</v>
      </c>
      <c r="AS712" s="27">
        <f t="shared" si="254"/>
        <v>0.49578772491796347</v>
      </c>
      <c r="AT712" s="50"/>
      <c r="AU712" s="50"/>
      <c r="AV712" s="51"/>
      <c r="AW712" s="50"/>
      <c r="AX712" s="50"/>
      <c r="AY712" s="51"/>
      <c r="AZ712" s="18">
        <v>216.56253176600003</v>
      </c>
      <c r="BA712" s="18">
        <v>385.30391914799998</v>
      </c>
      <c r="BB712" s="27">
        <f t="shared" si="262"/>
        <v>0.57615308719255165</v>
      </c>
      <c r="BI712" s="28">
        <v>7.8855691056910544</v>
      </c>
      <c r="BK712" s="49"/>
    </row>
    <row r="713" spans="1:63" ht="13.95" customHeight="1" x14ac:dyDescent="0.25">
      <c r="A713" s="22">
        <v>710</v>
      </c>
      <c r="B713" s="22">
        <v>82</v>
      </c>
      <c r="C713" s="22" t="s">
        <v>543</v>
      </c>
      <c r="D713" s="32" t="s">
        <v>122</v>
      </c>
      <c r="E713" s="23">
        <v>3.52</v>
      </c>
      <c r="F713" s="23" t="str">
        <f t="shared" si="244"/>
        <v>&gt;0.5</v>
      </c>
      <c r="G713" s="24">
        <v>5.61</v>
      </c>
      <c r="H713" s="23" t="str">
        <f t="shared" si="249"/>
        <v>≤7.0</v>
      </c>
      <c r="K713" s="24">
        <v>41.393239999999999</v>
      </c>
      <c r="L713" s="23" t="str">
        <f t="shared" si="250"/>
        <v>&gt;20</v>
      </c>
      <c r="M713" s="18">
        <v>180</v>
      </c>
      <c r="N713" s="25" t="str">
        <f t="shared" si="257"/>
        <v>110–180</v>
      </c>
      <c r="O713" s="18">
        <v>59.4</v>
      </c>
      <c r="P713" s="25" t="str">
        <f t="shared" si="255"/>
        <v>&gt;44</v>
      </c>
      <c r="Q713" s="18">
        <v>112.05</v>
      </c>
      <c r="R713" s="25" t="str">
        <f t="shared" si="256"/>
        <v>&gt;58</v>
      </c>
      <c r="S713" s="22" t="s">
        <v>80</v>
      </c>
      <c r="T713" s="40">
        <v>2.1672000000000002</v>
      </c>
      <c r="U713" s="25" t="str">
        <f t="shared" si="258"/>
        <v>1.5–3</v>
      </c>
      <c r="V713" s="48">
        <v>0.1032</v>
      </c>
      <c r="W713" s="25" t="str">
        <f t="shared" si="269"/>
        <v>0.07–0.11</v>
      </c>
      <c r="X713" s="22">
        <v>3</v>
      </c>
      <c r="Y713" s="22">
        <v>0</v>
      </c>
      <c r="Z713" s="22">
        <v>0</v>
      </c>
      <c r="AA713" s="22">
        <v>0</v>
      </c>
      <c r="AB713" s="22">
        <v>0</v>
      </c>
      <c r="AC713" s="22">
        <v>3</v>
      </c>
      <c r="AD713" s="22">
        <f t="shared" si="259"/>
        <v>5</v>
      </c>
      <c r="AE713" s="22">
        <v>3</v>
      </c>
      <c r="AF713" s="23" t="str">
        <f t="shared" si="260"/>
        <v>4000–6000</v>
      </c>
      <c r="AG713" s="18">
        <v>5053.53</v>
      </c>
      <c r="AH713" s="18">
        <v>5203.43</v>
      </c>
      <c r="AI713" s="27">
        <f t="shared" si="261"/>
        <v>2.9231014526759646E-2</v>
      </c>
      <c r="AP713" s="23" t="str">
        <f t="shared" si="253"/>
        <v>&gt;40</v>
      </c>
      <c r="AQ713" s="24">
        <v>43.578899999999997</v>
      </c>
      <c r="AR713" s="24">
        <v>57.052599999999998</v>
      </c>
      <c r="AS713" s="27">
        <f t="shared" si="254"/>
        <v>0.26940056106575605</v>
      </c>
      <c r="AT713" s="50"/>
      <c r="AU713" s="50"/>
      <c r="AV713" s="51"/>
      <c r="AW713" s="50"/>
      <c r="AX713" s="50"/>
      <c r="AY713" s="51"/>
      <c r="AZ713" s="18">
        <v>220.22727851699997</v>
      </c>
      <c r="BA713" s="18">
        <v>296.86921041800002</v>
      </c>
      <c r="BB713" s="27">
        <f t="shared" si="262"/>
        <v>0.29863157559251591</v>
      </c>
      <c r="BI713" s="28">
        <v>6.2171004060538939</v>
      </c>
      <c r="BK713" s="49"/>
    </row>
    <row r="714" spans="1:63" ht="13.95" customHeight="1" x14ac:dyDescent="0.25">
      <c r="A714" s="22">
        <v>711</v>
      </c>
      <c r="B714" s="22">
        <v>82</v>
      </c>
      <c r="C714" s="22" t="s">
        <v>543</v>
      </c>
      <c r="D714" s="32" t="s">
        <v>61</v>
      </c>
      <c r="E714" s="23">
        <v>3.52</v>
      </c>
      <c r="F714" s="23" t="str">
        <f t="shared" si="244"/>
        <v>&gt;0.5</v>
      </c>
      <c r="G714" s="24">
        <v>5.61</v>
      </c>
      <c r="H714" s="23" t="str">
        <f t="shared" si="249"/>
        <v>≤7.0</v>
      </c>
      <c r="K714" s="24">
        <v>41.393239999999999</v>
      </c>
      <c r="L714" s="23" t="str">
        <f t="shared" si="250"/>
        <v>&gt;20</v>
      </c>
      <c r="M714" s="18">
        <v>180</v>
      </c>
      <c r="N714" s="25" t="str">
        <f t="shared" si="257"/>
        <v>110–180</v>
      </c>
      <c r="O714" s="18">
        <v>59.4</v>
      </c>
      <c r="P714" s="25" t="str">
        <f t="shared" si="255"/>
        <v>&gt;44</v>
      </c>
      <c r="Q714" s="18">
        <v>112.05</v>
      </c>
      <c r="R714" s="25" t="str">
        <f t="shared" si="256"/>
        <v>&gt;58</v>
      </c>
      <c r="S714" s="22" t="s">
        <v>565</v>
      </c>
      <c r="T714" s="40">
        <v>3.444</v>
      </c>
      <c r="U714" s="25" t="str">
        <f t="shared" si="258"/>
        <v>&gt;3</v>
      </c>
      <c r="V714" s="48">
        <v>0.16400000000000001</v>
      </c>
      <c r="W714" s="25" t="str">
        <f t="shared" si="269"/>
        <v>&gt;0.11</v>
      </c>
      <c r="X714" s="22">
        <v>3</v>
      </c>
      <c r="Y714" s="22">
        <v>0</v>
      </c>
      <c r="Z714" s="22">
        <v>0</v>
      </c>
      <c r="AA714" s="22">
        <v>0</v>
      </c>
      <c r="AB714" s="22">
        <v>0</v>
      </c>
      <c r="AC714" s="22">
        <v>3</v>
      </c>
      <c r="AD714" s="22">
        <f t="shared" si="259"/>
        <v>5</v>
      </c>
      <c r="AE714" s="22">
        <v>3</v>
      </c>
      <c r="AF714" s="23" t="str">
        <f t="shared" si="260"/>
        <v>4000–6000</v>
      </c>
      <c r="AG714" s="18">
        <v>5053.53</v>
      </c>
      <c r="AH714" s="18">
        <v>5374.73</v>
      </c>
      <c r="AI714" s="27">
        <f t="shared" si="261"/>
        <v>6.1621331199262837E-2</v>
      </c>
      <c r="AP714" s="23" t="str">
        <f t="shared" si="253"/>
        <v>&gt;40</v>
      </c>
      <c r="AQ714" s="24">
        <v>43.578899999999997</v>
      </c>
      <c r="AR714" s="24">
        <v>61.8947</v>
      </c>
      <c r="AS714" s="27">
        <f t="shared" si="254"/>
        <v>0.3508614657921526</v>
      </c>
      <c r="AT714" s="50"/>
      <c r="AU714" s="50"/>
      <c r="AV714" s="51"/>
      <c r="AW714" s="50"/>
      <c r="AX714" s="50"/>
      <c r="AY714" s="51"/>
      <c r="AZ714" s="18">
        <v>220.22727851699997</v>
      </c>
      <c r="BA714" s="18">
        <v>332.667300931</v>
      </c>
      <c r="BB714" s="27">
        <f t="shared" si="262"/>
        <v>0.41248279699141555</v>
      </c>
      <c r="BI714" s="28">
        <v>5.3181765389082472</v>
      </c>
      <c r="BK714" s="49"/>
    </row>
    <row r="715" spans="1:63" ht="13.95" customHeight="1" x14ac:dyDescent="0.25">
      <c r="A715" s="22">
        <v>712</v>
      </c>
      <c r="B715" s="22">
        <v>82</v>
      </c>
      <c r="C715" s="22" t="s">
        <v>543</v>
      </c>
      <c r="D715" s="32" t="s">
        <v>61</v>
      </c>
      <c r="E715" s="23">
        <v>3.52</v>
      </c>
      <c r="F715" s="23" t="str">
        <f t="shared" si="244"/>
        <v>&gt;0.5</v>
      </c>
      <c r="G715" s="24">
        <v>5.61</v>
      </c>
      <c r="H715" s="23" t="str">
        <f t="shared" si="249"/>
        <v>≤7.0</v>
      </c>
      <c r="K715" s="24">
        <v>41.393239999999999</v>
      </c>
      <c r="L715" s="23" t="str">
        <f t="shared" si="250"/>
        <v>&gt;20</v>
      </c>
      <c r="M715" s="18">
        <v>180</v>
      </c>
      <c r="N715" s="25" t="str">
        <f t="shared" si="257"/>
        <v>110–180</v>
      </c>
      <c r="O715" s="18">
        <v>59.4</v>
      </c>
      <c r="P715" s="25" t="str">
        <f t="shared" si="255"/>
        <v>&gt;44</v>
      </c>
      <c r="Q715" s="18">
        <v>112.05</v>
      </c>
      <c r="R715" s="25" t="str">
        <f t="shared" si="256"/>
        <v>&gt;58</v>
      </c>
      <c r="S715" s="22" t="s">
        <v>163</v>
      </c>
      <c r="T715" s="40">
        <v>2.1672000000000002</v>
      </c>
      <c r="U715" s="25" t="str">
        <f t="shared" si="258"/>
        <v>1.5–3</v>
      </c>
      <c r="V715" s="48">
        <v>0.1032</v>
      </c>
      <c r="W715" s="25" t="str">
        <f t="shared" si="269"/>
        <v>0.07–0.11</v>
      </c>
      <c r="X715" s="22">
        <v>3</v>
      </c>
      <c r="Y715" s="22">
        <v>0</v>
      </c>
      <c r="Z715" s="22">
        <v>0</v>
      </c>
      <c r="AA715" s="22">
        <v>0</v>
      </c>
      <c r="AB715" s="22">
        <v>0</v>
      </c>
      <c r="AC715" s="22">
        <v>3</v>
      </c>
      <c r="AD715" s="22">
        <f t="shared" si="259"/>
        <v>5</v>
      </c>
      <c r="AE715" s="22">
        <v>3</v>
      </c>
      <c r="AF715" s="23" t="str">
        <f t="shared" si="260"/>
        <v>4000–6000</v>
      </c>
      <c r="AG715" s="18">
        <v>5760.17</v>
      </c>
      <c r="AH715" s="18">
        <v>5888.65</v>
      </c>
      <c r="AI715" s="27">
        <f t="shared" si="261"/>
        <v>2.2059781194179982E-2</v>
      </c>
      <c r="AP715" s="23" t="str">
        <f t="shared" si="253"/>
        <v>30–40</v>
      </c>
      <c r="AQ715" s="24">
        <v>39.789499999999997</v>
      </c>
      <c r="AR715" s="24">
        <v>59.789499999999997</v>
      </c>
      <c r="AS715" s="27">
        <f t="shared" si="254"/>
        <v>0.40722700186686928</v>
      </c>
      <c r="AT715" s="50"/>
      <c r="AU715" s="50"/>
      <c r="AV715" s="51"/>
      <c r="AW715" s="50"/>
      <c r="AX715" s="50"/>
      <c r="AY715" s="51"/>
      <c r="AZ715" s="18">
        <v>229.19428421499998</v>
      </c>
      <c r="BA715" s="18">
        <v>352.07943917499995</v>
      </c>
      <c r="BB715" s="27">
        <f t="shared" si="262"/>
        <v>0.42928678306104928</v>
      </c>
      <c r="BI715" s="28">
        <v>9.2284976005906234</v>
      </c>
      <c r="BK715" s="49"/>
    </row>
    <row r="716" spans="1:63" ht="13.95" customHeight="1" x14ac:dyDescent="0.25">
      <c r="A716" s="22">
        <v>713</v>
      </c>
      <c r="B716" s="22">
        <v>82</v>
      </c>
      <c r="C716" s="22" t="s">
        <v>543</v>
      </c>
      <c r="D716" s="32" t="s">
        <v>122</v>
      </c>
      <c r="E716" s="23">
        <v>3.52</v>
      </c>
      <c r="F716" s="23" t="str">
        <f t="shared" si="244"/>
        <v>&gt;0.5</v>
      </c>
      <c r="G716" s="24">
        <v>5.61</v>
      </c>
      <c r="H716" s="23" t="str">
        <f t="shared" si="249"/>
        <v>≤7.0</v>
      </c>
      <c r="K716" s="24">
        <v>41.393239999999999</v>
      </c>
      <c r="L716" s="23" t="str">
        <f t="shared" si="250"/>
        <v>&gt;20</v>
      </c>
      <c r="M716" s="18">
        <v>180</v>
      </c>
      <c r="N716" s="25" t="str">
        <f t="shared" si="257"/>
        <v>110–180</v>
      </c>
      <c r="O716" s="18">
        <v>59.4</v>
      </c>
      <c r="P716" s="25" t="str">
        <f t="shared" si="255"/>
        <v>&gt;44</v>
      </c>
      <c r="Q716" s="18">
        <v>112.05</v>
      </c>
      <c r="R716" s="25" t="str">
        <f t="shared" si="256"/>
        <v>&gt;58</v>
      </c>
      <c r="S716" s="22" t="s">
        <v>565</v>
      </c>
      <c r="T716" s="40">
        <v>3.444</v>
      </c>
      <c r="U716" s="25" t="str">
        <f t="shared" si="258"/>
        <v>&gt;3</v>
      </c>
      <c r="V716" s="48">
        <v>0.16400000000000001</v>
      </c>
      <c r="W716" s="25" t="str">
        <f t="shared" si="269"/>
        <v>&gt;0.11</v>
      </c>
      <c r="X716" s="22">
        <v>3</v>
      </c>
      <c r="Y716" s="22">
        <v>0</v>
      </c>
      <c r="Z716" s="22">
        <v>0</v>
      </c>
      <c r="AA716" s="22">
        <v>0</v>
      </c>
      <c r="AB716" s="22">
        <v>0</v>
      </c>
      <c r="AC716" s="22">
        <v>3</v>
      </c>
      <c r="AD716" s="22">
        <f t="shared" si="259"/>
        <v>5</v>
      </c>
      <c r="AE716" s="22">
        <v>3</v>
      </c>
      <c r="AF716" s="23" t="str">
        <f t="shared" si="260"/>
        <v>4000–6000</v>
      </c>
      <c r="AG716" s="18">
        <v>5760.17</v>
      </c>
      <c r="AH716" s="18">
        <v>6145.61</v>
      </c>
      <c r="AI716" s="27">
        <f t="shared" si="261"/>
        <v>6.4771017627438685E-2</v>
      </c>
      <c r="AP716" s="23" t="str">
        <f t="shared" si="253"/>
        <v>30–40</v>
      </c>
      <c r="AQ716" s="24">
        <v>39.789499999999997</v>
      </c>
      <c r="AR716" s="24">
        <v>68.210499999999996</v>
      </c>
      <c r="AS716" s="27">
        <f t="shared" si="254"/>
        <v>0.5389954535547008</v>
      </c>
      <c r="AT716" s="50"/>
      <c r="AU716" s="50"/>
      <c r="AV716" s="51"/>
      <c r="AW716" s="50"/>
      <c r="AX716" s="50"/>
      <c r="AY716" s="51"/>
      <c r="AZ716" s="18">
        <v>229.19428421499998</v>
      </c>
      <c r="BA716" s="18">
        <v>419.19513090499998</v>
      </c>
      <c r="BB716" s="27">
        <f t="shared" si="262"/>
        <v>0.60376647118213955</v>
      </c>
      <c r="BI716" s="28">
        <v>8.2523228803716613</v>
      </c>
      <c r="BK716" s="49"/>
    </row>
    <row r="717" spans="1:63" ht="13.95" customHeight="1" x14ac:dyDescent="0.25">
      <c r="A717" s="22">
        <v>714</v>
      </c>
      <c r="B717" s="22">
        <v>82</v>
      </c>
      <c r="C717" s="22" t="s">
        <v>543</v>
      </c>
      <c r="D717" s="32" t="s">
        <v>122</v>
      </c>
      <c r="E717" s="23">
        <v>3.52</v>
      </c>
      <c r="F717" s="23" t="str">
        <f t="shared" ref="F717:F756" si="270">IF(E717&gt;0.5, "&gt;0.5", "≤0.5")</f>
        <v>&gt;0.5</v>
      </c>
      <c r="G717" s="24">
        <v>5.61</v>
      </c>
      <c r="H717" s="23" t="str">
        <f t="shared" si="249"/>
        <v>≤7.0</v>
      </c>
      <c r="K717" s="24">
        <v>41.393239999999999</v>
      </c>
      <c r="L717" s="23" t="str">
        <f t="shared" si="250"/>
        <v>&gt;20</v>
      </c>
      <c r="M717" s="18">
        <v>180</v>
      </c>
      <c r="N717" s="25" t="str">
        <f t="shared" si="257"/>
        <v>110–180</v>
      </c>
      <c r="O717" s="18">
        <v>59.4</v>
      </c>
      <c r="P717" s="25" t="str">
        <f t="shared" si="255"/>
        <v>&gt;44</v>
      </c>
      <c r="Q717" s="18">
        <v>112.05</v>
      </c>
      <c r="R717" s="25" t="str">
        <f t="shared" si="256"/>
        <v>&gt;58</v>
      </c>
      <c r="S717" s="22" t="s">
        <v>164</v>
      </c>
      <c r="T717" s="40">
        <v>2.1672000000000002</v>
      </c>
      <c r="U717" s="25" t="str">
        <f t="shared" si="258"/>
        <v>1.5–3</v>
      </c>
      <c r="V717" s="48">
        <v>0.1032</v>
      </c>
      <c r="W717" s="25" t="str">
        <f t="shared" si="269"/>
        <v>0.07–0.11</v>
      </c>
      <c r="X717" s="22">
        <v>3</v>
      </c>
      <c r="Y717" s="22">
        <v>0</v>
      </c>
      <c r="Z717" s="22">
        <v>0</v>
      </c>
      <c r="AA717" s="22">
        <v>0</v>
      </c>
      <c r="AB717" s="22">
        <v>0</v>
      </c>
      <c r="AC717" s="22">
        <v>3</v>
      </c>
      <c r="AD717" s="22">
        <f t="shared" si="259"/>
        <v>5</v>
      </c>
      <c r="AE717" s="22">
        <v>3</v>
      </c>
      <c r="AF717" s="23" t="str">
        <f t="shared" si="260"/>
        <v>4000–6000</v>
      </c>
      <c r="AG717" s="18">
        <v>4197</v>
      </c>
      <c r="AH717" s="18">
        <v>4175.59</v>
      </c>
      <c r="AI717" s="27">
        <f t="shared" si="261"/>
        <v>-5.1143186677237475E-3</v>
      </c>
      <c r="AP717" s="23" t="str">
        <f t="shared" si="253"/>
        <v>&gt;40</v>
      </c>
      <c r="AQ717" s="24">
        <v>54.315800000000003</v>
      </c>
      <c r="AR717" s="24">
        <v>74.1053</v>
      </c>
      <c r="AS717" s="27">
        <f t="shared" si="254"/>
        <v>0.31067189403701601</v>
      </c>
      <c r="AT717" s="50"/>
      <c r="AU717" s="50"/>
      <c r="AV717" s="51"/>
      <c r="AW717" s="50"/>
      <c r="AX717" s="50"/>
      <c r="AY717" s="51"/>
      <c r="AZ717" s="18">
        <v>227.9634126</v>
      </c>
      <c r="BA717" s="18">
        <v>309.43334962699998</v>
      </c>
      <c r="BB717" s="27">
        <f t="shared" si="262"/>
        <v>0.30555757536929234</v>
      </c>
      <c r="BI717" s="28">
        <v>9.1313676633444043</v>
      </c>
      <c r="BK717" s="49"/>
    </row>
    <row r="718" spans="1:63" ht="13.95" customHeight="1" x14ac:dyDescent="0.25">
      <c r="A718" s="22">
        <v>715</v>
      </c>
      <c r="B718" s="22">
        <v>82</v>
      </c>
      <c r="C718" s="22" t="s">
        <v>543</v>
      </c>
      <c r="D718" s="32" t="s">
        <v>61</v>
      </c>
      <c r="E718" s="23">
        <v>3.52</v>
      </c>
      <c r="F718" s="23" t="str">
        <f t="shared" si="270"/>
        <v>&gt;0.5</v>
      </c>
      <c r="G718" s="24">
        <v>5.61</v>
      </c>
      <c r="H718" s="23" t="str">
        <f t="shared" si="249"/>
        <v>≤7.0</v>
      </c>
      <c r="K718" s="24">
        <v>41.393239999999999</v>
      </c>
      <c r="L718" s="23" t="str">
        <f t="shared" si="250"/>
        <v>&gt;20</v>
      </c>
      <c r="M718" s="18">
        <v>180</v>
      </c>
      <c r="N718" s="25" t="str">
        <f t="shared" si="257"/>
        <v>110–180</v>
      </c>
      <c r="O718" s="18">
        <v>59.4</v>
      </c>
      <c r="P718" s="25" t="str">
        <f t="shared" si="255"/>
        <v>&gt;44</v>
      </c>
      <c r="Q718" s="18">
        <v>112.05</v>
      </c>
      <c r="R718" s="25" t="str">
        <f t="shared" si="256"/>
        <v>&gt;58</v>
      </c>
      <c r="S718" s="22" t="s">
        <v>565</v>
      </c>
      <c r="T718" s="40">
        <v>3.444</v>
      </c>
      <c r="U718" s="25" t="str">
        <f t="shared" si="258"/>
        <v>&gt;3</v>
      </c>
      <c r="V718" s="48">
        <v>0.16400000000000001</v>
      </c>
      <c r="W718" s="25" t="str">
        <f t="shared" si="269"/>
        <v>&gt;0.11</v>
      </c>
      <c r="X718" s="22">
        <v>3</v>
      </c>
      <c r="Y718" s="22">
        <v>0</v>
      </c>
      <c r="Z718" s="22">
        <v>0</v>
      </c>
      <c r="AA718" s="22">
        <v>0</v>
      </c>
      <c r="AB718" s="22">
        <v>0</v>
      </c>
      <c r="AC718" s="22">
        <v>3</v>
      </c>
      <c r="AD718" s="22">
        <f t="shared" si="259"/>
        <v>5</v>
      </c>
      <c r="AE718" s="22">
        <v>3</v>
      </c>
      <c r="AF718" s="23" t="str">
        <f t="shared" si="260"/>
        <v>4000–6000</v>
      </c>
      <c r="AG718" s="18">
        <v>4197</v>
      </c>
      <c r="AH718" s="18">
        <v>4325.4799999999996</v>
      </c>
      <c r="AI718" s="27">
        <f t="shared" si="261"/>
        <v>3.0153132533228526E-2</v>
      </c>
      <c r="AP718" s="23" t="str">
        <f t="shared" si="253"/>
        <v>&gt;40</v>
      </c>
      <c r="AQ718" s="24">
        <v>54.315800000000003</v>
      </c>
      <c r="AR718" s="24">
        <v>81.263199999999998</v>
      </c>
      <c r="AS718" s="27">
        <f t="shared" si="254"/>
        <v>0.40287810887936332</v>
      </c>
      <c r="AT718" s="50"/>
      <c r="AU718" s="50"/>
      <c r="AV718" s="51"/>
      <c r="AW718" s="50"/>
      <c r="AX718" s="50"/>
      <c r="AY718" s="51"/>
      <c r="AZ718" s="18">
        <v>227.9634126</v>
      </c>
      <c r="BA718" s="18">
        <v>351.50234633599996</v>
      </c>
      <c r="BB718" s="27">
        <f t="shared" si="262"/>
        <v>0.43303124141259197</v>
      </c>
      <c r="BI718" s="28">
        <v>7.8244483159117291</v>
      </c>
      <c r="BK718" s="49"/>
    </row>
    <row r="719" spans="1:63" ht="13.95" customHeight="1" x14ac:dyDescent="0.25">
      <c r="A719" s="22">
        <v>716</v>
      </c>
      <c r="B719" s="22">
        <v>82</v>
      </c>
      <c r="C719" s="22" t="s">
        <v>543</v>
      </c>
      <c r="D719" s="32" t="s">
        <v>143</v>
      </c>
      <c r="E719" s="23">
        <v>0.62</v>
      </c>
      <c r="F719" s="23" t="str">
        <f t="shared" si="270"/>
        <v>&gt;0.5</v>
      </c>
      <c r="G719" s="24">
        <v>7.92</v>
      </c>
      <c r="H719" s="23" t="str">
        <f t="shared" si="249"/>
        <v>&gt;7.0</v>
      </c>
      <c r="K719" s="24">
        <v>23.687760000000001</v>
      </c>
      <c r="L719" s="23" t="str">
        <f t="shared" si="250"/>
        <v>&gt;20</v>
      </c>
      <c r="M719" s="18">
        <v>180</v>
      </c>
      <c r="N719" s="25" t="str">
        <f t="shared" si="257"/>
        <v>110–180</v>
      </c>
      <c r="O719" s="18">
        <v>59.4</v>
      </c>
      <c r="P719" s="25" t="str">
        <f t="shared" si="255"/>
        <v>&gt;44</v>
      </c>
      <c r="Q719" s="18">
        <v>112.05</v>
      </c>
      <c r="R719" s="25" t="str">
        <f t="shared" si="256"/>
        <v>&gt;58</v>
      </c>
      <c r="S719" s="22" t="s">
        <v>8</v>
      </c>
      <c r="T719" s="40">
        <v>0.85050000000000014</v>
      </c>
      <c r="U719" s="25" t="str">
        <f t="shared" si="258"/>
        <v>&lt;1.5</v>
      </c>
      <c r="V719" s="48">
        <v>4.0500000000000001E-2</v>
      </c>
      <c r="W719" s="25" t="str">
        <f t="shared" si="269"/>
        <v>&lt;0.07</v>
      </c>
      <c r="X719" s="22">
        <v>3</v>
      </c>
      <c r="Y719" s="22">
        <v>0</v>
      </c>
      <c r="Z719" s="22">
        <v>0</v>
      </c>
      <c r="AA719" s="22">
        <v>0</v>
      </c>
      <c r="AB719" s="22">
        <v>0</v>
      </c>
      <c r="AC719" s="22">
        <v>3</v>
      </c>
      <c r="AD719" s="22">
        <f t="shared" si="259"/>
        <v>5</v>
      </c>
      <c r="AE719" s="22">
        <v>3</v>
      </c>
      <c r="AP719" s="23" t="str">
        <f t="shared" si="253"/>
        <v>30–40</v>
      </c>
      <c r="AQ719" s="24">
        <v>34.732799999999997</v>
      </c>
      <c r="AR719" s="24">
        <v>40.610700000000001</v>
      </c>
      <c r="AS719" s="27">
        <f t="shared" si="254"/>
        <v>0.15634709323646576</v>
      </c>
      <c r="AT719" s="50"/>
      <c r="AU719" s="50"/>
      <c r="AV719" s="51"/>
      <c r="AW719" s="50"/>
      <c r="AX719" s="50"/>
      <c r="AY719" s="51"/>
      <c r="BI719" s="28">
        <v>6.9111111111111141</v>
      </c>
      <c r="BK719" s="49"/>
    </row>
    <row r="720" spans="1:63" ht="13.95" customHeight="1" x14ac:dyDescent="0.25">
      <c r="A720" s="22">
        <v>717</v>
      </c>
      <c r="B720" s="22">
        <v>82</v>
      </c>
      <c r="C720" s="22" t="s">
        <v>543</v>
      </c>
      <c r="D720" s="32" t="s">
        <v>122</v>
      </c>
      <c r="E720" s="23">
        <v>0.62</v>
      </c>
      <c r="F720" s="23" t="str">
        <f t="shared" si="270"/>
        <v>&gt;0.5</v>
      </c>
      <c r="G720" s="24">
        <v>7.92</v>
      </c>
      <c r="H720" s="23" t="str">
        <f t="shared" si="249"/>
        <v>&gt;7.0</v>
      </c>
      <c r="K720" s="24">
        <v>23.687760000000001</v>
      </c>
      <c r="L720" s="23" t="str">
        <f t="shared" si="250"/>
        <v>&gt;20</v>
      </c>
      <c r="M720" s="18">
        <v>180</v>
      </c>
      <c r="N720" s="25" t="str">
        <f t="shared" si="257"/>
        <v>110–180</v>
      </c>
      <c r="O720" s="18">
        <v>59.4</v>
      </c>
      <c r="P720" s="25" t="str">
        <f t="shared" si="255"/>
        <v>&gt;44</v>
      </c>
      <c r="Q720" s="18">
        <v>112.05</v>
      </c>
      <c r="R720" s="25" t="str">
        <f t="shared" si="256"/>
        <v>&gt;58</v>
      </c>
      <c r="S720" s="22" t="s">
        <v>8</v>
      </c>
      <c r="T720" s="40">
        <v>0.85050000000000014</v>
      </c>
      <c r="U720" s="25" t="str">
        <f t="shared" si="258"/>
        <v>&lt;1.5</v>
      </c>
      <c r="V720" s="48">
        <v>4.0500000000000001E-2</v>
      </c>
      <c r="W720" s="25" t="str">
        <f t="shared" si="269"/>
        <v>&lt;0.07</v>
      </c>
      <c r="X720" s="22">
        <v>3</v>
      </c>
      <c r="Y720" s="22">
        <v>0</v>
      </c>
      <c r="Z720" s="22">
        <v>0</v>
      </c>
      <c r="AA720" s="22">
        <v>0</v>
      </c>
      <c r="AB720" s="22">
        <v>0</v>
      </c>
      <c r="AC720" s="22">
        <v>3</v>
      </c>
      <c r="AD720" s="22">
        <f t="shared" si="259"/>
        <v>5</v>
      </c>
      <c r="AE720" s="22">
        <v>3</v>
      </c>
      <c r="AP720" s="23" t="str">
        <f t="shared" si="253"/>
        <v>30–40</v>
      </c>
      <c r="AQ720" s="24">
        <v>34.732799999999997</v>
      </c>
      <c r="AR720" s="24">
        <v>42.57</v>
      </c>
      <c r="AS720" s="27">
        <f t="shared" si="254"/>
        <v>0.20346529439316716</v>
      </c>
      <c r="AT720" s="50"/>
      <c r="AU720" s="50"/>
      <c r="AV720" s="51"/>
      <c r="AW720" s="50"/>
      <c r="AX720" s="50"/>
      <c r="AY720" s="51"/>
      <c r="BI720" s="28">
        <v>9.214814814814817</v>
      </c>
      <c r="BK720" s="49"/>
    </row>
    <row r="721" spans="1:63" ht="13.95" customHeight="1" x14ac:dyDescent="0.25">
      <c r="A721" s="22">
        <v>718</v>
      </c>
      <c r="B721" s="22">
        <v>82</v>
      </c>
      <c r="C721" s="22" t="s">
        <v>543</v>
      </c>
      <c r="D721" s="32" t="s">
        <v>122</v>
      </c>
      <c r="E721" s="23">
        <v>0.62</v>
      </c>
      <c r="F721" s="23" t="str">
        <f t="shared" si="270"/>
        <v>&gt;0.5</v>
      </c>
      <c r="G721" s="24">
        <v>7.92</v>
      </c>
      <c r="H721" s="23" t="str">
        <f t="shared" si="249"/>
        <v>&gt;7.0</v>
      </c>
      <c r="K721" s="24">
        <v>23.687760000000001</v>
      </c>
      <c r="L721" s="23" t="str">
        <f t="shared" si="250"/>
        <v>&gt;20</v>
      </c>
      <c r="M721" s="18">
        <v>180</v>
      </c>
      <c r="N721" s="25" t="str">
        <f t="shared" si="257"/>
        <v>110–180</v>
      </c>
      <c r="O721" s="18">
        <v>59.4</v>
      </c>
      <c r="P721" s="25" t="str">
        <f t="shared" si="255"/>
        <v>&gt;44</v>
      </c>
      <c r="Q721" s="18">
        <v>112.05</v>
      </c>
      <c r="R721" s="25" t="str">
        <f t="shared" si="256"/>
        <v>&gt;58</v>
      </c>
      <c r="S721" s="22" t="s">
        <v>8</v>
      </c>
      <c r="T721" s="40">
        <v>0.85050000000000014</v>
      </c>
      <c r="U721" s="25" t="str">
        <f t="shared" si="258"/>
        <v>&lt;1.5</v>
      </c>
      <c r="V721" s="48">
        <v>4.0500000000000001E-2</v>
      </c>
      <c r="W721" s="25" t="str">
        <f t="shared" si="269"/>
        <v>&lt;0.07</v>
      </c>
      <c r="X721" s="22">
        <v>3</v>
      </c>
      <c r="Y721" s="22">
        <v>0</v>
      </c>
      <c r="Z721" s="22">
        <v>0</v>
      </c>
      <c r="AA721" s="22">
        <v>0</v>
      </c>
      <c r="AB721" s="22">
        <v>0</v>
      </c>
      <c r="AC721" s="22">
        <v>3</v>
      </c>
      <c r="AD721" s="22">
        <f t="shared" si="259"/>
        <v>5</v>
      </c>
      <c r="AE721" s="22">
        <v>3</v>
      </c>
      <c r="AP721" s="23" t="str">
        <f t="shared" si="253"/>
        <v>30–40</v>
      </c>
      <c r="AQ721" s="24">
        <v>34.732799999999997</v>
      </c>
      <c r="AR721" s="24">
        <v>43.816800000000001</v>
      </c>
      <c r="AS721" s="27">
        <f t="shared" si="254"/>
        <v>0.23233282003837932</v>
      </c>
      <c r="AT721" s="50"/>
      <c r="AU721" s="50"/>
      <c r="AV721" s="51"/>
      <c r="AW721" s="50"/>
      <c r="AX721" s="50"/>
      <c r="AY721" s="51"/>
      <c r="BI721" s="28">
        <v>10.68077601410935</v>
      </c>
      <c r="BK721" s="49"/>
    </row>
    <row r="722" spans="1:63" ht="13.95" customHeight="1" x14ac:dyDescent="0.25">
      <c r="A722" s="22">
        <v>719</v>
      </c>
      <c r="B722" s="22">
        <v>82</v>
      </c>
      <c r="C722" s="22" t="s">
        <v>543</v>
      </c>
      <c r="D722" s="32" t="s">
        <v>61</v>
      </c>
      <c r="E722" s="23">
        <v>0.62</v>
      </c>
      <c r="F722" s="23" t="str">
        <f t="shared" si="270"/>
        <v>&gt;0.5</v>
      </c>
      <c r="G722" s="24">
        <v>7.92</v>
      </c>
      <c r="H722" s="23" t="str">
        <f t="shared" si="249"/>
        <v>&gt;7.0</v>
      </c>
      <c r="K722" s="24">
        <v>23.687760000000001</v>
      </c>
      <c r="L722" s="23" t="str">
        <f t="shared" si="250"/>
        <v>&gt;20</v>
      </c>
      <c r="M722" s="18">
        <v>180</v>
      </c>
      <c r="N722" s="25" t="str">
        <f t="shared" si="257"/>
        <v>110–180</v>
      </c>
      <c r="O722" s="18">
        <v>59.4</v>
      </c>
      <c r="P722" s="25" t="str">
        <f t="shared" si="255"/>
        <v>&gt;44</v>
      </c>
      <c r="Q722" s="18">
        <v>112.05</v>
      </c>
      <c r="R722" s="25" t="str">
        <f t="shared" si="256"/>
        <v>&gt;58</v>
      </c>
      <c r="S722" s="22" t="s">
        <v>8</v>
      </c>
      <c r="T722" s="40">
        <v>0.85050000000000014</v>
      </c>
      <c r="U722" s="25" t="str">
        <f t="shared" si="258"/>
        <v>&lt;1.5</v>
      </c>
      <c r="V722" s="48">
        <v>4.0500000000000001E-2</v>
      </c>
      <c r="W722" s="25" t="str">
        <f t="shared" si="269"/>
        <v>&lt;0.07</v>
      </c>
      <c r="X722" s="22">
        <v>3</v>
      </c>
      <c r="Y722" s="22">
        <v>0</v>
      </c>
      <c r="Z722" s="22">
        <v>0</v>
      </c>
      <c r="AA722" s="22">
        <v>0</v>
      </c>
      <c r="AB722" s="22">
        <v>0</v>
      </c>
      <c r="AC722" s="22">
        <v>3</v>
      </c>
      <c r="AD722" s="22">
        <f t="shared" ref="AD722:AD753" si="271">IF(Y722&gt;0,"1","0")+IF(Z722&gt;0,"2","0")+IF(AA722&gt;0,"3","0")+IF(AB722&gt;0,"4","0")+IF(AC722&gt;0,"5","0")</f>
        <v>5</v>
      </c>
      <c r="AE722" s="22">
        <v>3</v>
      </c>
      <c r="AP722" s="23" t="str">
        <f t="shared" si="253"/>
        <v>30–40</v>
      </c>
      <c r="AQ722" s="24">
        <v>34.732799999999997</v>
      </c>
      <c r="AR722" s="24">
        <v>42.3919</v>
      </c>
      <c r="AS722" s="27">
        <f t="shared" si="254"/>
        <v>0.19927282080513653</v>
      </c>
      <c r="AT722" s="50"/>
      <c r="AU722" s="50"/>
      <c r="AV722" s="51"/>
      <c r="AW722" s="50"/>
      <c r="AX722" s="50"/>
      <c r="AY722" s="51"/>
      <c r="BI722" s="28">
        <v>9.0054085831863624</v>
      </c>
      <c r="BK722" s="49"/>
    </row>
    <row r="723" spans="1:63" ht="13.95" customHeight="1" x14ac:dyDescent="0.25">
      <c r="A723" s="22">
        <v>720</v>
      </c>
      <c r="B723" s="22">
        <v>82</v>
      </c>
      <c r="C723" s="22" t="s">
        <v>543</v>
      </c>
      <c r="D723" s="32" t="s">
        <v>122</v>
      </c>
      <c r="E723" s="23">
        <v>0.62</v>
      </c>
      <c r="F723" s="23" t="str">
        <f t="shared" si="270"/>
        <v>&gt;0.5</v>
      </c>
      <c r="G723" s="24">
        <v>7.92</v>
      </c>
      <c r="H723" s="23" t="str">
        <f t="shared" si="249"/>
        <v>&gt;7.0</v>
      </c>
      <c r="K723" s="24">
        <v>23.687760000000001</v>
      </c>
      <c r="L723" s="23" t="str">
        <f t="shared" si="250"/>
        <v>&gt;20</v>
      </c>
      <c r="M723" s="18">
        <v>180</v>
      </c>
      <c r="N723" s="25" t="str">
        <f t="shared" si="257"/>
        <v>110–180</v>
      </c>
      <c r="O723" s="18">
        <v>59.4</v>
      </c>
      <c r="P723" s="25" t="str">
        <f t="shared" si="255"/>
        <v>&gt;44</v>
      </c>
      <c r="Q723" s="18">
        <v>112.05</v>
      </c>
      <c r="R723" s="25" t="str">
        <f t="shared" si="256"/>
        <v>&gt;58</v>
      </c>
      <c r="S723" s="22" t="s">
        <v>8</v>
      </c>
      <c r="T723" s="40">
        <v>0.85050000000000014</v>
      </c>
      <c r="U723" s="25" t="str">
        <f t="shared" si="258"/>
        <v>&lt;1.5</v>
      </c>
      <c r="V723" s="48">
        <v>4.0500000000000001E-2</v>
      </c>
      <c r="W723" s="25" t="str">
        <f t="shared" si="269"/>
        <v>&lt;0.07</v>
      </c>
      <c r="X723" s="22">
        <v>3</v>
      </c>
      <c r="Y723" s="22">
        <v>0</v>
      </c>
      <c r="Z723" s="22">
        <v>0</v>
      </c>
      <c r="AA723" s="22">
        <v>0</v>
      </c>
      <c r="AB723" s="22">
        <v>0</v>
      </c>
      <c r="AC723" s="22">
        <v>3</v>
      </c>
      <c r="AD723" s="22">
        <f t="shared" si="271"/>
        <v>5</v>
      </c>
      <c r="AE723" s="22">
        <v>3</v>
      </c>
      <c r="AP723" s="23" t="str">
        <f t="shared" si="253"/>
        <v>30–40</v>
      </c>
      <c r="AQ723" s="24">
        <v>34.732799999999997</v>
      </c>
      <c r="AR723" s="24">
        <v>44.173000000000002</v>
      </c>
      <c r="AS723" s="27">
        <f t="shared" si="254"/>
        <v>0.24042925725743236</v>
      </c>
      <c r="AT723" s="50"/>
      <c r="AU723" s="50"/>
      <c r="AV723" s="51"/>
      <c r="AW723" s="50"/>
      <c r="AX723" s="50"/>
      <c r="AY723" s="51"/>
      <c r="BI723" s="28">
        <v>11.099588477366259</v>
      </c>
      <c r="BK723" s="49"/>
    </row>
    <row r="724" spans="1:63" ht="13.95" customHeight="1" x14ac:dyDescent="0.25">
      <c r="A724" s="22">
        <v>721</v>
      </c>
      <c r="B724" s="22">
        <v>82</v>
      </c>
      <c r="C724" s="22" t="s">
        <v>543</v>
      </c>
      <c r="D724" s="32" t="s">
        <v>143</v>
      </c>
      <c r="E724" s="23">
        <v>0.62</v>
      </c>
      <c r="F724" s="23" t="str">
        <f t="shared" si="270"/>
        <v>&gt;0.5</v>
      </c>
      <c r="G724" s="24">
        <v>7.92</v>
      </c>
      <c r="H724" s="23" t="str">
        <f t="shared" si="249"/>
        <v>&gt;7.0</v>
      </c>
      <c r="K724" s="24">
        <v>23.687760000000001</v>
      </c>
      <c r="L724" s="23" t="str">
        <f t="shared" si="250"/>
        <v>&gt;20</v>
      </c>
      <c r="M724" s="18">
        <v>180</v>
      </c>
      <c r="N724" s="25" t="str">
        <f t="shared" si="257"/>
        <v>110–180</v>
      </c>
      <c r="O724" s="18">
        <v>59.4</v>
      </c>
      <c r="P724" s="25" t="str">
        <f t="shared" si="255"/>
        <v>&gt;44</v>
      </c>
      <c r="Q724" s="18">
        <v>112.05</v>
      </c>
      <c r="R724" s="25" t="str">
        <f t="shared" si="256"/>
        <v>&gt;58</v>
      </c>
      <c r="S724" s="22" t="s">
        <v>8</v>
      </c>
      <c r="T724" s="40">
        <v>0.85050000000000014</v>
      </c>
      <c r="U724" s="25" t="str">
        <f t="shared" si="258"/>
        <v>&lt;1.5</v>
      </c>
      <c r="V724" s="48">
        <v>4.0500000000000001E-2</v>
      </c>
      <c r="W724" s="25" t="str">
        <f t="shared" si="269"/>
        <v>&lt;0.07</v>
      </c>
      <c r="X724" s="22">
        <v>3</v>
      </c>
      <c r="Y724" s="22">
        <v>0</v>
      </c>
      <c r="Z724" s="22">
        <v>0</v>
      </c>
      <c r="AA724" s="22">
        <v>0</v>
      </c>
      <c r="AB724" s="22">
        <v>0</v>
      </c>
      <c r="AC724" s="22">
        <v>3</v>
      </c>
      <c r="AD724" s="22">
        <f t="shared" si="271"/>
        <v>5</v>
      </c>
      <c r="AE724" s="22">
        <v>3</v>
      </c>
      <c r="AP724" s="23" t="str">
        <f t="shared" si="253"/>
        <v>30–40</v>
      </c>
      <c r="AQ724" s="24">
        <v>34.732799999999997</v>
      </c>
      <c r="AR724" s="24">
        <v>42.57</v>
      </c>
      <c r="AS724" s="27">
        <f t="shared" si="254"/>
        <v>0.20346529439316716</v>
      </c>
      <c r="AT724" s="50"/>
      <c r="AU724" s="50"/>
      <c r="AV724" s="51"/>
      <c r="AW724" s="50"/>
      <c r="AX724" s="50"/>
      <c r="AY724" s="51"/>
      <c r="BI724" s="28">
        <v>9.214814814814817</v>
      </c>
      <c r="BK724" s="49"/>
    </row>
    <row r="725" spans="1:63" ht="13.95" customHeight="1" x14ac:dyDescent="0.25">
      <c r="A725" s="22">
        <v>722</v>
      </c>
      <c r="B725" s="22">
        <v>82</v>
      </c>
      <c r="C725" s="22" t="s">
        <v>543</v>
      </c>
      <c r="D725" s="32" t="s">
        <v>122</v>
      </c>
      <c r="E725" s="23">
        <v>0.62</v>
      </c>
      <c r="F725" s="23" t="str">
        <f t="shared" si="270"/>
        <v>&gt;0.5</v>
      </c>
      <c r="G725" s="24">
        <v>7.92</v>
      </c>
      <c r="H725" s="23" t="str">
        <f t="shared" si="249"/>
        <v>&gt;7.0</v>
      </c>
      <c r="K725" s="24">
        <v>23.687760000000001</v>
      </c>
      <c r="L725" s="23" t="str">
        <f t="shared" si="250"/>
        <v>&gt;20</v>
      </c>
      <c r="M725" s="18">
        <v>180</v>
      </c>
      <c r="N725" s="25" t="str">
        <f t="shared" si="257"/>
        <v>110–180</v>
      </c>
      <c r="O725" s="18">
        <v>59.4</v>
      </c>
      <c r="P725" s="25" t="str">
        <f t="shared" si="255"/>
        <v>&gt;44</v>
      </c>
      <c r="Q725" s="18">
        <v>112.05</v>
      </c>
      <c r="R725" s="25" t="str">
        <f t="shared" si="256"/>
        <v>&gt;58</v>
      </c>
      <c r="S725" s="22" t="s">
        <v>8</v>
      </c>
      <c r="T725" s="40">
        <v>0.85050000000000014</v>
      </c>
      <c r="U725" s="25" t="str">
        <f t="shared" si="258"/>
        <v>&lt;1.5</v>
      </c>
      <c r="V725" s="48">
        <v>4.0500000000000001E-2</v>
      </c>
      <c r="W725" s="25" t="str">
        <f t="shared" si="269"/>
        <v>&lt;0.07</v>
      </c>
      <c r="X725" s="22">
        <v>3</v>
      </c>
      <c r="Y725" s="22">
        <v>0</v>
      </c>
      <c r="Z725" s="22">
        <v>0</v>
      </c>
      <c r="AA725" s="22">
        <v>0</v>
      </c>
      <c r="AB725" s="22">
        <v>0</v>
      </c>
      <c r="AC725" s="22">
        <v>3</v>
      </c>
      <c r="AD725" s="22">
        <f t="shared" si="271"/>
        <v>5</v>
      </c>
      <c r="AE725" s="22">
        <v>3</v>
      </c>
      <c r="AP725" s="23" t="str">
        <f t="shared" si="253"/>
        <v>30–40</v>
      </c>
      <c r="AQ725" s="24">
        <v>34.732799999999997</v>
      </c>
      <c r="AR725" s="24">
        <v>43.460599999999999</v>
      </c>
      <c r="AS725" s="27">
        <f t="shared" si="254"/>
        <v>0.22417029508452593</v>
      </c>
      <c r="AT725" s="50"/>
      <c r="AU725" s="50"/>
      <c r="AV725" s="51"/>
      <c r="AW725" s="50"/>
      <c r="AX725" s="50"/>
      <c r="AY725" s="51"/>
      <c r="BI725" s="28">
        <v>10.261963550852441</v>
      </c>
      <c r="BK725" s="49"/>
    </row>
    <row r="726" spans="1:63" ht="13.95" customHeight="1" x14ac:dyDescent="0.25">
      <c r="A726" s="22">
        <v>723</v>
      </c>
      <c r="B726" s="22">
        <v>82</v>
      </c>
      <c r="C726" s="22" t="s">
        <v>543</v>
      </c>
      <c r="D726" s="32" t="s">
        <v>66</v>
      </c>
      <c r="E726" s="23">
        <v>0.62</v>
      </c>
      <c r="F726" s="23" t="str">
        <f t="shared" si="270"/>
        <v>&gt;0.5</v>
      </c>
      <c r="G726" s="24">
        <v>7.92</v>
      </c>
      <c r="H726" s="23" t="str">
        <f t="shared" si="249"/>
        <v>&gt;7.0</v>
      </c>
      <c r="K726" s="24">
        <v>23.687760000000001</v>
      </c>
      <c r="L726" s="23" t="str">
        <f t="shared" si="250"/>
        <v>&gt;20</v>
      </c>
      <c r="M726" s="18">
        <v>180</v>
      </c>
      <c r="N726" s="25" t="str">
        <f t="shared" si="257"/>
        <v>110–180</v>
      </c>
      <c r="O726" s="18">
        <v>59.4</v>
      </c>
      <c r="P726" s="25" t="str">
        <f t="shared" si="255"/>
        <v>&gt;44</v>
      </c>
      <c r="Q726" s="18">
        <v>112.05</v>
      </c>
      <c r="R726" s="25" t="str">
        <f t="shared" si="256"/>
        <v>&gt;58</v>
      </c>
      <c r="S726" s="22" t="s">
        <v>8</v>
      </c>
      <c r="T726" s="40">
        <v>0.85050000000000014</v>
      </c>
      <c r="U726" s="25" t="str">
        <f t="shared" si="258"/>
        <v>&lt;1.5</v>
      </c>
      <c r="V726" s="48">
        <v>4.0500000000000001E-2</v>
      </c>
      <c r="W726" s="25" t="str">
        <f t="shared" si="269"/>
        <v>&lt;0.07</v>
      </c>
      <c r="X726" s="22">
        <v>3</v>
      </c>
      <c r="Y726" s="22">
        <v>0</v>
      </c>
      <c r="Z726" s="22">
        <v>0</v>
      </c>
      <c r="AA726" s="22">
        <v>0</v>
      </c>
      <c r="AB726" s="22">
        <v>0</v>
      </c>
      <c r="AC726" s="22">
        <v>3</v>
      </c>
      <c r="AD726" s="22">
        <f t="shared" si="271"/>
        <v>5</v>
      </c>
      <c r="AE726" s="22">
        <v>3</v>
      </c>
      <c r="AP726" s="23" t="str">
        <f t="shared" si="253"/>
        <v>30–40</v>
      </c>
      <c r="AQ726" s="24">
        <v>34.732799999999997</v>
      </c>
      <c r="AR726" s="24">
        <v>43.6387</v>
      </c>
      <c r="AS726" s="27">
        <f t="shared" si="254"/>
        <v>0.22825988589003496</v>
      </c>
      <c r="AT726" s="50"/>
      <c r="AU726" s="50"/>
      <c r="AV726" s="51"/>
      <c r="AW726" s="50"/>
      <c r="AX726" s="50"/>
      <c r="AY726" s="51"/>
      <c r="BI726" s="28">
        <v>10.471369782480895</v>
      </c>
      <c r="BK726" s="49"/>
    </row>
    <row r="727" spans="1:63" ht="13.95" customHeight="1" x14ac:dyDescent="0.25">
      <c r="A727" s="22">
        <v>724</v>
      </c>
      <c r="B727" s="22">
        <v>82</v>
      </c>
      <c r="C727" s="22" t="s">
        <v>543</v>
      </c>
      <c r="D727" s="32" t="s">
        <v>61</v>
      </c>
      <c r="E727" s="23">
        <v>0.62</v>
      </c>
      <c r="F727" s="23" t="str">
        <f t="shared" si="270"/>
        <v>&gt;0.5</v>
      </c>
      <c r="G727" s="24">
        <v>7.92</v>
      </c>
      <c r="H727" s="23" t="str">
        <f t="shared" si="249"/>
        <v>&gt;7.0</v>
      </c>
      <c r="K727" s="24">
        <v>23.687760000000001</v>
      </c>
      <c r="L727" s="23" t="str">
        <f t="shared" si="250"/>
        <v>&gt;20</v>
      </c>
      <c r="M727" s="18">
        <v>180</v>
      </c>
      <c r="N727" s="25" t="str">
        <f t="shared" si="257"/>
        <v>110–180</v>
      </c>
      <c r="O727" s="18">
        <v>59.4</v>
      </c>
      <c r="P727" s="25" t="str">
        <f t="shared" si="255"/>
        <v>&gt;44</v>
      </c>
      <c r="Q727" s="18">
        <v>112.05</v>
      </c>
      <c r="R727" s="25" t="str">
        <f t="shared" si="256"/>
        <v>&gt;58</v>
      </c>
      <c r="S727" s="22" t="s">
        <v>8</v>
      </c>
      <c r="T727" s="40">
        <v>0.85050000000000014</v>
      </c>
      <c r="U727" s="25" t="str">
        <f t="shared" si="258"/>
        <v>&lt;1.5</v>
      </c>
      <c r="V727" s="48">
        <v>4.0500000000000001E-2</v>
      </c>
      <c r="W727" s="25" t="str">
        <f t="shared" si="269"/>
        <v>&lt;0.07</v>
      </c>
      <c r="X727" s="22">
        <v>3</v>
      </c>
      <c r="Y727" s="22">
        <v>0</v>
      </c>
      <c r="Z727" s="22">
        <v>0</v>
      </c>
      <c r="AA727" s="22">
        <v>0</v>
      </c>
      <c r="AB727" s="22">
        <v>0</v>
      </c>
      <c r="AC727" s="22">
        <v>3</v>
      </c>
      <c r="AD727" s="22">
        <f t="shared" si="271"/>
        <v>5</v>
      </c>
      <c r="AE727" s="22">
        <v>3</v>
      </c>
      <c r="AP727" s="23" t="str">
        <f t="shared" si="253"/>
        <v>30–40</v>
      </c>
      <c r="AQ727" s="24">
        <v>34.732799999999997</v>
      </c>
      <c r="AR727" s="24">
        <v>42.926200000000001</v>
      </c>
      <c r="AS727" s="27">
        <f t="shared" si="254"/>
        <v>0.21179787668264125</v>
      </c>
      <c r="AT727" s="50"/>
      <c r="AU727" s="50"/>
      <c r="AV727" s="51"/>
      <c r="AW727" s="50"/>
      <c r="AX727" s="50"/>
      <c r="AY727" s="51"/>
      <c r="BI727" s="28">
        <v>9.6336272780717263</v>
      </c>
      <c r="BK727" s="49"/>
    </row>
    <row r="728" spans="1:63" ht="13.95" customHeight="1" x14ac:dyDescent="0.25">
      <c r="A728" s="22">
        <v>725</v>
      </c>
      <c r="B728" s="22">
        <v>82</v>
      </c>
      <c r="C728" s="22" t="s">
        <v>543</v>
      </c>
      <c r="D728" s="32" t="s">
        <v>61</v>
      </c>
      <c r="E728" s="23">
        <v>0.62</v>
      </c>
      <c r="F728" s="23" t="str">
        <f t="shared" si="270"/>
        <v>&gt;0.5</v>
      </c>
      <c r="G728" s="24">
        <v>7.92</v>
      </c>
      <c r="H728" s="23" t="str">
        <f t="shared" si="249"/>
        <v>&gt;7.0</v>
      </c>
      <c r="K728" s="24">
        <v>23.687760000000001</v>
      </c>
      <c r="L728" s="23" t="str">
        <f t="shared" si="250"/>
        <v>&gt;20</v>
      </c>
      <c r="M728" s="18">
        <v>180</v>
      </c>
      <c r="N728" s="25" t="str">
        <f t="shared" si="257"/>
        <v>110–180</v>
      </c>
      <c r="O728" s="18">
        <v>59.4</v>
      </c>
      <c r="P728" s="25" t="str">
        <f t="shared" si="255"/>
        <v>&gt;44</v>
      </c>
      <c r="Q728" s="18">
        <v>112.05</v>
      </c>
      <c r="R728" s="25" t="str">
        <f t="shared" si="256"/>
        <v>&gt;58</v>
      </c>
      <c r="S728" s="22" t="s">
        <v>8</v>
      </c>
      <c r="T728" s="40">
        <v>0.85050000000000014</v>
      </c>
      <c r="U728" s="25" t="str">
        <f t="shared" si="258"/>
        <v>&lt;1.5</v>
      </c>
      <c r="V728" s="48">
        <v>4.0500000000000001E-2</v>
      </c>
      <c r="W728" s="25" t="str">
        <f t="shared" si="269"/>
        <v>&lt;0.07</v>
      </c>
      <c r="X728" s="22">
        <v>3</v>
      </c>
      <c r="Y728" s="22">
        <v>0</v>
      </c>
      <c r="Z728" s="22">
        <v>0</v>
      </c>
      <c r="AA728" s="22">
        <v>0</v>
      </c>
      <c r="AB728" s="22">
        <v>0</v>
      </c>
      <c r="AC728" s="22">
        <v>3</v>
      </c>
      <c r="AD728" s="22">
        <f t="shared" si="271"/>
        <v>5</v>
      </c>
      <c r="AE728" s="22">
        <v>3</v>
      </c>
      <c r="AP728" s="23" t="str">
        <f t="shared" si="253"/>
        <v>30–40</v>
      </c>
      <c r="AQ728" s="24">
        <v>34.732799999999997</v>
      </c>
      <c r="AR728" s="24">
        <v>43.282400000000003</v>
      </c>
      <c r="AS728" s="27">
        <f t="shared" si="254"/>
        <v>0.22006160041894368</v>
      </c>
      <c r="AT728" s="50"/>
      <c r="AU728" s="50"/>
      <c r="AV728" s="51"/>
      <c r="AW728" s="50"/>
      <c r="AX728" s="50"/>
      <c r="AY728" s="51"/>
      <c r="BI728" s="28">
        <v>10.052439741328635</v>
      </c>
      <c r="BK728" s="49"/>
    </row>
    <row r="729" spans="1:63" ht="13.95" customHeight="1" x14ac:dyDescent="0.25">
      <c r="A729" s="22">
        <v>726</v>
      </c>
      <c r="B729" s="22">
        <v>82</v>
      </c>
      <c r="C729" s="22" t="s">
        <v>543</v>
      </c>
      <c r="D729" s="32" t="s">
        <v>143</v>
      </c>
      <c r="E729" s="23">
        <v>0.62</v>
      </c>
      <c r="F729" s="23" t="str">
        <f t="shared" si="270"/>
        <v>&gt;0.5</v>
      </c>
      <c r="G729" s="24">
        <v>7.92</v>
      </c>
      <c r="H729" s="23" t="str">
        <f t="shared" si="249"/>
        <v>&gt;7.0</v>
      </c>
      <c r="K729" s="24">
        <v>23.687760000000001</v>
      </c>
      <c r="L729" s="23" t="str">
        <f t="shared" si="250"/>
        <v>&gt;20</v>
      </c>
      <c r="M729" s="18">
        <v>180</v>
      </c>
      <c r="N729" s="25" t="str">
        <f t="shared" si="257"/>
        <v>110–180</v>
      </c>
      <c r="O729" s="18">
        <v>59.4</v>
      </c>
      <c r="P729" s="25" t="str">
        <f t="shared" si="255"/>
        <v>&gt;44</v>
      </c>
      <c r="Q729" s="18">
        <v>112.05</v>
      </c>
      <c r="R729" s="25" t="str">
        <f t="shared" si="256"/>
        <v>&gt;58</v>
      </c>
      <c r="S729" s="22" t="s">
        <v>8</v>
      </c>
      <c r="T729" s="40">
        <v>0.85050000000000014</v>
      </c>
      <c r="U729" s="25" t="str">
        <f t="shared" si="258"/>
        <v>&lt;1.5</v>
      </c>
      <c r="V729" s="48">
        <v>4.0500000000000001E-2</v>
      </c>
      <c r="W729" s="25" t="str">
        <f t="shared" si="269"/>
        <v>&lt;0.07</v>
      </c>
      <c r="X729" s="22">
        <v>3</v>
      </c>
      <c r="Y729" s="22">
        <v>0</v>
      </c>
      <c r="Z729" s="22">
        <v>0</v>
      </c>
      <c r="AA729" s="22">
        <v>0</v>
      </c>
      <c r="AB729" s="22">
        <v>0</v>
      </c>
      <c r="AC729" s="22">
        <v>3</v>
      </c>
      <c r="AD729" s="22">
        <f t="shared" si="271"/>
        <v>5</v>
      </c>
      <c r="AE729" s="22">
        <v>3</v>
      </c>
      <c r="AP729" s="23" t="str">
        <f t="shared" si="253"/>
        <v>30–40</v>
      </c>
      <c r="AQ729" s="24">
        <v>34.732799999999997</v>
      </c>
      <c r="AR729" s="24">
        <v>43.104300000000002</v>
      </c>
      <c r="AS729" s="27">
        <f t="shared" si="254"/>
        <v>0.21593827466775264</v>
      </c>
      <c r="AT729" s="50"/>
      <c r="AU729" s="50"/>
      <c r="AV729" s="51"/>
      <c r="AW729" s="50"/>
      <c r="AX729" s="50"/>
      <c r="AY729" s="51"/>
      <c r="BI729" s="28">
        <v>9.8430335097001809</v>
      </c>
      <c r="BK729" s="49"/>
    </row>
    <row r="730" spans="1:63" ht="13.95" customHeight="1" x14ac:dyDescent="0.25">
      <c r="A730" s="22">
        <v>727</v>
      </c>
      <c r="B730" s="22">
        <v>82</v>
      </c>
      <c r="C730" s="22" t="s">
        <v>543</v>
      </c>
      <c r="D730" s="32" t="s">
        <v>162</v>
      </c>
      <c r="E730" s="23">
        <v>0.62</v>
      </c>
      <c r="F730" s="23" t="str">
        <f t="shared" si="270"/>
        <v>&gt;0.5</v>
      </c>
      <c r="G730" s="24">
        <v>7.92</v>
      </c>
      <c r="H730" s="23" t="str">
        <f t="shared" si="249"/>
        <v>&gt;7.0</v>
      </c>
      <c r="K730" s="24">
        <v>23.687760000000001</v>
      </c>
      <c r="L730" s="23" t="str">
        <f t="shared" si="250"/>
        <v>&gt;20</v>
      </c>
      <c r="M730" s="18">
        <v>180</v>
      </c>
      <c r="N730" s="25" t="str">
        <f t="shared" si="257"/>
        <v>110–180</v>
      </c>
      <c r="O730" s="18">
        <v>59.4</v>
      </c>
      <c r="P730" s="25" t="str">
        <f t="shared" si="255"/>
        <v>&gt;44</v>
      </c>
      <c r="Q730" s="18">
        <v>112.05</v>
      </c>
      <c r="R730" s="25" t="str">
        <f t="shared" si="256"/>
        <v>&gt;58</v>
      </c>
      <c r="S730" s="22" t="s">
        <v>8</v>
      </c>
      <c r="T730" s="40">
        <v>0.85050000000000014</v>
      </c>
      <c r="U730" s="25" t="str">
        <f t="shared" si="258"/>
        <v>&lt;1.5</v>
      </c>
      <c r="V730" s="48">
        <v>4.0500000000000001E-2</v>
      </c>
      <c r="W730" s="25" t="str">
        <f t="shared" si="269"/>
        <v>&lt;0.07</v>
      </c>
      <c r="X730" s="22">
        <v>3</v>
      </c>
      <c r="Y730" s="22">
        <v>0</v>
      </c>
      <c r="Z730" s="22">
        <v>0</v>
      </c>
      <c r="AA730" s="22">
        <v>0</v>
      </c>
      <c r="AB730" s="22">
        <v>0</v>
      </c>
      <c r="AC730" s="22">
        <v>3</v>
      </c>
      <c r="AD730" s="22">
        <f t="shared" si="271"/>
        <v>5</v>
      </c>
      <c r="AE730" s="22">
        <v>3</v>
      </c>
      <c r="AP730" s="23" t="str">
        <f t="shared" si="253"/>
        <v>30–40</v>
      </c>
      <c r="AQ730" s="24">
        <v>34.732799999999997</v>
      </c>
      <c r="AR730" s="24">
        <v>42.035600000000002</v>
      </c>
      <c r="AS730" s="27">
        <f t="shared" si="254"/>
        <v>0.19083239285793255</v>
      </c>
      <c r="AT730" s="50"/>
      <c r="AU730" s="50"/>
      <c r="AV730" s="51"/>
      <c r="AW730" s="50"/>
      <c r="AX730" s="50"/>
      <c r="AY730" s="51"/>
      <c r="BI730" s="28">
        <v>8.5864785420341025</v>
      </c>
      <c r="BK730" s="49"/>
    </row>
    <row r="731" spans="1:63" ht="13.95" customHeight="1" x14ac:dyDescent="0.25">
      <c r="A731" s="22">
        <v>728</v>
      </c>
      <c r="B731" s="22">
        <v>82</v>
      </c>
      <c r="C731" s="22" t="s">
        <v>543</v>
      </c>
      <c r="D731" s="32" t="s">
        <v>61</v>
      </c>
      <c r="E731" s="23">
        <v>0.62</v>
      </c>
      <c r="F731" s="23" t="str">
        <f t="shared" si="270"/>
        <v>&gt;0.5</v>
      </c>
      <c r="G731" s="24">
        <v>7.92</v>
      </c>
      <c r="H731" s="23" t="str">
        <f t="shared" si="249"/>
        <v>&gt;7.0</v>
      </c>
      <c r="K731" s="24">
        <v>23.687760000000001</v>
      </c>
      <c r="L731" s="23" t="str">
        <f t="shared" si="250"/>
        <v>&gt;20</v>
      </c>
      <c r="M731" s="18">
        <v>180</v>
      </c>
      <c r="N731" s="25" t="str">
        <f t="shared" si="257"/>
        <v>110–180</v>
      </c>
      <c r="O731" s="18">
        <v>59.4</v>
      </c>
      <c r="P731" s="25" t="str">
        <f t="shared" si="255"/>
        <v>&gt;44</v>
      </c>
      <c r="Q731" s="18">
        <v>112.05</v>
      </c>
      <c r="R731" s="25" t="str">
        <f t="shared" si="256"/>
        <v>&gt;58</v>
      </c>
      <c r="S731" s="22" t="s">
        <v>8</v>
      </c>
      <c r="T731" s="40">
        <v>0.85050000000000014</v>
      </c>
      <c r="U731" s="25" t="str">
        <f t="shared" si="258"/>
        <v>&lt;1.5</v>
      </c>
      <c r="V731" s="48">
        <v>4.0500000000000001E-2</v>
      </c>
      <c r="W731" s="25" t="str">
        <f t="shared" si="269"/>
        <v>&lt;0.07</v>
      </c>
      <c r="X731" s="22">
        <v>3</v>
      </c>
      <c r="Y731" s="22">
        <v>0</v>
      </c>
      <c r="Z731" s="22">
        <v>0</v>
      </c>
      <c r="AA731" s="22">
        <v>0</v>
      </c>
      <c r="AB731" s="22">
        <v>0</v>
      </c>
      <c r="AC731" s="22">
        <v>3</v>
      </c>
      <c r="AD731" s="22">
        <f t="shared" si="271"/>
        <v>5</v>
      </c>
      <c r="AE731" s="22">
        <v>3</v>
      </c>
      <c r="AP731" s="23" t="str">
        <f t="shared" si="253"/>
        <v>30–40</v>
      </c>
      <c r="AQ731" s="24">
        <v>34.732799999999997</v>
      </c>
      <c r="AR731" s="24">
        <v>43.104300000000002</v>
      </c>
      <c r="AS731" s="27">
        <f t="shared" si="254"/>
        <v>0.21593827466775264</v>
      </c>
      <c r="AT731" s="50"/>
      <c r="AU731" s="50"/>
      <c r="AV731" s="51"/>
      <c r="AW731" s="50"/>
      <c r="AX731" s="50"/>
      <c r="AY731" s="51"/>
      <c r="BI731" s="28">
        <v>9.8430335097001809</v>
      </c>
      <c r="BK731" s="49"/>
    </row>
    <row r="732" spans="1:63" ht="13.95" customHeight="1" x14ac:dyDescent="0.25">
      <c r="A732" s="22">
        <v>729</v>
      </c>
      <c r="B732" s="22">
        <v>82</v>
      </c>
      <c r="C732" s="22" t="s">
        <v>543</v>
      </c>
      <c r="D732" s="32" t="s">
        <v>122</v>
      </c>
      <c r="E732" s="23">
        <v>0.62</v>
      </c>
      <c r="F732" s="23" t="str">
        <f t="shared" si="270"/>
        <v>&gt;0.5</v>
      </c>
      <c r="G732" s="24">
        <v>7.92</v>
      </c>
      <c r="H732" s="23" t="str">
        <f t="shared" si="249"/>
        <v>&gt;7.0</v>
      </c>
      <c r="K732" s="24">
        <v>23.687760000000001</v>
      </c>
      <c r="L732" s="23" t="str">
        <f t="shared" si="250"/>
        <v>&gt;20</v>
      </c>
      <c r="M732" s="18">
        <v>180</v>
      </c>
      <c r="N732" s="25" t="str">
        <f t="shared" si="257"/>
        <v>110–180</v>
      </c>
      <c r="O732" s="18">
        <v>59.4</v>
      </c>
      <c r="P732" s="25" t="str">
        <f t="shared" si="255"/>
        <v>&gt;44</v>
      </c>
      <c r="Q732" s="18">
        <v>112.05</v>
      </c>
      <c r="R732" s="25" t="str">
        <f t="shared" si="256"/>
        <v>&gt;58</v>
      </c>
      <c r="S732" s="22" t="s">
        <v>8</v>
      </c>
      <c r="T732" s="40">
        <v>0.85050000000000014</v>
      </c>
      <c r="U732" s="25" t="str">
        <f t="shared" si="258"/>
        <v>&lt;1.5</v>
      </c>
      <c r="V732" s="48">
        <v>4.0500000000000001E-2</v>
      </c>
      <c r="W732" s="25" t="str">
        <f t="shared" si="269"/>
        <v>&lt;0.07</v>
      </c>
      <c r="X732" s="22">
        <v>3</v>
      </c>
      <c r="Y732" s="22">
        <v>0</v>
      </c>
      <c r="Z732" s="22">
        <v>0</v>
      </c>
      <c r="AA732" s="22">
        <v>0</v>
      </c>
      <c r="AB732" s="22">
        <v>0</v>
      </c>
      <c r="AC732" s="22">
        <v>3</v>
      </c>
      <c r="AD732" s="22">
        <f t="shared" si="271"/>
        <v>5</v>
      </c>
      <c r="AE732" s="22">
        <v>3</v>
      </c>
      <c r="AP732" s="23" t="str">
        <f t="shared" si="253"/>
        <v>30–40</v>
      </c>
      <c r="AQ732" s="24">
        <v>34.732799999999997</v>
      </c>
      <c r="AR732" s="24">
        <v>42.213700000000003</v>
      </c>
      <c r="AS732" s="27">
        <f t="shared" si="254"/>
        <v>0.19506032745919585</v>
      </c>
      <c r="AT732" s="50"/>
      <c r="AU732" s="50"/>
      <c r="AV732" s="51"/>
      <c r="AW732" s="50"/>
      <c r="AX732" s="50"/>
      <c r="AY732" s="51"/>
      <c r="BI732" s="28">
        <v>8.7958847736625572</v>
      </c>
      <c r="BK732" s="49"/>
    </row>
    <row r="733" spans="1:63" ht="13.95" customHeight="1" x14ac:dyDescent="0.25">
      <c r="A733" s="22">
        <v>730</v>
      </c>
      <c r="B733" s="22">
        <v>82</v>
      </c>
      <c r="C733" s="22" t="s">
        <v>543</v>
      </c>
      <c r="D733" s="32" t="s">
        <v>67</v>
      </c>
      <c r="E733" s="23">
        <v>0.62</v>
      </c>
      <c r="F733" s="23" t="str">
        <f t="shared" si="270"/>
        <v>&gt;0.5</v>
      </c>
      <c r="G733" s="24">
        <v>7.92</v>
      </c>
      <c r="H733" s="23" t="str">
        <f t="shared" ref="H733:H768" si="272">IF(G733&gt;7,"&gt;7.0","≤7.0")</f>
        <v>&gt;7.0</v>
      </c>
      <c r="K733" s="24">
        <v>23.687760000000001</v>
      </c>
      <c r="L733" s="23" t="str">
        <f t="shared" si="250"/>
        <v>&gt;20</v>
      </c>
      <c r="M733" s="18">
        <v>180</v>
      </c>
      <c r="N733" s="25" t="str">
        <f t="shared" si="257"/>
        <v>110–180</v>
      </c>
      <c r="O733" s="18">
        <v>59.4</v>
      </c>
      <c r="P733" s="25" t="str">
        <f t="shared" si="255"/>
        <v>&gt;44</v>
      </c>
      <c r="Q733" s="18">
        <v>112.05</v>
      </c>
      <c r="R733" s="25" t="str">
        <f t="shared" si="256"/>
        <v>&gt;58</v>
      </c>
      <c r="S733" s="22" t="s">
        <v>8</v>
      </c>
      <c r="T733" s="40">
        <v>0.85050000000000014</v>
      </c>
      <c r="U733" s="25" t="str">
        <f t="shared" si="258"/>
        <v>&lt;1.5</v>
      </c>
      <c r="V733" s="48">
        <v>4.0500000000000001E-2</v>
      </c>
      <c r="W733" s="25" t="str">
        <f t="shared" si="269"/>
        <v>&lt;0.07</v>
      </c>
      <c r="X733" s="22">
        <v>3</v>
      </c>
      <c r="Y733" s="22">
        <v>0</v>
      </c>
      <c r="Z733" s="22">
        <v>0</v>
      </c>
      <c r="AA733" s="22">
        <v>0</v>
      </c>
      <c r="AB733" s="22">
        <v>0</v>
      </c>
      <c r="AC733" s="22">
        <v>3</v>
      </c>
      <c r="AD733" s="22">
        <f t="shared" si="271"/>
        <v>5</v>
      </c>
      <c r="AE733" s="22">
        <v>3</v>
      </c>
      <c r="AP733" s="23" t="str">
        <f t="shared" si="253"/>
        <v>30–40</v>
      </c>
      <c r="AQ733" s="24">
        <v>34.732799999999997</v>
      </c>
      <c r="AR733" s="24">
        <v>43.460599999999999</v>
      </c>
      <c r="AS733" s="27">
        <f t="shared" si="254"/>
        <v>0.22417029508452593</v>
      </c>
      <c r="AT733" s="50"/>
      <c r="AU733" s="50"/>
      <c r="AV733" s="51"/>
      <c r="AW733" s="50"/>
      <c r="AX733" s="50"/>
      <c r="AY733" s="51"/>
      <c r="BI733" s="28">
        <v>10.261963550852441</v>
      </c>
      <c r="BK733" s="49"/>
    </row>
    <row r="734" spans="1:63" ht="13.95" customHeight="1" x14ac:dyDescent="0.25">
      <c r="A734" s="22">
        <v>731</v>
      </c>
      <c r="B734" s="22">
        <v>82</v>
      </c>
      <c r="C734" s="22" t="s">
        <v>543</v>
      </c>
      <c r="D734" s="32" t="s">
        <v>143</v>
      </c>
      <c r="E734" s="23">
        <v>0.62</v>
      </c>
      <c r="F734" s="23" t="str">
        <f t="shared" si="270"/>
        <v>&gt;0.5</v>
      </c>
      <c r="G734" s="24">
        <v>7.92</v>
      </c>
      <c r="H734" s="23" t="str">
        <f t="shared" si="272"/>
        <v>&gt;7.0</v>
      </c>
      <c r="K734" s="24">
        <v>23.687760000000001</v>
      </c>
      <c r="L734" s="23" t="str">
        <f t="shared" si="250"/>
        <v>&gt;20</v>
      </c>
      <c r="M734" s="18">
        <v>180</v>
      </c>
      <c r="N734" s="25" t="str">
        <f t="shared" si="257"/>
        <v>110–180</v>
      </c>
      <c r="O734" s="18">
        <v>59.4</v>
      </c>
      <c r="P734" s="25" t="str">
        <f t="shared" si="255"/>
        <v>&gt;44</v>
      </c>
      <c r="Q734" s="18">
        <v>112.05</v>
      </c>
      <c r="R734" s="25" t="str">
        <f t="shared" si="256"/>
        <v>&gt;58</v>
      </c>
      <c r="S734" s="22" t="s">
        <v>8</v>
      </c>
      <c r="T734" s="40">
        <v>0.85050000000000014</v>
      </c>
      <c r="U734" s="25" t="str">
        <f t="shared" si="258"/>
        <v>&lt;1.5</v>
      </c>
      <c r="V734" s="48">
        <v>4.0500000000000001E-2</v>
      </c>
      <c r="W734" s="25" t="str">
        <f t="shared" si="269"/>
        <v>&lt;0.07</v>
      </c>
      <c r="X734" s="22">
        <v>3</v>
      </c>
      <c r="Y734" s="22">
        <v>0</v>
      </c>
      <c r="Z734" s="22">
        <v>0</v>
      </c>
      <c r="AA734" s="22">
        <v>0</v>
      </c>
      <c r="AB734" s="22">
        <v>0</v>
      </c>
      <c r="AC734" s="22">
        <v>3</v>
      </c>
      <c r="AD734" s="22">
        <f t="shared" si="271"/>
        <v>5</v>
      </c>
      <c r="AE734" s="22">
        <v>3</v>
      </c>
      <c r="AP734" s="23" t="str">
        <f t="shared" si="253"/>
        <v>30–40</v>
      </c>
      <c r="AQ734" s="24">
        <v>34.732799999999997</v>
      </c>
      <c r="AR734" s="24">
        <v>42.748100000000001</v>
      </c>
      <c r="AS734" s="27">
        <f t="shared" si="254"/>
        <v>0.20764026450374728</v>
      </c>
      <c r="AT734" s="50"/>
      <c r="AU734" s="50"/>
      <c r="AV734" s="51"/>
      <c r="AW734" s="50"/>
      <c r="AX734" s="50"/>
      <c r="AY734" s="51"/>
      <c r="BI734" s="28">
        <v>9.4242210464432716</v>
      </c>
      <c r="BK734" s="49"/>
    </row>
    <row r="735" spans="1:63" ht="13.95" customHeight="1" x14ac:dyDescent="0.25">
      <c r="A735" s="22">
        <v>732</v>
      </c>
      <c r="B735" s="22">
        <v>82</v>
      </c>
      <c r="C735" s="22" t="s">
        <v>543</v>
      </c>
      <c r="D735" s="32" t="s">
        <v>162</v>
      </c>
      <c r="E735" s="23">
        <v>0.62</v>
      </c>
      <c r="F735" s="23" t="str">
        <f t="shared" si="270"/>
        <v>&gt;0.5</v>
      </c>
      <c r="G735" s="24">
        <v>7.92</v>
      </c>
      <c r="H735" s="23" t="str">
        <f t="shared" si="272"/>
        <v>&gt;7.0</v>
      </c>
      <c r="K735" s="24">
        <v>23.687760000000001</v>
      </c>
      <c r="L735" s="23" t="str">
        <f t="shared" ref="L735:L756" si="273">IF(K735&gt;20,"&gt;20",IF(K735&gt;10,"10–20","&lt;10"))</f>
        <v>&gt;20</v>
      </c>
      <c r="M735" s="18">
        <v>180</v>
      </c>
      <c r="N735" s="25" t="str">
        <f t="shared" si="257"/>
        <v>110–180</v>
      </c>
      <c r="O735" s="18">
        <v>59.4</v>
      </c>
      <c r="P735" s="25" t="str">
        <f t="shared" si="255"/>
        <v>&gt;44</v>
      </c>
      <c r="Q735" s="18">
        <v>112.05</v>
      </c>
      <c r="R735" s="25" t="str">
        <f t="shared" si="256"/>
        <v>&gt;58</v>
      </c>
      <c r="S735" s="22" t="s">
        <v>8</v>
      </c>
      <c r="T735" s="40">
        <v>0.85050000000000014</v>
      </c>
      <c r="U735" s="25" t="str">
        <f t="shared" si="258"/>
        <v>&lt;1.5</v>
      </c>
      <c r="V735" s="48">
        <v>4.0500000000000001E-2</v>
      </c>
      <c r="W735" s="25" t="str">
        <f t="shared" si="269"/>
        <v>&lt;0.07</v>
      </c>
      <c r="X735" s="22">
        <v>3</v>
      </c>
      <c r="Y735" s="22">
        <v>0</v>
      </c>
      <c r="Z735" s="22">
        <v>0</v>
      </c>
      <c r="AA735" s="22">
        <v>0</v>
      </c>
      <c r="AB735" s="22">
        <v>0</v>
      </c>
      <c r="AC735" s="22">
        <v>3</v>
      </c>
      <c r="AD735" s="22">
        <f t="shared" si="271"/>
        <v>5</v>
      </c>
      <c r="AE735" s="22">
        <v>3</v>
      </c>
      <c r="AP735" s="23" t="str">
        <f t="shared" si="253"/>
        <v>30–40</v>
      </c>
      <c r="AQ735" s="24">
        <v>34.732799999999997</v>
      </c>
      <c r="AR735" s="24">
        <v>43.460599999999999</v>
      </c>
      <c r="AS735" s="27">
        <f t="shared" si="254"/>
        <v>0.22417029508452593</v>
      </c>
      <c r="AT735" s="50"/>
      <c r="AU735" s="50"/>
      <c r="AV735" s="51"/>
      <c r="AW735" s="50"/>
      <c r="AX735" s="50"/>
      <c r="AY735" s="51"/>
      <c r="BI735" s="28">
        <v>10.261963550852441</v>
      </c>
      <c r="BK735" s="49"/>
    </row>
    <row r="736" spans="1:63" ht="13.95" customHeight="1" x14ac:dyDescent="0.25">
      <c r="A736" s="22">
        <v>733</v>
      </c>
      <c r="B736" s="22">
        <v>82</v>
      </c>
      <c r="C736" s="22" t="s">
        <v>543</v>
      </c>
      <c r="D736" s="32" t="s">
        <v>122</v>
      </c>
      <c r="E736" s="23">
        <v>0.62</v>
      </c>
      <c r="F736" s="23" t="str">
        <f t="shared" si="270"/>
        <v>&gt;0.5</v>
      </c>
      <c r="G736" s="24">
        <v>7.92</v>
      </c>
      <c r="H736" s="23" t="str">
        <f t="shared" si="272"/>
        <v>&gt;7.0</v>
      </c>
      <c r="K736" s="24">
        <v>23.687760000000001</v>
      </c>
      <c r="L736" s="23" t="str">
        <f t="shared" si="273"/>
        <v>&gt;20</v>
      </c>
      <c r="M736" s="18">
        <v>180</v>
      </c>
      <c r="N736" s="25" t="str">
        <f t="shared" si="257"/>
        <v>110–180</v>
      </c>
      <c r="O736" s="18">
        <v>59.4</v>
      </c>
      <c r="P736" s="25" t="str">
        <f t="shared" si="255"/>
        <v>&gt;44</v>
      </c>
      <c r="Q736" s="18">
        <v>112.05</v>
      </c>
      <c r="R736" s="25" t="str">
        <f t="shared" si="256"/>
        <v>&gt;58</v>
      </c>
      <c r="S736" s="22" t="s">
        <v>8</v>
      </c>
      <c r="T736" s="40">
        <v>0.85050000000000014</v>
      </c>
      <c r="U736" s="25" t="str">
        <f t="shared" si="258"/>
        <v>&lt;1.5</v>
      </c>
      <c r="V736" s="48">
        <v>4.0500000000000001E-2</v>
      </c>
      <c r="W736" s="25" t="str">
        <f t="shared" si="269"/>
        <v>&lt;0.07</v>
      </c>
      <c r="X736" s="22">
        <v>3</v>
      </c>
      <c r="Y736" s="22">
        <v>0</v>
      </c>
      <c r="Z736" s="22">
        <v>0</v>
      </c>
      <c r="AA736" s="22">
        <v>0</v>
      </c>
      <c r="AB736" s="22">
        <v>0</v>
      </c>
      <c r="AC736" s="22">
        <v>3</v>
      </c>
      <c r="AD736" s="22">
        <f t="shared" si="271"/>
        <v>5</v>
      </c>
      <c r="AE736" s="22">
        <v>3</v>
      </c>
      <c r="AP736" s="23" t="str">
        <f t="shared" si="253"/>
        <v>30–40</v>
      </c>
      <c r="AQ736" s="24">
        <v>34.732799999999997</v>
      </c>
      <c r="AR736" s="24">
        <v>42.213700000000003</v>
      </c>
      <c r="AS736" s="27">
        <f t="shared" si="254"/>
        <v>0.19506032745919585</v>
      </c>
      <c r="AT736" s="50"/>
      <c r="AU736" s="50"/>
      <c r="AV736" s="51"/>
      <c r="AW736" s="50"/>
      <c r="AX736" s="50"/>
      <c r="AY736" s="51"/>
      <c r="BI736" s="28">
        <v>8.7958847736625572</v>
      </c>
      <c r="BK736" s="49"/>
    </row>
    <row r="737" spans="1:63" ht="13.95" customHeight="1" x14ac:dyDescent="0.25">
      <c r="A737" s="22">
        <v>734</v>
      </c>
      <c r="B737" s="22">
        <v>82</v>
      </c>
      <c r="C737" s="22" t="s">
        <v>543</v>
      </c>
      <c r="D737" s="32" t="s">
        <v>61</v>
      </c>
      <c r="E737" s="23">
        <v>0.62</v>
      </c>
      <c r="F737" s="23" t="str">
        <f t="shared" si="270"/>
        <v>&gt;0.5</v>
      </c>
      <c r="G737" s="24">
        <v>7.92</v>
      </c>
      <c r="H737" s="23" t="str">
        <f t="shared" si="272"/>
        <v>&gt;7.0</v>
      </c>
      <c r="K737" s="24">
        <v>23.687760000000001</v>
      </c>
      <c r="L737" s="23" t="str">
        <f t="shared" si="273"/>
        <v>&gt;20</v>
      </c>
      <c r="M737" s="18">
        <v>180</v>
      </c>
      <c r="N737" s="25" t="str">
        <f t="shared" si="257"/>
        <v>110–180</v>
      </c>
      <c r="O737" s="18">
        <v>59.4</v>
      </c>
      <c r="P737" s="25" t="str">
        <f t="shared" si="255"/>
        <v>&gt;44</v>
      </c>
      <c r="Q737" s="18">
        <v>112.05</v>
      </c>
      <c r="R737" s="25" t="str">
        <f t="shared" si="256"/>
        <v>&gt;58</v>
      </c>
      <c r="S737" s="22" t="s">
        <v>8</v>
      </c>
      <c r="T737" s="40">
        <v>0.85050000000000014</v>
      </c>
      <c r="U737" s="25" t="str">
        <f t="shared" si="258"/>
        <v>&lt;1.5</v>
      </c>
      <c r="V737" s="48">
        <v>4.0500000000000001E-2</v>
      </c>
      <c r="W737" s="25" t="str">
        <f t="shared" si="269"/>
        <v>&lt;0.07</v>
      </c>
      <c r="X737" s="22">
        <v>3</v>
      </c>
      <c r="Y737" s="22">
        <v>0</v>
      </c>
      <c r="Z737" s="22">
        <v>0</v>
      </c>
      <c r="AA737" s="22">
        <v>0</v>
      </c>
      <c r="AB737" s="22">
        <v>0</v>
      </c>
      <c r="AC737" s="22">
        <v>3</v>
      </c>
      <c r="AD737" s="22">
        <f t="shared" si="271"/>
        <v>5</v>
      </c>
      <c r="AE737" s="22">
        <v>3</v>
      </c>
      <c r="AP737" s="23" t="str">
        <f t="shared" si="253"/>
        <v>30–40</v>
      </c>
      <c r="AQ737" s="24">
        <v>34.732799999999997</v>
      </c>
      <c r="AR737" s="24">
        <v>44.173000000000002</v>
      </c>
      <c r="AS737" s="27">
        <f t="shared" si="254"/>
        <v>0.24042925725743236</v>
      </c>
      <c r="AT737" s="50"/>
      <c r="AU737" s="50"/>
      <c r="AV737" s="51"/>
      <c r="AW737" s="50"/>
      <c r="AX737" s="50"/>
      <c r="AY737" s="51"/>
      <c r="BI737" s="28">
        <v>11.099588477366259</v>
      </c>
      <c r="BK737" s="49"/>
    </row>
    <row r="738" spans="1:63" ht="13.95" customHeight="1" x14ac:dyDescent="0.25">
      <c r="A738" s="22">
        <v>735</v>
      </c>
      <c r="B738" s="22">
        <v>82</v>
      </c>
      <c r="C738" s="22" t="s">
        <v>543</v>
      </c>
      <c r="D738" s="32" t="s">
        <v>61</v>
      </c>
      <c r="E738" s="23">
        <v>3.52</v>
      </c>
      <c r="F738" s="23" t="str">
        <f t="shared" si="270"/>
        <v>&gt;0.5</v>
      </c>
      <c r="G738" s="24">
        <v>5.61</v>
      </c>
      <c r="H738" s="23" t="str">
        <f t="shared" si="272"/>
        <v>≤7.0</v>
      </c>
      <c r="K738" s="24">
        <v>41.393239999999999</v>
      </c>
      <c r="L738" s="23" t="str">
        <f t="shared" si="273"/>
        <v>&gt;20</v>
      </c>
      <c r="M738" s="18">
        <v>180</v>
      </c>
      <c r="N738" s="25" t="str">
        <f t="shared" si="257"/>
        <v>110–180</v>
      </c>
      <c r="O738" s="18">
        <v>59.4</v>
      </c>
      <c r="P738" s="25" t="str">
        <f t="shared" si="255"/>
        <v>&gt;44</v>
      </c>
      <c r="Q738" s="18">
        <v>112.05</v>
      </c>
      <c r="R738" s="25" t="str">
        <f t="shared" si="256"/>
        <v>&gt;58</v>
      </c>
      <c r="S738" s="22" t="s">
        <v>8</v>
      </c>
      <c r="T738" s="40">
        <v>0.85050000000000014</v>
      </c>
      <c r="U738" s="25" t="str">
        <f t="shared" si="258"/>
        <v>&lt;1.5</v>
      </c>
      <c r="V738" s="48">
        <v>4.0500000000000001E-2</v>
      </c>
      <c r="W738" s="25" t="str">
        <f t="shared" si="269"/>
        <v>&lt;0.07</v>
      </c>
      <c r="X738" s="22">
        <v>3</v>
      </c>
      <c r="Y738" s="22">
        <v>0</v>
      </c>
      <c r="Z738" s="22">
        <v>0</v>
      </c>
      <c r="AA738" s="22">
        <v>0</v>
      </c>
      <c r="AB738" s="22">
        <v>0</v>
      </c>
      <c r="AC738" s="22">
        <v>3</v>
      </c>
      <c r="AD738" s="22">
        <f t="shared" si="271"/>
        <v>5</v>
      </c>
      <c r="AE738" s="22">
        <v>3</v>
      </c>
      <c r="AP738" s="23" t="str">
        <f t="shared" si="253"/>
        <v>&gt;40</v>
      </c>
      <c r="AQ738" s="24">
        <v>42.213700000000003</v>
      </c>
      <c r="AR738" s="24">
        <v>49.516500000000001</v>
      </c>
      <c r="AS738" s="27">
        <f t="shared" si="254"/>
        <v>0.15956113445867512</v>
      </c>
      <c r="AT738" s="50"/>
      <c r="AU738" s="50"/>
      <c r="AV738" s="51"/>
      <c r="AW738" s="50"/>
      <c r="AX738" s="50"/>
      <c r="AY738" s="51"/>
      <c r="BI738" s="28">
        <v>8.5864785420340937</v>
      </c>
      <c r="BK738" s="49"/>
    </row>
    <row r="739" spans="1:63" ht="13.95" customHeight="1" x14ac:dyDescent="0.25">
      <c r="A739" s="22">
        <v>736</v>
      </c>
      <c r="B739" s="22">
        <v>82</v>
      </c>
      <c r="C739" s="22" t="s">
        <v>543</v>
      </c>
      <c r="D739" s="32" t="s">
        <v>122</v>
      </c>
      <c r="E739" s="23">
        <v>3.52</v>
      </c>
      <c r="F739" s="23" t="str">
        <f t="shared" si="270"/>
        <v>&gt;0.5</v>
      </c>
      <c r="G739" s="24">
        <v>5.61</v>
      </c>
      <c r="H739" s="23" t="str">
        <f t="shared" si="272"/>
        <v>≤7.0</v>
      </c>
      <c r="K739" s="24">
        <v>41.393239999999999</v>
      </c>
      <c r="L739" s="23" t="str">
        <f t="shared" si="273"/>
        <v>&gt;20</v>
      </c>
      <c r="M739" s="18">
        <v>180</v>
      </c>
      <c r="N739" s="25" t="str">
        <f t="shared" si="257"/>
        <v>110–180</v>
      </c>
      <c r="O739" s="18">
        <v>59.4</v>
      </c>
      <c r="P739" s="25" t="str">
        <f t="shared" si="255"/>
        <v>&gt;44</v>
      </c>
      <c r="Q739" s="18">
        <v>112.05</v>
      </c>
      <c r="R739" s="25" t="str">
        <f t="shared" si="256"/>
        <v>&gt;58</v>
      </c>
      <c r="S739" s="22" t="s">
        <v>8</v>
      </c>
      <c r="T739" s="40">
        <v>0.85050000000000014</v>
      </c>
      <c r="U739" s="25" t="str">
        <f t="shared" si="258"/>
        <v>&lt;1.5</v>
      </c>
      <c r="V739" s="48">
        <v>4.0500000000000001E-2</v>
      </c>
      <c r="W739" s="25" t="str">
        <f t="shared" si="269"/>
        <v>&lt;0.07</v>
      </c>
      <c r="X739" s="22">
        <v>3</v>
      </c>
      <c r="Y739" s="22">
        <v>0</v>
      </c>
      <c r="Z739" s="22">
        <v>0</v>
      </c>
      <c r="AA739" s="22">
        <v>0</v>
      </c>
      <c r="AB739" s="22">
        <v>0</v>
      </c>
      <c r="AC739" s="22">
        <v>3</v>
      </c>
      <c r="AD739" s="22">
        <f t="shared" si="271"/>
        <v>5</v>
      </c>
      <c r="AE739" s="22">
        <v>3</v>
      </c>
      <c r="AP739" s="23" t="str">
        <f t="shared" si="253"/>
        <v>&gt;40</v>
      </c>
      <c r="AQ739" s="24">
        <v>42.213700000000003</v>
      </c>
      <c r="AR739" s="24">
        <v>51.297699999999999</v>
      </c>
      <c r="AS739" s="27">
        <f t="shared" si="254"/>
        <v>0.19490110395755428</v>
      </c>
      <c r="AT739" s="50"/>
      <c r="AU739" s="50"/>
      <c r="AV739" s="51"/>
      <c r="AW739" s="50"/>
      <c r="AX739" s="50"/>
      <c r="AY739" s="51"/>
      <c r="BI739" s="28">
        <v>10.680776014109341</v>
      </c>
      <c r="BK739" s="49"/>
    </row>
    <row r="740" spans="1:63" ht="13.95" customHeight="1" x14ac:dyDescent="0.25">
      <c r="A740" s="22">
        <v>737</v>
      </c>
      <c r="B740" s="22">
        <v>82</v>
      </c>
      <c r="C740" s="22" t="s">
        <v>543</v>
      </c>
      <c r="D740" s="32" t="s">
        <v>122</v>
      </c>
      <c r="E740" s="23">
        <v>3.52</v>
      </c>
      <c r="F740" s="23" t="str">
        <f t="shared" si="270"/>
        <v>&gt;0.5</v>
      </c>
      <c r="G740" s="24">
        <v>5.61</v>
      </c>
      <c r="H740" s="23" t="str">
        <f t="shared" si="272"/>
        <v>≤7.0</v>
      </c>
      <c r="K740" s="24">
        <v>41.393239999999999</v>
      </c>
      <c r="L740" s="23" t="str">
        <f t="shared" si="273"/>
        <v>&gt;20</v>
      </c>
      <c r="M740" s="18">
        <v>180</v>
      </c>
      <c r="N740" s="25" t="str">
        <f t="shared" si="257"/>
        <v>110–180</v>
      </c>
      <c r="O740" s="18">
        <v>59.4</v>
      </c>
      <c r="P740" s="25" t="str">
        <f t="shared" si="255"/>
        <v>&gt;44</v>
      </c>
      <c r="Q740" s="18">
        <v>112.05</v>
      </c>
      <c r="R740" s="25" t="str">
        <f t="shared" si="256"/>
        <v>&gt;58</v>
      </c>
      <c r="S740" s="22" t="s">
        <v>8</v>
      </c>
      <c r="T740" s="40">
        <v>0.85050000000000014</v>
      </c>
      <c r="U740" s="25" t="str">
        <f t="shared" si="258"/>
        <v>&lt;1.5</v>
      </c>
      <c r="V740" s="48">
        <v>4.0500000000000001E-2</v>
      </c>
      <c r="W740" s="25" t="str">
        <f t="shared" si="269"/>
        <v>&lt;0.07</v>
      </c>
      <c r="X740" s="22">
        <v>3</v>
      </c>
      <c r="Y740" s="22">
        <v>0</v>
      </c>
      <c r="Z740" s="22">
        <v>0</v>
      </c>
      <c r="AA740" s="22">
        <v>0</v>
      </c>
      <c r="AB740" s="22">
        <v>0</v>
      </c>
      <c r="AC740" s="22">
        <v>3</v>
      </c>
      <c r="AD740" s="22">
        <f t="shared" si="271"/>
        <v>5</v>
      </c>
      <c r="AE740" s="22">
        <v>3</v>
      </c>
      <c r="AP740" s="23" t="str">
        <f t="shared" si="253"/>
        <v>&gt;40</v>
      </c>
      <c r="AQ740" s="24">
        <v>42.213700000000003</v>
      </c>
      <c r="AR740" s="24">
        <v>52.010199999999998</v>
      </c>
      <c r="AS740" s="27">
        <f t="shared" si="254"/>
        <v>0.20869504028584104</v>
      </c>
      <c r="AT740" s="50"/>
      <c r="AU740" s="50"/>
      <c r="AV740" s="51"/>
      <c r="AW740" s="50"/>
      <c r="AX740" s="50"/>
      <c r="AY740" s="51"/>
      <c r="BI740" s="28">
        <v>11.51851851851851</v>
      </c>
      <c r="BK740" s="49"/>
    </row>
    <row r="741" spans="1:63" ht="13.95" customHeight="1" x14ac:dyDescent="0.25">
      <c r="A741" s="22">
        <v>738</v>
      </c>
      <c r="B741" s="22">
        <v>82</v>
      </c>
      <c r="C741" s="22" t="s">
        <v>543</v>
      </c>
      <c r="D741" s="32" t="s">
        <v>61</v>
      </c>
      <c r="E741" s="23">
        <v>3.52</v>
      </c>
      <c r="F741" s="23" t="str">
        <f t="shared" si="270"/>
        <v>&gt;0.5</v>
      </c>
      <c r="G741" s="24">
        <v>5.61</v>
      </c>
      <c r="H741" s="23" t="str">
        <f t="shared" si="272"/>
        <v>≤7.0</v>
      </c>
      <c r="K741" s="24">
        <v>41.393239999999999</v>
      </c>
      <c r="L741" s="23" t="str">
        <f t="shared" si="273"/>
        <v>&gt;20</v>
      </c>
      <c r="M741" s="18">
        <v>180</v>
      </c>
      <c r="N741" s="25" t="str">
        <f t="shared" si="257"/>
        <v>110–180</v>
      </c>
      <c r="O741" s="18">
        <v>59.4</v>
      </c>
      <c r="P741" s="25" t="str">
        <f t="shared" si="255"/>
        <v>&gt;44</v>
      </c>
      <c r="Q741" s="18">
        <v>112.05</v>
      </c>
      <c r="R741" s="25" t="str">
        <f t="shared" si="256"/>
        <v>&gt;58</v>
      </c>
      <c r="S741" s="22" t="s">
        <v>8</v>
      </c>
      <c r="T741" s="40">
        <v>0.85050000000000014</v>
      </c>
      <c r="U741" s="25" t="str">
        <f t="shared" si="258"/>
        <v>&lt;1.5</v>
      </c>
      <c r="V741" s="48">
        <v>4.0500000000000001E-2</v>
      </c>
      <c r="W741" s="25" t="str">
        <f t="shared" si="269"/>
        <v>&lt;0.07</v>
      </c>
      <c r="X741" s="22">
        <v>3</v>
      </c>
      <c r="Y741" s="22">
        <v>0</v>
      </c>
      <c r="Z741" s="22">
        <v>0</v>
      </c>
      <c r="AA741" s="22">
        <v>0</v>
      </c>
      <c r="AB741" s="22">
        <v>0</v>
      </c>
      <c r="AC741" s="22">
        <v>3</v>
      </c>
      <c r="AD741" s="22">
        <f t="shared" si="271"/>
        <v>5</v>
      </c>
      <c r="AE741" s="22">
        <v>3</v>
      </c>
      <c r="AP741" s="23" t="str">
        <f t="shared" si="253"/>
        <v>&gt;40</v>
      </c>
      <c r="AQ741" s="24">
        <v>42.213700000000003</v>
      </c>
      <c r="AR741" s="24">
        <v>52.188299999999998</v>
      </c>
      <c r="AS741" s="27">
        <f t="shared" si="254"/>
        <v>0.21211351892880867</v>
      </c>
      <c r="AT741" s="50"/>
      <c r="AU741" s="50"/>
      <c r="AV741" s="51"/>
      <c r="AW741" s="50"/>
      <c r="AX741" s="50"/>
      <c r="AY741" s="51"/>
      <c r="BI741" s="28">
        <v>11.727924750146965</v>
      </c>
      <c r="BK741" s="49"/>
    </row>
    <row r="742" spans="1:63" ht="13.95" customHeight="1" x14ac:dyDescent="0.25">
      <c r="A742" s="22">
        <v>739</v>
      </c>
      <c r="B742" s="22">
        <v>82</v>
      </c>
      <c r="C742" s="22" t="s">
        <v>543</v>
      </c>
      <c r="D742" s="32" t="s">
        <v>122</v>
      </c>
      <c r="E742" s="23">
        <v>3.52</v>
      </c>
      <c r="F742" s="23" t="str">
        <f t="shared" si="270"/>
        <v>&gt;0.5</v>
      </c>
      <c r="G742" s="24">
        <v>5.61</v>
      </c>
      <c r="H742" s="23" t="str">
        <f t="shared" si="272"/>
        <v>≤7.0</v>
      </c>
      <c r="K742" s="24">
        <v>41.393239999999999</v>
      </c>
      <c r="L742" s="23" t="str">
        <f t="shared" si="273"/>
        <v>&gt;20</v>
      </c>
      <c r="M742" s="18">
        <v>180</v>
      </c>
      <c r="N742" s="25" t="str">
        <f t="shared" si="257"/>
        <v>110–180</v>
      </c>
      <c r="O742" s="18">
        <v>59.4</v>
      </c>
      <c r="P742" s="25" t="str">
        <f t="shared" si="255"/>
        <v>&gt;44</v>
      </c>
      <c r="Q742" s="18">
        <v>112.05</v>
      </c>
      <c r="R742" s="25" t="str">
        <f t="shared" si="256"/>
        <v>&gt;58</v>
      </c>
      <c r="S742" s="22" t="s">
        <v>8</v>
      </c>
      <c r="T742" s="40">
        <v>0.85050000000000014</v>
      </c>
      <c r="U742" s="25" t="str">
        <f t="shared" si="258"/>
        <v>&lt;1.5</v>
      </c>
      <c r="V742" s="48">
        <v>4.0500000000000001E-2</v>
      </c>
      <c r="W742" s="25" t="str">
        <f t="shared" si="269"/>
        <v>&lt;0.07</v>
      </c>
      <c r="X742" s="22">
        <v>3</v>
      </c>
      <c r="Y742" s="22">
        <v>0</v>
      </c>
      <c r="Z742" s="22">
        <v>0</v>
      </c>
      <c r="AA742" s="22">
        <v>0</v>
      </c>
      <c r="AB742" s="22">
        <v>0</v>
      </c>
      <c r="AC742" s="22">
        <v>3</v>
      </c>
      <c r="AD742" s="22">
        <f t="shared" si="271"/>
        <v>5</v>
      </c>
      <c r="AE742" s="22">
        <v>3</v>
      </c>
      <c r="AP742" s="23" t="str">
        <f t="shared" si="253"/>
        <v>&gt;40</v>
      </c>
      <c r="AQ742" s="24">
        <v>42.213700000000003</v>
      </c>
      <c r="AR742" s="24">
        <v>50.763399999999997</v>
      </c>
      <c r="AS742" s="27">
        <f t="shared" si="254"/>
        <v>0.18443080957240396</v>
      </c>
      <c r="AT742" s="50"/>
      <c r="AU742" s="50"/>
      <c r="AV742" s="51"/>
      <c r="AW742" s="50"/>
      <c r="AX742" s="50"/>
      <c r="AY742" s="51"/>
      <c r="BI742" s="28">
        <v>10.052557319223977</v>
      </c>
      <c r="BK742" s="49"/>
    </row>
    <row r="743" spans="1:63" ht="13.95" customHeight="1" x14ac:dyDescent="0.25">
      <c r="A743" s="22">
        <v>740</v>
      </c>
      <c r="B743" s="22">
        <v>82</v>
      </c>
      <c r="C743" s="22" t="s">
        <v>543</v>
      </c>
      <c r="D743" s="32" t="s">
        <v>122</v>
      </c>
      <c r="E743" s="23">
        <v>3.52</v>
      </c>
      <c r="F743" s="23" t="str">
        <f t="shared" si="270"/>
        <v>&gt;0.5</v>
      </c>
      <c r="G743" s="24">
        <v>5.61</v>
      </c>
      <c r="H743" s="23" t="str">
        <f t="shared" si="272"/>
        <v>≤7.0</v>
      </c>
      <c r="K743" s="24">
        <v>41.393239999999999</v>
      </c>
      <c r="L743" s="23" t="str">
        <f t="shared" si="273"/>
        <v>&gt;20</v>
      </c>
      <c r="M743" s="18">
        <v>180</v>
      </c>
      <c r="N743" s="25" t="str">
        <f t="shared" si="257"/>
        <v>110–180</v>
      </c>
      <c r="O743" s="18">
        <v>59.4</v>
      </c>
      <c r="P743" s="25" t="str">
        <f t="shared" si="255"/>
        <v>&gt;44</v>
      </c>
      <c r="Q743" s="18">
        <v>112.05</v>
      </c>
      <c r="R743" s="25" t="str">
        <f t="shared" si="256"/>
        <v>&gt;58</v>
      </c>
      <c r="S743" s="22" t="s">
        <v>8</v>
      </c>
      <c r="T743" s="40">
        <v>0.85050000000000014</v>
      </c>
      <c r="U743" s="25" t="str">
        <f t="shared" si="258"/>
        <v>&lt;1.5</v>
      </c>
      <c r="V743" s="48">
        <v>4.0500000000000001E-2</v>
      </c>
      <c r="W743" s="25" t="str">
        <f t="shared" si="269"/>
        <v>&lt;0.07</v>
      </c>
      <c r="X743" s="22">
        <v>3</v>
      </c>
      <c r="Y743" s="22">
        <v>0</v>
      </c>
      <c r="Z743" s="22">
        <v>0</v>
      </c>
      <c r="AA743" s="22">
        <v>0</v>
      </c>
      <c r="AB743" s="22">
        <v>0</v>
      </c>
      <c r="AC743" s="22">
        <v>3</v>
      </c>
      <c r="AD743" s="22">
        <f t="shared" si="271"/>
        <v>5</v>
      </c>
      <c r="AE743" s="22">
        <v>3</v>
      </c>
      <c r="AP743" s="23" t="str">
        <f t="shared" si="253"/>
        <v>&gt;40</v>
      </c>
      <c r="AQ743" s="24">
        <v>42.213700000000003</v>
      </c>
      <c r="AR743" s="24">
        <v>50.4071</v>
      </c>
      <c r="AS743" s="27">
        <f t="shared" si="254"/>
        <v>0.17738722526543454</v>
      </c>
      <c r="AT743" s="50"/>
      <c r="AU743" s="50"/>
      <c r="AV743" s="51"/>
      <c r="AW743" s="50"/>
      <c r="AX743" s="50"/>
      <c r="AY743" s="51"/>
      <c r="BI743" s="28">
        <v>9.6336272780717174</v>
      </c>
      <c r="BK743" s="49"/>
    </row>
    <row r="744" spans="1:63" ht="13.95" customHeight="1" x14ac:dyDescent="0.25">
      <c r="A744" s="22">
        <v>741</v>
      </c>
      <c r="B744" s="22">
        <v>82</v>
      </c>
      <c r="C744" s="22" t="s">
        <v>543</v>
      </c>
      <c r="D744" s="32" t="s">
        <v>61</v>
      </c>
      <c r="E744" s="23">
        <v>3.52</v>
      </c>
      <c r="F744" s="23" t="str">
        <f t="shared" si="270"/>
        <v>&gt;0.5</v>
      </c>
      <c r="G744" s="24">
        <v>5.61</v>
      </c>
      <c r="H744" s="23" t="str">
        <f t="shared" si="272"/>
        <v>≤7.0</v>
      </c>
      <c r="K744" s="24">
        <v>41.393239999999999</v>
      </c>
      <c r="L744" s="23" t="str">
        <f t="shared" si="273"/>
        <v>&gt;20</v>
      </c>
      <c r="M744" s="18">
        <v>180</v>
      </c>
      <c r="N744" s="25" t="str">
        <f t="shared" si="257"/>
        <v>110–180</v>
      </c>
      <c r="O744" s="18">
        <v>59.4</v>
      </c>
      <c r="P744" s="25" t="str">
        <f t="shared" si="255"/>
        <v>&gt;44</v>
      </c>
      <c r="Q744" s="18">
        <v>112.05</v>
      </c>
      <c r="R744" s="25" t="str">
        <f t="shared" si="256"/>
        <v>&gt;58</v>
      </c>
      <c r="S744" s="22" t="s">
        <v>8</v>
      </c>
      <c r="T744" s="40">
        <v>0.85050000000000014</v>
      </c>
      <c r="U744" s="25" t="str">
        <f t="shared" si="258"/>
        <v>&lt;1.5</v>
      </c>
      <c r="V744" s="48">
        <v>4.0500000000000001E-2</v>
      </c>
      <c r="W744" s="25" t="str">
        <f t="shared" si="269"/>
        <v>&lt;0.07</v>
      </c>
      <c r="X744" s="22">
        <v>3</v>
      </c>
      <c r="Y744" s="22">
        <v>0</v>
      </c>
      <c r="Z744" s="22">
        <v>0</v>
      </c>
      <c r="AA744" s="22">
        <v>0</v>
      </c>
      <c r="AB744" s="22">
        <v>0</v>
      </c>
      <c r="AC744" s="22">
        <v>3</v>
      </c>
      <c r="AD744" s="22">
        <f t="shared" si="271"/>
        <v>5</v>
      </c>
      <c r="AE744" s="22">
        <v>3</v>
      </c>
      <c r="AP744" s="23" t="str">
        <f t="shared" si="253"/>
        <v>&gt;40</v>
      </c>
      <c r="AQ744" s="24">
        <v>42.213700000000003</v>
      </c>
      <c r="AR744" s="24">
        <v>49.694699999999997</v>
      </c>
      <c r="AS744" s="27">
        <f t="shared" si="254"/>
        <v>0.16315347467102709</v>
      </c>
      <c r="AT744" s="50"/>
      <c r="AU744" s="50"/>
      <c r="AV744" s="51"/>
      <c r="AW744" s="50"/>
      <c r="AX744" s="50"/>
      <c r="AY744" s="51"/>
      <c r="BI744" s="28">
        <v>8.7960023515578989</v>
      </c>
      <c r="BK744" s="49"/>
    </row>
    <row r="745" spans="1:63" ht="13.95" customHeight="1" x14ac:dyDescent="0.25">
      <c r="A745" s="22">
        <v>742</v>
      </c>
      <c r="B745" s="22">
        <v>82</v>
      </c>
      <c r="C745" s="22" t="s">
        <v>543</v>
      </c>
      <c r="D745" s="32" t="s">
        <v>143</v>
      </c>
      <c r="E745" s="23">
        <v>3.52</v>
      </c>
      <c r="F745" s="23" t="str">
        <f t="shared" si="270"/>
        <v>&gt;0.5</v>
      </c>
      <c r="G745" s="24">
        <v>5.61</v>
      </c>
      <c r="H745" s="23" t="str">
        <f t="shared" si="272"/>
        <v>≤7.0</v>
      </c>
      <c r="K745" s="24">
        <v>41.393239999999999</v>
      </c>
      <c r="L745" s="23" t="str">
        <f t="shared" si="273"/>
        <v>&gt;20</v>
      </c>
      <c r="M745" s="18">
        <v>180</v>
      </c>
      <c r="N745" s="25" t="str">
        <f t="shared" si="257"/>
        <v>110–180</v>
      </c>
      <c r="O745" s="18">
        <v>59.4</v>
      </c>
      <c r="P745" s="25" t="str">
        <f t="shared" si="255"/>
        <v>&gt;44</v>
      </c>
      <c r="Q745" s="18">
        <v>112.05</v>
      </c>
      <c r="R745" s="25" t="str">
        <f t="shared" si="256"/>
        <v>&gt;58</v>
      </c>
      <c r="S745" s="22" t="s">
        <v>8</v>
      </c>
      <c r="T745" s="40">
        <v>0.85050000000000014</v>
      </c>
      <c r="U745" s="25" t="str">
        <f t="shared" si="258"/>
        <v>&lt;1.5</v>
      </c>
      <c r="V745" s="48">
        <v>4.0500000000000001E-2</v>
      </c>
      <c r="W745" s="25" t="str">
        <f t="shared" si="269"/>
        <v>&lt;0.07</v>
      </c>
      <c r="X745" s="22">
        <v>3</v>
      </c>
      <c r="Y745" s="22">
        <v>0</v>
      </c>
      <c r="Z745" s="22">
        <v>0</v>
      </c>
      <c r="AA745" s="22">
        <v>0</v>
      </c>
      <c r="AB745" s="22">
        <v>0</v>
      </c>
      <c r="AC745" s="22">
        <v>3</v>
      </c>
      <c r="AD745" s="22">
        <f t="shared" si="271"/>
        <v>5</v>
      </c>
      <c r="AE745" s="22">
        <v>3</v>
      </c>
      <c r="AP745" s="23" t="str">
        <f t="shared" si="253"/>
        <v>&gt;40</v>
      </c>
      <c r="AQ745" s="24">
        <v>42.213700000000003</v>
      </c>
      <c r="AR745" s="24">
        <v>50.941499999999998</v>
      </c>
      <c r="AS745" s="27">
        <f t="shared" si="254"/>
        <v>0.18793310261922239</v>
      </c>
      <c r="AT745" s="50"/>
      <c r="AU745" s="50"/>
      <c r="AV745" s="51"/>
      <c r="AW745" s="50"/>
      <c r="AX745" s="50"/>
      <c r="AY745" s="51"/>
      <c r="BI745" s="28">
        <v>10.261963550852432</v>
      </c>
      <c r="BK745" s="49"/>
    </row>
    <row r="746" spans="1:63" ht="13.95" customHeight="1" x14ac:dyDescent="0.25">
      <c r="A746" s="22">
        <v>743</v>
      </c>
      <c r="B746" s="22">
        <v>82</v>
      </c>
      <c r="C746" s="22" t="s">
        <v>543</v>
      </c>
      <c r="D746" s="32" t="s">
        <v>122</v>
      </c>
      <c r="E746" s="23">
        <v>3.52</v>
      </c>
      <c r="F746" s="23" t="str">
        <f t="shared" si="270"/>
        <v>&gt;0.5</v>
      </c>
      <c r="G746" s="24">
        <v>5.61</v>
      </c>
      <c r="H746" s="23" t="str">
        <f t="shared" si="272"/>
        <v>≤7.0</v>
      </c>
      <c r="K746" s="24">
        <v>41.393239999999999</v>
      </c>
      <c r="L746" s="23" t="str">
        <f t="shared" si="273"/>
        <v>&gt;20</v>
      </c>
      <c r="M746" s="18">
        <v>180</v>
      </c>
      <c r="N746" s="25" t="str">
        <f t="shared" si="257"/>
        <v>110–180</v>
      </c>
      <c r="O746" s="18">
        <v>59.4</v>
      </c>
      <c r="P746" s="25" t="str">
        <f t="shared" si="255"/>
        <v>&gt;44</v>
      </c>
      <c r="Q746" s="18">
        <v>112.05</v>
      </c>
      <c r="R746" s="25" t="str">
        <f t="shared" si="256"/>
        <v>&gt;58</v>
      </c>
      <c r="S746" s="22" t="s">
        <v>8</v>
      </c>
      <c r="T746" s="40">
        <v>0.85050000000000014</v>
      </c>
      <c r="U746" s="25" t="str">
        <f t="shared" si="258"/>
        <v>&lt;1.5</v>
      </c>
      <c r="V746" s="48">
        <v>4.0500000000000001E-2</v>
      </c>
      <c r="W746" s="25" t="str">
        <f t="shared" si="269"/>
        <v>&lt;0.07</v>
      </c>
      <c r="X746" s="22">
        <v>3</v>
      </c>
      <c r="Y746" s="22">
        <v>0</v>
      </c>
      <c r="Z746" s="22">
        <v>0</v>
      </c>
      <c r="AA746" s="22">
        <v>0</v>
      </c>
      <c r="AB746" s="22">
        <v>0</v>
      </c>
      <c r="AC746" s="22">
        <v>3</v>
      </c>
      <c r="AD746" s="22">
        <f t="shared" si="271"/>
        <v>5</v>
      </c>
      <c r="AE746" s="22">
        <v>3</v>
      </c>
      <c r="AP746" s="23" t="str">
        <f t="shared" si="253"/>
        <v>&gt;40</v>
      </c>
      <c r="AQ746" s="24">
        <v>42.213700000000003</v>
      </c>
      <c r="AR746" s="24">
        <v>51.119599999999998</v>
      </c>
      <c r="AS746" s="27">
        <f t="shared" si="254"/>
        <v>0.19142317240644163</v>
      </c>
      <c r="AT746" s="50"/>
      <c r="AU746" s="50"/>
      <c r="AV746" s="51"/>
      <c r="AW746" s="50"/>
      <c r="AX746" s="50"/>
      <c r="AY746" s="51"/>
      <c r="BI746" s="28">
        <v>10.471369782480886</v>
      </c>
      <c r="BK746" s="49"/>
    </row>
    <row r="747" spans="1:63" ht="13.95" customHeight="1" x14ac:dyDescent="0.25">
      <c r="A747" s="22">
        <v>744</v>
      </c>
      <c r="B747" s="22">
        <v>82</v>
      </c>
      <c r="C747" s="22" t="s">
        <v>543</v>
      </c>
      <c r="D747" s="32" t="s">
        <v>61</v>
      </c>
      <c r="E747" s="23">
        <v>3.52</v>
      </c>
      <c r="F747" s="23" t="str">
        <f t="shared" si="270"/>
        <v>&gt;0.5</v>
      </c>
      <c r="G747" s="24">
        <v>5.61</v>
      </c>
      <c r="H747" s="23" t="str">
        <f t="shared" si="272"/>
        <v>≤7.0</v>
      </c>
      <c r="K747" s="24">
        <v>41.393239999999999</v>
      </c>
      <c r="L747" s="23" t="str">
        <f t="shared" si="273"/>
        <v>&gt;20</v>
      </c>
      <c r="M747" s="18">
        <v>180</v>
      </c>
      <c r="N747" s="25" t="str">
        <f t="shared" si="257"/>
        <v>110–180</v>
      </c>
      <c r="O747" s="18">
        <v>59.4</v>
      </c>
      <c r="P747" s="25" t="str">
        <f t="shared" si="255"/>
        <v>&gt;44</v>
      </c>
      <c r="Q747" s="18">
        <v>112.05</v>
      </c>
      <c r="R747" s="25" t="str">
        <f t="shared" si="256"/>
        <v>&gt;58</v>
      </c>
      <c r="S747" s="22" t="s">
        <v>8</v>
      </c>
      <c r="T747" s="40">
        <v>0.85050000000000014</v>
      </c>
      <c r="U747" s="25" t="str">
        <f t="shared" si="258"/>
        <v>&lt;1.5</v>
      </c>
      <c r="V747" s="48">
        <v>4.0500000000000001E-2</v>
      </c>
      <c r="W747" s="25" t="str">
        <f t="shared" si="269"/>
        <v>&lt;0.07</v>
      </c>
      <c r="X747" s="22">
        <v>3</v>
      </c>
      <c r="Y747" s="22">
        <v>0</v>
      </c>
      <c r="Z747" s="22">
        <v>0</v>
      </c>
      <c r="AA747" s="22">
        <v>0</v>
      </c>
      <c r="AB747" s="22">
        <v>0</v>
      </c>
      <c r="AC747" s="22">
        <v>3</v>
      </c>
      <c r="AD747" s="22">
        <f t="shared" si="271"/>
        <v>5</v>
      </c>
      <c r="AE747" s="22">
        <v>3</v>
      </c>
      <c r="AP747" s="23" t="str">
        <f t="shared" ref="AP747:AP810" si="274">IF(AQ747&gt;40,"&gt;40",IF(AQ747&gt;30,"30–40",IF(AQ747&gt;20,"20–30","&lt;20")))</f>
        <v>&gt;40</v>
      </c>
      <c r="AQ747" s="24">
        <v>42.213700000000003</v>
      </c>
      <c r="AR747" s="24">
        <v>51.119599999999998</v>
      </c>
      <c r="AS747" s="27">
        <f t="shared" ref="AS747:AS768" si="275">LN(AR747/AQ747)</f>
        <v>0.19142317240644163</v>
      </c>
      <c r="AT747" s="50"/>
      <c r="AU747" s="50"/>
      <c r="AV747" s="51"/>
      <c r="AW747" s="50"/>
      <c r="AX747" s="50"/>
      <c r="AY747" s="51"/>
      <c r="BI747" s="28">
        <v>10.471369782480886</v>
      </c>
      <c r="BK747" s="49"/>
    </row>
    <row r="748" spans="1:63" ht="13.95" customHeight="1" x14ac:dyDescent="0.25">
      <c r="A748" s="22">
        <v>745</v>
      </c>
      <c r="B748" s="22">
        <v>82</v>
      </c>
      <c r="C748" s="22" t="s">
        <v>543</v>
      </c>
      <c r="D748" s="32" t="s">
        <v>61</v>
      </c>
      <c r="E748" s="23">
        <v>3.52</v>
      </c>
      <c r="F748" s="23" t="str">
        <f t="shared" si="270"/>
        <v>&gt;0.5</v>
      </c>
      <c r="G748" s="24">
        <v>5.61</v>
      </c>
      <c r="H748" s="23" t="str">
        <f t="shared" si="272"/>
        <v>≤7.0</v>
      </c>
      <c r="K748" s="24">
        <v>41.393239999999999</v>
      </c>
      <c r="L748" s="23" t="str">
        <f t="shared" si="273"/>
        <v>&gt;20</v>
      </c>
      <c r="M748" s="18">
        <v>180</v>
      </c>
      <c r="N748" s="25" t="str">
        <f t="shared" si="257"/>
        <v>110–180</v>
      </c>
      <c r="O748" s="18">
        <v>59.4</v>
      </c>
      <c r="P748" s="25" t="str">
        <f t="shared" si="255"/>
        <v>&gt;44</v>
      </c>
      <c r="Q748" s="18">
        <v>112.05</v>
      </c>
      <c r="R748" s="25" t="str">
        <f t="shared" si="256"/>
        <v>&gt;58</v>
      </c>
      <c r="S748" s="22" t="s">
        <v>8</v>
      </c>
      <c r="T748" s="40">
        <v>0.85050000000000014</v>
      </c>
      <c r="U748" s="25" t="str">
        <f t="shared" si="258"/>
        <v>&lt;1.5</v>
      </c>
      <c r="V748" s="48">
        <v>4.0500000000000001E-2</v>
      </c>
      <c r="W748" s="25" t="str">
        <f t="shared" si="269"/>
        <v>&lt;0.07</v>
      </c>
      <c r="X748" s="22">
        <v>3</v>
      </c>
      <c r="Y748" s="22">
        <v>0</v>
      </c>
      <c r="Z748" s="22">
        <v>0</v>
      </c>
      <c r="AA748" s="22">
        <v>0</v>
      </c>
      <c r="AB748" s="22">
        <v>0</v>
      </c>
      <c r="AC748" s="22">
        <v>3</v>
      </c>
      <c r="AD748" s="22">
        <f t="shared" si="271"/>
        <v>5</v>
      </c>
      <c r="AE748" s="22">
        <v>3</v>
      </c>
      <c r="AP748" s="23" t="str">
        <f t="shared" si="274"/>
        <v>&gt;40</v>
      </c>
      <c r="AQ748" s="24">
        <v>42.213700000000003</v>
      </c>
      <c r="AR748" s="24">
        <v>51.4758</v>
      </c>
      <c r="AS748" s="27">
        <f t="shared" si="275"/>
        <v>0.1983669814120072</v>
      </c>
      <c r="AT748" s="50"/>
      <c r="AU748" s="50"/>
      <c r="AV748" s="51"/>
      <c r="AW748" s="50"/>
      <c r="AX748" s="50"/>
      <c r="AY748" s="51"/>
      <c r="BI748" s="28">
        <v>10.890182245737796</v>
      </c>
      <c r="BK748" s="49"/>
    </row>
    <row r="749" spans="1:63" ht="13.95" customHeight="1" x14ac:dyDescent="0.25">
      <c r="A749" s="22">
        <v>746</v>
      </c>
      <c r="B749" s="22">
        <v>82</v>
      </c>
      <c r="C749" s="22" t="s">
        <v>543</v>
      </c>
      <c r="D749" s="32" t="s">
        <v>143</v>
      </c>
      <c r="E749" s="23">
        <v>3.52</v>
      </c>
      <c r="F749" s="23" t="str">
        <f t="shared" si="270"/>
        <v>&gt;0.5</v>
      </c>
      <c r="G749" s="24">
        <v>5.61</v>
      </c>
      <c r="H749" s="23" t="str">
        <f t="shared" si="272"/>
        <v>≤7.0</v>
      </c>
      <c r="K749" s="24">
        <v>41.393239999999999</v>
      </c>
      <c r="L749" s="23" t="str">
        <f t="shared" si="273"/>
        <v>&gt;20</v>
      </c>
      <c r="M749" s="18">
        <v>180</v>
      </c>
      <c r="N749" s="25" t="str">
        <f t="shared" si="257"/>
        <v>110–180</v>
      </c>
      <c r="O749" s="18">
        <v>59.4</v>
      </c>
      <c r="P749" s="25" t="str">
        <f t="shared" si="255"/>
        <v>&gt;44</v>
      </c>
      <c r="Q749" s="18">
        <v>112.05</v>
      </c>
      <c r="R749" s="25" t="str">
        <f t="shared" si="256"/>
        <v>&gt;58</v>
      </c>
      <c r="S749" s="22" t="s">
        <v>8</v>
      </c>
      <c r="T749" s="40">
        <v>0.85050000000000014</v>
      </c>
      <c r="U749" s="25" t="str">
        <f t="shared" si="258"/>
        <v>&lt;1.5</v>
      </c>
      <c r="V749" s="48">
        <v>4.0500000000000001E-2</v>
      </c>
      <c r="W749" s="25" t="str">
        <f t="shared" si="269"/>
        <v>&lt;0.07</v>
      </c>
      <c r="X749" s="22">
        <v>3</v>
      </c>
      <c r="Y749" s="22">
        <v>0</v>
      </c>
      <c r="Z749" s="22">
        <v>0</v>
      </c>
      <c r="AA749" s="22">
        <v>0</v>
      </c>
      <c r="AB749" s="22">
        <v>0</v>
      </c>
      <c r="AC749" s="22">
        <v>3</v>
      </c>
      <c r="AD749" s="22">
        <f t="shared" si="271"/>
        <v>5</v>
      </c>
      <c r="AE749" s="22">
        <v>3</v>
      </c>
      <c r="AP749" s="23" t="str">
        <f t="shared" si="274"/>
        <v>&gt;40</v>
      </c>
      <c r="AQ749" s="24">
        <v>42.213700000000003</v>
      </c>
      <c r="AR749" s="24">
        <v>49.516500000000001</v>
      </c>
      <c r="AS749" s="27">
        <f t="shared" si="275"/>
        <v>0.15956113445867512</v>
      </c>
      <c r="AT749" s="50"/>
      <c r="AU749" s="50"/>
      <c r="AV749" s="51"/>
      <c r="AW749" s="50"/>
      <c r="AX749" s="50"/>
      <c r="AY749" s="51"/>
      <c r="BI749" s="28">
        <v>8.5864785420340937</v>
      </c>
      <c r="BK749" s="49"/>
    </row>
    <row r="750" spans="1:63" ht="13.95" customHeight="1" x14ac:dyDescent="0.25">
      <c r="A750" s="22">
        <v>747</v>
      </c>
      <c r="B750" s="22">
        <v>82</v>
      </c>
      <c r="C750" s="22" t="s">
        <v>543</v>
      </c>
      <c r="D750" s="32" t="s">
        <v>122</v>
      </c>
      <c r="E750" s="23">
        <v>3.52</v>
      </c>
      <c r="F750" s="23" t="str">
        <f t="shared" si="270"/>
        <v>&gt;0.5</v>
      </c>
      <c r="G750" s="24">
        <v>5.61</v>
      </c>
      <c r="H750" s="23" t="str">
        <f t="shared" si="272"/>
        <v>≤7.0</v>
      </c>
      <c r="K750" s="24">
        <v>41.393239999999999</v>
      </c>
      <c r="L750" s="23" t="str">
        <f t="shared" si="273"/>
        <v>&gt;20</v>
      </c>
      <c r="M750" s="18">
        <v>180</v>
      </c>
      <c r="N750" s="25" t="str">
        <f t="shared" si="257"/>
        <v>110–180</v>
      </c>
      <c r="O750" s="18">
        <v>59.4</v>
      </c>
      <c r="P750" s="25" t="str">
        <f t="shared" si="255"/>
        <v>&gt;44</v>
      </c>
      <c r="Q750" s="18">
        <v>112.05</v>
      </c>
      <c r="R750" s="25" t="str">
        <f t="shared" si="256"/>
        <v>&gt;58</v>
      </c>
      <c r="S750" s="22" t="s">
        <v>8</v>
      </c>
      <c r="T750" s="40">
        <v>0.85050000000000014</v>
      </c>
      <c r="U750" s="25" t="str">
        <f t="shared" si="258"/>
        <v>&lt;1.5</v>
      </c>
      <c r="V750" s="48">
        <v>4.0500000000000001E-2</v>
      </c>
      <c r="W750" s="25" t="str">
        <f t="shared" si="269"/>
        <v>&lt;0.07</v>
      </c>
      <c r="X750" s="22">
        <v>3</v>
      </c>
      <c r="Y750" s="22">
        <v>0</v>
      </c>
      <c r="Z750" s="22">
        <v>0</v>
      </c>
      <c r="AA750" s="22">
        <v>0</v>
      </c>
      <c r="AB750" s="22">
        <v>0</v>
      </c>
      <c r="AC750" s="22">
        <v>3</v>
      </c>
      <c r="AD750" s="22">
        <f t="shared" si="271"/>
        <v>5</v>
      </c>
      <c r="AE750" s="22">
        <v>3</v>
      </c>
      <c r="AP750" s="23" t="str">
        <f t="shared" si="274"/>
        <v>&gt;40</v>
      </c>
      <c r="AQ750" s="24">
        <v>42.213700000000003</v>
      </c>
      <c r="AR750" s="24">
        <v>51.832099999999997</v>
      </c>
      <c r="AS750" s="27">
        <f t="shared" si="275"/>
        <v>0.20526483554978378</v>
      </c>
      <c r="AT750" s="50"/>
      <c r="AU750" s="50"/>
      <c r="AV750" s="51"/>
      <c r="AW750" s="50"/>
      <c r="AX750" s="50"/>
      <c r="AY750" s="51"/>
      <c r="BI750" s="28">
        <v>11.309112286890056</v>
      </c>
      <c r="BK750" s="49"/>
    </row>
    <row r="751" spans="1:63" ht="13.95" customHeight="1" x14ac:dyDescent="0.25">
      <c r="A751" s="22">
        <v>748</v>
      </c>
      <c r="B751" s="22">
        <v>82</v>
      </c>
      <c r="C751" s="22" t="s">
        <v>543</v>
      </c>
      <c r="D751" s="32" t="s">
        <v>167</v>
      </c>
      <c r="E751" s="23">
        <v>3.52</v>
      </c>
      <c r="F751" s="23" t="str">
        <f t="shared" si="270"/>
        <v>&gt;0.5</v>
      </c>
      <c r="G751" s="24">
        <v>5.61</v>
      </c>
      <c r="H751" s="23" t="str">
        <f t="shared" si="272"/>
        <v>≤7.0</v>
      </c>
      <c r="K751" s="24">
        <v>41.393239999999999</v>
      </c>
      <c r="L751" s="23" t="str">
        <f t="shared" si="273"/>
        <v>&gt;20</v>
      </c>
      <c r="M751" s="18">
        <v>180</v>
      </c>
      <c r="N751" s="25" t="str">
        <f t="shared" si="257"/>
        <v>110–180</v>
      </c>
      <c r="O751" s="18">
        <v>59.4</v>
      </c>
      <c r="P751" s="25" t="str">
        <f t="shared" si="255"/>
        <v>&gt;44</v>
      </c>
      <c r="Q751" s="18">
        <v>112.05</v>
      </c>
      <c r="R751" s="25" t="str">
        <f t="shared" si="256"/>
        <v>&gt;58</v>
      </c>
      <c r="S751" s="22" t="s">
        <v>8</v>
      </c>
      <c r="T751" s="40">
        <v>0.85050000000000014</v>
      </c>
      <c r="U751" s="25" t="str">
        <f t="shared" si="258"/>
        <v>&lt;1.5</v>
      </c>
      <c r="V751" s="48">
        <v>4.0500000000000001E-2</v>
      </c>
      <c r="W751" s="25" t="str">
        <f t="shared" si="269"/>
        <v>&lt;0.07</v>
      </c>
      <c r="X751" s="22">
        <v>3</v>
      </c>
      <c r="Y751" s="22">
        <v>0</v>
      </c>
      <c r="Z751" s="22">
        <v>0</v>
      </c>
      <c r="AA751" s="22">
        <v>0</v>
      </c>
      <c r="AB751" s="22">
        <v>0</v>
      </c>
      <c r="AC751" s="22">
        <v>3</v>
      </c>
      <c r="AD751" s="22">
        <f t="shared" si="271"/>
        <v>5</v>
      </c>
      <c r="AE751" s="22">
        <v>3</v>
      </c>
      <c r="AP751" s="23" t="str">
        <f t="shared" si="274"/>
        <v>&gt;40</v>
      </c>
      <c r="AQ751" s="24">
        <v>42.213700000000003</v>
      </c>
      <c r="AR751" s="24">
        <v>48.982199999999999</v>
      </c>
      <c r="AS751" s="27">
        <f t="shared" si="275"/>
        <v>0.14871215390158973</v>
      </c>
      <c r="AT751" s="50"/>
      <c r="AU751" s="50"/>
      <c r="AV751" s="51"/>
      <c r="AW751" s="50"/>
      <c r="AX751" s="50"/>
      <c r="AY751" s="51"/>
      <c r="BI751" s="28">
        <v>7.9582598471487298</v>
      </c>
      <c r="BK751" s="49"/>
    </row>
    <row r="752" spans="1:63" ht="13.95" customHeight="1" x14ac:dyDescent="0.25">
      <c r="A752" s="22">
        <v>749</v>
      </c>
      <c r="B752" s="22">
        <v>82</v>
      </c>
      <c r="C752" s="22" t="s">
        <v>543</v>
      </c>
      <c r="D752" s="32" t="s">
        <v>143</v>
      </c>
      <c r="E752" s="23">
        <v>3.52</v>
      </c>
      <c r="F752" s="23" t="str">
        <f t="shared" si="270"/>
        <v>&gt;0.5</v>
      </c>
      <c r="G752" s="24">
        <v>5.61</v>
      </c>
      <c r="H752" s="23" t="str">
        <f t="shared" si="272"/>
        <v>≤7.0</v>
      </c>
      <c r="K752" s="24">
        <v>41.393239999999999</v>
      </c>
      <c r="L752" s="23" t="str">
        <f t="shared" si="273"/>
        <v>&gt;20</v>
      </c>
      <c r="M752" s="18">
        <v>180</v>
      </c>
      <c r="N752" s="25" t="str">
        <f t="shared" si="257"/>
        <v>110–180</v>
      </c>
      <c r="O752" s="18">
        <v>59.4</v>
      </c>
      <c r="P752" s="25" t="str">
        <f t="shared" si="255"/>
        <v>&gt;44</v>
      </c>
      <c r="Q752" s="18">
        <v>112.05</v>
      </c>
      <c r="R752" s="25" t="str">
        <f t="shared" si="256"/>
        <v>&gt;58</v>
      </c>
      <c r="S752" s="22" t="s">
        <v>8</v>
      </c>
      <c r="T752" s="40">
        <v>0.85050000000000014</v>
      </c>
      <c r="U752" s="25" t="str">
        <f t="shared" si="258"/>
        <v>&lt;1.5</v>
      </c>
      <c r="V752" s="48">
        <v>4.0500000000000001E-2</v>
      </c>
      <c r="W752" s="25" t="str">
        <f t="shared" si="269"/>
        <v>&lt;0.07</v>
      </c>
      <c r="X752" s="22">
        <v>3</v>
      </c>
      <c r="Y752" s="22">
        <v>0</v>
      </c>
      <c r="Z752" s="22">
        <v>0</v>
      </c>
      <c r="AA752" s="22">
        <v>0</v>
      </c>
      <c r="AB752" s="22">
        <v>0</v>
      </c>
      <c r="AC752" s="22">
        <v>3</v>
      </c>
      <c r="AD752" s="22">
        <f t="shared" si="271"/>
        <v>5</v>
      </c>
      <c r="AE752" s="22">
        <v>3</v>
      </c>
      <c r="AP752" s="23" t="str">
        <f t="shared" si="274"/>
        <v>&gt;40</v>
      </c>
      <c r="AQ752" s="24">
        <v>42.213700000000003</v>
      </c>
      <c r="AR752" s="24">
        <v>51.119599999999998</v>
      </c>
      <c r="AS752" s="27">
        <f t="shared" si="275"/>
        <v>0.19142317240644163</v>
      </c>
      <c r="AT752" s="50"/>
      <c r="AU752" s="50"/>
      <c r="AV752" s="51"/>
      <c r="AW752" s="50"/>
      <c r="AX752" s="50"/>
      <c r="AY752" s="51"/>
      <c r="BI752" s="28">
        <v>10.471369782480886</v>
      </c>
      <c r="BK752" s="49"/>
    </row>
    <row r="753" spans="1:63" ht="13.95" customHeight="1" x14ac:dyDescent="0.25">
      <c r="A753" s="22">
        <v>750</v>
      </c>
      <c r="B753" s="22">
        <v>82</v>
      </c>
      <c r="C753" s="22" t="s">
        <v>543</v>
      </c>
      <c r="D753" s="32" t="s">
        <v>122</v>
      </c>
      <c r="E753" s="23">
        <v>3.52</v>
      </c>
      <c r="F753" s="23" t="str">
        <f t="shared" si="270"/>
        <v>&gt;0.5</v>
      </c>
      <c r="G753" s="24">
        <v>5.61</v>
      </c>
      <c r="H753" s="23" t="str">
        <f t="shared" si="272"/>
        <v>≤7.0</v>
      </c>
      <c r="K753" s="24">
        <v>41.393239999999999</v>
      </c>
      <c r="L753" s="23" t="str">
        <f t="shared" si="273"/>
        <v>&gt;20</v>
      </c>
      <c r="M753" s="18">
        <v>180</v>
      </c>
      <c r="N753" s="25" t="str">
        <f t="shared" si="257"/>
        <v>110–180</v>
      </c>
      <c r="O753" s="18">
        <v>59.4</v>
      </c>
      <c r="P753" s="25" t="str">
        <f t="shared" ref="P753:P768" si="276">IF(O753&gt;44,"&gt;44", IF(O753&gt;26.4,"26–44","&lt;26" ))</f>
        <v>&gt;44</v>
      </c>
      <c r="Q753" s="18">
        <v>112.05</v>
      </c>
      <c r="R753" s="25" t="str">
        <f t="shared" ref="R753:R760" si="277">IF(Q753&gt;58,"&gt;58", IF(Q753&gt;25,"25–58","&lt;25" ))</f>
        <v>&gt;58</v>
      </c>
      <c r="S753" s="22" t="s">
        <v>8</v>
      </c>
      <c r="T753" s="40">
        <v>0.85050000000000014</v>
      </c>
      <c r="U753" s="25" t="str">
        <f t="shared" si="258"/>
        <v>&lt;1.5</v>
      </c>
      <c r="V753" s="48">
        <v>4.0500000000000001E-2</v>
      </c>
      <c r="W753" s="25" t="str">
        <f t="shared" si="269"/>
        <v>&lt;0.07</v>
      </c>
      <c r="X753" s="22">
        <v>3</v>
      </c>
      <c r="Y753" s="22">
        <v>0</v>
      </c>
      <c r="Z753" s="22">
        <v>0</v>
      </c>
      <c r="AA753" s="22">
        <v>0</v>
      </c>
      <c r="AB753" s="22">
        <v>0</v>
      </c>
      <c r="AC753" s="22">
        <v>3</v>
      </c>
      <c r="AD753" s="22">
        <f t="shared" si="271"/>
        <v>5</v>
      </c>
      <c r="AE753" s="22">
        <v>3</v>
      </c>
      <c r="AP753" s="23" t="str">
        <f t="shared" si="274"/>
        <v>&gt;40</v>
      </c>
      <c r="AQ753" s="24">
        <v>42.213700000000003</v>
      </c>
      <c r="AR753" s="24">
        <v>51.4758</v>
      </c>
      <c r="AS753" s="27">
        <f t="shared" si="275"/>
        <v>0.1983669814120072</v>
      </c>
      <c r="AT753" s="50"/>
      <c r="AU753" s="50"/>
      <c r="AV753" s="51"/>
      <c r="AW753" s="50"/>
      <c r="AX753" s="50"/>
      <c r="AY753" s="51"/>
      <c r="BI753" s="28">
        <v>10.890182245737796</v>
      </c>
      <c r="BK753" s="49"/>
    </row>
    <row r="754" spans="1:63" ht="13.95" customHeight="1" x14ac:dyDescent="0.25">
      <c r="A754" s="22">
        <v>751</v>
      </c>
      <c r="B754" s="22">
        <v>82</v>
      </c>
      <c r="C754" s="22" t="s">
        <v>543</v>
      </c>
      <c r="D754" s="32" t="s">
        <v>70</v>
      </c>
      <c r="E754" s="23">
        <v>3.52</v>
      </c>
      <c r="F754" s="23" t="str">
        <f t="shared" si="270"/>
        <v>&gt;0.5</v>
      </c>
      <c r="G754" s="24">
        <v>5.61</v>
      </c>
      <c r="H754" s="23" t="str">
        <f t="shared" si="272"/>
        <v>≤7.0</v>
      </c>
      <c r="K754" s="24">
        <v>41.393239999999999</v>
      </c>
      <c r="L754" s="23" t="str">
        <f t="shared" si="273"/>
        <v>&gt;20</v>
      </c>
      <c r="M754" s="18">
        <v>180</v>
      </c>
      <c r="N754" s="25" t="str">
        <f t="shared" ref="N754:N768" si="278">IF(M754&gt;180,"&gt;180", IF(M754&gt;110,"110–180","&lt;110" ))</f>
        <v>110–180</v>
      </c>
      <c r="O754" s="18">
        <v>59.4</v>
      </c>
      <c r="P754" s="25" t="str">
        <f t="shared" si="276"/>
        <v>&gt;44</v>
      </c>
      <c r="Q754" s="18">
        <v>112.05</v>
      </c>
      <c r="R754" s="25" t="str">
        <f t="shared" si="277"/>
        <v>&gt;58</v>
      </c>
      <c r="S754" s="22" t="s">
        <v>8</v>
      </c>
      <c r="T754" s="40">
        <v>0.85050000000000014</v>
      </c>
      <c r="U754" s="25" t="str">
        <f t="shared" ref="U754:U764" si="279">IF(T754&gt;3,"&gt;3", IF(T754&gt;1.5,"1.5–3","&lt;1.5" ))</f>
        <v>&lt;1.5</v>
      </c>
      <c r="V754" s="48">
        <v>4.0500000000000001E-2</v>
      </c>
      <c r="W754" s="25" t="str">
        <f t="shared" si="269"/>
        <v>&lt;0.07</v>
      </c>
      <c r="X754" s="22">
        <v>3</v>
      </c>
      <c r="Y754" s="22">
        <v>0</v>
      </c>
      <c r="Z754" s="22">
        <v>0</v>
      </c>
      <c r="AA754" s="22">
        <v>0</v>
      </c>
      <c r="AB754" s="22">
        <v>0</v>
      </c>
      <c r="AC754" s="22">
        <v>3</v>
      </c>
      <c r="AD754" s="22">
        <f t="shared" ref="AD754:AD785" si="280">IF(Y754&gt;0,"1","0")+IF(Z754&gt;0,"2","0")+IF(AA754&gt;0,"3","0")+IF(AB754&gt;0,"4","0")+IF(AC754&gt;0,"5","0")</f>
        <v>5</v>
      </c>
      <c r="AE754" s="22">
        <v>3</v>
      </c>
      <c r="AP754" s="23" t="str">
        <f t="shared" si="274"/>
        <v>&gt;40</v>
      </c>
      <c r="AQ754" s="24">
        <v>42.213700000000003</v>
      </c>
      <c r="AR754" s="24">
        <v>52.188299999999998</v>
      </c>
      <c r="AS754" s="27">
        <f t="shared" si="275"/>
        <v>0.21211351892880867</v>
      </c>
      <c r="AT754" s="50"/>
      <c r="AU754" s="50"/>
      <c r="AV754" s="51"/>
      <c r="AW754" s="50"/>
      <c r="AX754" s="50"/>
      <c r="AY754" s="51"/>
      <c r="BI754" s="28">
        <v>11.727924750146965</v>
      </c>
      <c r="BK754" s="49"/>
    </row>
    <row r="755" spans="1:63" ht="13.95" customHeight="1" x14ac:dyDescent="0.25">
      <c r="A755" s="22">
        <v>752</v>
      </c>
      <c r="B755" s="22">
        <v>82</v>
      </c>
      <c r="C755" s="22" t="s">
        <v>543</v>
      </c>
      <c r="D755" s="32" t="s">
        <v>61</v>
      </c>
      <c r="E755" s="23">
        <v>3.52</v>
      </c>
      <c r="F755" s="23" t="str">
        <f t="shared" si="270"/>
        <v>&gt;0.5</v>
      </c>
      <c r="G755" s="24">
        <v>5.61</v>
      </c>
      <c r="H755" s="23" t="str">
        <f t="shared" si="272"/>
        <v>≤7.0</v>
      </c>
      <c r="K755" s="24">
        <v>41.393239999999999</v>
      </c>
      <c r="L755" s="23" t="str">
        <f t="shared" si="273"/>
        <v>&gt;20</v>
      </c>
      <c r="M755" s="18">
        <v>180</v>
      </c>
      <c r="N755" s="25" t="str">
        <f t="shared" si="278"/>
        <v>110–180</v>
      </c>
      <c r="O755" s="18">
        <v>59.4</v>
      </c>
      <c r="P755" s="25" t="str">
        <f t="shared" si="276"/>
        <v>&gt;44</v>
      </c>
      <c r="Q755" s="18">
        <v>112.05</v>
      </c>
      <c r="R755" s="25" t="str">
        <f t="shared" si="277"/>
        <v>&gt;58</v>
      </c>
      <c r="S755" s="22" t="s">
        <v>8</v>
      </c>
      <c r="T755" s="40">
        <v>0.85050000000000014</v>
      </c>
      <c r="U755" s="25" t="str">
        <f t="shared" si="279"/>
        <v>&lt;1.5</v>
      </c>
      <c r="V755" s="48">
        <v>4.0500000000000001E-2</v>
      </c>
      <c r="W755" s="25" t="str">
        <f t="shared" si="269"/>
        <v>&lt;0.07</v>
      </c>
      <c r="X755" s="22">
        <v>3</v>
      </c>
      <c r="Y755" s="22">
        <v>0</v>
      </c>
      <c r="Z755" s="22">
        <v>0</v>
      </c>
      <c r="AA755" s="22">
        <v>0</v>
      </c>
      <c r="AB755" s="22">
        <v>0</v>
      </c>
      <c r="AC755" s="22">
        <v>3</v>
      </c>
      <c r="AD755" s="22">
        <f t="shared" si="280"/>
        <v>5</v>
      </c>
      <c r="AE755" s="22">
        <v>3</v>
      </c>
      <c r="AP755" s="23" t="str">
        <f t="shared" si="274"/>
        <v>&gt;40</v>
      </c>
      <c r="AQ755" s="24">
        <v>42.213700000000003</v>
      </c>
      <c r="AR755" s="24">
        <v>50.941499999999998</v>
      </c>
      <c r="AS755" s="27">
        <f t="shared" si="275"/>
        <v>0.18793310261922239</v>
      </c>
      <c r="AT755" s="50"/>
      <c r="AU755" s="50"/>
      <c r="AV755" s="51"/>
      <c r="AW755" s="50"/>
      <c r="AX755" s="50"/>
      <c r="AY755" s="51"/>
      <c r="BI755" s="28">
        <v>10.261963550852432</v>
      </c>
      <c r="BK755" s="49"/>
    </row>
    <row r="756" spans="1:63" ht="13.95" customHeight="1" x14ac:dyDescent="0.25">
      <c r="A756" s="22">
        <v>753</v>
      </c>
      <c r="B756" s="22">
        <v>82</v>
      </c>
      <c r="C756" s="22" t="s">
        <v>543</v>
      </c>
      <c r="D756" s="32" t="s">
        <v>143</v>
      </c>
      <c r="E756" s="23">
        <v>3.52</v>
      </c>
      <c r="F756" s="23" t="str">
        <f t="shared" si="270"/>
        <v>&gt;0.5</v>
      </c>
      <c r="G756" s="24">
        <v>5.61</v>
      </c>
      <c r="H756" s="23" t="str">
        <f t="shared" si="272"/>
        <v>≤7.0</v>
      </c>
      <c r="K756" s="24">
        <v>41.393239999999999</v>
      </c>
      <c r="L756" s="23" t="str">
        <f t="shared" si="273"/>
        <v>&gt;20</v>
      </c>
      <c r="M756" s="18">
        <v>180</v>
      </c>
      <c r="N756" s="25" t="str">
        <f t="shared" si="278"/>
        <v>110–180</v>
      </c>
      <c r="O756" s="18">
        <v>59.4</v>
      </c>
      <c r="P756" s="25" t="str">
        <f t="shared" si="276"/>
        <v>&gt;44</v>
      </c>
      <c r="Q756" s="18">
        <v>112.05</v>
      </c>
      <c r="R756" s="25" t="str">
        <f t="shared" si="277"/>
        <v>&gt;58</v>
      </c>
      <c r="S756" s="22" t="s">
        <v>8</v>
      </c>
      <c r="T756" s="40">
        <v>0.85050000000000014</v>
      </c>
      <c r="U756" s="25" t="str">
        <f t="shared" si="279"/>
        <v>&lt;1.5</v>
      </c>
      <c r="V756" s="48">
        <v>4.0500000000000001E-2</v>
      </c>
      <c r="W756" s="25" t="str">
        <f t="shared" si="269"/>
        <v>&lt;0.07</v>
      </c>
      <c r="X756" s="22">
        <v>3</v>
      </c>
      <c r="Y756" s="22">
        <v>0</v>
      </c>
      <c r="Z756" s="22">
        <v>0</v>
      </c>
      <c r="AA756" s="22">
        <v>0</v>
      </c>
      <c r="AB756" s="22">
        <v>0</v>
      </c>
      <c r="AC756" s="22">
        <v>3</v>
      </c>
      <c r="AD756" s="22">
        <f t="shared" si="280"/>
        <v>5</v>
      </c>
      <c r="AE756" s="22">
        <v>3</v>
      </c>
      <c r="AP756" s="23" t="str">
        <f t="shared" si="274"/>
        <v>&gt;40</v>
      </c>
      <c r="AQ756" s="24">
        <v>42.213700000000003</v>
      </c>
      <c r="AR756" s="24">
        <v>51.4758</v>
      </c>
      <c r="AS756" s="27">
        <f t="shared" si="275"/>
        <v>0.1983669814120072</v>
      </c>
      <c r="AT756" s="50"/>
      <c r="AU756" s="50"/>
      <c r="AV756" s="51"/>
      <c r="AW756" s="50"/>
      <c r="AX756" s="50"/>
      <c r="AY756" s="51"/>
      <c r="BI756" s="28">
        <v>10.890182245737796</v>
      </c>
      <c r="BK756" s="49"/>
    </row>
    <row r="757" spans="1:63" ht="13.95" customHeight="1" x14ac:dyDescent="0.25">
      <c r="A757" s="22">
        <v>754</v>
      </c>
      <c r="B757" s="22">
        <v>83</v>
      </c>
      <c r="C757" s="22" t="s">
        <v>497</v>
      </c>
      <c r="D757" s="22" t="s">
        <v>2</v>
      </c>
      <c r="G757" s="24">
        <v>7.7</v>
      </c>
      <c r="H757" s="23" t="str">
        <f t="shared" si="272"/>
        <v>&gt;7.0</v>
      </c>
      <c r="M757" s="18">
        <v>130</v>
      </c>
      <c r="N757" s="25" t="str">
        <f t="shared" si="278"/>
        <v>110–180</v>
      </c>
      <c r="O757" s="18">
        <v>60.456000000000003</v>
      </c>
      <c r="P757" s="25" t="str">
        <f t="shared" si="276"/>
        <v>&gt;44</v>
      </c>
      <c r="Q757" s="18">
        <v>49.8</v>
      </c>
      <c r="R757" s="25" t="str">
        <f t="shared" si="277"/>
        <v>25–58</v>
      </c>
      <c r="S757" s="22" t="s">
        <v>565</v>
      </c>
      <c r="T757" s="40">
        <v>1.2150000000000001</v>
      </c>
      <c r="U757" s="25" t="str">
        <f t="shared" si="279"/>
        <v>&lt;1.5</v>
      </c>
      <c r="V757" s="48">
        <v>8.1000000000000003E-2</v>
      </c>
      <c r="W757" s="25" t="str">
        <f t="shared" si="269"/>
        <v>0.07–0.11</v>
      </c>
      <c r="X757" s="22">
        <v>3</v>
      </c>
      <c r="Y757" s="22">
        <v>1</v>
      </c>
      <c r="Z757" s="22">
        <v>0</v>
      </c>
      <c r="AA757" s="22">
        <v>0</v>
      </c>
      <c r="AB757" s="22">
        <v>1</v>
      </c>
      <c r="AC757" s="22">
        <v>1</v>
      </c>
      <c r="AD757" s="22">
        <f t="shared" si="280"/>
        <v>10</v>
      </c>
      <c r="AE757" s="22">
        <v>3</v>
      </c>
      <c r="AF757" s="23" t="str">
        <f t="shared" ref="AF757:AF768" si="281">IF(AG757&gt;6000,"&gt;6000",IF(AG757&gt;4000,"4000–6000",IF(AG757&gt;2000,"2000–4000","&lt;2000")))</f>
        <v>2000–4000</v>
      </c>
      <c r="AG757" s="18">
        <v>3480</v>
      </c>
      <c r="AH757" s="18">
        <v>4630</v>
      </c>
      <c r="AI757" s="27">
        <f t="shared" ref="AI757:AI768" si="282">LN(AH757/AG757)</f>
        <v>0.28552457431175976</v>
      </c>
      <c r="AJ757" s="18">
        <v>6040</v>
      </c>
      <c r="AK757" s="18">
        <v>7890</v>
      </c>
      <c r="AL757" s="27">
        <f>LN(AK757/AJ757)</f>
        <v>0.26719212291105926</v>
      </c>
      <c r="AM757" s="18">
        <v>9520</v>
      </c>
      <c r="AN757" s="18">
        <v>12520</v>
      </c>
      <c r="AO757" s="27">
        <f t="shared" ref="AO757:AO768" si="283">LN(AN757/AM757)</f>
        <v>0.27393251686867853</v>
      </c>
      <c r="AP757" s="23" t="str">
        <f t="shared" si="274"/>
        <v>30–40</v>
      </c>
      <c r="AQ757" s="24">
        <v>33.567399999999999</v>
      </c>
      <c r="AR757" s="24">
        <v>38.342700000000001</v>
      </c>
      <c r="AS757" s="27">
        <f t="shared" si="275"/>
        <v>0.13300879978488978</v>
      </c>
      <c r="AT757" s="50">
        <v>19.444400000000002</v>
      </c>
      <c r="AU757" s="50">
        <v>22.3611</v>
      </c>
      <c r="AV757" s="46">
        <f t="shared" ref="AV757:AV760" si="284">LN(AU757/AT757)</f>
        <v>0.13976373119752319</v>
      </c>
      <c r="AW757" s="50">
        <v>24.607009243697483</v>
      </c>
      <c r="AX757" s="50">
        <v>28.271228434504796</v>
      </c>
      <c r="AY757" s="46">
        <f t="shared" ref="AY757:AY760" si="285">LN(AX757/AW757)</f>
        <v>0.13881329344556498</v>
      </c>
      <c r="AZ757" s="18">
        <v>116.81455199999999</v>
      </c>
      <c r="BA757" s="18">
        <v>177.526701</v>
      </c>
      <c r="BB757" s="27">
        <f t="shared" ref="BB757:BB768" si="286">LN(BA757/AZ757)</f>
        <v>0.41853337409664965</v>
      </c>
      <c r="BC757" s="18">
        <v>117.44417600000001</v>
      </c>
      <c r="BD757" s="18">
        <v>176.429079</v>
      </c>
      <c r="BE757" s="27">
        <f>LN(BD757/BC757)</f>
        <v>0.40695585410858254</v>
      </c>
      <c r="BF757" s="18">
        <v>234.25872800000002</v>
      </c>
      <c r="BG757" s="18">
        <v>353.95578</v>
      </c>
      <c r="BH757" s="27">
        <f>LN(BG757/BF757)</f>
        <v>0.41274581031424346</v>
      </c>
      <c r="BI757" s="28">
        <v>3.9302880658436221</v>
      </c>
      <c r="BK757" s="49"/>
    </row>
    <row r="758" spans="1:63" ht="13.95" customHeight="1" x14ac:dyDescent="0.25">
      <c r="A758" s="22">
        <v>755</v>
      </c>
      <c r="B758" s="22">
        <v>83</v>
      </c>
      <c r="C758" s="22" t="s">
        <v>497</v>
      </c>
      <c r="D758" s="22" t="s">
        <v>2</v>
      </c>
      <c r="G758" s="24">
        <v>7.7</v>
      </c>
      <c r="H758" s="23" t="str">
        <f t="shared" si="272"/>
        <v>&gt;7.0</v>
      </c>
      <c r="M758" s="18">
        <v>130</v>
      </c>
      <c r="N758" s="25" t="str">
        <f t="shared" si="278"/>
        <v>110–180</v>
      </c>
      <c r="O758" s="18">
        <v>60.456000000000003</v>
      </c>
      <c r="P758" s="25" t="str">
        <f t="shared" si="276"/>
        <v>&gt;44</v>
      </c>
      <c r="Q758" s="18">
        <v>49.8</v>
      </c>
      <c r="R758" s="25" t="str">
        <f t="shared" si="277"/>
        <v>25–58</v>
      </c>
      <c r="S758" s="22" t="s">
        <v>565</v>
      </c>
      <c r="T758" s="40">
        <v>1.62</v>
      </c>
      <c r="U758" s="25" t="str">
        <f t="shared" si="279"/>
        <v>1.5–3</v>
      </c>
      <c r="V758" s="48">
        <v>8.1000000000000003E-2</v>
      </c>
      <c r="W758" s="25" t="str">
        <f t="shared" si="269"/>
        <v>0.07–0.11</v>
      </c>
      <c r="X758" s="22">
        <v>4</v>
      </c>
      <c r="Y758" s="22">
        <v>4</v>
      </c>
      <c r="Z758" s="22">
        <v>0</v>
      </c>
      <c r="AA758" s="22">
        <v>0</v>
      </c>
      <c r="AB758" s="22">
        <v>0</v>
      </c>
      <c r="AC758" s="22">
        <v>0</v>
      </c>
      <c r="AD758" s="22">
        <f t="shared" si="280"/>
        <v>1</v>
      </c>
      <c r="AE758" s="22">
        <v>3</v>
      </c>
      <c r="AF758" s="23" t="str">
        <f t="shared" si="281"/>
        <v>2000–4000</v>
      </c>
      <c r="AG758" s="18">
        <v>3480</v>
      </c>
      <c r="AH758" s="18">
        <v>4730</v>
      </c>
      <c r="AI758" s="27">
        <f t="shared" si="282"/>
        <v>0.30689290871745867</v>
      </c>
      <c r="AJ758" s="18">
        <v>6040</v>
      </c>
      <c r="AK758" s="18">
        <v>7940</v>
      </c>
      <c r="AL758" s="27">
        <f>LN(AK758/AJ758)</f>
        <v>0.27350926331232073</v>
      </c>
      <c r="AM758" s="18">
        <v>9520</v>
      </c>
      <c r="AN758" s="18">
        <v>12670</v>
      </c>
      <c r="AO758" s="27">
        <f t="shared" si="283"/>
        <v>0.28584214552977372</v>
      </c>
      <c r="AP758" s="23" t="str">
        <f t="shared" si="274"/>
        <v>30–40</v>
      </c>
      <c r="AQ758" s="24">
        <v>33.567399999999999</v>
      </c>
      <c r="AR758" s="24">
        <v>39.044899999999998</v>
      </c>
      <c r="AS758" s="27">
        <f t="shared" si="275"/>
        <v>0.1511569080756949</v>
      </c>
      <c r="AT758" s="50">
        <v>19.444400000000002</v>
      </c>
      <c r="AU758" s="50">
        <v>23.333300000000001</v>
      </c>
      <c r="AV758" s="46">
        <f t="shared" si="284"/>
        <v>0.18232241393840365</v>
      </c>
      <c r="AW758" s="50">
        <v>24.607009243697483</v>
      </c>
      <c r="AX758" s="50">
        <v>29.198798658247824</v>
      </c>
      <c r="AY758" s="46">
        <f t="shared" si="285"/>
        <v>0.17109623562759965</v>
      </c>
      <c r="AZ758" s="18">
        <v>116.81455199999999</v>
      </c>
      <c r="BA758" s="18">
        <v>184.68237699999997</v>
      </c>
      <c r="BB758" s="27">
        <f t="shared" si="286"/>
        <v>0.4580498167931536</v>
      </c>
      <c r="BC758" s="18">
        <v>117.44417600000001</v>
      </c>
      <c r="BD758" s="18">
        <v>185.266402</v>
      </c>
      <c r="BE758" s="27">
        <f>LN(BD758/BC758)</f>
        <v>0.45583167725072427</v>
      </c>
      <c r="BF758" s="18">
        <v>234.25872800000002</v>
      </c>
      <c r="BG758" s="18">
        <v>369.94877899999994</v>
      </c>
      <c r="BH758" s="27">
        <f>LN(BG758/BF758)</f>
        <v>0.45693838115737362</v>
      </c>
      <c r="BI758" s="28">
        <v>3.381172839506172</v>
      </c>
      <c r="BK758" s="49"/>
    </row>
    <row r="759" spans="1:63" ht="13.95" customHeight="1" x14ac:dyDescent="0.25">
      <c r="A759" s="22">
        <v>756</v>
      </c>
      <c r="B759" s="22">
        <v>83</v>
      </c>
      <c r="C759" s="22" t="s">
        <v>497</v>
      </c>
      <c r="D759" s="22" t="s">
        <v>2</v>
      </c>
      <c r="G759" s="24">
        <v>7.7</v>
      </c>
      <c r="H759" s="23" t="str">
        <f t="shared" si="272"/>
        <v>&gt;7.0</v>
      </c>
      <c r="M759" s="18">
        <v>130</v>
      </c>
      <c r="N759" s="25" t="str">
        <f t="shared" si="278"/>
        <v>110–180</v>
      </c>
      <c r="O759" s="18">
        <v>60.456000000000003</v>
      </c>
      <c r="P759" s="25" t="str">
        <f t="shared" si="276"/>
        <v>&gt;44</v>
      </c>
      <c r="Q759" s="18">
        <v>49.8</v>
      </c>
      <c r="R759" s="25" t="str">
        <f t="shared" si="277"/>
        <v>25–58</v>
      </c>
      <c r="S759" s="22" t="s">
        <v>565</v>
      </c>
      <c r="T759" s="40">
        <v>1.2150000000000001</v>
      </c>
      <c r="U759" s="25" t="str">
        <f t="shared" si="279"/>
        <v>&lt;1.5</v>
      </c>
      <c r="V759" s="48">
        <v>8.1000000000000003E-2</v>
      </c>
      <c r="W759" s="25" t="str">
        <f t="shared" si="269"/>
        <v>0.07–0.11</v>
      </c>
      <c r="X759" s="22">
        <v>3</v>
      </c>
      <c r="Y759" s="22">
        <v>1</v>
      </c>
      <c r="Z759" s="22">
        <v>0</v>
      </c>
      <c r="AA759" s="22">
        <v>0</v>
      </c>
      <c r="AB759" s="22">
        <v>1</v>
      </c>
      <c r="AC759" s="22">
        <v>1</v>
      </c>
      <c r="AD759" s="22">
        <f t="shared" si="280"/>
        <v>10</v>
      </c>
      <c r="AE759" s="22">
        <v>3</v>
      </c>
      <c r="AF759" s="23" t="str">
        <f t="shared" si="281"/>
        <v>2000–4000</v>
      </c>
      <c r="AG759" s="18">
        <v>3520</v>
      </c>
      <c r="AH759" s="18">
        <v>4810</v>
      </c>
      <c r="AI759" s="27">
        <f t="shared" si="282"/>
        <v>0.3122360945076641</v>
      </c>
      <c r="AJ759" s="18">
        <v>6090</v>
      </c>
      <c r="AK759" s="18">
        <v>8010</v>
      </c>
      <c r="AL759" s="27">
        <f>LN(AK759/AJ759)</f>
        <v>0.27404267935846222</v>
      </c>
      <c r="AM759" s="18">
        <v>9610</v>
      </c>
      <c r="AN759" s="18">
        <v>12810</v>
      </c>
      <c r="AO759" s="27">
        <f t="shared" si="283"/>
        <v>0.28742189292644171</v>
      </c>
      <c r="AP759" s="23" t="str">
        <f t="shared" si="274"/>
        <v>30–40</v>
      </c>
      <c r="AQ759" s="24">
        <v>33.567399999999999</v>
      </c>
      <c r="AR759" s="24">
        <v>39.887599999999999</v>
      </c>
      <c r="AS759" s="27">
        <f t="shared" si="275"/>
        <v>0.17251014076403079</v>
      </c>
      <c r="AT759" s="50">
        <v>19.444400000000002</v>
      </c>
      <c r="AU759" s="50">
        <v>23.333300000000001</v>
      </c>
      <c r="AV759" s="46">
        <f t="shared" si="284"/>
        <v>0.18232241393840365</v>
      </c>
      <c r="AW759" s="50">
        <v>24.617444745057231</v>
      </c>
      <c r="AX759" s="50">
        <v>29.567454254488684</v>
      </c>
      <c r="AY759" s="46">
        <f t="shared" si="285"/>
        <v>0.18321891038859883</v>
      </c>
      <c r="AZ759" s="18">
        <v>118.157248</v>
      </c>
      <c r="BA759" s="18">
        <v>191.85935599999999</v>
      </c>
      <c r="BB759" s="27">
        <f t="shared" si="286"/>
        <v>0.48474623527169486</v>
      </c>
      <c r="BC759" s="18">
        <v>118.41639600000001</v>
      </c>
      <c r="BD759" s="18">
        <v>186.899733</v>
      </c>
      <c r="BE759" s="27">
        <f>LN(BD759/BC759)</f>
        <v>0.45636509329686575</v>
      </c>
      <c r="BF759" s="18">
        <v>236.573644</v>
      </c>
      <c r="BG759" s="18">
        <v>378.75908900000002</v>
      </c>
      <c r="BH759" s="27">
        <f>LN(BG759/BF759)</f>
        <v>0.47064080331504055</v>
      </c>
      <c r="BI759" s="28">
        <v>5.201810699588477</v>
      </c>
      <c r="BK759" s="49"/>
    </row>
    <row r="760" spans="1:63" ht="13.95" customHeight="1" x14ac:dyDescent="0.25">
      <c r="A760" s="22">
        <v>757</v>
      </c>
      <c r="B760" s="22">
        <v>83</v>
      </c>
      <c r="C760" s="22" t="s">
        <v>497</v>
      </c>
      <c r="D760" s="22" t="s">
        <v>2</v>
      </c>
      <c r="G760" s="24">
        <v>7.7</v>
      </c>
      <c r="H760" s="23" t="str">
        <f t="shared" si="272"/>
        <v>&gt;7.0</v>
      </c>
      <c r="M760" s="18">
        <v>130</v>
      </c>
      <c r="N760" s="25" t="str">
        <f t="shared" si="278"/>
        <v>110–180</v>
      </c>
      <c r="O760" s="18">
        <v>60.456000000000003</v>
      </c>
      <c r="P760" s="25" t="str">
        <f t="shared" si="276"/>
        <v>&gt;44</v>
      </c>
      <c r="Q760" s="18">
        <v>49.8</v>
      </c>
      <c r="R760" s="25" t="str">
        <f t="shared" si="277"/>
        <v>25–58</v>
      </c>
      <c r="S760" s="22" t="s">
        <v>565</v>
      </c>
      <c r="T760" s="40">
        <v>1.62</v>
      </c>
      <c r="U760" s="25" t="str">
        <f t="shared" si="279"/>
        <v>1.5–3</v>
      </c>
      <c r="V760" s="48">
        <v>8.1000000000000003E-2</v>
      </c>
      <c r="W760" s="25" t="str">
        <f t="shared" si="269"/>
        <v>0.07–0.11</v>
      </c>
      <c r="X760" s="22">
        <v>4</v>
      </c>
      <c r="Y760" s="22">
        <v>4</v>
      </c>
      <c r="Z760" s="22">
        <v>0</v>
      </c>
      <c r="AA760" s="22">
        <v>0</v>
      </c>
      <c r="AB760" s="22">
        <v>0</v>
      </c>
      <c r="AC760" s="22">
        <v>0</v>
      </c>
      <c r="AD760" s="22">
        <f t="shared" si="280"/>
        <v>1</v>
      </c>
      <c r="AE760" s="22">
        <v>3</v>
      </c>
      <c r="AF760" s="23" t="str">
        <f t="shared" si="281"/>
        <v>2000–4000</v>
      </c>
      <c r="AG760" s="18">
        <v>3520</v>
      </c>
      <c r="AH760" s="18">
        <v>4900</v>
      </c>
      <c r="AI760" s="27">
        <f t="shared" si="282"/>
        <v>0.33077421550657521</v>
      </c>
      <c r="AJ760" s="18">
        <v>6090</v>
      </c>
      <c r="AK760" s="18">
        <v>8060</v>
      </c>
      <c r="AL760" s="27">
        <f>LN(AK760/AJ760)</f>
        <v>0.2802654747967312</v>
      </c>
      <c r="AM760" s="18">
        <v>9610</v>
      </c>
      <c r="AN760" s="18">
        <v>12960</v>
      </c>
      <c r="AO760" s="27">
        <f t="shared" si="283"/>
        <v>0.29906346794192756</v>
      </c>
      <c r="AP760" s="23" t="str">
        <f t="shared" si="274"/>
        <v>30–40</v>
      </c>
      <c r="AQ760" s="24">
        <v>33.567399999999999</v>
      </c>
      <c r="AR760" s="24">
        <v>40.449399999999997</v>
      </c>
      <c r="AS760" s="27">
        <f t="shared" si="275"/>
        <v>0.18649645237890136</v>
      </c>
      <c r="AT760" s="50">
        <v>19.444400000000002</v>
      </c>
      <c r="AU760" s="50">
        <v>24.305599999999998</v>
      </c>
      <c r="AV760" s="46">
        <f t="shared" si="284"/>
        <v>0.22314766560086435</v>
      </c>
      <c r="AW760" s="50">
        <v>24.617444745057231</v>
      </c>
      <c r="AX760" s="50">
        <v>30.409351543209876</v>
      </c>
      <c r="AY760" s="46">
        <f t="shared" si="285"/>
        <v>0.2112948500627202</v>
      </c>
      <c r="AZ760" s="18">
        <v>118.157248</v>
      </c>
      <c r="BA760" s="18">
        <v>198.20205999999999</v>
      </c>
      <c r="BB760" s="27">
        <f t="shared" si="286"/>
        <v>0.51727066788547671</v>
      </c>
      <c r="BC760" s="18">
        <v>118.41639600000001</v>
      </c>
      <c r="BD760" s="18">
        <v>195.90313599999999</v>
      </c>
      <c r="BE760" s="27">
        <f>LN(BD760/BC760)</f>
        <v>0.50341314039759555</v>
      </c>
      <c r="BF760" s="18">
        <v>236.573644</v>
      </c>
      <c r="BG760" s="18">
        <v>394.10519599999998</v>
      </c>
      <c r="BH760" s="27">
        <f>LN(BG760/BF760)</f>
        <v>0.5103583180046477</v>
      </c>
      <c r="BI760" s="28">
        <v>4.2481481481481467</v>
      </c>
      <c r="BK760" s="49"/>
    </row>
    <row r="761" spans="1:63" ht="13.95" customHeight="1" x14ac:dyDescent="0.25">
      <c r="A761" s="22">
        <v>758</v>
      </c>
      <c r="B761" s="22">
        <v>64</v>
      </c>
      <c r="C761" s="22" t="s">
        <v>499</v>
      </c>
      <c r="D761" s="22" t="s">
        <v>6</v>
      </c>
      <c r="E761" s="23">
        <v>0.12</v>
      </c>
      <c r="F761" s="23" t="str">
        <f t="shared" ref="F761:F768" si="287">IF(E761&gt;0.5, "&gt;0.5", "≤0.5")</f>
        <v>≤0.5</v>
      </c>
      <c r="G761" s="24">
        <v>7.8</v>
      </c>
      <c r="H761" s="23" t="str">
        <f t="shared" si="272"/>
        <v>&gt;7.0</v>
      </c>
      <c r="I761" s="23">
        <v>38</v>
      </c>
      <c r="J761" s="23" t="str">
        <f>IF(I761&gt;15,"&gt;15","≤15")</f>
        <v>&gt;15</v>
      </c>
      <c r="K761" s="24">
        <v>20</v>
      </c>
      <c r="L761" s="23" t="str">
        <f t="shared" ref="L761:L768" si="288">IF(K761&gt;20,"&gt;20",IF(K761&gt;10,"10–20","&lt;10"))</f>
        <v>10–20</v>
      </c>
      <c r="M761" s="18">
        <v>70</v>
      </c>
      <c r="N761" s="25" t="str">
        <f t="shared" si="278"/>
        <v>&lt;110</v>
      </c>
      <c r="O761" s="18">
        <v>30.228000000000002</v>
      </c>
      <c r="P761" s="25" t="str">
        <f t="shared" si="276"/>
        <v>26–44</v>
      </c>
      <c r="S761" s="22" t="s">
        <v>8</v>
      </c>
      <c r="T761" s="40">
        <v>0.88</v>
      </c>
      <c r="U761" s="25" t="str">
        <f t="shared" si="279"/>
        <v>&lt;1.5</v>
      </c>
      <c r="V761" s="48">
        <v>9.0800000000000006E-2</v>
      </c>
      <c r="W761" s="25" t="str">
        <f t="shared" si="269"/>
        <v>0.07–0.11</v>
      </c>
      <c r="X761" s="22">
        <v>2</v>
      </c>
      <c r="Y761" s="22">
        <v>2</v>
      </c>
      <c r="Z761" s="22">
        <v>0</v>
      </c>
      <c r="AA761" s="22">
        <v>0</v>
      </c>
      <c r="AB761" s="22">
        <v>0</v>
      </c>
      <c r="AC761" s="22">
        <v>0</v>
      </c>
      <c r="AD761" s="22">
        <f t="shared" si="280"/>
        <v>1</v>
      </c>
      <c r="AE761" s="22">
        <v>4</v>
      </c>
      <c r="AF761" s="23" t="str">
        <f t="shared" si="281"/>
        <v>&lt;2000</v>
      </c>
      <c r="AG761" s="18">
        <v>738</v>
      </c>
      <c r="AH761" s="18">
        <v>1472</v>
      </c>
      <c r="AI761" s="27">
        <f t="shared" si="282"/>
        <v>0.69043347468834904</v>
      </c>
      <c r="AM761" s="18">
        <v>3762</v>
      </c>
      <c r="AN761" s="18">
        <v>5075</v>
      </c>
      <c r="AO761" s="27">
        <f t="shared" si="283"/>
        <v>0.29937579404901232</v>
      </c>
      <c r="AP761" s="23" t="str">
        <f t="shared" si="274"/>
        <v>&lt;20</v>
      </c>
      <c r="AQ761" s="24">
        <v>9</v>
      </c>
      <c r="AR761" s="24">
        <v>30</v>
      </c>
      <c r="AS761" s="27">
        <f t="shared" si="275"/>
        <v>1.2039728043259361</v>
      </c>
      <c r="AT761" s="50"/>
      <c r="AU761" s="50"/>
      <c r="AV761" s="51"/>
      <c r="AW761" s="50"/>
      <c r="AX761" s="50"/>
      <c r="AY761" s="51"/>
      <c r="AZ761" s="18">
        <v>6.6420000000000003</v>
      </c>
      <c r="BA761" s="18">
        <v>44.16</v>
      </c>
      <c r="BB761" s="27">
        <f t="shared" si="286"/>
        <v>1.894406279014285</v>
      </c>
      <c r="BI761" s="28">
        <v>23.863636363636363</v>
      </c>
      <c r="BK761" s="49"/>
    </row>
    <row r="762" spans="1:63" ht="13.95" customHeight="1" x14ac:dyDescent="0.25">
      <c r="A762" s="22">
        <v>759</v>
      </c>
      <c r="B762" s="22">
        <v>64</v>
      </c>
      <c r="C762" s="22" t="s">
        <v>499</v>
      </c>
      <c r="D762" s="22" t="s">
        <v>6</v>
      </c>
      <c r="E762" s="23">
        <v>0.12</v>
      </c>
      <c r="F762" s="23" t="str">
        <f t="shared" si="287"/>
        <v>≤0.5</v>
      </c>
      <c r="G762" s="24">
        <v>7.8</v>
      </c>
      <c r="H762" s="23" t="str">
        <f t="shared" si="272"/>
        <v>&gt;7.0</v>
      </c>
      <c r="I762" s="23">
        <v>38</v>
      </c>
      <c r="J762" s="23" t="str">
        <f>IF(I762&gt;15,"&gt;15","≤15")</f>
        <v>&gt;15</v>
      </c>
      <c r="K762" s="24">
        <v>20</v>
      </c>
      <c r="L762" s="23" t="str">
        <f t="shared" si="288"/>
        <v>10–20</v>
      </c>
      <c r="M762" s="18">
        <v>70</v>
      </c>
      <c r="N762" s="25" t="str">
        <f t="shared" si="278"/>
        <v>&lt;110</v>
      </c>
      <c r="O762" s="18">
        <v>30.228000000000002</v>
      </c>
      <c r="P762" s="25" t="str">
        <f t="shared" si="276"/>
        <v>26–44</v>
      </c>
      <c r="S762" s="22" t="s">
        <v>8</v>
      </c>
      <c r="T762" s="40">
        <v>0.88</v>
      </c>
      <c r="U762" s="25" t="str">
        <f t="shared" si="279"/>
        <v>&lt;1.5</v>
      </c>
      <c r="V762" s="48">
        <v>9.0800000000000006E-2</v>
      </c>
      <c r="W762" s="25" t="str">
        <f t="shared" si="269"/>
        <v>0.07–0.11</v>
      </c>
      <c r="X762" s="22">
        <v>2</v>
      </c>
      <c r="Y762" s="22">
        <v>2</v>
      </c>
      <c r="Z762" s="22">
        <v>0</v>
      </c>
      <c r="AA762" s="22">
        <v>0</v>
      </c>
      <c r="AB762" s="22">
        <v>0</v>
      </c>
      <c r="AC762" s="22">
        <v>0</v>
      </c>
      <c r="AD762" s="22">
        <f t="shared" si="280"/>
        <v>1</v>
      </c>
      <c r="AE762" s="22">
        <v>4</v>
      </c>
      <c r="AF762" s="23" t="str">
        <f t="shared" si="281"/>
        <v>&lt;2000</v>
      </c>
      <c r="AG762" s="18">
        <v>633</v>
      </c>
      <c r="AH762" s="18">
        <v>1365</v>
      </c>
      <c r="AI762" s="27">
        <f t="shared" si="282"/>
        <v>0.76843928547488394</v>
      </c>
      <c r="AM762" s="18">
        <v>3175</v>
      </c>
      <c r="AN762" s="18">
        <v>4950</v>
      </c>
      <c r="AO762" s="27">
        <f t="shared" si="283"/>
        <v>0.44407994423594388</v>
      </c>
      <c r="AP762" s="23" t="str">
        <f t="shared" si="274"/>
        <v>&lt;20</v>
      </c>
      <c r="AQ762" s="24">
        <v>10</v>
      </c>
      <c r="AR762" s="24">
        <v>28</v>
      </c>
      <c r="AS762" s="27">
        <f t="shared" si="275"/>
        <v>1.0296194171811581</v>
      </c>
      <c r="AT762" s="50"/>
      <c r="AU762" s="50"/>
      <c r="AV762" s="51"/>
      <c r="AW762" s="50"/>
      <c r="AX762" s="50"/>
      <c r="AY762" s="51"/>
      <c r="AZ762" s="18">
        <v>6.33</v>
      </c>
      <c r="BA762" s="18">
        <v>38.22</v>
      </c>
      <c r="BB762" s="27">
        <f t="shared" si="286"/>
        <v>1.7980587026560422</v>
      </c>
      <c r="BI762" s="28">
        <v>20.454545454545453</v>
      </c>
      <c r="BK762" s="49"/>
    </row>
    <row r="763" spans="1:63" ht="13.95" customHeight="1" x14ac:dyDescent="0.25">
      <c r="A763" s="22">
        <v>760</v>
      </c>
      <c r="B763" s="22">
        <v>64</v>
      </c>
      <c r="C763" s="22" t="s">
        <v>499</v>
      </c>
      <c r="D763" s="22" t="s">
        <v>6</v>
      </c>
      <c r="E763" s="23">
        <v>0.12</v>
      </c>
      <c r="F763" s="23" t="str">
        <f t="shared" si="287"/>
        <v>≤0.5</v>
      </c>
      <c r="G763" s="24">
        <v>7.8</v>
      </c>
      <c r="H763" s="23" t="str">
        <f t="shared" si="272"/>
        <v>&gt;7.0</v>
      </c>
      <c r="I763" s="23">
        <v>38</v>
      </c>
      <c r="J763" s="23" t="str">
        <f>IF(I763&gt;15,"&gt;15","≤15")</f>
        <v>&gt;15</v>
      </c>
      <c r="K763" s="24">
        <v>20</v>
      </c>
      <c r="L763" s="23" t="str">
        <f t="shared" si="288"/>
        <v>10–20</v>
      </c>
      <c r="M763" s="18">
        <v>70</v>
      </c>
      <c r="N763" s="25" t="str">
        <f t="shared" si="278"/>
        <v>&lt;110</v>
      </c>
      <c r="O763" s="18">
        <v>30.228000000000002</v>
      </c>
      <c r="P763" s="25" t="str">
        <f t="shared" si="276"/>
        <v>26–44</v>
      </c>
      <c r="S763" s="22" t="s">
        <v>8</v>
      </c>
      <c r="T763" s="40">
        <v>0.88</v>
      </c>
      <c r="U763" s="25" t="str">
        <f t="shared" si="279"/>
        <v>&lt;1.5</v>
      </c>
      <c r="V763" s="48">
        <v>9.0800000000000006E-2</v>
      </c>
      <c r="W763" s="25" t="str">
        <f t="shared" si="269"/>
        <v>0.07–0.11</v>
      </c>
      <c r="X763" s="22">
        <v>2</v>
      </c>
      <c r="Y763" s="22">
        <v>2</v>
      </c>
      <c r="Z763" s="22">
        <v>0</v>
      </c>
      <c r="AA763" s="22">
        <v>0</v>
      </c>
      <c r="AB763" s="22">
        <v>0</v>
      </c>
      <c r="AC763" s="22">
        <v>0</v>
      </c>
      <c r="AD763" s="22">
        <f t="shared" si="280"/>
        <v>1</v>
      </c>
      <c r="AE763" s="22">
        <v>4</v>
      </c>
      <c r="AF763" s="23" t="str">
        <f t="shared" si="281"/>
        <v>&lt;2000</v>
      </c>
      <c r="AG763" s="18">
        <v>805</v>
      </c>
      <c r="AH763" s="18">
        <v>1555</v>
      </c>
      <c r="AI763" s="27">
        <f t="shared" si="282"/>
        <v>0.65838854719477113</v>
      </c>
      <c r="AM763" s="18">
        <v>4287</v>
      </c>
      <c r="AN763" s="18">
        <v>4538</v>
      </c>
      <c r="AO763" s="27">
        <f t="shared" si="283"/>
        <v>5.6899198741809862E-2</v>
      </c>
      <c r="AP763" s="23" t="str">
        <f t="shared" si="274"/>
        <v>&lt;20</v>
      </c>
      <c r="AQ763" s="24">
        <v>10</v>
      </c>
      <c r="AR763" s="24">
        <v>31</v>
      </c>
      <c r="AS763" s="27">
        <f t="shared" si="275"/>
        <v>1.1314021114911006</v>
      </c>
      <c r="AT763" s="50"/>
      <c r="AU763" s="50"/>
      <c r="AV763" s="51"/>
      <c r="AW763" s="50"/>
      <c r="AX763" s="50"/>
      <c r="AY763" s="51"/>
      <c r="AZ763" s="18">
        <v>8.0500000000000007</v>
      </c>
      <c r="BA763" s="18">
        <v>48.204999999999998</v>
      </c>
      <c r="BB763" s="27">
        <f t="shared" si="286"/>
        <v>1.7897906586858716</v>
      </c>
      <c r="BI763" s="28">
        <v>23.863636363636363</v>
      </c>
      <c r="BK763" s="49"/>
    </row>
    <row r="764" spans="1:63" ht="13.95" customHeight="1" x14ac:dyDescent="0.25">
      <c r="A764" s="22">
        <v>761</v>
      </c>
      <c r="B764" s="22">
        <v>64</v>
      </c>
      <c r="C764" s="22" t="s">
        <v>499</v>
      </c>
      <c r="D764" s="22" t="s">
        <v>6</v>
      </c>
      <c r="E764" s="23">
        <v>0.12</v>
      </c>
      <c r="F764" s="23" t="str">
        <f t="shared" si="287"/>
        <v>≤0.5</v>
      </c>
      <c r="G764" s="24">
        <v>7.8</v>
      </c>
      <c r="H764" s="23" t="str">
        <f t="shared" si="272"/>
        <v>&gt;7.0</v>
      </c>
      <c r="I764" s="23">
        <v>38</v>
      </c>
      <c r="J764" s="23" t="str">
        <f>IF(I764&gt;15,"&gt;15","≤15")</f>
        <v>&gt;15</v>
      </c>
      <c r="K764" s="24">
        <v>20</v>
      </c>
      <c r="L764" s="23" t="str">
        <f t="shared" si="288"/>
        <v>10–20</v>
      </c>
      <c r="M764" s="18">
        <v>70</v>
      </c>
      <c r="N764" s="25" t="str">
        <f t="shared" si="278"/>
        <v>&lt;110</v>
      </c>
      <c r="O764" s="18">
        <v>30.228000000000002</v>
      </c>
      <c r="P764" s="25" t="str">
        <f t="shared" si="276"/>
        <v>26–44</v>
      </c>
      <c r="S764" s="22" t="s">
        <v>8</v>
      </c>
      <c r="T764" s="40">
        <v>0.88</v>
      </c>
      <c r="U764" s="25" t="str">
        <f t="shared" si="279"/>
        <v>&lt;1.5</v>
      </c>
      <c r="V764" s="48">
        <v>9.0800000000000006E-2</v>
      </c>
      <c r="W764" s="25" t="str">
        <f t="shared" ref="W764:W768" si="289">IF(V764&gt;0.114,"&gt;0.11", IF(V764&gt;0.068,"0.07–0.11","&lt;0.07" ))</f>
        <v>0.07–0.11</v>
      </c>
      <c r="X764" s="22">
        <v>2</v>
      </c>
      <c r="Y764" s="22">
        <v>2</v>
      </c>
      <c r="Z764" s="22">
        <v>0</v>
      </c>
      <c r="AA764" s="22">
        <v>0</v>
      </c>
      <c r="AB764" s="22">
        <v>0</v>
      </c>
      <c r="AC764" s="22">
        <v>0</v>
      </c>
      <c r="AD764" s="22">
        <f t="shared" si="280"/>
        <v>1</v>
      </c>
      <c r="AE764" s="22">
        <v>4</v>
      </c>
      <c r="AF764" s="23" t="str">
        <f t="shared" si="281"/>
        <v>&lt;2000</v>
      </c>
      <c r="AG764" s="18">
        <v>56</v>
      </c>
      <c r="AH764" s="18">
        <v>617</v>
      </c>
      <c r="AI764" s="27">
        <f t="shared" si="282"/>
        <v>2.3995173331702384</v>
      </c>
      <c r="AM764" s="18">
        <v>1230</v>
      </c>
      <c r="AN764" s="18">
        <v>2925</v>
      </c>
      <c r="AO764" s="27">
        <f t="shared" si="283"/>
        <v>0.86628031129949368</v>
      </c>
      <c r="AP764" s="23" t="str">
        <f t="shared" si="274"/>
        <v>&lt;20</v>
      </c>
      <c r="AQ764" s="24">
        <v>12</v>
      </c>
      <c r="AR764" s="24">
        <v>20</v>
      </c>
      <c r="AS764" s="27">
        <f t="shared" si="275"/>
        <v>0.51082562376599072</v>
      </c>
      <c r="AT764" s="50"/>
      <c r="AU764" s="50"/>
      <c r="AV764" s="51"/>
      <c r="AW764" s="50"/>
      <c r="AX764" s="50"/>
      <c r="AY764" s="51"/>
      <c r="AZ764" s="18">
        <v>0.67200000000000004</v>
      </c>
      <c r="BA764" s="18">
        <v>12.34</v>
      </c>
      <c r="BB764" s="27">
        <f t="shared" si="286"/>
        <v>2.9103429569362294</v>
      </c>
      <c r="BI764" s="28">
        <v>9.0909090909090917</v>
      </c>
      <c r="BK764" s="49"/>
    </row>
    <row r="765" spans="1:63" ht="13.95" customHeight="1" x14ac:dyDescent="0.25">
      <c r="A765" s="22">
        <v>762</v>
      </c>
      <c r="B765" s="22">
        <v>71</v>
      </c>
      <c r="C765" s="22" t="s">
        <v>500</v>
      </c>
      <c r="D765" s="22" t="s">
        <v>5</v>
      </c>
      <c r="E765" s="23">
        <v>0.67</v>
      </c>
      <c r="F765" s="23" t="str">
        <f t="shared" si="287"/>
        <v>&gt;0.5</v>
      </c>
      <c r="G765" s="24">
        <v>7.4</v>
      </c>
      <c r="H765" s="23" t="str">
        <f t="shared" si="272"/>
        <v>&gt;7.0</v>
      </c>
      <c r="K765" s="24">
        <v>6.6</v>
      </c>
      <c r="L765" s="23" t="str">
        <f t="shared" si="288"/>
        <v>&lt;10</v>
      </c>
      <c r="M765" s="18">
        <v>100</v>
      </c>
      <c r="N765" s="25" t="str">
        <f t="shared" si="278"/>
        <v>&lt;110</v>
      </c>
      <c r="O765" s="18">
        <v>85.646000000000001</v>
      </c>
      <c r="P765" s="25" t="str">
        <f t="shared" si="276"/>
        <v>&gt;44</v>
      </c>
      <c r="Q765" s="18">
        <v>64.739999999999995</v>
      </c>
      <c r="R765" s="25" t="str">
        <f t="shared" ref="R765:R768" si="290">IF(Q765&gt;58,"&gt;58", IF(Q765&gt;25,"25–58","&lt;25" ))</f>
        <v>&gt;58</v>
      </c>
      <c r="S765" s="22" t="s">
        <v>8</v>
      </c>
      <c r="V765" s="48">
        <v>0.5</v>
      </c>
      <c r="W765" s="25" t="str">
        <f t="shared" si="289"/>
        <v>&gt;0.11</v>
      </c>
      <c r="X765" s="22">
        <v>1</v>
      </c>
      <c r="Y765" s="22">
        <v>0</v>
      </c>
      <c r="Z765" s="22">
        <v>1</v>
      </c>
      <c r="AA765" s="22">
        <v>0</v>
      </c>
      <c r="AB765" s="22">
        <v>0</v>
      </c>
      <c r="AC765" s="22">
        <v>0</v>
      </c>
      <c r="AD765" s="22">
        <f t="shared" si="280"/>
        <v>2</v>
      </c>
      <c r="AE765" s="22">
        <v>3</v>
      </c>
      <c r="AF765" s="23" t="str">
        <f t="shared" si="281"/>
        <v>2000–4000</v>
      </c>
      <c r="AG765" s="18">
        <v>3220</v>
      </c>
      <c r="AH765" s="18">
        <v>3580</v>
      </c>
      <c r="AI765" s="27">
        <f t="shared" si="282"/>
        <v>0.10598144085629199</v>
      </c>
      <c r="AJ765" s="18">
        <v>4230</v>
      </c>
      <c r="AK765" s="18">
        <v>4910</v>
      </c>
      <c r="AL765" s="27">
        <f t="shared" ref="AL765:AL768" si="291">LN(AK765/AJ765)</f>
        <v>0.14907194874824262</v>
      </c>
      <c r="AM765" s="18">
        <v>7450</v>
      </c>
      <c r="AN765" s="18">
        <v>8490</v>
      </c>
      <c r="AO765" s="27">
        <f t="shared" si="283"/>
        <v>0.13067496793178773</v>
      </c>
      <c r="AP765" s="23" t="str">
        <f t="shared" si="274"/>
        <v>30–40</v>
      </c>
      <c r="AQ765" s="24">
        <v>34.210500000000003</v>
      </c>
      <c r="AR765" s="24">
        <v>45.1417</v>
      </c>
      <c r="AS765" s="27">
        <f t="shared" si="275"/>
        <v>0.27727381679950036</v>
      </c>
      <c r="AT765" s="50">
        <v>12.955500000000001</v>
      </c>
      <c r="AU765" s="50">
        <v>16.761099999999999</v>
      </c>
      <c r="AV765" s="46">
        <f t="shared" ref="AV765:AV768" si="292">LN(AU765/AT765)</f>
        <v>0.25754031695214241</v>
      </c>
      <c r="AW765" s="50"/>
      <c r="AX765" s="50"/>
      <c r="AY765" s="51"/>
      <c r="AZ765" s="18">
        <v>110.15781000000001</v>
      </c>
      <c r="BA765" s="18">
        <v>161.60728599999999</v>
      </c>
      <c r="BB765" s="27">
        <f t="shared" si="286"/>
        <v>0.38325525765579233</v>
      </c>
      <c r="BC765" s="18">
        <v>54.801764999999996</v>
      </c>
      <c r="BD765" s="18">
        <v>82.297000999999995</v>
      </c>
      <c r="BE765" s="27">
        <f t="shared" ref="BE765:BE768" si="293">LN(BD765/BC765)</f>
        <v>0.40661226570038506</v>
      </c>
      <c r="BF765" s="18">
        <v>164.959575</v>
      </c>
      <c r="BG765" s="18">
        <v>243.90428699999998</v>
      </c>
      <c r="BH765" s="27">
        <f t="shared" ref="BH765:BH768" si="294">LN(BG765/BF765)</f>
        <v>0.39107543805999423</v>
      </c>
      <c r="BK765" s="49"/>
    </row>
    <row r="766" spans="1:63" ht="13.95" customHeight="1" x14ac:dyDescent="0.25">
      <c r="A766" s="22">
        <v>763</v>
      </c>
      <c r="B766" s="22">
        <v>71</v>
      </c>
      <c r="C766" s="22" t="s">
        <v>500</v>
      </c>
      <c r="D766" s="22" t="s">
        <v>5</v>
      </c>
      <c r="E766" s="23">
        <v>0.67</v>
      </c>
      <c r="F766" s="23" t="str">
        <f t="shared" si="287"/>
        <v>&gt;0.5</v>
      </c>
      <c r="G766" s="24">
        <v>7.4</v>
      </c>
      <c r="H766" s="23" t="str">
        <f t="shared" si="272"/>
        <v>&gt;7.0</v>
      </c>
      <c r="K766" s="24">
        <v>6.6</v>
      </c>
      <c r="L766" s="23" t="str">
        <f t="shared" si="288"/>
        <v>&lt;10</v>
      </c>
      <c r="M766" s="18">
        <v>100</v>
      </c>
      <c r="N766" s="25" t="str">
        <f t="shared" si="278"/>
        <v>&lt;110</v>
      </c>
      <c r="O766" s="18">
        <v>85.646000000000001</v>
      </c>
      <c r="P766" s="25" t="str">
        <f t="shared" si="276"/>
        <v>&gt;44</v>
      </c>
      <c r="Q766" s="18">
        <v>64.739999999999995</v>
      </c>
      <c r="R766" s="25" t="str">
        <f t="shared" si="290"/>
        <v>&gt;58</v>
      </c>
      <c r="S766" s="22" t="s">
        <v>8</v>
      </c>
      <c r="V766" s="48">
        <v>0.5</v>
      </c>
      <c r="W766" s="25" t="str">
        <f t="shared" si="289"/>
        <v>&gt;0.11</v>
      </c>
      <c r="X766" s="22">
        <v>1</v>
      </c>
      <c r="Y766" s="22">
        <v>0</v>
      </c>
      <c r="Z766" s="22">
        <v>1</v>
      </c>
      <c r="AA766" s="22">
        <v>0</v>
      </c>
      <c r="AB766" s="22">
        <v>0</v>
      </c>
      <c r="AC766" s="22">
        <v>0</v>
      </c>
      <c r="AD766" s="22">
        <f t="shared" si="280"/>
        <v>2</v>
      </c>
      <c r="AE766" s="22">
        <v>3</v>
      </c>
      <c r="AF766" s="23" t="str">
        <f t="shared" si="281"/>
        <v>2000–4000</v>
      </c>
      <c r="AG766" s="18">
        <v>3230</v>
      </c>
      <c r="AH766" s="18">
        <v>3800</v>
      </c>
      <c r="AI766" s="27">
        <f t="shared" si="282"/>
        <v>0.16251892949777494</v>
      </c>
      <c r="AJ766" s="18">
        <v>4370</v>
      </c>
      <c r="AK766" s="18">
        <v>4550</v>
      </c>
      <c r="AL766" s="27">
        <f t="shared" si="291"/>
        <v>4.036422385536035E-2</v>
      </c>
      <c r="AM766" s="18">
        <v>7600</v>
      </c>
      <c r="AN766" s="18">
        <v>8350</v>
      </c>
      <c r="AO766" s="27">
        <f t="shared" si="283"/>
        <v>9.4113291570478638E-2</v>
      </c>
      <c r="AP766" s="23" t="str">
        <f t="shared" si="274"/>
        <v>30–40</v>
      </c>
      <c r="AQ766" s="24">
        <v>35.020200000000003</v>
      </c>
      <c r="AR766" s="24">
        <v>40.081000000000003</v>
      </c>
      <c r="AS766" s="27">
        <f t="shared" si="275"/>
        <v>0.13497736870149019</v>
      </c>
      <c r="AT766" s="50">
        <v>13.360300000000001</v>
      </c>
      <c r="AU766" s="50">
        <v>17.570900000000002</v>
      </c>
      <c r="AV766" s="46">
        <f t="shared" si="292"/>
        <v>0.27395650161763158</v>
      </c>
      <c r="AW766" s="50"/>
      <c r="AX766" s="50"/>
      <c r="AY766" s="51"/>
      <c r="AZ766" s="18">
        <v>113.11524600000001</v>
      </c>
      <c r="BA766" s="18">
        <v>152.30780000000001</v>
      </c>
      <c r="BB766" s="27">
        <f t="shared" si="286"/>
        <v>0.29749629819926515</v>
      </c>
      <c r="BC766" s="18">
        <v>58.384510999999996</v>
      </c>
      <c r="BD766" s="18">
        <v>79.947595000000007</v>
      </c>
      <c r="BE766" s="27">
        <f t="shared" si="293"/>
        <v>0.314320725472992</v>
      </c>
      <c r="BF766" s="18">
        <v>171.49975700000002</v>
      </c>
      <c r="BG766" s="18">
        <v>232.25539500000002</v>
      </c>
      <c r="BH766" s="27">
        <f t="shared" si="294"/>
        <v>0.30325575700757701</v>
      </c>
      <c r="BK766" s="49"/>
    </row>
    <row r="767" spans="1:63" ht="13.95" customHeight="1" x14ac:dyDescent="0.25">
      <c r="A767" s="22">
        <v>764</v>
      </c>
      <c r="B767" s="22">
        <v>71</v>
      </c>
      <c r="C767" s="22" t="s">
        <v>500</v>
      </c>
      <c r="D767" s="22" t="s">
        <v>5</v>
      </c>
      <c r="E767" s="23">
        <v>0.67</v>
      </c>
      <c r="F767" s="23" t="str">
        <f t="shared" si="287"/>
        <v>&gt;0.5</v>
      </c>
      <c r="G767" s="24">
        <v>7.4</v>
      </c>
      <c r="H767" s="23" t="str">
        <f t="shared" si="272"/>
        <v>&gt;7.0</v>
      </c>
      <c r="K767" s="24">
        <v>6.6</v>
      </c>
      <c r="L767" s="23" t="str">
        <f t="shared" si="288"/>
        <v>&lt;10</v>
      </c>
      <c r="M767" s="18">
        <v>100</v>
      </c>
      <c r="N767" s="25" t="str">
        <f t="shared" si="278"/>
        <v>&lt;110</v>
      </c>
      <c r="O767" s="18">
        <v>85.646000000000001</v>
      </c>
      <c r="P767" s="25" t="str">
        <f t="shared" si="276"/>
        <v>&gt;44</v>
      </c>
      <c r="Q767" s="18">
        <v>64.739999999999995</v>
      </c>
      <c r="R767" s="25" t="str">
        <f t="shared" si="290"/>
        <v>&gt;58</v>
      </c>
      <c r="S767" s="22" t="s">
        <v>8</v>
      </c>
      <c r="V767" s="48">
        <v>0.5</v>
      </c>
      <c r="W767" s="25" t="str">
        <f t="shared" si="289"/>
        <v>&gt;0.11</v>
      </c>
      <c r="X767" s="22">
        <v>1</v>
      </c>
      <c r="Y767" s="22">
        <v>0</v>
      </c>
      <c r="Z767" s="22">
        <v>1</v>
      </c>
      <c r="AA767" s="22">
        <v>0</v>
      </c>
      <c r="AB767" s="22">
        <v>0</v>
      </c>
      <c r="AC767" s="22">
        <v>0</v>
      </c>
      <c r="AD767" s="22">
        <f t="shared" si="280"/>
        <v>2</v>
      </c>
      <c r="AE767" s="22">
        <v>3</v>
      </c>
      <c r="AF767" s="23" t="str">
        <f t="shared" si="281"/>
        <v>2000–4000</v>
      </c>
      <c r="AG767" s="18">
        <v>3280</v>
      </c>
      <c r="AH767" s="18">
        <v>3760</v>
      </c>
      <c r="AI767" s="27">
        <f t="shared" si="282"/>
        <v>0.1365755350057507</v>
      </c>
      <c r="AJ767" s="18">
        <v>3910</v>
      </c>
      <c r="AK767" s="18">
        <v>4530</v>
      </c>
      <c r="AL767" s="27">
        <f t="shared" si="291"/>
        <v>0.14718456549766831</v>
      </c>
      <c r="AM767" s="18">
        <v>7190</v>
      </c>
      <c r="AN767" s="18">
        <v>8290</v>
      </c>
      <c r="AO767" s="27">
        <f t="shared" si="283"/>
        <v>0.1423587974142482</v>
      </c>
      <c r="AP767" s="23" t="str">
        <f t="shared" si="274"/>
        <v>30–40</v>
      </c>
      <c r="AQ767" s="24">
        <v>36.295499999999997</v>
      </c>
      <c r="AR767" s="24">
        <v>45.870399999999997</v>
      </c>
      <c r="AS767" s="27">
        <f t="shared" si="275"/>
        <v>0.23412626222342922</v>
      </c>
      <c r="AT767" s="50">
        <v>13.8057</v>
      </c>
      <c r="AU767" s="50">
        <v>17.279399999999999</v>
      </c>
      <c r="AV767" s="46">
        <f t="shared" si="292"/>
        <v>0.22443349018841269</v>
      </c>
      <c r="AW767" s="50"/>
      <c r="AX767" s="50"/>
      <c r="AY767" s="51"/>
      <c r="AZ767" s="18">
        <v>119.04924</v>
      </c>
      <c r="BA767" s="18">
        <v>172.47270399999999</v>
      </c>
      <c r="BB767" s="27">
        <f t="shared" si="286"/>
        <v>0.37070179722918001</v>
      </c>
      <c r="BC767" s="18">
        <v>53.980286999999997</v>
      </c>
      <c r="BD767" s="18">
        <v>78.275682000000003</v>
      </c>
      <c r="BE767" s="27">
        <f t="shared" si="293"/>
        <v>0.37161805568608119</v>
      </c>
      <c r="BF767" s="18">
        <v>173.029527</v>
      </c>
      <c r="BG767" s="18">
        <v>250.74838599999998</v>
      </c>
      <c r="BH767" s="27">
        <f t="shared" si="294"/>
        <v>0.37098773389658474</v>
      </c>
      <c r="BK767" s="49"/>
    </row>
    <row r="768" spans="1:63" ht="13.95" customHeight="1" x14ac:dyDescent="0.25">
      <c r="A768" s="22">
        <v>765</v>
      </c>
      <c r="B768" s="22">
        <v>71</v>
      </c>
      <c r="C768" s="22" t="s">
        <v>500</v>
      </c>
      <c r="D768" s="22" t="s">
        <v>5</v>
      </c>
      <c r="E768" s="23">
        <v>0.67</v>
      </c>
      <c r="F768" s="23" t="str">
        <f t="shared" si="287"/>
        <v>&gt;0.5</v>
      </c>
      <c r="G768" s="24">
        <v>7.4</v>
      </c>
      <c r="H768" s="23" t="str">
        <f t="shared" si="272"/>
        <v>&gt;7.0</v>
      </c>
      <c r="K768" s="24">
        <v>6.6</v>
      </c>
      <c r="L768" s="23" t="str">
        <f t="shared" si="288"/>
        <v>&lt;10</v>
      </c>
      <c r="M768" s="18">
        <v>100</v>
      </c>
      <c r="N768" s="25" t="str">
        <f t="shared" si="278"/>
        <v>&lt;110</v>
      </c>
      <c r="O768" s="18">
        <v>85.646000000000001</v>
      </c>
      <c r="P768" s="25" t="str">
        <f t="shared" si="276"/>
        <v>&gt;44</v>
      </c>
      <c r="Q768" s="18">
        <v>64.739999999999995</v>
      </c>
      <c r="R768" s="25" t="str">
        <f t="shared" si="290"/>
        <v>&gt;58</v>
      </c>
      <c r="S768" s="22" t="s">
        <v>8</v>
      </c>
      <c r="V768" s="48">
        <v>0.5</v>
      </c>
      <c r="W768" s="25" t="str">
        <f t="shared" si="289"/>
        <v>&gt;0.11</v>
      </c>
      <c r="X768" s="22">
        <v>1</v>
      </c>
      <c r="Y768" s="22">
        <v>0</v>
      </c>
      <c r="Z768" s="22">
        <v>1</v>
      </c>
      <c r="AA768" s="22">
        <v>0</v>
      </c>
      <c r="AB768" s="22">
        <v>0</v>
      </c>
      <c r="AC768" s="22">
        <v>0</v>
      </c>
      <c r="AD768" s="22">
        <f t="shared" si="280"/>
        <v>2</v>
      </c>
      <c r="AE768" s="22">
        <v>3</v>
      </c>
      <c r="AF768" s="23" t="str">
        <f t="shared" si="281"/>
        <v>2000–4000</v>
      </c>
      <c r="AG768" s="18">
        <v>3320</v>
      </c>
      <c r="AH768" s="18">
        <v>3620</v>
      </c>
      <c r="AI768" s="27">
        <f t="shared" si="282"/>
        <v>8.6509242909282524E-2</v>
      </c>
      <c r="AJ768" s="18">
        <v>3830</v>
      </c>
      <c r="AK768" s="18">
        <v>4360</v>
      </c>
      <c r="AL768" s="27">
        <f t="shared" si="291"/>
        <v>0.12960725416838825</v>
      </c>
      <c r="AM768" s="18">
        <v>7150</v>
      </c>
      <c r="AN768" s="18">
        <v>7980</v>
      </c>
      <c r="AO768" s="27">
        <f t="shared" si="283"/>
        <v>0.10982605475580103</v>
      </c>
      <c r="AP768" s="23" t="str">
        <f t="shared" si="274"/>
        <v>30–40</v>
      </c>
      <c r="AQ768" s="24">
        <v>38.076900000000002</v>
      </c>
      <c r="AR768" s="24">
        <v>44.979799999999997</v>
      </c>
      <c r="AS768" s="27">
        <f t="shared" si="275"/>
        <v>0.16660570105428898</v>
      </c>
      <c r="AT768" s="50">
        <v>13.8057</v>
      </c>
      <c r="AU768" s="50">
        <v>16.834</v>
      </c>
      <c r="AV768" s="46">
        <f t="shared" si="292"/>
        <v>0.19831910042694012</v>
      </c>
      <c r="AW768" s="50"/>
      <c r="AX768" s="50"/>
      <c r="AY768" s="51"/>
      <c r="AZ768" s="18">
        <v>126.41530800000001</v>
      </c>
      <c r="BA768" s="18">
        <v>162.826876</v>
      </c>
      <c r="BB768" s="27">
        <f t="shared" si="286"/>
        <v>0.25311494396357137</v>
      </c>
      <c r="BC768" s="18">
        <v>52.875830999999998</v>
      </c>
      <c r="BD768" s="18">
        <v>73.396240000000006</v>
      </c>
      <c r="BE768" s="27">
        <f t="shared" si="293"/>
        <v>0.3279263545953286</v>
      </c>
      <c r="BF768" s="18">
        <v>179.29113900000002</v>
      </c>
      <c r="BG768" s="18">
        <v>236.223116</v>
      </c>
      <c r="BH768" s="27">
        <f t="shared" si="294"/>
        <v>0.27576580576640441</v>
      </c>
      <c r="BK768" s="49"/>
    </row>
    <row r="769" spans="1:63" ht="13.95" customHeight="1" x14ac:dyDescent="0.25">
      <c r="A769" s="22">
        <v>766</v>
      </c>
      <c r="B769" s="22">
        <v>84</v>
      </c>
      <c r="C769" s="22" t="s">
        <v>173</v>
      </c>
      <c r="D769" s="22" t="s">
        <v>61</v>
      </c>
      <c r="E769" s="35">
        <v>1.4592000064849899</v>
      </c>
      <c r="F769" s="35" t="str">
        <f t="shared" ref="F769:F770" si="295">IF(E769&gt;0.5, "&gt;0.5", "≤0.5")</f>
        <v>&gt;0.5</v>
      </c>
      <c r="G769" s="24">
        <v>7.85</v>
      </c>
      <c r="H769" s="23" t="str">
        <f t="shared" ref="H769:H770" si="296">IF(G769&gt;7,"&gt;7.0","≤7.0")</f>
        <v>&gt;7.0</v>
      </c>
      <c r="K769" s="24">
        <v>15.4</v>
      </c>
      <c r="L769" s="23" t="str">
        <f t="shared" ref="L769:L800" si="297">IF(K769&gt;20,"&gt;20",IF(K769&gt;10,"10–20","&lt;10"))</f>
        <v>10–20</v>
      </c>
      <c r="S769" s="22" t="s">
        <v>8</v>
      </c>
      <c r="T769" s="40">
        <v>1.3620000000000001</v>
      </c>
      <c r="U769" s="25" t="str">
        <f t="shared" ref="U769:U800" si="298">IF(T769&gt;3,"&gt;3", IF(T769&gt;1.5,"1.5–3","&lt;1.5" ))</f>
        <v>&lt;1.5</v>
      </c>
      <c r="V769" s="48">
        <v>9.0800000000000006E-2</v>
      </c>
      <c r="W769" s="25" t="str">
        <f t="shared" ref="W769:W800" si="299">IF(V769&gt;0.114,"&gt;0.11", IF(V769&gt;0.068,"0.07–0.11","&lt;0.07" ))</f>
        <v>0.07–0.11</v>
      </c>
      <c r="X769" s="22">
        <v>2</v>
      </c>
      <c r="Y769" s="22">
        <v>2</v>
      </c>
      <c r="Z769" s="22">
        <v>0</v>
      </c>
      <c r="AA769" s="22">
        <v>0</v>
      </c>
      <c r="AB769" s="22">
        <v>0</v>
      </c>
      <c r="AC769" s="22">
        <v>0</v>
      </c>
      <c r="AD769" s="22">
        <f t="shared" si="280"/>
        <v>1</v>
      </c>
      <c r="AE769" s="22">
        <v>3</v>
      </c>
      <c r="AF769" s="23" t="str">
        <f t="shared" ref="AF769:AF781" si="300">IF(AG769&gt;6000,"&gt;6000",IF(AG769&gt;4000,"4000–6000",IF(AG769&gt;2000,"2000–4000","&lt;2000")))</f>
        <v>&gt;6000</v>
      </c>
      <c r="AG769" s="18">
        <v>6531.5943863770763</v>
      </c>
      <c r="AH769" s="18">
        <v>6365.977413334449</v>
      </c>
      <c r="AI769" s="27">
        <f t="shared" ref="AI769:AI781" si="301">LN(AH769/AG769)</f>
        <v>-2.5683295951347627E-2</v>
      </c>
      <c r="AP769" s="23" t="str">
        <f t="shared" si="274"/>
        <v>20–30</v>
      </c>
      <c r="AQ769" s="24">
        <v>24.383001373650114</v>
      </c>
      <c r="AR769" s="24">
        <v>31.053913730921924</v>
      </c>
      <c r="AS769" s="27">
        <f t="shared" ref="AS769:AS770" si="302">LN(AR769/AQ769)</f>
        <v>0.24183862201980988</v>
      </c>
      <c r="AT769" s="45"/>
      <c r="AU769" s="45"/>
      <c r="AV769" s="46"/>
      <c r="AW769" s="45"/>
      <c r="AX769" s="45"/>
      <c r="AY769" s="46"/>
      <c r="AZ769" s="18">
        <v>159.25987489515762</v>
      </c>
      <c r="BA769" s="18">
        <v>197.68851340668547</v>
      </c>
      <c r="BB769" s="27">
        <f t="shared" ref="BB769:BB781" si="303">LN(BA769/AZ769)</f>
        <v>0.21615532606846219</v>
      </c>
      <c r="BI769" s="28">
        <v>4.8978798511540447</v>
      </c>
      <c r="BK769" s="49"/>
    </row>
    <row r="770" spans="1:63" ht="13.95" customHeight="1" x14ac:dyDescent="0.25">
      <c r="A770" s="22">
        <v>767</v>
      </c>
      <c r="B770" s="22">
        <v>84</v>
      </c>
      <c r="C770" s="22" t="s">
        <v>173</v>
      </c>
      <c r="D770" s="22" t="s">
        <v>61</v>
      </c>
      <c r="E770" s="35">
        <v>0.54400000683466598</v>
      </c>
      <c r="F770" s="35" t="str">
        <f t="shared" si="295"/>
        <v>&gt;0.5</v>
      </c>
      <c r="G770" s="24">
        <v>6.7039999999999997</v>
      </c>
      <c r="H770" s="23" t="str">
        <f t="shared" si="296"/>
        <v>≤7.0</v>
      </c>
      <c r="K770" s="24">
        <v>14.8</v>
      </c>
      <c r="L770" s="23" t="str">
        <f t="shared" si="297"/>
        <v>10–20</v>
      </c>
      <c r="S770" s="22" t="s">
        <v>8</v>
      </c>
      <c r="T770" s="40">
        <v>1.3620000000000001</v>
      </c>
      <c r="U770" s="25" t="str">
        <f t="shared" si="298"/>
        <v>&lt;1.5</v>
      </c>
      <c r="V770" s="48">
        <v>9.0800000000000006E-2</v>
      </c>
      <c r="W770" s="25" t="str">
        <f t="shared" si="299"/>
        <v>0.07–0.11</v>
      </c>
      <c r="X770" s="22">
        <v>2</v>
      </c>
      <c r="Y770" s="22">
        <v>2</v>
      </c>
      <c r="Z770" s="22">
        <v>0</v>
      </c>
      <c r="AA770" s="22">
        <v>0</v>
      </c>
      <c r="AB770" s="22">
        <v>0</v>
      </c>
      <c r="AC770" s="22">
        <v>0</v>
      </c>
      <c r="AD770" s="22">
        <f t="shared" si="280"/>
        <v>1</v>
      </c>
      <c r="AE770" s="22">
        <v>3</v>
      </c>
      <c r="AF770" s="23" t="str">
        <f t="shared" si="300"/>
        <v>&gt;6000</v>
      </c>
      <c r="AG770" s="18">
        <v>8364.3087553654659</v>
      </c>
      <c r="AH770" s="18">
        <v>8128.9337166003806</v>
      </c>
      <c r="AI770" s="27">
        <f t="shared" si="301"/>
        <v>-2.854393489389008E-2</v>
      </c>
      <c r="AP770" s="23" t="str">
        <f t="shared" si="274"/>
        <v>20–30</v>
      </c>
      <c r="AQ770" s="24">
        <v>21.483121584772405</v>
      </c>
      <c r="AR770" s="24">
        <v>23.650690295919883</v>
      </c>
      <c r="AS770" s="27">
        <f t="shared" si="302"/>
        <v>9.6124718242529092E-2</v>
      </c>
      <c r="AT770" s="45"/>
      <c r="AU770" s="45"/>
      <c r="AV770" s="46"/>
      <c r="AW770" s="45"/>
      <c r="AX770" s="45"/>
      <c r="AY770" s="46"/>
      <c r="AZ770" s="18">
        <v>179.69146196409267</v>
      </c>
      <c r="BA770" s="18">
        <v>192.25489376737659</v>
      </c>
      <c r="BB770" s="27">
        <f t="shared" si="303"/>
        <v>6.7580783348638845E-2</v>
      </c>
      <c r="BI770" s="28">
        <v>1.5914601403432289</v>
      </c>
      <c r="BK770" s="49"/>
    </row>
    <row r="771" spans="1:63" ht="13.95" customHeight="1" x14ac:dyDescent="0.25">
      <c r="A771" s="22">
        <v>768</v>
      </c>
      <c r="B771" s="22">
        <v>84</v>
      </c>
      <c r="C771" s="22" t="s">
        <v>173</v>
      </c>
      <c r="D771" s="22" t="s">
        <v>89</v>
      </c>
      <c r="E771" s="35">
        <v>3.16</v>
      </c>
      <c r="F771" s="35" t="str">
        <f t="shared" ref="F771:F799" si="304">IF(E771&gt;0.5, "&gt;0.5", "≤0.5")</f>
        <v>&gt;0.5</v>
      </c>
      <c r="G771" s="24">
        <v>7.15</v>
      </c>
      <c r="H771" s="23" t="str">
        <f t="shared" ref="H771:H799" si="305">IF(G771&gt;7,"&gt;7.0","≤7.0")</f>
        <v>&gt;7.0</v>
      </c>
      <c r="K771" s="24">
        <v>15.6</v>
      </c>
      <c r="L771" s="23" t="str">
        <f t="shared" si="297"/>
        <v>10–20</v>
      </c>
      <c r="S771" s="22" t="s">
        <v>8</v>
      </c>
      <c r="T771" s="40">
        <v>1.3620000000000001</v>
      </c>
      <c r="U771" s="25" t="str">
        <f t="shared" si="298"/>
        <v>&lt;1.5</v>
      </c>
      <c r="V771" s="48">
        <v>9.0800000000000006E-2</v>
      </c>
      <c r="W771" s="25" t="str">
        <f t="shared" si="299"/>
        <v>0.07–0.11</v>
      </c>
      <c r="X771" s="22">
        <v>2</v>
      </c>
      <c r="Y771" s="22">
        <v>2</v>
      </c>
      <c r="Z771" s="22">
        <v>0</v>
      </c>
      <c r="AA771" s="22">
        <v>0</v>
      </c>
      <c r="AB771" s="22">
        <v>0</v>
      </c>
      <c r="AC771" s="22">
        <v>0</v>
      </c>
      <c r="AD771" s="22">
        <f t="shared" si="280"/>
        <v>1</v>
      </c>
      <c r="AE771" s="22">
        <v>3</v>
      </c>
      <c r="AF771" s="23" t="str">
        <f t="shared" si="300"/>
        <v>&gt;6000</v>
      </c>
      <c r="AG771" s="18">
        <v>6478.0747800113468</v>
      </c>
      <c r="AH771" s="18">
        <v>8537.9199768188264</v>
      </c>
      <c r="AI771" s="27">
        <f t="shared" si="301"/>
        <v>0.27609405133035486</v>
      </c>
      <c r="AP771" s="23" t="str">
        <f t="shared" si="274"/>
        <v>30–40</v>
      </c>
      <c r="AQ771" s="24">
        <v>33.924440639204811</v>
      </c>
      <c r="AR771" s="24">
        <v>39.802568771831602</v>
      </c>
      <c r="AS771" s="27">
        <f t="shared" ref="AS771:AS799" si="306">LN(AR771/AQ771)</f>
        <v>0.15979573478749665</v>
      </c>
      <c r="AT771" s="45"/>
      <c r="AU771" s="45"/>
      <c r="AV771" s="46"/>
      <c r="AW771" s="45"/>
      <c r="AX771" s="45"/>
      <c r="AY771" s="46"/>
      <c r="AZ771" s="18">
        <v>219.76506333082469</v>
      </c>
      <c r="BA771" s="18">
        <v>339.8311470457262</v>
      </c>
      <c r="BB771" s="27">
        <f t="shared" si="303"/>
        <v>0.43588978611785162</v>
      </c>
      <c r="BI771" s="28">
        <v>4.3158062647773798</v>
      </c>
      <c r="BK771" s="49"/>
    </row>
    <row r="772" spans="1:63" ht="13.95" customHeight="1" x14ac:dyDescent="0.25">
      <c r="A772" s="22">
        <v>769</v>
      </c>
      <c r="B772" s="22">
        <v>84</v>
      </c>
      <c r="C772" s="22" t="s">
        <v>173</v>
      </c>
      <c r="D772" s="22" t="s">
        <v>68</v>
      </c>
      <c r="E772" s="35">
        <v>1.5643999872207599</v>
      </c>
      <c r="F772" s="35" t="str">
        <f t="shared" si="304"/>
        <v>&gt;0.5</v>
      </c>
      <c r="G772" s="24">
        <v>8.0060000000000002</v>
      </c>
      <c r="H772" s="23" t="str">
        <f t="shared" si="305"/>
        <v>&gt;7.0</v>
      </c>
      <c r="K772" s="24">
        <v>23.5</v>
      </c>
      <c r="L772" s="23" t="str">
        <f t="shared" si="297"/>
        <v>&gt;20</v>
      </c>
      <c r="S772" s="22" t="s">
        <v>8</v>
      </c>
      <c r="T772" s="40">
        <v>1.3620000000000001</v>
      </c>
      <c r="U772" s="25" t="str">
        <f t="shared" si="298"/>
        <v>&lt;1.5</v>
      </c>
      <c r="V772" s="48">
        <v>9.0800000000000006E-2</v>
      </c>
      <c r="W772" s="25" t="str">
        <f t="shared" si="299"/>
        <v>0.07–0.11</v>
      </c>
      <c r="X772" s="22">
        <v>2</v>
      </c>
      <c r="Y772" s="22">
        <v>2</v>
      </c>
      <c r="Z772" s="22">
        <v>0</v>
      </c>
      <c r="AA772" s="22">
        <v>0</v>
      </c>
      <c r="AB772" s="22">
        <v>0</v>
      </c>
      <c r="AC772" s="22">
        <v>0</v>
      </c>
      <c r="AD772" s="22">
        <f t="shared" si="280"/>
        <v>1</v>
      </c>
      <c r="AE772" s="22">
        <v>3</v>
      </c>
      <c r="AF772" s="23" t="str">
        <f t="shared" si="300"/>
        <v>&gt;6000</v>
      </c>
      <c r="AG772" s="18">
        <v>8608.5199278399978</v>
      </c>
      <c r="AH772" s="18">
        <v>9907.527254309065</v>
      </c>
      <c r="AI772" s="27">
        <f t="shared" si="301"/>
        <v>0.14054239482076086</v>
      </c>
      <c r="AP772" s="23" t="str">
        <f t="shared" si="274"/>
        <v>20–30</v>
      </c>
      <c r="AQ772" s="24">
        <v>27.459840105809008</v>
      </c>
      <c r="AR772" s="24">
        <v>36.742553743458195</v>
      </c>
      <c r="AS772" s="27">
        <f t="shared" si="306"/>
        <v>0.29121100838404806</v>
      </c>
      <c r="AT772" s="45"/>
      <c r="AU772" s="45"/>
      <c r="AV772" s="46"/>
      <c r="AW772" s="45"/>
      <c r="AX772" s="45"/>
      <c r="AY772" s="46"/>
      <c r="AZ772" s="18">
        <v>236.38858076615685</v>
      </c>
      <c r="BA772" s="18">
        <v>364.02785260622761</v>
      </c>
      <c r="BB772" s="27">
        <f t="shared" si="303"/>
        <v>0.43175340320480882</v>
      </c>
      <c r="BI772" s="28">
        <v>6.8155019365999907</v>
      </c>
      <c r="BK772" s="49"/>
    </row>
    <row r="773" spans="1:63" ht="13.95" customHeight="1" x14ac:dyDescent="0.25">
      <c r="A773" s="22">
        <v>770</v>
      </c>
      <c r="B773" s="22">
        <v>84</v>
      </c>
      <c r="C773" s="22" t="s">
        <v>173</v>
      </c>
      <c r="D773" s="22" t="s">
        <v>61</v>
      </c>
      <c r="E773" s="23">
        <v>1.45839999294281</v>
      </c>
      <c r="F773" s="23" t="str">
        <f t="shared" si="304"/>
        <v>&gt;0.5</v>
      </c>
      <c r="G773" s="24">
        <v>7.9640000000000004</v>
      </c>
      <c r="H773" s="23" t="str">
        <f t="shared" si="305"/>
        <v>&gt;7.0</v>
      </c>
      <c r="K773" s="24">
        <v>15.7</v>
      </c>
      <c r="L773" s="23" t="str">
        <f t="shared" si="297"/>
        <v>10–20</v>
      </c>
      <c r="S773" s="22" t="s">
        <v>8</v>
      </c>
      <c r="T773" s="40">
        <v>1.3620000000000001</v>
      </c>
      <c r="U773" s="25" t="str">
        <f t="shared" si="298"/>
        <v>&lt;1.5</v>
      </c>
      <c r="V773" s="48">
        <v>9.0800000000000006E-2</v>
      </c>
      <c r="W773" s="25" t="str">
        <f t="shared" si="299"/>
        <v>0.07–0.11</v>
      </c>
      <c r="X773" s="22">
        <v>2</v>
      </c>
      <c r="Y773" s="22">
        <v>2</v>
      </c>
      <c r="Z773" s="22">
        <v>0</v>
      </c>
      <c r="AA773" s="22">
        <v>0</v>
      </c>
      <c r="AB773" s="22">
        <v>0</v>
      </c>
      <c r="AC773" s="22">
        <v>0</v>
      </c>
      <c r="AD773" s="22">
        <f t="shared" si="280"/>
        <v>1</v>
      </c>
      <c r="AE773" s="22">
        <v>3</v>
      </c>
      <c r="AF773" s="23" t="str">
        <f t="shared" si="300"/>
        <v>4000–6000</v>
      </c>
      <c r="AG773" s="18">
        <v>5990.2634004328029</v>
      </c>
      <c r="AH773" s="18">
        <v>6477.7480161900958</v>
      </c>
      <c r="AI773" s="27">
        <f t="shared" si="301"/>
        <v>7.8237537074853147E-2</v>
      </c>
      <c r="AP773" s="23" t="str">
        <f t="shared" si="274"/>
        <v>30–40</v>
      </c>
      <c r="AQ773" s="24">
        <v>34.471495435271109</v>
      </c>
      <c r="AR773" s="24">
        <v>39.12022626901723</v>
      </c>
      <c r="AS773" s="27">
        <f t="shared" si="306"/>
        <v>0.1265068658601711</v>
      </c>
      <c r="AT773" s="45"/>
      <c r="AU773" s="45"/>
      <c r="AV773" s="46"/>
      <c r="AW773" s="45"/>
      <c r="AX773" s="45"/>
      <c r="AY773" s="46"/>
      <c r="AZ773" s="18">
        <v>206.49333746409096</v>
      </c>
      <c r="BA773" s="18">
        <v>253.41096810703405</v>
      </c>
      <c r="BB773" s="27">
        <f t="shared" si="303"/>
        <v>0.20474440293502436</v>
      </c>
      <c r="BI773" s="28">
        <v>3.4131650761718952</v>
      </c>
      <c r="BK773" s="49"/>
    </row>
    <row r="774" spans="1:63" ht="13.95" customHeight="1" x14ac:dyDescent="0.25">
      <c r="A774" s="22">
        <v>771</v>
      </c>
      <c r="B774" s="22">
        <v>84</v>
      </c>
      <c r="C774" s="22" t="s">
        <v>173</v>
      </c>
      <c r="D774" s="22" t="s">
        <v>61</v>
      </c>
      <c r="E774" s="35">
        <v>1.50599997615814</v>
      </c>
      <c r="F774" s="35" t="str">
        <f t="shared" si="304"/>
        <v>&gt;0.5</v>
      </c>
      <c r="G774" s="24">
        <v>8.0500000000000007</v>
      </c>
      <c r="H774" s="23" t="str">
        <f t="shared" si="305"/>
        <v>&gt;7.0</v>
      </c>
      <c r="K774" s="24">
        <v>24.8</v>
      </c>
      <c r="L774" s="23" t="str">
        <f t="shared" si="297"/>
        <v>&gt;20</v>
      </c>
      <c r="S774" s="22" t="s">
        <v>8</v>
      </c>
      <c r="T774" s="40">
        <v>1.3620000000000001</v>
      </c>
      <c r="U774" s="25" t="str">
        <f t="shared" si="298"/>
        <v>&lt;1.5</v>
      </c>
      <c r="V774" s="48">
        <v>9.0800000000000006E-2</v>
      </c>
      <c r="W774" s="25" t="str">
        <f t="shared" si="299"/>
        <v>0.07–0.11</v>
      </c>
      <c r="X774" s="22">
        <v>2</v>
      </c>
      <c r="Y774" s="22">
        <v>2</v>
      </c>
      <c r="Z774" s="22">
        <v>0</v>
      </c>
      <c r="AA774" s="22">
        <v>0</v>
      </c>
      <c r="AB774" s="22">
        <v>0</v>
      </c>
      <c r="AC774" s="22">
        <v>0</v>
      </c>
      <c r="AD774" s="22">
        <f t="shared" si="280"/>
        <v>1</v>
      </c>
      <c r="AE774" s="22">
        <v>3</v>
      </c>
      <c r="AF774" s="23" t="str">
        <f t="shared" si="300"/>
        <v>&gt;6000</v>
      </c>
      <c r="AG774" s="18">
        <v>7105.643425282221</v>
      </c>
      <c r="AH774" s="18">
        <v>6907.9340312912791</v>
      </c>
      <c r="AI774" s="27">
        <f t="shared" si="301"/>
        <v>-2.8218706325263236E-2</v>
      </c>
      <c r="AP774" s="23" t="str">
        <f t="shared" si="274"/>
        <v>30–40</v>
      </c>
      <c r="AQ774" s="24">
        <v>30.265686053366348</v>
      </c>
      <c r="AR774" s="24">
        <v>36.477134964472015</v>
      </c>
      <c r="AS774" s="27">
        <f t="shared" si="306"/>
        <v>0.18667102766738972</v>
      </c>
      <c r="AT774" s="45"/>
      <c r="AU774" s="45"/>
      <c r="AV774" s="46"/>
      <c r="AW774" s="45"/>
      <c r="AX774" s="45"/>
      <c r="AY774" s="46"/>
      <c r="AZ774" s="18">
        <v>215.05717311675841</v>
      </c>
      <c r="BA774" s="18">
        <v>251.98164198508121</v>
      </c>
      <c r="BB774" s="27">
        <f t="shared" si="303"/>
        <v>0.15845232134212622</v>
      </c>
      <c r="BI774" s="28">
        <v>4.5605351770232492</v>
      </c>
      <c r="BK774" s="49"/>
    </row>
    <row r="775" spans="1:63" ht="13.95" customHeight="1" x14ac:dyDescent="0.25">
      <c r="A775" s="22">
        <v>772</v>
      </c>
      <c r="B775" s="22">
        <v>84</v>
      </c>
      <c r="C775" s="22" t="s">
        <v>173</v>
      </c>
      <c r="D775" s="22" t="s">
        <v>89</v>
      </c>
      <c r="E775" s="35">
        <v>0.73120000672340402</v>
      </c>
      <c r="F775" s="35" t="str">
        <f t="shared" si="304"/>
        <v>&gt;0.5</v>
      </c>
      <c r="G775" s="24">
        <v>7.6760000000000002</v>
      </c>
      <c r="H775" s="23" t="str">
        <f t="shared" si="305"/>
        <v>&gt;7.0</v>
      </c>
      <c r="K775" s="24">
        <v>17.8</v>
      </c>
      <c r="L775" s="23" t="str">
        <f t="shared" si="297"/>
        <v>10–20</v>
      </c>
      <c r="S775" s="22" t="s">
        <v>8</v>
      </c>
      <c r="T775" s="40">
        <v>1.3620000000000001</v>
      </c>
      <c r="U775" s="25" t="str">
        <f t="shared" si="298"/>
        <v>&lt;1.5</v>
      </c>
      <c r="V775" s="48">
        <v>9.0800000000000006E-2</v>
      </c>
      <c r="W775" s="25" t="str">
        <f t="shared" si="299"/>
        <v>0.07–0.11</v>
      </c>
      <c r="X775" s="22">
        <v>2</v>
      </c>
      <c r="Y775" s="22">
        <v>2</v>
      </c>
      <c r="Z775" s="22">
        <v>0</v>
      </c>
      <c r="AA775" s="22">
        <v>0</v>
      </c>
      <c r="AB775" s="22">
        <v>0</v>
      </c>
      <c r="AC775" s="22">
        <v>0</v>
      </c>
      <c r="AD775" s="22">
        <f t="shared" si="280"/>
        <v>1</v>
      </c>
      <c r="AE775" s="22">
        <v>3</v>
      </c>
      <c r="AF775" s="23" t="str">
        <f t="shared" si="300"/>
        <v>&gt;6000</v>
      </c>
      <c r="AG775" s="18">
        <v>8077.2647099559281</v>
      </c>
      <c r="AH775" s="18">
        <v>7544.7885699602894</v>
      </c>
      <c r="AI775" s="27">
        <f t="shared" si="301"/>
        <v>-6.8196219934158156E-2</v>
      </c>
      <c r="AP775" s="23" t="str">
        <f t="shared" si="274"/>
        <v>20–30</v>
      </c>
      <c r="AQ775" s="24">
        <v>29.746015428340669</v>
      </c>
      <c r="AR775" s="24">
        <v>35.635281447511325</v>
      </c>
      <c r="AS775" s="27">
        <f t="shared" si="306"/>
        <v>0.18064101114696865</v>
      </c>
      <c r="AT775" s="50"/>
      <c r="AU775" s="50"/>
      <c r="AV775" s="51"/>
      <c r="AW775" s="50"/>
      <c r="AX775" s="50"/>
      <c r="AY775" s="51"/>
      <c r="AZ775" s="18">
        <v>240.26644068114066</v>
      </c>
      <c r="BA775" s="18">
        <v>268.86066415250139</v>
      </c>
      <c r="BB775" s="27">
        <f t="shared" si="303"/>
        <v>0.11244479121281033</v>
      </c>
      <c r="BI775" s="28">
        <v>4.3239838613587773</v>
      </c>
      <c r="BK775" s="49"/>
    </row>
    <row r="776" spans="1:63" ht="13.95" customHeight="1" x14ac:dyDescent="0.25">
      <c r="A776" s="22">
        <v>773</v>
      </c>
      <c r="B776" s="22">
        <v>84</v>
      </c>
      <c r="C776" s="22" t="s">
        <v>173</v>
      </c>
      <c r="D776" s="22" t="s">
        <v>61</v>
      </c>
      <c r="E776" s="35">
        <v>1.0544999809265101</v>
      </c>
      <c r="F776" s="35" t="str">
        <f t="shared" si="304"/>
        <v>&gt;0.5</v>
      </c>
      <c r="G776" s="24">
        <v>7.93</v>
      </c>
      <c r="H776" s="23" t="str">
        <f t="shared" si="305"/>
        <v>&gt;7.0</v>
      </c>
      <c r="K776" s="24">
        <v>29.7</v>
      </c>
      <c r="L776" s="23" t="str">
        <f t="shared" si="297"/>
        <v>&gt;20</v>
      </c>
      <c r="S776" s="22" t="s">
        <v>8</v>
      </c>
      <c r="T776" s="40">
        <v>1.3620000000000001</v>
      </c>
      <c r="U776" s="25" t="str">
        <f t="shared" si="298"/>
        <v>&lt;1.5</v>
      </c>
      <c r="V776" s="48">
        <v>9.0800000000000006E-2</v>
      </c>
      <c r="W776" s="25" t="str">
        <f t="shared" si="299"/>
        <v>0.07–0.11</v>
      </c>
      <c r="X776" s="22">
        <v>2</v>
      </c>
      <c r="Y776" s="22">
        <v>2</v>
      </c>
      <c r="Z776" s="22">
        <v>0</v>
      </c>
      <c r="AA776" s="22">
        <v>0</v>
      </c>
      <c r="AB776" s="22">
        <v>0</v>
      </c>
      <c r="AC776" s="22">
        <v>0</v>
      </c>
      <c r="AD776" s="22">
        <f t="shared" si="280"/>
        <v>1</v>
      </c>
      <c r="AE776" s="22">
        <v>3</v>
      </c>
      <c r="AF776" s="23" t="str">
        <f t="shared" si="300"/>
        <v>&gt;6000</v>
      </c>
      <c r="AG776" s="18">
        <v>7170.6089706608482</v>
      </c>
      <c r="AH776" s="18">
        <v>7400.8441781304045</v>
      </c>
      <c r="AI776" s="27">
        <f t="shared" si="301"/>
        <v>3.1603487677964483E-2</v>
      </c>
      <c r="AP776" s="23" t="str">
        <f t="shared" si="274"/>
        <v>20–30</v>
      </c>
      <c r="AQ776" s="24">
        <v>28.3996197366248</v>
      </c>
      <c r="AR776" s="24">
        <v>28.848682269232217</v>
      </c>
      <c r="AS776" s="27">
        <f t="shared" si="306"/>
        <v>1.5688561145657514E-2</v>
      </c>
      <c r="AT776" s="50"/>
      <c r="AU776" s="50"/>
      <c r="AV776" s="51"/>
      <c r="AW776" s="50"/>
      <c r="AX776" s="50"/>
      <c r="AY776" s="51"/>
      <c r="AZ776" s="18">
        <v>203.64256804679866</v>
      </c>
      <c r="BA776" s="18">
        <v>213.50460221898106</v>
      </c>
      <c r="BB776" s="27">
        <f t="shared" si="303"/>
        <v>4.7292048823621972E-2</v>
      </c>
      <c r="BI776" s="28">
        <v>0.32970817372057071</v>
      </c>
      <c r="BK776" s="49"/>
    </row>
    <row r="777" spans="1:63" ht="13.95" customHeight="1" x14ac:dyDescent="0.25">
      <c r="A777" s="22">
        <v>774</v>
      </c>
      <c r="B777" s="22">
        <v>84</v>
      </c>
      <c r="C777" s="22" t="s">
        <v>173</v>
      </c>
      <c r="D777" s="22" t="s">
        <v>61</v>
      </c>
      <c r="E777" s="35">
        <v>2.2856000242233301</v>
      </c>
      <c r="F777" s="35" t="str">
        <f t="shared" si="304"/>
        <v>&gt;0.5</v>
      </c>
      <c r="G777" s="24">
        <v>8.0449999999999999</v>
      </c>
      <c r="H777" s="23" t="str">
        <f t="shared" si="305"/>
        <v>&gt;7.0</v>
      </c>
      <c r="K777" s="24">
        <v>21.3</v>
      </c>
      <c r="L777" s="23" t="str">
        <f t="shared" si="297"/>
        <v>&gt;20</v>
      </c>
      <c r="S777" s="22" t="s">
        <v>8</v>
      </c>
      <c r="T777" s="40">
        <v>1.3620000000000001</v>
      </c>
      <c r="U777" s="25" t="str">
        <f t="shared" si="298"/>
        <v>&lt;1.5</v>
      </c>
      <c r="V777" s="48">
        <v>9.0800000000000006E-2</v>
      </c>
      <c r="W777" s="25" t="str">
        <f t="shared" si="299"/>
        <v>0.07–0.11</v>
      </c>
      <c r="X777" s="22">
        <v>2</v>
      </c>
      <c r="Y777" s="22">
        <v>2</v>
      </c>
      <c r="Z777" s="22">
        <v>0</v>
      </c>
      <c r="AA777" s="22">
        <v>0</v>
      </c>
      <c r="AB777" s="22">
        <v>0</v>
      </c>
      <c r="AC777" s="22">
        <v>0</v>
      </c>
      <c r="AD777" s="22">
        <f t="shared" si="280"/>
        <v>1</v>
      </c>
      <c r="AE777" s="22">
        <v>3</v>
      </c>
      <c r="AF777" s="23" t="str">
        <f t="shared" si="300"/>
        <v>4000–6000</v>
      </c>
      <c r="AG777" s="18">
        <v>4667.1694979902704</v>
      </c>
      <c r="AH777" s="18">
        <v>4216.1503763324463</v>
      </c>
      <c r="AI777" s="27">
        <f t="shared" si="301"/>
        <v>-0.10163030609840956</v>
      </c>
      <c r="AP777" s="23" t="str">
        <f t="shared" si="274"/>
        <v>20–30</v>
      </c>
      <c r="AQ777" s="24">
        <v>29.807488253303461</v>
      </c>
      <c r="AR777" s="24">
        <v>32.396721722209243</v>
      </c>
      <c r="AS777" s="27">
        <f t="shared" si="306"/>
        <v>8.329759065299687E-2</v>
      </c>
      <c r="AT777" s="50"/>
      <c r="AU777" s="50"/>
      <c r="AV777" s="51"/>
      <c r="AW777" s="50"/>
      <c r="AX777" s="50"/>
      <c r="AY777" s="51"/>
      <c r="AZ777" s="18">
        <v>139.1165999875212</v>
      </c>
      <c r="BA777" s="18">
        <v>136.58945048103004</v>
      </c>
      <c r="BB777" s="27">
        <f t="shared" si="303"/>
        <v>-1.8332715445412543E-2</v>
      </c>
      <c r="BI777" s="28">
        <v>1.9010524734991054</v>
      </c>
      <c r="BK777" s="49"/>
    </row>
    <row r="778" spans="1:63" ht="13.95" customHeight="1" x14ac:dyDescent="0.25">
      <c r="A778" s="22">
        <v>775</v>
      </c>
      <c r="B778" s="22">
        <v>84</v>
      </c>
      <c r="C778" s="22" t="s">
        <v>173</v>
      </c>
      <c r="D778" s="22" t="s">
        <v>111</v>
      </c>
      <c r="E778" s="23">
        <v>1.2556000289917</v>
      </c>
      <c r="F778" s="23" t="str">
        <f t="shared" si="304"/>
        <v>&gt;0.5</v>
      </c>
      <c r="G778" s="24">
        <v>5.952</v>
      </c>
      <c r="H778" s="23" t="str">
        <f t="shared" si="305"/>
        <v>≤7.0</v>
      </c>
      <c r="K778" s="24">
        <v>17.2</v>
      </c>
      <c r="L778" s="23" t="str">
        <f t="shared" si="297"/>
        <v>10–20</v>
      </c>
      <c r="S778" s="22" t="s">
        <v>8</v>
      </c>
      <c r="T778" s="40">
        <v>1.3620000000000001</v>
      </c>
      <c r="U778" s="25" t="str">
        <f t="shared" si="298"/>
        <v>&lt;1.5</v>
      </c>
      <c r="V778" s="48">
        <v>9.0800000000000006E-2</v>
      </c>
      <c r="W778" s="25" t="str">
        <f t="shared" si="299"/>
        <v>0.07–0.11</v>
      </c>
      <c r="X778" s="22">
        <v>2</v>
      </c>
      <c r="Y778" s="22">
        <v>2</v>
      </c>
      <c r="Z778" s="22">
        <v>0</v>
      </c>
      <c r="AA778" s="22">
        <v>0</v>
      </c>
      <c r="AB778" s="22">
        <v>0</v>
      </c>
      <c r="AC778" s="22">
        <v>0</v>
      </c>
      <c r="AD778" s="22">
        <f t="shared" si="280"/>
        <v>1</v>
      </c>
      <c r="AE778" s="22">
        <v>3</v>
      </c>
      <c r="AF778" s="23" t="str">
        <f t="shared" si="300"/>
        <v>&gt;6000</v>
      </c>
      <c r="AG778" s="18">
        <v>7173.6837976717461</v>
      </c>
      <c r="AH778" s="18">
        <v>7887.7911721168603</v>
      </c>
      <c r="AI778" s="27">
        <f t="shared" si="301"/>
        <v>9.4896840841988184E-2</v>
      </c>
      <c r="AP778" s="23" t="str">
        <f t="shared" si="274"/>
        <v>20–30</v>
      </c>
      <c r="AQ778" s="24">
        <v>28.579141715024658</v>
      </c>
      <c r="AR778" s="24">
        <v>29.925069874058256</v>
      </c>
      <c r="AS778" s="27">
        <f t="shared" si="306"/>
        <v>4.6019445328082387E-2</v>
      </c>
      <c r="AT778" s="50"/>
      <c r="AU778" s="50"/>
      <c r="AV778" s="51"/>
      <c r="AW778" s="50"/>
      <c r="AX778" s="50"/>
      <c r="AY778" s="51"/>
      <c r="AZ778" s="18">
        <v>205.01772587243713</v>
      </c>
      <c r="BA778" s="18">
        <v>236.04270197757691</v>
      </c>
      <c r="BB778" s="27">
        <f t="shared" si="303"/>
        <v>0.14091628617007051</v>
      </c>
      <c r="BI778" s="28">
        <v>0.98819982307899967</v>
      </c>
      <c r="BK778" s="49"/>
    </row>
    <row r="779" spans="1:63" ht="13.95" customHeight="1" x14ac:dyDescent="0.25">
      <c r="A779" s="22">
        <v>776</v>
      </c>
      <c r="B779" s="22">
        <v>84</v>
      </c>
      <c r="C779" s="22" t="s">
        <v>173</v>
      </c>
      <c r="D779" s="22" t="s">
        <v>68</v>
      </c>
      <c r="E779" s="35">
        <v>2.0764000234603901</v>
      </c>
      <c r="F779" s="35" t="str">
        <f t="shared" si="304"/>
        <v>&gt;0.5</v>
      </c>
      <c r="G779" s="24">
        <v>7.798</v>
      </c>
      <c r="H779" s="23" t="str">
        <f t="shared" si="305"/>
        <v>&gt;7.0</v>
      </c>
      <c r="K779" s="24">
        <v>22.3</v>
      </c>
      <c r="L779" s="23" t="str">
        <f t="shared" si="297"/>
        <v>&gt;20</v>
      </c>
      <c r="S779" s="22" t="s">
        <v>8</v>
      </c>
      <c r="T779" s="40">
        <v>1.3620000000000001</v>
      </c>
      <c r="U779" s="25" t="str">
        <f t="shared" si="298"/>
        <v>&lt;1.5</v>
      </c>
      <c r="V779" s="48">
        <v>9.0800000000000006E-2</v>
      </c>
      <c r="W779" s="25" t="str">
        <f t="shared" si="299"/>
        <v>0.07–0.11</v>
      </c>
      <c r="X779" s="22">
        <v>2</v>
      </c>
      <c r="Y779" s="22">
        <v>2</v>
      </c>
      <c r="Z779" s="22">
        <v>0</v>
      </c>
      <c r="AA779" s="22">
        <v>0</v>
      </c>
      <c r="AB779" s="22">
        <v>0</v>
      </c>
      <c r="AC779" s="22">
        <v>0</v>
      </c>
      <c r="AD779" s="22">
        <f t="shared" si="280"/>
        <v>1</v>
      </c>
      <c r="AE779" s="22">
        <v>3</v>
      </c>
      <c r="AF779" s="23" t="str">
        <f t="shared" si="300"/>
        <v>&gt;6000</v>
      </c>
      <c r="AG779" s="18">
        <v>8654.1613588119617</v>
      </c>
      <c r="AH779" s="18">
        <v>7531.3791855549498</v>
      </c>
      <c r="AI779" s="27">
        <f t="shared" si="301"/>
        <v>-0.13896210339202975</v>
      </c>
      <c r="AP779" s="23" t="str">
        <f t="shared" si="274"/>
        <v>30–40</v>
      </c>
      <c r="AQ779" s="24">
        <v>35.535949057692505</v>
      </c>
      <c r="AR779" s="24">
        <v>40.618640179918117</v>
      </c>
      <c r="AS779" s="27">
        <f t="shared" si="306"/>
        <v>0.13368224536716383</v>
      </c>
      <c r="AT779" s="50"/>
      <c r="AU779" s="50"/>
      <c r="AV779" s="51"/>
      <c r="AW779" s="50"/>
      <c r="AX779" s="50"/>
      <c r="AY779" s="51"/>
      <c r="AZ779" s="18">
        <v>307.53383718379285</v>
      </c>
      <c r="BA779" s="18">
        <v>305.9143811965813</v>
      </c>
      <c r="BB779" s="27">
        <f t="shared" si="303"/>
        <v>-5.2798580248658595E-3</v>
      </c>
      <c r="BI779" s="28">
        <v>3.7317849649233561</v>
      </c>
      <c r="BK779" s="49"/>
    </row>
    <row r="780" spans="1:63" ht="13.95" customHeight="1" x14ac:dyDescent="0.25">
      <c r="A780" s="22">
        <v>777</v>
      </c>
      <c r="B780" s="22">
        <v>84</v>
      </c>
      <c r="C780" s="22" t="s">
        <v>173</v>
      </c>
      <c r="D780" s="22" t="s">
        <v>112</v>
      </c>
      <c r="E780" s="35">
        <v>1.4156000194549601</v>
      </c>
      <c r="F780" s="35" t="str">
        <f t="shared" si="304"/>
        <v>&gt;0.5</v>
      </c>
      <c r="G780" s="24">
        <v>5.5060000000000002</v>
      </c>
      <c r="H780" s="23" t="str">
        <f t="shared" si="305"/>
        <v>≤7.0</v>
      </c>
      <c r="K780" s="24">
        <v>14.9</v>
      </c>
      <c r="L780" s="23" t="str">
        <f t="shared" si="297"/>
        <v>10–20</v>
      </c>
      <c r="S780" s="22" t="s">
        <v>8</v>
      </c>
      <c r="T780" s="40">
        <v>1.3620000000000001</v>
      </c>
      <c r="U780" s="25" t="str">
        <f t="shared" si="298"/>
        <v>&lt;1.5</v>
      </c>
      <c r="V780" s="48">
        <v>9.0800000000000006E-2</v>
      </c>
      <c r="W780" s="25" t="str">
        <f t="shared" si="299"/>
        <v>0.07–0.11</v>
      </c>
      <c r="X780" s="22">
        <v>2</v>
      </c>
      <c r="Y780" s="22">
        <v>2</v>
      </c>
      <c r="Z780" s="22">
        <v>0</v>
      </c>
      <c r="AA780" s="22">
        <v>0</v>
      </c>
      <c r="AB780" s="22">
        <v>0</v>
      </c>
      <c r="AC780" s="22">
        <v>0</v>
      </c>
      <c r="AD780" s="22">
        <f t="shared" si="280"/>
        <v>1</v>
      </c>
      <c r="AE780" s="22">
        <v>3</v>
      </c>
      <c r="AF780" s="23" t="str">
        <f t="shared" si="300"/>
        <v>4000–6000</v>
      </c>
      <c r="AG780" s="18">
        <v>5057.2102252558116</v>
      </c>
      <c r="AH780" s="18">
        <v>5420.2802865861586</v>
      </c>
      <c r="AI780" s="27">
        <f t="shared" si="301"/>
        <v>6.9332535132789155E-2</v>
      </c>
      <c r="AP780" s="23" t="str">
        <f t="shared" si="274"/>
        <v>30–40</v>
      </c>
      <c r="AQ780" s="24">
        <v>37.165326378972559</v>
      </c>
      <c r="AR780" s="24">
        <v>42.827120186092174</v>
      </c>
      <c r="AS780" s="27">
        <f t="shared" si="306"/>
        <v>0.14179531109509591</v>
      </c>
      <c r="AT780" s="50"/>
      <c r="AU780" s="50"/>
      <c r="AV780" s="51"/>
      <c r="AW780" s="50"/>
      <c r="AX780" s="50"/>
      <c r="AY780" s="51"/>
      <c r="AZ780" s="18">
        <v>187.95286858870958</v>
      </c>
      <c r="BA780" s="18">
        <v>232.13499527593154</v>
      </c>
      <c r="BB780" s="27">
        <f t="shared" si="303"/>
        <v>0.21112784622788494</v>
      </c>
      <c r="BI780" s="28">
        <v>4.1569704898088213</v>
      </c>
      <c r="BK780" s="49"/>
    </row>
    <row r="781" spans="1:63" ht="13.95" customHeight="1" x14ac:dyDescent="0.25">
      <c r="A781" s="22">
        <v>778</v>
      </c>
      <c r="B781" s="22">
        <v>84</v>
      </c>
      <c r="C781" s="22" t="s">
        <v>173</v>
      </c>
      <c r="D781" s="22" t="s">
        <v>61</v>
      </c>
      <c r="E781" s="35">
        <v>1.0564000186920199</v>
      </c>
      <c r="F781" s="35" t="str">
        <f t="shared" si="304"/>
        <v>&gt;0.5</v>
      </c>
      <c r="G781" s="24">
        <v>6.4320000000000004</v>
      </c>
      <c r="H781" s="23" t="str">
        <f t="shared" si="305"/>
        <v>≤7.0</v>
      </c>
      <c r="K781" s="24">
        <v>35.1</v>
      </c>
      <c r="L781" s="23" t="str">
        <f t="shared" si="297"/>
        <v>&gt;20</v>
      </c>
      <c r="S781" s="22" t="s">
        <v>8</v>
      </c>
      <c r="T781" s="40">
        <v>1.3620000000000001</v>
      </c>
      <c r="U781" s="25" t="str">
        <f t="shared" si="298"/>
        <v>&lt;1.5</v>
      </c>
      <c r="V781" s="48">
        <v>9.0800000000000006E-2</v>
      </c>
      <c r="W781" s="25" t="str">
        <f t="shared" si="299"/>
        <v>0.07–0.11</v>
      </c>
      <c r="X781" s="22">
        <v>2</v>
      </c>
      <c r="Y781" s="22">
        <v>2</v>
      </c>
      <c r="Z781" s="22">
        <v>0</v>
      </c>
      <c r="AA781" s="22">
        <v>0</v>
      </c>
      <c r="AB781" s="22">
        <v>0</v>
      </c>
      <c r="AC781" s="22">
        <v>0</v>
      </c>
      <c r="AD781" s="22">
        <f t="shared" si="280"/>
        <v>1</v>
      </c>
      <c r="AE781" s="22">
        <v>3</v>
      </c>
      <c r="AF781" s="23" t="str">
        <f t="shared" si="300"/>
        <v>4000–6000</v>
      </c>
      <c r="AG781" s="18">
        <v>4750.3717405929501</v>
      </c>
      <c r="AH781" s="18">
        <v>5367.7928328503986</v>
      </c>
      <c r="AI781" s="27">
        <f t="shared" si="301"/>
        <v>0.12219392977674495</v>
      </c>
      <c r="AP781" s="23" t="str">
        <f t="shared" si="274"/>
        <v>20–30</v>
      </c>
      <c r="AQ781" s="24">
        <v>24.614191451366537</v>
      </c>
      <c r="AR781" s="24">
        <v>39.10261618401266</v>
      </c>
      <c r="AS781" s="27">
        <f t="shared" si="306"/>
        <v>0.46286620996080918</v>
      </c>
      <c r="AT781" s="50"/>
      <c r="AU781" s="50"/>
      <c r="AV781" s="51"/>
      <c r="AW781" s="50"/>
      <c r="AX781" s="50"/>
      <c r="AY781" s="51"/>
      <c r="AZ781" s="18">
        <v>116.92655948811617</v>
      </c>
      <c r="BA781" s="18">
        <v>209.89474289824315</v>
      </c>
      <c r="BB781" s="27">
        <f t="shared" si="303"/>
        <v>0.58506013973755411</v>
      </c>
      <c r="BI781" s="28">
        <v>10.637609935863527</v>
      </c>
      <c r="BK781" s="49"/>
    </row>
    <row r="782" spans="1:63" ht="13.95" customHeight="1" x14ac:dyDescent="0.25">
      <c r="A782" s="22">
        <v>779</v>
      </c>
      <c r="B782" s="22">
        <v>84</v>
      </c>
      <c r="C782" s="22" t="s">
        <v>173</v>
      </c>
      <c r="D782" s="22" t="s">
        <v>111</v>
      </c>
      <c r="E782" s="35">
        <v>1.08720001888275</v>
      </c>
      <c r="F782" s="35" t="str">
        <f t="shared" si="304"/>
        <v>&gt;0.5</v>
      </c>
      <c r="G782" s="24">
        <v>6.3639999999999999</v>
      </c>
      <c r="H782" s="23" t="str">
        <f t="shared" si="305"/>
        <v>≤7.0</v>
      </c>
      <c r="K782" s="24">
        <v>15.8</v>
      </c>
      <c r="L782" s="23" t="str">
        <f t="shared" si="297"/>
        <v>10–20</v>
      </c>
      <c r="S782" s="22" t="s">
        <v>8</v>
      </c>
      <c r="T782" s="40">
        <v>1.3620000000000001</v>
      </c>
      <c r="U782" s="25" t="str">
        <f t="shared" si="298"/>
        <v>&lt;1.5</v>
      </c>
      <c r="V782" s="48">
        <v>9.0800000000000006E-2</v>
      </c>
      <c r="W782" s="25" t="str">
        <f t="shared" si="299"/>
        <v>0.07–0.11</v>
      </c>
      <c r="X782" s="22">
        <v>2</v>
      </c>
      <c r="Y782" s="22">
        <v>2</v>
      </c>
      <c r="Z782" s="22">
        <v>0</v>
      </c>
      <c r="AA782" s="22">
        <v>0</v>
      </c>
      <c r="AB782" s="22">
        <v>0</v>
      </c>
      <c r="AC782" s="22">
        <v>0</v>
      </c>
      <c r="AD782" s="22">
        <f t="shared" si="280"/>
        <v>1</v>
      </c>
      <c r="AE782" s="22">
        <v>3</v>
      </c>
      <c r="AP782" s="23" t="str">
        <f t="shared" si="274"/>
        <v>30–40</v>
      </c>
      <c r="AQ782" s="24">
        <v>35.096487214237698</v>
      </c>
      <c r="AR782" s="24">
        <v>35.501038178499478</v>
      </c>
      <c r="AS782" s="27">
        <f t="shared" si="306"/>
        <v>1.146089442143434E-2</v>
      </c>
      <c r="AT782" s="50"/>
      <c r="AU782" s="50"/>
      <c r="AV782" s="51"/>
      <c r="AW782" s="50"/>
      <c r="AX782" s="50"/>
      <c r="AY782" s="51"/>
      <c r="BI782" s="28">
        <v>0.29702713969293698</v>
      </c>
      <c r="BK782" s="49"/>
    </row>
    <row r="783" spans="1:63" ht="13.95" customHeight="1" x14ac:dyDescent="0.25">
      <c r="A783" s="22">
        <v>780</v>
      </c>
      <c r="B783" s="22">
        <v>84</v>
      </c>
      <c r="C783" s="22" t="s">
        <v>173</v>
      </c>
      <c r="D783" s="22" t="s">
        <v>61</v>
      </c>
      <c r="E783" s="35">
        <v>1.12240003061295</v>
      </c>
      <c r="F783" s="35" t="str">
        <f t="shared" si="304"/>
        <v>&gt;0.5</v>
      </c>
      <c r="G783" s="24">
        <v>6.7560000000000002</v>
      </c>
      <c r="H783" s="23" t="str">
        <f t="shared" si="305"/>
        <v>≤7.0</v>
      </c>
      <c r="K783" s="24">
        <v>15.9</v>
      </c>
      <c r="L783" s="23" t="str">
        <f t="shared" si="297"/>
        <v>10–20</v>
      </c>
      <c r="S783" s="22" t="s">
        <v>8</v>
      </c>
      <c r="T783" s="40">
        <v>1.3620000000000001</v>
      </c>
      <c r="U783" s="25" t="str">
        <f t="shared" si="298"/>
        <v>&lt;1.5</v>
      </c>
      <c r="V783" s="48">
        <v>9.0800000000000006E-2</v>
      </c>
      <c r="W783" s="25" t="str">
        <f t="shared" si="299"/>
        <v>0.07–0.11</v>
      </c>
      <c r="X783" s="22">
        <v>2</v>
      </c>
      <c r="Y783" s="22">
        <v>2</v>
      </c>
      <c r="Z783" s="22">
        <v>0</v>
      </c>
      <c r="AA783" s="22">
        <v>0</v>
      </c>
      <c r="AB783" s="22">
        <v>0</v>
      </c>
      <c r="AC783" s="22">
        <v>0</v>
      </c>
      <c r="AD783" s="22">
        <f t="shared" si="280"/>
        <v>1</v>
      </c>
      <c r="AE783" s="22">
        <v>3</v>
      </c>
      <c r="AF783" s="23" t="str">
        <f t="shared" ref="AF783:AF829" si="307">IF(AG783&gt;6000,"&gt;6000",IF(AG783&gt;4000,"4000–6000",IF(AG783&gt;2000,"2000–4000","&lt;2000")))</f>
        <v>&gt;6000</v>
      </c>
      <c r="AG783" s="18">
        <v>6727.8639036135746</v>
      </c>
      <c r="AH783" s="18">
        <v>5811.9748271260396</v>
      </c>
      <c r="AI783" s="27">
        <f t="shared" ref="AI783:AI799" si="308">LN(AH783/AG783)</f>
        <v>-0.1463372795999163</v>
      </c>
      <c r="AP783" s="23" t="str">
        <f t="shared" si="274"/>
        <v>&gt;40</v>
      </c>
      <c r="AQ783" s="24">
        <v>43.506060928934424</v>
      </c>
      <c r="AR783" s="24">
        <v>49.489113005865001</v>
      </c>
      <c r="AS783" s="27">
        <f t="shared" si="306"/>
        <v>0.12885244602048002</v>
      </c>
      <c r="AT783" s="50"/>
      <c r="AU783" s="50"/>
      <c r="AV783" s="51"/>
      <c r="AW783" s="50"/>
      <c r="AX783" s="50"/>
      <c r="AY783" s="51"/>
      <c r="AZ783" s="18">
        <v>292.70285691219078</v>
      </c>
      <c r="BA783" s="18">
        <v>287.62947900688329</v>
      </c>
      <c r="BB783" s="27">
        <f t="shared" ref="BB783:BB799" si="309">LN(BA783/AZ783)</f>
        <v>-1.7484833579436296E-2</v>
      </c>
      <c r="BI783" s="28">
        <v>4.392842934603947</v>
      </c>
      <c r="BK783" s="49"/>
    </row>
    <row r="784" spans="1:63" ht="13.95" customHeight="1" x14ac:dyDescent="0.25">
      <c r="A784" s="22">
        <v>781</v>
      </c>
      <c r="B784" s="22">
        <v>84</v>
      </c>
      <c r="C784" s="22" t="s">
        <v>173</v>
      </c>
      <c r="D784" s="22" t="s">
        <v>110</v>
      </c>
      <c r="E784" s="35">
        <v>1.7328000040054301</v>
      </c>
      <c r="F784" s="35" t="str">
        <f t="shared" si="304"/>
        <v>&gt;0.5</v>
      </c>
      <c r="G784" s="24">
        <v>5.9219999999999997</v>
      </c>
      <c r="H784" s="23" t="str">
        <f t="shared" si="305"/>
        <v>≤7.0</v>
      </c>
      <c r="K784" s="24">
        <v>20.2</v>
      </c>
      <c r="L784" s="23" t="str">
        <f t="shared" si="297"/>
        <v>&gt;20</v>
      </c>
      <c r="S784" s="22" t="s">
        <v>8</v>
      </c>
      <c r="T784" s="40">
        <v>1.3620000000000001</v>
      </c>
      <c r="U784" s="25" t="str">
        <f t="shared" si="298"/>
        <v>&lt;1.5</v>
      </c>
      <c r="V784" s="48">
        <v>9.0800000000000006E-2</v>
      </c>
      <c r="W784" s="25" t="str">
        <f t="shared" si="299"/>
        <v>0.07–0.11</v>
      </c>
      <c r="X784" s="22">
        <v>2</v>
      </c>
      <c r="Y784" s="22">
        <v>2</v>
      </c>
      <c r="Z784" s="22">
        <v>0</v>
      </c>
      <c r="AA784" s="22">
        <v>0</v>
      </c>
      <c r="AB784" s="22">
        <v>0</v>
      </c>
      <c r="AC784" s="22">
        <v>0</v>
      </c>
      <c r="AD784" s="22">
        <f t="shared" si="280"/>
        <v>1</v>
      </c>
      <c r="AE784" s="22">
        <v>3</v>
      </c>
      <c r="AF784" s="23" t="str">
        <f t="shared" si="307"/>
        <v>2000–4000</v>
      </c>
      <c r="AG784" s="18">
        <v>3797.6689516103638</v>
      </c>
      <c r="AH784" s="18">
        <v>3447.0048833642195</v>
      </c>
      <c r="AI784" s="27">
        <f t="shared" si="308"/>
        <v>-9.6881740484580356E-2</v>
      </c>
      <c r="AP784" s="23" t="str">
        <f t="shared" si="274"/>
        <v>30–40</v>
      </c>
      <c r="AQ784" s="24">
        <v>35.147456945047118</v>
      </c>
      <c r="AR784" s="24">
        <v>41.962764258144297</v>
      </c>
      <c r="AS784" s="27">
        <f t="shared" si="306"/>
        <v>0.1772303927775796</v>
      </c>
      <c r="AT784" s="50"/>
      <c r="AU784" s="50"/>
      <c r="AV784" s="51"/>
      <c r="AW784" s="50"/>
      <c r="AX784" s="50"/>
      <c r="AY784" s="51"/>
      <c r="AZ784" s="18">
        <v>133.47840596826751</v>
      </c>
      <c r="BA784" s="18">
        <v>144.64585331728492</v>
      </c>
      <c r="BB784" s="27">
        <f t="shared" si="309"/>
        <v>8.0348652292999048E-2</v>
      </c>
      <c r="BI784" s="28">
        <v>5.0038967056513792</v>
      </c>
      <c r="BK784" s="49"/>
    </row>
    <row r="785" spans="1:63" ht="13.95" customHeight="1" x14ac:dyDescent="0.25">
      <c r="A785" s="22">
        <v>782</v>
      </c>
      <c r="B785" s="22">
        <v>84</v>
      </c>
      <c r="C785" s="22" t="s">
        <v>173</v>
      </c>
      <c r="D785" s="22" t="s">
        <v>61</v>
      </c>
      <c r="E785" s="35">
        <v>1.68099999141693</v>
      </c>
      <c r="F785" s="35" t="str">
        <f t="shared" si="304"/>
        <v>&gt;0.5</v>
      </c>
      <c r="G785" s="24">
        <v>6.4379999999999997</v>
      </c>
      <c r="H785" s="23" t="str">
        <f t="shared" si="305"/>
        <v>≤7.0</v>
      </c>
      <c r="K785" s="24">
        <v>21.2</v>
      </c>
      <c r="L785" s="23" t="str">
        <f t="shared" si="297"/>
        <v>&gt;20</v>
      </c>
      <c r="S785" s="22" t="s">
        <v>8</v>
      </c>
      <c r="T785" s="40">
        <v>1.3620000000000001</v>
      </c>
      <c r="U785" s="25" t="str">
        <f t="shared" si="298"/>
        <v>&lt;1.5</v>
      </c>
      <c r="V785" s="48">
        <v>9.0800000000000006E-2</v>
      </c>
      <c r="W785" s="25" t="str">
        <f t="shared" si="299"/>
        <v>0.07–0.11</v>
      </c>
      <c r="X785" s="22">
        <v>2</v>
      </c>
      <c r="Y785" s="22">
        <v>2</v>
      </c>
      <c r="Z785" s="22">
        <v>0</v>
      </c>
      <c r="AA785" s="22">
        <v>0</v>
      </c>
      <c r="AB785" s="22">
        <v>0</v>
      </c>
      <c r="AC785" s="22">
        <v>0</v>
      </c>
      <c r="AD785" s="22">
        <f t="shared" si="280"/>
        <v>1</v>
      </c>
      <c r="AE785" s="22">
        <v>3</v>
      </c>
      <c r="AF785" s="23" t="str">
        <f t="shared" si="307"/>
        <v>&gt;6000</v>
      </c>
      <c r="AG785" s="18">
        <v>7512.3610430298058</v>
      </c>
      <c r="AH785" s="18">
        <v>7573.8460987803364</v>
      </c>
      <c r="AI785" s="27">
        <f t="shared" si="308"/>
        <v>8.1512066758158315E-3</v>
      </c>
      <c r="AP785" s="23" t="str">
        <f t="shared" si="274"/>
        <v>20–30</v>
      </c>
      <c r="AQ785" s="24">
        <v>29.66228425522073</v>
      </c>
      <c r="AR785" s="24">
        <v>37.029690552424135</v>
      </c>
      <c r="AS785" s="27">
        <f t="shared" si="306"/>
        <v>0.22184368980032057</v>
      </c>
      <c r="AT785" s="50"/>
      <c r="AU785" s="50"/>
      <c r="AV785" s="51"/>
      <c r="AW785" s="50"/>
      <c r="AX785" s="50"/>
      <c r="AY785" s="51"/>
      <c r="AZ785" s="18">
        <v>222.83378868619658</v>
      </c>
      <c r="BA785" s="18">
        <v>280.45717732952062</v>
      </c>
      <c r="BB785" s="27">
        <f t="shared" si="309"/>
        <v>0.22999489647613644</v>
      </c>
      <c r="BI785" s="28">
        <v>5.409255724818947</v>
      </c>
      <c r="BK785" s="49"/>
    </row>
    <row r="786" spans="1:63" ht="13.95" customHeight="1" x14ac:dyDescent="0.25">
      <c r="A786" s="22">
        <v>783</v>
      </c>
      <c r="B786" s="22">
        <v>84</v>
      </c>
      <c r="C786" s="22" t="s">
        <v>173</v>
      </c>
      <c r="D786" s="22" t="s">
        <v>89</v>
      </c>
      <c r="E786" s="35">
        <v>2.8840000209808299</v>
      </c>
      <c r="F786" s="35" t="str">
        <f t="shared" si="304"/>
        <v>&gt;0.5</v>
      </c>
      <c r="G786" s="24">
        <v>7.66</v>
      </c>
      <c r="H786" s="23" t="str">
        <f t="shared" si="305"/>
        <v>&gt;7.0</v>
      </c>
      <c r="K786" s="24">
        <v>19.3</v>
      </c>
      <c r="L786" s="23" t="str">
        <f t="shared" si="297"/>
        <v>10–20</v>
      </c>
      <c r="S786" s="22" t="s">
        <v>8</v>
      </c>
      <c r="T786" s="40">
        <v>1.3620000000000001</v>
      </c>
      <c r="U786" s="25" t="str">
        <f t="shared" si="298"/>
        <v>&lt;1.5</v>
      </c>
      <c r="V786" s="48">
        <v>9.0800000000000006E-2</v>
      </c>
      <c r="W786" s="25" t="str">
        <f t="shared" si="299"/>
        <v>0.07–0.11</v>
      </c>
      <c r="X786" s="22">
        <v>2</v>
      </c>
      <c r="Y786" s="22">
        <v>2</v>
      </c>
      <c r="Z786" s="22">
        <v>0</v>
      </c>
      <c r="AA786" s="22">
        <v>0</v>
      </c>
      <c r="AB786" s="22">
        <v>0</v>
      </c>
      <c r="AC786" s="22">
        <v>0</v>
      </c>
      <c r="AD786" s="22">
        <f t="shared" ref="AD786:AD817" si="310">IF(Y786&gt;0,"1","0")+IF(Z786&gt;0,"2","0")+IF(AA786&gt;0,"3","0")+IF(AB786&gt;0,"4","0")+IF(AC786&gt;0,"5","0")</f>
        <v>1</v>
      </c>
      <c r="AE786" s="22">
        <v>3</v>
      </c>
      <c r="AF786" s="23" t="str">
        <f t="shared" si="307"/>
        <v>&gt;6000</v>
      </c>
      <c r="AG786" s="18">
        <v>7570.4181683039023</v>
      </c>
      <c r="AH786" s="18">
        <v>7800.7259792069772</v>
      </c>
      <c r="AI786" s="27">
        <f t="shared" si="308"/>
        <v>2.9968497499371003E-2</v>
      </c>
      <c r="AP786" s="23" t="str">
        <f t="shared" si="274"/>
        <v>20–30</v>
      </c>
      <c r="AQ786" s="24">
        <v>26.820207237108622</v>
      </c>
      <c r="AR786" s="24">
        <v>36.047669648520049</v>
      </c>
      <c r="AS786" s="27">
        <f t="shared" si="306"/>
        <v>0.29568661465162233</v>
      </c>
      <c r="AT786" s="50"/>
      <c r="AU786" s="50"/>
      <c r="AV786" s="51"/>
      <c r="AW786" s="50"/>
      <c r="AX786" s="50"/>
      <c r="AY786" s="51"/>
      <c r="AZ786" s="18">
        <v>203.04018414548293</v>
      </c>
      <c r="BA786" s="18">
        <v>281.19799311708118</v>
      </c>
      <c r="BB786" s="27">
        <f t="shared" si="309"/>
        <v>0.32565511215099319</v>
      </c>
      <c r="BI786" s="28">
        <v>6.7749356911978165</v>
      </c>
      <c r="BK786" s="49"/>
    </row>
    <row r="787" spans="1:63" ht="13.95" customHeight="1" x14ac:dyDescent="0.25">
      <c r="A787" s="22">
        <v>784</v>
      </c>
      <c r="B787" s="22">
        <v>84</v>
      </c>
      <c r="C787" s="22" t="s">
        <v>173</v>
      </c>
      <c r="D787" s="22" t="s">
        <v>68</v>
      </c>
      <c r="E787" s="23">
        <v>1.49560001468658</v>
      </c>
      <c r="F787" s="23" t="str">
        <f t="shared" si="304"/>
        <v>&gt;0.5</v>
      </c>
      <c r="G787" s="24">
        <v>6.218</v>
      </c>
      <c r="H787" s="23" t="str">
        <f t="shared" si="305"/>
        <v>≤7.0</v>
      </c>
      <c r="K787" s="24">
        <v>26.9</v>
      </c>
      <c r="L787" s="23" t="str">
        <f t="shared" si="297"/>
        <v>&gt;20</v>
      </c>
      <c r="S787" s="22" t="s">
        <v>8</v>
      </c>
      <c r="T787" s="40">
        <v>1.3620000000000001</v>
      </c>
      <c r="U787" s="25" t="str">
        <f t="shared" si="298"/>
        <v>&lt;1.5</v>
      </c>
      <c r="V787" s="48">
        <v>9.0800000000000006E-2</v>
      </c>
      <c r="W787" s="25" t="str">
        <f t="shared" si="299"/>
        <v>0.07–0.11</v>
      </c>
      <c r="X787" s="22">
        <v>2</v>
      </c>
      <c r="Y787" s="22">
        <v>2</v>
      </c>
      <c r="Z787" s="22">
        <v>0</v>
      </c>
      <c r="AA787" s="22">
        <v>0</v>
      </c>
      <c r="AB787" s="22">
        <v>0</v>
      </c>
      <c r="AC787" s="22">
        <v>0</v>
      </c>
      <c r="AD787" s="22">
        <f t="shared" si="310"/>
        <v>1</v>
      </c>
      <c r="AE787" s="22">
        <v>3</v>
      </c>
      <c r="AF787" s="23" t="str">
        <f t="shared" si="307"/>
        <v>&gt;6000</v>
      </c>
      <c r="AG787" s="18">
        <v>7348.1228438579401</v>
      </c>
      <c r="AH787" s="18">
        <v>7612.9679418027108</v>
      </c>
      <c r="AI787" s="27">
        <f t="shared" si="308"/>
        <v>3.540821612203874E-2</v>
      </c>
      <c r="AP787" s="23" t="str">
        <f t="shared" si="274"/>
        <v>20–30</v>
      </c>
      <c r="AQ787" s="24">
        <v>28.026363714388708</v>
      </c>
      <c r="AR787" s="24">
        <v>30.809412280397577</v>
      </c>
      <c r="AS787" s="27">
        <f t="shared" si="306"/>
        <v>9.4674608402096169E-2</v>
      </c>
      <c r="AT787" s="50"/>
      <c r="AU787" s="50"/>
      <c r="AV787" s="51"/>
      <c r="AW787" s="50"/>
      <c r="AX787" s="50"/>
      <c r="AY787" s="51"/>
      <c r="AZ787" s="18">
        <v>205.94116343997092</v>
      </c>
      <c r="BA787" s="18">
        <v>234.55106799644952</v>
      </c>
      <c r="BB787" s="27">
        <f t="shared" si="309"/>
        <v>0.13008282452413503</v>
      </c>
      <c r="BI787" s="28">
        <v>2.0433543069081268</v>
      </c>
      <c r="BK787" s="49"/>
    </row>
    <row r="788" spans="1:63" ht="13.95" customHeight="1" x14ac:dyDescent="0.25">
      <c r="A788" s="22">
        <v>785</v>
      </c>
      <c r="B788" s="22">
        <v>84</v>
      </c>
      <c r="C788" s="22" t="s">
        <v>173</v>
      </c>
      <c r="D788" s="22" t="s">
        <v>61</v>
      </c>
      <c r="E788" s="35">
        <v>1.6687999782562299</v>
      </c>
      <c r="F788" s="35" t="str">
        <f t="shared" si="304"/>
        <v>&gt;0.5</v>
      </c>
      <c r="G788" s="24">
        <v>8.3059999999999992</v>
      </c>
      <c r="H788" s="23" t="str">
        <f t="shared" si="305"/>
        <v>&gt;7.0</v>
      </c>
      <c r="K788" s="24">
        <v>11.7</v>
      </c>
      <c r="L788" s="23" t="str">
        <f t="shared" si="297"/>
        <v>10–20</v>
      </c>
      <c r="S788" s="22" t="s">
        <v>8</v>
      </c>
      <c r="T788" s="40">
        <v>1.3620000000000001</v>
      </c>
      <c r="U788" s="25" t="str">
        <f t="shared" si="298"/>
        <v>&lt;1.5</v>
      </c>
      <c r="V788" s="48">
        <v>9.0800000000000006E-2</v>
      </c>
      <c r="W788" s="25" t="str">
        <f t="shared" si="299"/>
        <v>0.07–0.11</v>
      </c>
      <c r="X788" s="22">
        <v>2</v>
      </c>
      <c r="Y788" s="22">
        <v>2</v>
      </c>
      <c r="Z788" s="22">
        <v>0</v>
      </c>
      <c r="AA788" s="22">
        <v>0</v>
      </c>
      <c r="AB788" s="22">
        <v>0</v>
      </c>
      <c r="AC788" s="22">
        <v>0</v>
      </c>
      <c r="AD788" s="22">
        <f t="shared" si="310"/>
        <v>1</v>
      </c>
      <c r="AE788" s="22">
        <v>3</v>
      </c>
      <c r="AF788" s="23" t="str">
        <f t="shared" si="307"/>
        <v>2000–4000</v>
      </c>
      <c r="AG788" s="18">
        <v>3158.3802516509904</v>
      </c>
      <c r="AH788" s="18">
        <v>3051.9495115476566</v>
      </c>
      <c r="AI788" s="27">
        <f t="shared" si="308"/>
        <v>-3.4278747051901329E-2</v>
      </c>
      <c r="AP788" s="23" t="str">
        <f t="shared" si="274"/>
        <v>20–30</v>
      </c>
      <c r="AQ788" s="24">
        <v>27.795630550746974</v>
      </c>
      <c r="AR788" s="24">
        <v>32.810350951622894</v>
      </c>
      <c r="AS788" s="27">
        <f t="shared" si="306"/>
        <v>0.16586520948944708</v>
      </c>
      <c r="AT788" s="50"/>
      <c r="AU788" s="50"/>
      <c r="AV788" s="51"/>
      <c r="AW788" s="50"/>
      <c r="AX788" s="50"/>
      <c r="AY788" s="51"/>
      <c r="AZ788" s="18">
        <v>87.789170613666187</v>
      </c>
      <c r="BA788" s="18">
        <v>100.13553456051268</v>
      </c>
      <c r="BB788" s="27">
        <f t="shared" si="309"/>
        <v>0.13158646243754579</v>
      </c>
      <c r="BI788" s="28">
        <v>3.68187988316881</v>
      </c>
      <c r="BK788" s="49"/>
    </row>
    <row r="789" spans="1:63" ht="13.95" customHeight="1" x14ac:dyDescent="0.25">
      <c r="A789" s="22">
        <v>786</v>
      </c>
      <c r="B789" s="22">
        <v>84</v>
      </c>
      <c r="C789" s="22" t="s">
        <v>173</v>
      </c>
      <c r="D789" s="22" t="s">
        <v>61</v>
      </c>
      <c r="E789" s="35">
        <v>1.0644000024795499</v>
      </c>
      <c r="F789" s="35" t="str">
        <f t="shared" si="304"/>
        <v>&gt;0.5</v>
      </c>
      <c r="G789" s="24">
        <v>8.3420000000000005</v>
      </c>
      <c r="H789" s="23" t="str">
        <f t="shared" si="305"/>
        <v>&gt;7.0</v>
      </c>
      <c r="K789" s="24">
        <v>13.9</v>
      </c>
      <c r="L789" s="23" t="str">
        <f t="shared" si="297"/>
        <v>10–20</v>
      </c>
      <c r="S789" s="22" t="s">
        <v>8</v>
      </c>
      <c r="T789" s="40">
        <v>1.3620000000000001</v>
      </c>
      <c r="U789" s="25" t="str">
        <f t="shared" si="298"/>
        <v>&lt;1.5</v>
      </c>
      <c r="V789" s="48">
        <v>9.0800000000000006E-2</v>
      </c>
      <c r="W789" s="25" t="str">
        <f t="shared" si="299"/>
        <v>0.07–0.11</v>
      </c>
      <c r="X789" s="22">
        <v>2</v>
      </c>
      <c r="Y789" s="22">
        <v>2</v>
      </c>
      <c r="Z789" s="22">
        <v>0</v>
      </c>
      <c r="AA789" s="22">
        <v>0</v>
      </c>
      <c r="AB789" s="22">
        <v>0</v>
      </c>
      <c r="AC789" s="22">
        <v>0</v>
      </c>
      <c r="AD789" s="22">
        <f t="shared" si="310"/>
        <v>1</v>
      </c>
      <c r="AE789" s="22">
        <v>3</v>
      </c>
      <c r="AF789" s="23" t="str">
        <f t="shared" si="307"/>
        <v>&gt;6000</v>
      </c>
      <c r="AG789" s="18">
        <v>9011.6771259022553</v>
      </c>
      <c r="AH789" s="18">
        <v>9374.3072748991544</v>
      </c>
      <c r="AI789" s="27">
        <f t="shared" si="308"/>
        <v>3.9451483651051777E-2</v>
      </c>
      <c r="AP789" s="23" t="str">
        <f t="shared" si="274"/>
        <v>20–30</v>
      </c>
      <c r="AQ789" s="24">
        <v>25.022310238654139</v>
      </c>
      <c r="AR789" s="24">
        <v>28.631112813241611</v>
      </c>
      <c r="AS789" s="27">
        <f t="shared" si="306"/>
        <v>0.13472615068339219</v>
      </c>
      <c r="AT789" s="50"/>
      <c r="AU789" s="50"/>
      <c r="AV789" s="51"/>
      <c r="AW789" s="50"/>
      <c r="AX789" s="50"/>
      <c r="AY789" s="51"/>
      <c r="AZ789" s="18">
        <v>225.49298081490929</v>
      </c>
      <c r="BA789" s="18">
        <v>268.39684913362925</v>
      </c>
      <c r="BB789" s="27">
        <f t="shared" si="309"/>
        <v>0.17417763433444425</v>
      </c>
      <c r="BI789" s="28">
        <v>2.6496347831038705</v>
      </c>
      <c r="BK789" s="49"/>
    </row>
    <row r="790" spans="1:63" ht="13.95" customHeight="1" x14ac:dyDescent="0.25">
      <c r="A790" s="22">
        <v>787</v>
      </c>
      <c r="B790" s="22">
        <v>84</v>
      </c>
      <c r="C790" s="22" t="s">
        <v>173</v>
      </c>
      <c r="D790" s="22" t="s">
        <v>89</v>
      </c>
      <c r="E790" s="35">
        <v>1.58399999713898</v>
      </c>
      <c r="F790" s="35" t="str">
        <f t="shared" si="304"/>
        <v>&gt;0.5</v>
      </c>
      <c r="G790" s="24">
        <v>6.5659999999999998</v>
      </c>
      <c r="H790" s="23" t="str">
        <f t="shared" si="305"/>
        <v>≤7.0</v>
      </c>
      <c r="K790" s="24">
        <v>42.3</v>
      </c>
      <c r="L790" s="23" t="str">
        <f t="shared" si="297"/>
        <v>&gt;20</v>
      </c>
      <c r="S790" s="22" t="s">
        <v>8</v>
      </c>
      <c r="T790" s="40">
        <v>1.3620000000000001</v>
      </c>
      <c r="U790" s="25" t="str">
        <f t="shared" si="298"/>
        <v>&lt;1.5</v>
      </c>
      <c r="V790" s="48">
        <v>9.0800000000000006E-2</v>
      </c>
      <c r="W790" s="25" t="str">
        <f t="shared" si="299"/>
        <v>0.07–0.11</v>
      </c>
      <c r="X790" s="22">
        <v>2</v>
      </c>
      <c r="Y790" s="22">
        <v>2</v>
      </c>
      <c r="Z790" s="22">
        <v>0</v>
      </c>
      <c r="AA790" s="22">
        <v>0</v>
      </c>
      <c r="AB790" s="22">
        <v>0</v>
      </c>
      <c r="AC790" s="22">
        <v>0</v>
      </c>
      <c r="AD790" s="22">
        <f t="shared" si="310"/>
        <v>1</v>
      </c>
      <c r="AE790" s="22">
        <v>3</v>
      </c>
      <c r="AF790" s="23" t="str">
        <f t="shared" si="307"/>
        <v>&gt;6000</v>
      </c>
      <c r="AG790" s="18">
        <v>6317.1071620925295</v>
      </c>
      <c r="AH790" s="18">
        <v>6899.0750552490417</v>
      </c>
      <c r="AI790" s="27">
        <f t="shared" si="308"/>
        <v>8.8125976801263717E-2</v>
      </c>
      <c r="AP790" s="23" t="str">
        <f t="shared" si="274"/>
        <v>30–40</v>
      </c>
      <c r="AQ790" s="24">
        <v>36.804052853863972</v>
      </c>
      <c r="AR790" s="24">
        <v>44.615387812818682</v>
      </c>
      <c r="AS790" s="27">
        <f t="shared" si="306"/>
        <v>0.19247084673626097</v>
      </c>
      <c r="AT790" s="50"/>
      <c r="AU790" s="50"/>
      <c r="AV790" s="51"/>
      <c r="AW790" s="50"/>
      <c r="AX790" s="50"/>
      <c r="AY790" s="51"/>
      <c r="AZ790" s="18">
        <v>232.4951458771761</v>
      </c>
      <c r="BA790" s="18">
        <v>307.80490913967947</v>
      </c>
      <c r="BB790" s="27">
        <f t="shared" si="309"/>
        <v>0.28059682353752463</v>
      </c>
      <c r="BI790" s="28">
        <v>5.7351945366774668</v>
      </c>
      <c r="BK790" s="49"/>
    </row>
    <row r="791" spans="1:63" ht="13.95" customHeight="1" x14ac:dyDescent="0.25">
      <c r="A791" s="22">
        <v>788</v>
      </c>
      <c r="B791" s="22">
        <v>84</v>
      </c>
      <c r="C791" s="22" t="s">
        <v>173</v>
      </c>
      <c r="D791" s="22" t="s">
        <v>61</v>
      </c>
      <c r="E791" s="35">
        <v>2.0816000280380198</v>
      </c>
      <c r="F791" s="35" t="str">
        <f t="shared" si="304"/>
        <v>&gt;0.5</v>
      </c>
      <c r="G791" s="24">
        <v>8.1419999999999995</v>
      </c>
      <c r="H791" s="23" t="str">
        <f t="shared" si="305"/>
        <v>&gt;7.0</v>
      </c>
      <c r="K791" s="24">
        <v>12.5</v>
      </c>
      <c r="L791" s="23" t="str">
        <f t="shared" si="297"/>
        <v>10–20</v>
      </c>
      <c r="S791" s="22" t="s">
        <v>8</v>
      </c>
      <c r="T791" s="40">
        <v>1.3620000000000001</v>
      </c>
      <c r="U791" s="25" t="str">
        <f t="shared" si="298"/>
        <v>&lt;1.5</v>
      </c>
      <c r="V791" s="48">
        <v>9.0800000000000006E-2</v>
      </c>
      <c r="W791" s="25" t="str">
        <f t="shared" si="299"/>
        <v>0.07–0.11</v>
      </c>
      <c r="X791" s="22">
        <v>2</v>
      </c>
      <c r="Y791" s="22">
        <v>2</v>
      </c>
      <c r="Z791" s="22">
        <v>0</v>
      </c>
      <c r="AA791" s="22">
        <v>0</v>
      </c>
      <c r="AB791" s="22">
        <v>0</v>
      </c>
      <c r="AC791" s="22">
        <v>0</v>
      </c>
      <c r="AD791" s="22">
        <f t="shared" si="310"/>
        <v>1</v>
      </c>
      <c r="AE791" s="22">
        <v>3</v>
      </c>
      <c r="AF791" s="23" t="str">
        <f t="shared" si="307"/>
        <v>&gt;6000</v>
      </c>
      <c r="AG791" s="18">
        <v>9385.0466112767645</v>
      </c>
      <c r="AH791" s="18">
        <v>9407.6981875112706</v>
      </c>
      <c r="AI791" s="27">
        <f t="shared" si="308"/>
        <v>2.4106736346089373E-3</v>
      </c>
      <c r="AP791" s="23" t="str">
        <f t="shared" si="274"/>
        <v>30–40</v>
      </c>
      <c r="AQ791" s="24">
        <v>30.852315921467319</v>
      </c>
      <c r="AR791" s="24">
        <v>33.180554767115865</v>
      </c>
      <c r="AS791" s="27">
        <f t="shared" si="306"/>
        <v>7.2752186625977849E-2</v>
      </c>
      <c r="AT791" s="50"/>
      <c r="AU791" s="50"/>
      <c r="AV791" s="51"/>
      <c r="AW791" s="50"/>
      <c r="AX791" s="50"/>
      <c r="AY791" s="51"/>
      <c r="AZ791" s="18">
        <v>289.55042298880704</v>
      </c>
      <c r="BA791" s="18">
        <v>312.1526449432144</v>
      </c>
      <c r="BB791" s="27">
        <f t="shared" si="309"/>
        <v>7.5162860260586689E-2</v>
      </c>
      <c r="BI791" s="28">
        <v>1.7094264652338806</v>
      </c>
      <c r="BK791" s="49"/>
    </row>
    <row r="792" spans="1:63" ht="13.95" customHeight="1" x14ac:dyDescent="0.25">
      <c r="A792" s="22">
        <v>789</v>
      </c>
      <c r="B792" s="22">
        <v>84</v>
      </c>
      <c r="C792" s="22" t="s">
        <v>173</v>
      </c>
      <c r="D792" s="22" t="s">
        <v>61</v>
      </c>
      <c r="E792" s="23">
        <v>3.6299999771118201</v>
      </c>
      <c r="F792" s="23" t="str">
        <f t="shared" si="304"/>
        <v>&gt;0.5</v>
      </c>
      <c r="G792" s="24">
        <v>6.4</v>
      </c>
      <c r="H792" s="23" t="str">
        <f t="shared" si="305"/>
        <v>≤7.0</v>
      </c>
      <c r="K792" s="24">
        <v>18.3</v>
      </c>
      <c r="L792" s="23" t="str">
        <f t="shared" si="297"/>
        <v>10–20</v>
      </c>
      <c r="S792" s="22" t="s">
        <v>8</v>
      </c>
      <c r="T792" s="40">
        <v>1.3620000000000001</v>
      </c>
      <c r="U792" s="25" t="str">
        <f t="shared" si="298"/>
        <v>&lt;1.5</v>
      </c>
      <c r="V792" s="48">
        <v>9.0800000000000006E-2</v>
      </c>
      <c r="W792" s="25" t="str">
        <f t="shared" si="299"/>
        <v>0.07–0.11</v>
      </c>
      <c r="X792" s="22">
        <v>2</v>
      </c>
      <c r="Y792" s="22">
        <v>2</v>
      </c>
      <c r="Z792" s="22">
        <v>0</v>
      </c>
      <c r="AA792" s="22">
        <v>0</v>
      </c>
      <c r="AB792" s="22">
        <v>0</v>
      </c>
      <c r="AC792" s="22">
        <v>0</v>
      </c>
      <c r="AD792" s="22">
        <f t="shared" si="310"/>
        <v>1</v>
      </c>
      <c r="AE792" s="22">
        <v>3</v>
      </c>
      <c r="AF792" s="23" t="str">
        <f t="shared" si="307"/>
        <v>&gt;6000</v>
      </c>
      <c r="AG792" s="18">
        <v>8242.1854835351442</v>
      </c>
      <c r="AH792" s="18">
        <v>8758.810326331517</v>
      </c>
      <c r="AI792" s="27">
        <f t="shared" si="308"/>
        <v>6.0794550890365208E-2</v>
      </c>
      <c r="AP792" s="23" t="str">
        <f t="shared" si="274"/>
        <v>30–40</v>
      </c>
      <c r="AQ792" s="24">
        <v>35.135856461945757</v>
      </c>
      <c r="AR792" s="24">
        <v>37.638511341114864</v>
      </c>
      <c r="AS792" s="27">
        <f t="shared" si="306"/>
        <v>6.8805603352385961E-2</v>
      </c>
      <c r="AT792" s="50"/>
      <c r="AU792" s="50"/>
      <c r="AV792" s="51"/>
      <c r="AW792" s="50"/>
      <c r="AX792" s="50"/>
      <c r="AY792" s="51"/>
      <c r="AZ792" s="18">
        <v>289.59624608222384</v>
      </c>
      <c r="BA792" s="18">
        <v>329.66858180230281</v>
      </c>
      <c r="BB792" s="27">
        <f t="shared" si="309"/>
        <v>0.12960015424275118</v>
      </c>
      <c r="BI792" s="28">
        <v>1.8374852269964073</v>
      </c>
      <c r="BK792" s="49"/>
    </row>
    <row r="793" spans="1:63" ht="13.95" customHeight="1" x14ac:dyDescent="0.25">
      <c r="A793" s="22">
        <v>790</v>
      </c>
      <c r="B793" s="22">
        <v>84</v>
      </c>
      <c r="C793" s="22" t="s">
        <v>173</v>
      </c>
      <c r="D793" s="22" t="s">
        <v>61</v>
      </c>
      <c r="E793" s="35">
        <v>1.6367999968528699</v>
      </c>
      <c r="F793" s="35" t="str">
        <f t="shared" si="304"/>
        <v>&gt;0.5</v>
      </c>
      <c r="G793" s="24">
        <v>8.0719999999999992</v>
      </c>
      <c r="H793" s="23" t="str">
        <f t="shared" si="305"/>
        <v>&gt;7.0</v>
      </c>
      <c r="K793" s="24">
        <v>20.8</v>
      </c>
      <c r="L793" s="23" t="str">
        <f t="shared" si="297"/>
        <v>&gt;20</v>
      </c>
      <c r="S793" s="22" t="s">
        <v>8</v>
      </c>
      <c r="T793" s="40">
        <v>1.3620000000000001</v>
      </c>
      <c r="U793" s="25" t="str">
        <f t="shared" si="298"/>
        <v>&lt;1.5</v>
      </c>
      <c r="V793" s="48">
        <v>9.0800000000000006E-2</v>
      </c>
      <c r="W793" s="25" t="str">
        <f t="shared" si="299"/>
        <v>0.07–0.11</v>
      </c>
      <c r="X793" s="22">
        <v>2</v>
      </c>
      <c r="Y793" s="22">
        <v>2</v>
      </c>
      <c r="Z793" s="22">
        <v>0</v>
      </c>
      <c r="AA793" s="22">
        <v>0</v>
      </c>
      <c r="AB793" s="22">
        <v>0</v>
      </c>
      <c r="AC793" s="22">
        <v>0</v>
      </c>
      <c r="AD793" s="22">
        <f t="shared" si="310"/>
        <v>1</v>
      </c>
      <c r="AE793" s="22">
        <v>3</v>
      </c>
      <c r="AF793" s="23" t="str">
        <f t="shared" si="307"/>
        <v>4000–6000</v>
      </c>
      <c r="AG793" s="18">
        <v>4230.1427765120015</v>
      </c>
      <c r="AH793" s="18">
        <v>6618.4645455202472</v>
      </c>
      <c r="AI793" s="27">
        <f t="shared" si="308"/>
        <v>0.44762765548086653</v>
      </c>
      <c r="AP793" s="23" t="str">
        <f t="shared" si="274"/>
        <v>20–30</v>
      </c>
      <c r="AQ793" s="24">
        <v>23.791906389348565</v>
      </c>
      <c r="AR793" s="24">
        <v>30.81590873034337</v>
      </c>
      <c r="AS793" s="27">
        <f t="shared" si="306"/>
        <v>0.25868561868249185</v>
      </c>
      <c r="AT793" s="50"/>
      <c r="AU793" s="50"/>
      <c r="AV793" s="51"/>
      <c r="AW793" s="50"/>
      <c r="AX793" s="50"/>
      <c r="AY793" s="51"/>
      <c r="AZ793" s="18">
        <v>100.64316095235257</v>
      </c>
      <c r="BA793" s="18">
        <v>203.95399936976546</v>
      </c>
      <c r="BB793" s="27">
        <f t="shared" si="309"/>
        <v>0.70631327416335821</v>
      </c>
      <c r="BI793" s="28">
        <v>5.1571235983809141</v>
      </c>
      <c r="BK793" s="49"/>
    </row>
    <row r="794" spans="1:63" ht="13.95" customHeight="1" x14ac:dyDescent="0.25">
      <c r="A794" s="22">
        <v>791</v>
      </c>
      <c r="B794" s="22">
        <v>84</v>
      </c>
      <c r="C794" s="22" t="s">
        <v>173</v>
      </c>
      <c r="D794" s="22" t="s">
        <v>110</v>
      </c>
      <c r="E794" s="35">
        <v>1.2312000331878701</v>
      </c>
      <c r="F794" s="35" t="str">
        <f t="shared" si="304"/>
        <v>&gt;0.5</v>
      </c>
      <c r="G794" s="24">
        <v>8.218</v>
      </c>
      <c r="H794" s="23" t="str">
        <f t="shared" si="305"/>
        <v>&gt;7.0</v>
      </c>
      <c r="K794" s="24">
        <v>14.1</v>
      </c>
      <c r="L794" s="23" t="str">
        <f t="shared" si="297"/>
        <v>10–20</v>
      </c>
      <c r="S794" s="22" t="s">
        <v>8</v>
      </c>
      <c r="T794" s="40">
        <v>1.3620000000000001</v>
      </c>
      <c r="U794" s="25" t="str">
        <f t="shared" si="298"/>
        <v>&lt;1.5</v>
      </c>
      <c r="V794" s="48">
        <v>9.0800000000000006E-2</v>
      </c>
      <c r="W794" s="25" t="str">
        <f t="shared" si="299"/>
        <v>0.07–0.11</v>
      </c>
      <c r="X794" s="22">
        <v>2</v>
      </c>
      <c r="Y794" s="22">
        <v>2</v>
      </c>
      <c r="Z794" s="22">
        <v>0</v>
      </c>
      <c r="AA794" s="22">
        <v>0</v>
      </c>
      <c r="AB794" s="22">
        <v>0</v>
      </c>
      <c r="AC794" s="22">
        <v>0</v>
      </c>
      <c r="AD794" s="22">
        <f t="shared" si="310"/>
        <v>1</v>
      </c>
      <c r="AE794" s="22">
        <v>3</v>
      </c>
      <c r="AF794" s="23" t="str">
        <f t="shared" si="307"/>
        <v>&gt;6000</v>
      </c>
      <c r="AG794" s="18">
        <v>7407.0505100947994</v>
      </c>
      <c r="AH794" s="18">
        <v>7524.2902985473384</v>
      </c>
      <c r="AI794" s="27">
        <f t="shared" si="308"/>
        <v>1.5704175456076559E-2</v>
      </c>
      <c r="AP794" s="23" t="str">
        <f t="shared" si="274"/>
        <v>20–30</v>
      </c>
      <c r="AQ794" s="24">
        <v>23.541854066495485</v>
      </c>
      <c r="AR794" s="24">
        <v>27.041721370840566</v>
      </c>
      <c r="AS794" s="27">
        <f t="shared" si="306"/>
        <v>0.13860104819924043</v>
      </c>
      <c r="AT794" s="50"/>
      <c r="AU794" s="50"/>
      <c r="AV794" s="51"/>
      <c r="AW794" s="50"/>
      <c r="AX794" s="50"/>
      <c r="AY794" s="51"/>
      <c r="AZ794" s="18">
        <v>174.37570217181272</v>
      </c>
      <c r="BA794" s="18">
        <v>203.46976176663591</v>
      </c>
      <c r="BB794" s="27">
        <f t="shared" si="309"/>
        <v>0.15430522365531688</v>
      </c>
      <c r="BI794" s="28">
        <v>2.5696529400477832</v>
      </c>
      <c r="BK794" s="49"/>
    </row>
    <row r="795" spans="1:63" ht="13.95" customHeight="1" x14ac:dyDescent="0.25">
      <c r="A795" s="22">
        <v>792</v>
      </c>
      <c r="B795" s="22">
        <v>84</v>
      </c>
      <c r="C795" s="22" t="s">
        <v>173</v>
      </c>
      <c r="D795" s="22" t="s">
        <v>61</v>
      </c>
      <c r="E795" s="35">
        <v>1.3760000166893001</v>
      </c>
      <c r="F795" s="35" t="str">
        <f t="shared" si="304"/>
        <v>&gt;0.5</v>
      </c>
      <c r="G795" s="24">
        <v>8.0660000000000007</v>
      </c>
      <c r="H795" s="23" t="str">
        <f t="shared" si="305"/>
        <v>&gt;7.0</v>
      </c>
      <c r="K795" s="24">
        <v>14</v>
      </c>
      <c r="L795" s="23" t="str">
        <f t="shared" si="297"/>
        <v>10–20</v>
      </c>
      <c r="S795" s="22" t="s">
        <v>8</v>
      </c>
      <c r="T795" s="40">
        <v>1.3620000000000001</v>
      </c>
      <c r="U795" s="25" t="str">
        <f t="shared" si="298"/>
        <v>&lt;1.5</v>
      </c>
      <c r="V795" s="48">
        <v>9.0800000000000006E-2</v>
      </c>
      <c r="W795" s="25" t="str">
        <f t="shared" si="299"/>
        <v>0.07–0.11</v>
      </c>
      <c r="X795" s="22">
        <v>2</v>
      </c>
      <c r="Y795" s="22">
        <v>2</v>
      </c>
      <c r="Z795" s="22">
        <v>0</v>
      </c>
      <c r="AA795" s="22">
        <v>0</v>
      </c>
      <c r="AB795" s="22">
        <v>0</v>
      </c>
      <c r="AC795" s="22">
        <v>0</v>
      </c>
      <c r="AD795" s="22">
        <f t="shared" si="310"/>
        <v>1</v>
      </c>
      <c r="AE795" s="22">
        <v>3</v>
      </c>
      <c r="AF795" s="23" t="str">
        <f t="shared" si="307"/>
        <v>&gt;6000</v>
      </c>
      <c r="AG795" s="18">
        <v>9130.0641689192962</v>
      </c>
      <c r="AH795" s="18">
        <v>8500.4844691138314</v>
      </c>
      <c r="AI795" s="27">
        <f t="shared" si="308"/>
        <v>-7.1449564702983734E-2</v>
      </c>
      <c r="AP795" s="23" t="str">
        <f t="shared" si="274"/>
        <v>20–30</v>
      </c>
      <c r="AQ795" s="24">
        <v>23.187903391004028</v>
      </c>
      <c r="AR795" s="24">
        <v>29.262917564190357</v>
      </c>
      <c r="AS795" s="27">
        <f t="shared" si="306"/>
        <v>0.23269036518296993</v>
      </c>
      <c r="AT795" s="50"/>
      <c r="AU795" s="50"/>
      <c r="AV795" s="51"/>
      <c r="AW795" s="50"/>
      <c r="AX795" s="50"/>
      <c r="AY795" s="51"/>
      <c r="AZ795" s="18">
        <v>211.70704590256813</v>
      </c>
      <c r="BA795" s="18">
        <v>248.74897627535847</v>
      </c>
      <c r="BB795" s="27">
        <f t="shared" si="309"/>
        <v>0.16124080047998626</v>
      </c>
      <c r="BI795" s="28">
        <v>4.4603628290648523</v>
      </c>
      <c r="BK795" s="49"/>
    </row>
    <row r="796" spans="1:63" ht="13.95" customHeight="1" x14ac:dyDescent="0.25">
      <c r="A796" s="22">
        <v>793</v>
      </c>
      <c r="B796" s="22">
        <v>84</v>
      </c>
      <c r="C796" s="22" t="s">
        <v>173</v>
      </c>
      <c r="D796" s="22" t="s">
        <v>61</v>
      </c>
      <c r="E796" s="23">
        <v>0.88719996786117605</v>
      </c>
      <c r="F796" s="23" t="str">
        <f t="shared" si="304"/>
        <v>&gt;0.5</v>
      </c>
      <c r="G796" s="24">
        <v>7.7779999999999996</v>
      </c>
      <c r="H796" s="23" t="str">
        <f t="shared" si="305"/>
        <v>&gt;7.0</v>
      </c>
      <c r="K796" s="24">
        <v>17.8</v>
      </c>
      <c r="L796" s="23" t="str">
        <f t="shared" si="297"/>
        <v>10–20</v>
      </c>
      <c r="S796" s="22" t="s">
        <v>8</v>
      </c>
      <c r="T796" s="40">
        <v>1.3620000000000001</v>
      </c>
      <c r="U796" s="25" t="str">
        <f t="shared" si="298"/>
        <v>&lt;1.5</v>
      </c>
      <c r="V796" s="48">
        <v>9.0800000000000006E-2</v>
      </c>
      <c r="W796" s="25" t="str">
        <f t="shared" si="299"/>
        <v>0.07–0.11</v>
      </c>
      <c r="X796" s="22">
        <v>2</v>
      </c>
      <c r="Y796" s="22">
        <v>2</v>
      </c>
      <c r="Z796" s="22">
        <v>0</v>
      </c>
      <c r="AA796" s="22">
        <v>0</v>
      </c>
      <c r="AB796" s="22">
        <v>0</v>
      </c>
      <c r="AC796" s="22">
        <v>0</v>
      </c>
      <c r="AD796" s="22">
        <f t="shared" si="310"/>
        <v>1</v>
      </c>
      <c r="AE796" s="22">
        <v>3</v>
      </c>
      <c r="AF796" s="23" t="str">
        <f t="shared" si="307"/>
        <v>&gt;6000</v>
      </c>
      <c r="AG796" s="18">
        <v>7253.1346706086888</v>
      </c>
      <c r="AH796" s="18">
        <v>7490.219431865703</v>
      </c>
      <c r="AI796" s="27">
        <f t="shared" si="308"/>
        <v>3.2164349962138669E-2</v>
      </c>
      <c r="AP796" s="23" t="str">
        <f t="shared" si="274"/>
        <v>&gt;40</v>
      </c>
      <c r="AQ796" s="24">
        <v>40.97931010661037</v>
      </c>
      <c r="AR796" s="24">
        <v>43.567778080522977</v>
      </c>
      <c r="AS796" s="27">
        <f t="shared" si="306"/>
        <v>6.125053449485255E-2</v>
      </c>
      <c r="AT796" s="50"/>
      <c r="AU796" s="50"/>
      <c r="AV796" s="51"/>
      <c r="AW796" s="50"/>
      <c r="AX796" s="50"/>
      <c r="AY796" s="51"/>
      <c r="AZ796" s="18">
        <v>297.2284549118807</v>
      </c>
      <c r="BA796" s="18">
        <v>326.33221798194586</v>
      </c>
      <c r="BB796" s="27">
        <f t="shared" si="309"/>
        <v>9.3414884456991448E-2</v>
      </c>
      <c r="BI796" s="28">
        <v>1.9004904360591828</v>
      </c>
      <c r="BK796" s="49"/>
    </row>
    <row r="797" spans="1:63" ht="13.95" customHeight="1" x14ac:dyDescent="0.25">
      <c r="A797" s="22">
        <v>794</v>
      </c>
      <c r="B797" s="22">
        <v>84</v>
      </c>
      <c r="C797" s="22" t="s">
        <v>173</v>
      </c>
      <c r="D797" s="22" t="s">
        <v>113</v>
      </c>
      <c r="E797" s="35">
        <v>1.48359999370575</v>
      </c>
      <c r="F797" s="35" t="str">
        <f t="shared" si="304"/>
        <v>&gt;0.5</v>
      </c>
      <c r="G797" s="24">
        <v>5.766</v>
      </c>
      <c r="H797" s="23" t="str">
        <f t="shared" si="305"/>
        <v>≤7.0</v>
      </c>
      <c r="K797" s="24">
        <v>14.9</v>
      </c>
      <c r="L797" s="23" t="str">
        <f t="shared" si="297"/>
        <v>10–20</v>
      </c>
      <c r="S797" s="22" t="s">
        <v>8</v>
      </c>
      <c r="T797" s="40">
        <v>1.3620000000000001</v>
      </c>
      <c r="U797" s="25" t="str">
        <f t="shared" si="298"/>
        <v>&lt;1.5</v>
      </c>
      <c r="V797" s="48">
        <v>9.0800000000000006E-2</v>
      </c>
      <c r="W797" s="25" t="str">
        <f t="shared" si="299"/>
        <v>0.07–0.11</v>
      </c>
      <c r="X797" s="22">
        <v>2</v>
      </c>
      <c r="Y797" s="22">
        <v>2</v>
      </c>
      <c r="Z797" s="22">
        <v>0</v>
      </c>
      <c r="AA797" s="22">
        <v>0</v>
      </c>
      <c r="AB797" s="22">
        <v>0</v>
      </c>
      <c r="AC797" s="22">
        <v>0</v>
      </c>
      <c r="AD797" s="22">
        <f t="shared" si="310"/>
        <v>1</v>
      </c>
      <c r="AE797" s="22">
        <v>3</v>
      </c>
      <c r="AF797" s="23" t="str">
        <f t="shared" si="307"/>
        <v>&gt;6000</v>
      </c>
      <c r="AG797" s="18">
        <v>6208.7078315662675</v>
      </c>
      <c r="AH797" s="18">
        <v>5761.2339540790754</v>
      </c>
      <c r="AI797" s="27">
        <f t="shared" si="308"/>
        <v>-7.4801115738288793E-2</v>
      </c>
      <c r="AP797" s="23" t="str">
        <f t="shared" si="274"/>
        <v>&gt;40</v>
      </c>
      <c r="AQ797" s="24">
        <v>42.540555864697637</v>
      </c>
      <c r="AR797" s="24">
        <v>48.884428500517764</v>
      </c>
      <c r="AS797" s="27">
        <f t="shared" si="306"/>
        <v>0.13900103363937491</v>
      </c>
      <c r="AT797" s="50"/>
      <c r="AU797" s="50"/>
      <c r="AV797" s="51"/>
      <c r="AW797" s="50"/>
      <c r="AX797" s="50"/>
      <c r="AY797" s="51"/>
      <c r="AZ797" s="18">
        <v>264.1218823563305</v>
      </c>
      <c r="BA797" s="18">
        <v>281.63462930293383</v>
      </c>
      <c r="BB797" s="27">
        <f t="shared" si="309"/>
        <v>6.419991790108634E-2</v>
      </c>
      <c r="BI797" s="28">
        <v>4.6577625813657315</v>
      </c>
      <c r="BK797" s="49"/>
    </row>
    <row r="798" spans="1:63" ht="13.95" customHeight="1" x14ac:dyDescent="0.25">
      <c r="A798" s="22">
        <v>795</v>
      </c>
      <c r="B798" s="22">
        <v>84</v>
      </c>
      <c r="C798" s="22" t="s">
        <v>173</v>
      </c>
      <c r="D798" s="22" t="s">
        <v>68</v>
      </c>
      <c r="E798" s="35">
        <v>1.5939999876022299</v>
      </c>
      <c r="F798" s="35" t="str">
        <f t="shared" si="304"/>
        <v>&gt;0.5</v>
      </c>
      <c r="G798" s="24">
        <v>6.556</v>
      </c>
      <c r="H798" s="23" t="str">
        <f t="shared" si="305"/>
        <v>≤7.0</v>
      </c>
      <c r="K798" s="24">
        <v>15.2</v>
      </c>
      <c r="L798" s="23" t="str">
        <f t="shared" si="297"/>
        <v>10–20</v>
      </c>
      <c r="S798" s="22" t="s">
        <v>8</v>
      </c>
      <c r="T798" s="40">
        <v>1.3620000000000001</v>
      </c>
      <c r="U798" s="25" t="str">
        <f t="shared" si="298"/>
        <v>&lt;1.5</v>
      </c>
      <c r="V798" s="48">
        <v>9.0800000000000006E-2</v>
      </c>
      <c r="W798" s="25" t="str">
        <f t="shared" si="299"/>
        <v>0.07–0.11</v>
      </c>
      <c r="X798" s="22">
        <v>2</v>
      </c>
      <c r="Y798" s="22">
        <v>2</v>
      </c>
      <c r="Z798" s="22">
        <v>0</v>
      </c>
      <c r="AA798" s="22">
        <v>0</v>
      </c>
      <c r="AB798" s="22">
        <v>0</v>
      </c>
      <c r="AC798" s="22">
        <v>0</v>
      </c>
      <c r="AD798" s="22">
        <f t="shared" si="310"/>
        <v>1</v>
      </c>
      <c r="AE798" s="22">
        <v>3</v>
      </c>
      <c r="AF798" s="23" t="str">
        <f t="shared" si="307"/>
        <v>4000–6000</v>
      </c>
      <c r="AG798" s="18">
        <v>5639.4254285945599</v>
      </c>
      <c r="AH798" s="18">
        <v>5709.1958747684403</v>
      </c>
      <c r="AI798" s="27">
        <f t="shared" si="308"/>
        <v>1.2296000256859658E-2</v>
      </c>
      <c r="AP798" s="23" t="str">
        <f t="shared" si="274"/>
        <v>30–40</v>
      </c>
      <c r="AQ798" s="24">
        <v>34.47622931367605</v>
      </c>
      <c r="AR798" s="24">
        <v>41.259122419698251</v>
      </c>
      <c r="AS798" s="27">
        <f t="shared" si="306"/>
        <v>0.17960215673585905</v>
      </c>
      <c r="AT798" s="50"/>
      <c r="AU798" s="50"/>
      <c r="AV798" s="51"/>
      <c r="AW798" s="50"/>
      <c r="AX798" s="50"/>
      <c r="AY798" s="51"/>
      <c r="AZ798" s="18">
        <v>194.42612427360189</v>
      </c>
      <c r="BA798" s="18">
        <v>235.55641151510733</v>
      </c>
      <c r="BB798" s="27">
        <f t="shared" si="309"/>
        <v>0.19189815699271875</v>
      </c>
      <c r="BI798" s="28">
        <v>4.9800977283569754</v>
      </c>
      <c r="BK798" s="49"/>
    </row>
    <row r="799" spans="1:63" ht="13.95" customHeight="1" x14ac:dyDescent="0.25">
      <c r="A799" s="22">
        <v>796</v>
      </c>
      <c r="B799" s="22">
        <v>84</v>
      </c>
      <c r="C799" s="22" t="s">
        <v>173</v>
      </c>
      <c r="D799" s="22" t="s">
        <v>110</v>
      </c>
      <c r="E799" s="35">
        <v>3.1587999877929702</v>
      </c>
      <c r="F799" s="35" t="str">
        <f t="shared" si="304"/>
        <v>&gt;0.5</v>
      </c>
      <c r="G799" s="24">
        <v>5.23</v>
      </c>
      <c r="H799" s="23" t="str">
        <f t="shared" si="305"/>
        <v>≤7.0</v>
      </c>
      <c r="K799" s="24">
        <v>19.5</v>
      </c>
      <c r="L799" s="23" t="str">
        <f t="shared" si="297"/>
        <v>10–20</v>
      </c>
      <c r="S799" s="22" t="s">
        <v>8</v>
      </c>
      <c r="T799" s="40">
        <v>1.3620000000000001</v>
      </c>
      <c r="U799" s="25" t="str">
        <f t="shared" si="298"/>
        <v>&lt;1.5</v>
      </c>
      <c r="V799" s="48">
        <v>9.0800000000000006E-2</v>
      </c>
      <c r="W799" s="25" t="str">
        <f t="shared" si="299"/>
        <v>0.07–0.11</v>
      </c>
      <c r="X799" s="22">
        <v>2</v>
      </c>
      <c r="Y799" s="22">
        <v>2</v>
      </c>
      <c r="Z799" s="22">
        <v>0</v>
      </c>
      <c r="AA799" s="22">
        <v>0</v>
      </c>
      <c r="AB799" s="22">
        <v>0</v>
      </c>
      <c r="AC799" s="22">
        <v>0</v>
      </c>
      <c r="AD799" s="22">
        <f t="shared" si="310"/>
        <v>1</v>
      </c>
      <c r="AE799" s="22">
        <v>3</v>
      </c>
      <c r="AF799" s="23" t="str">
        <f t="shared" si="307"/>
        <v>&gt;6000</v>
      </c>
      <c r="AG799" s="18">
        <v>6449.6537347165549</v>
      </c>
      <c r="AH799" s="18">
        <v>6984.1741438754752</v>
      </c>
      <c r="AI799" s="27">
        <f t="shared" si="308"/>
        <v>7.9620308089964925E-2</v>
      </c>
      <c r="AP799" s="23" t="str">
        <f t="shared" si="274"/>
        <v>&gt;40</v>
      </c>
      <c r="AQ799" s="24">
        <v>48.881445650072472</v>
      </c>
      <c r="AR799" s="24">
        <v>53.046581442409455</v>
      </c>
      <c r="AS799" s="27">
        <f t="shared" si="306"/>
        <v>8.1772532771268502E-2</v>
      </c>
      <c r="AT799" s="50"/>
      <c r="AU799" s="50"/>
      <c r="AV799" s="51"/>
      <c r="AW799" s="50"/>
      <c r="AX799" s="50"/>
      <c r="AY799" s="51"/>
      <c r="AZ799" s="18">
        <v>315.26839849533422</v>
      </c>
      <c r="BA799" s="18">
        <v>370.48656253106071</v>
      </c>
      <c r="BB799" s="27">
        <f t="shared" si="309"/>
        <v>0.16139284086123359</v>
      </c>
      <c r="BI799" s="28">
        <v>3.0581026375455087</v>
      </c>
      <c r="BK799" s="49"/>
    </row>
    <row r="800" spans="1:63" ht="13.95" customHeight="1" x14ac:dyDescent="0.25">
      <c r="A800" s="22">
        <v>797</v>
      </c>
      <c r="B800" s="22">
        <v>85</v>
      </c>
      <c r="C800" s="22" t="s">
        <v>193</v>
      </c>
      <c r="D800" s="22" t="s">
        <v>61</v>
      </c>
      <c r="E800" s="23">
        <v>0.52</v>
      </c>
      <c r="F800" s="23" t="str">
        <f t="shared" ref="F800:F829" si="311">IF(E800&gt;0.5, "&gt;0.5", "≤0.5")</f>
        <v>&gt;0.5</v>
      </c>
      <c r="G800" s="24">
        <v>8.3000000000000007</v>
      </c>
      <c r="H800" s="23" t="str">
        <f t="shared" ref="H800:H829" si="312">IF(G800&gt;7,"&gt;7.0","≤7.0")</f>
        <v>&gt;7.0</v>
      </c>
      <c r="K800" s="24">
        <v>13.8</v>
      </c>
      <c r="L800" s="23" t="str">
        <f t="shared" si="297"/>
        <v>10–20</v>
      </c>
      <c r="M800" s="18">
        <v>160</v>
      </c>
      <c r="N800" s="25" t="str">
        <f t="shared" ref="N800:N829" si="313">IF(M800&gt;180,"&gt;180", IF(M800&gt;110,"110–180","&lt;110" ))</f>
        <v>110–180</v>
      </c>
      <c r="O800" s="18">
        <v>0</v>
      </c>
      <c r="P800" s="25" t="str">
        <f t="shared" ref="P800:P829" si="314">IF(O800&gt;44,"&gt;44", IF(O800&gt;26.4,"26–44","&lt;26" ))</f>
        <v>&lt;26</v>
      </c>
      <c r="S800" s="22" t="s">
        <v>8</v>
      </c>
      <c r="T800" s="40">
        <v>0.85</v>
      </c>
      <c r="U800" s="25" t="str">
        <f t="shared" si="298"/>
        <v>&lt;1.5</v>
      </c>
      <c r="V800" s="48">
        <v>0.1135</v>
      </c>
      <c r="W800" s="25" t="str">
        <f t="shared" si="299"/>
        <v>0.07–0.11</v>
      </c>
      <c r="X800" s="22">
        <v>1</v>
      </c>
      <c r="Y800" s="22">
        <v>0</v>
      </c>
      <c r="Z800" s="22">
        <v>1</v>
      </c>
      <c r="AA800" s="22">
        <v>0</v>
      </c>
      <c r="AB800" s="22">
        <v>0</v>
      </c>
      <c r="AC800" s="22">
        <v>0</v>
      </c>
      <c r="AD800" s="22">
        <f t="shared" si="310"/>
        <v>2</v>
      </c>
      <c r="AE800" s="22">
        <v>4</v>
      </c>
      <c r="AF800" s="23" t="str">
        <f t="shared" si="307"/>
        <v>4000–6000</v>
      </c>
      <c r="AG800" s="18">
        <v>4838</v>
      </c>
      <c r="AH800" s="18">
        <v>4586</v>
      </c>
      <c r="AI800" s="27">
        <f t="shared" ref="AI800:AI829" si="315">LN(AH800/AG800)</f>
        <v>-5.3493227752122841E-2</v>
      </c>
      <c r="AJ800" s="18">
        <v>5651</v>
      </c>
      <c r="AK800" s="18">
        <v>5226</v>
      </c>
      <c r="AL800" s="27">
        <f t="shared" ref="AL800:AL829" si="316">LN(AK800/AJ800)</f>
        <v>-7.8186353549285534E-2</v>
      </c>
      <c r="AM800" s="18">
        <v>10489</v>
      </c>
      <c r="AN800" s="18">
        <v>9812</v>
      </c>
      <c r="AO800" s="27">
        <f t="shared" ref="AO800:AO829" si="317">LN(AN800/AM800)</f>
        <v>-6.6720962583223992E-2</v>
      </c>
      <c r="AP800" s="23" t="str">
        <f t="shared" si="274"/>
        <v>&gt;40</v>
      </c>
      <c r="AQ800" s="24">
        <v>41.17</v>
      </c>
      <c r="AR800" s="24">
        <v>45.69</v>
      </c>
      <c r="AS800" s="27">
        <f t="shared" ref="AS800:AS829" si="318">LN(AR800/AQ800)</f>
        <v>0.10416961979336682</v>
      </c>
      <c r="AT800" s="45">
        <v>11.640322066890818</v>
      </c>
      <c r="AU800" s="45">
        <v>18.690711825487945</v>
      </c>
      <c r="AV800" s="46">
        <f t="shared" ref="AV800:AV810" si="319">LN(AU800/AT800)</f>
        <v>0.47355159574574152</v>
      </c>
      <c r="AW800" s="45">
        <v>25.26074172943083</v>
      </c>
      <c r="AX800" s="45">
        <v>31.309824704443539</v>
      </c>
      <c r="AY800" s="46">
        <f t="shared" ref="AY800:AY813" si="320">LN(AX800/AW800)</f>
        <v>0.21468045632933955</v>
      </c>
      <c r="AZ800" s="18">
        <v>199.18046000000001</v>
      </c>
      <c r="BA800" s="18">
        <v>209.53433999999999</v>
      </c>
      <c r="BB800" s="27">
        <f t="shared" ref="BB800:BB829" si="321">LN(BA800/AZ800)</f>
        <v>5.0676392041243842E-2</v>
      </c>
      <c r="BC800" s="18">
        <v>65.77946</v>
      </c>
      <c r="BD800" s="18">
        <v>97.677660000000003</v>
      </c>
      <c r="BE800" s="27">
        <f t="shared" ref="BE800:BE810" si="322">LN(BD800/BC800)</f>
        <v>0.39536524219645613</v>
      </c>
      <c r="BF800" s="18">
        <v>264.95992000000001</v>
      </c>
      <c r="BG800" s="18">
        <v>307.21199999999999</v>
      </c>
      <c r="BH800" s="27">
        <f t="shared" ref="BH800:BH812" si="323">LN(BG800/BF800)</f>
        <v>0.14795949374611536</v>
      </c>
      <c r="BI800" s="28">
        <v>5.3176470588235247</v>
      </c>
      <c r="BK800" s="49"/>
    </row>
    <row r="801" spans="1:63" ht="13.95" customHeight="1" x14ac:dyDescent="0.25">
      <c r="A801" s="22">
        <v>798</v>
      </c>
      <c r="B801" s="22">
        <v>85</v>
      </c>
      <c r="C801" s="22" t="s">
        <v>193</v>
      </c>
      <c r="D801" s="22" t="s">
        <v>61</v>
      </c>
      <c r="E801" s="23">
        <v>0.52</v>
      </c>
      <c r="F801" s="23" t="str">
        <f t="shared" si="311"/>
        <v>&gt;0.5</v>
      </c>
      <c r="G801" s="24">
        <v>8.3000000000000007</v>
      </c>
      <c r="H801" s="23" t="str">
        <f t="shared" si="312"/>
        <v>&gt;7.0</v>
      </c>
      <c r="K801" s="24">
        <v>13.8</v>
      </c>
      <c r="L801" s="23" t="str">
        <f t="shared" ref="L801:L829" si="324">IF(K801&gt;20,"&gt;20",IF(K801&gt;10,"10–20","&lt;10"))</f>
        <v>10–20</v>
      </c>
      <c r="M801" s="18">
        <v>160</v>
      </c>
      <c r="N801" s="25" t="str">
        <f t="shared" si="313"/>
        <v>110–180</v>
      </c>
      <c r="O801" s="18">
        <v>22</v>
      </c>
      <c r="P801" s="25" t="str">
        <f t="shared" si="314"/>
        <v>&lt;26</v>
      </c>
      <c r="S801" s="22" t="s">
        <v>8</v>
      </c>
      <c r="T801" s="40">
        <v>0.85</v>
      </c>
      <c r="U801" s="25" t="str">
        <f t="shared" ref="U801:U829" si="325">IF(T801&gt;3,"&gt;3", IF(T801&gt;1.5,"1.5–3","&lt;1.5" ))</f>
        <v>&lt;1.5</v>
      </c>
      <c r="V801" s="48">
        <v>0.1135</v>
      </c>
      <c r="W801" s="25" t="str">
        <f t="shared" ref="W801:W829" si="326">IF(V801&gt;0.114,"&gt;0.11", IF(V801&gt;0.068,"0.07–0.11","&lt;0.07" ))</f>
        <v>0.07–0.11</v>
      </c>
      <c r="X801" s="22">
        <v>1</v>
      </c>
      <c r="Y801" s="22">
        <v>0</v>
      </c>
      <c r="Z801" s="22">
        <v>1</v>
      </c>
      <c r="AA801" s="22">
        <v>0</v>
      </c>
      <c r="AB801" s="22">
        <v>0</v>
      </c>
      <c r="AC801" s="22">
        <v>0</v>
      </c>
      <c r="AD801" s="22">
        <f t="shared" si="310"/>
        <v>2</v>
      </c>
      <c r="AE801" s="22">
        <v>4</v>
      </c>
      <c r="AF801" s="23" t="str">
        <f t="shared" si="307"/>
        <v>&gt;6000</v>
      </c>
      <c r="AG801" s="18">
        <v>6353</v>
      </c>
      <c r="AH801" s="18">
        <v>5856</v>
      </c>
      <c r="AI801" s="27">
        <f t="shared" si="315"/>
        <v>-8.1460365625385819E-2</v>
      </c>
      <c r="AJ801" s="18">
        <v>7277</v>
      </c>
      <c r="AK801" s="18">
        <v>6928</v>
      </c>
      <c r="AL801" s="27">
        <f t="shared" si="316"/>
        <v>-4.9147518104815338E-2</v>
      </c>
      <c r="AM801" s="18">
        <v>13630</v>
      </c>
      <c r="AN801" s="18">
        <v>12784</v>
      </c>
      <c r="AO801" s="27">
        <f t="shared" si="317"/>
        <v>-6.4078856684522401E-2</v>
      </c>
      <c r="AP801" s="23" t="str">
        <f t="shared" si="274"/>
        <v>30–40</v>
      </c>
      <c r="AQ801" s="24">
        <v>33.15</v>
      </c>
      <c r="AR801" s="24">
        <v>37.49</v>
      </c>
      <c r="AS801" s="27">
        <f t="shared" si="318"/>
        <v>0.12303151411594931</v>
      </c>
      <c r="AT801" s="45">
        <v>8.3499986258073378</v>
      </c>
      <c r="AU801" s="45">
        <v>15.680542725173213</v>
      </c>
      <c r="AV801" s="46">
        <f t="shared" si="319"/>
        <v>0.63015925260930361</v>
      </c>
      <c r="AW801" s="45">
        <v>19.909382978723404</v>
      </c>
      <c r="AX801" s="45">
        <v>25.670857321652065</v>
      </c>
      <c r="AY801" s="46">
        <f t="shared" si="320"/>
        <v>0.25416526505555209</v>
      </c>
      <c r="AZ801" s="18">
        <v>210.60194999999999</v>
      </c>
      <c r="BA801" s="18">
        <v>219.54143999999999</v>
      </c>
      <c r="BB801" s="27">
        <f t="shared" si="321"/>
        <v>4.1571148490563425E-2</v>
      </c>
      <c r="BC801" s="18">
        <v>60.76294</v>
      </c>
      <c r="BD801" s="18">
        <v>108.63480000000001</v>
      </c>
      <c r="BE801" s="27">
        <f t="shared" si="322"/>
        <v>0.58101173450448818</v>
      </c>
      <c r="BF801" s="18">
        <v>271.36489</v>
      </c>
      <c r="BG801" s="18">
        <v>328.17624000000001</v>
      </c>
      <c r="BH801" s="27">
        <f t="shared" si="323"/>
        <v>0.19008640837102964</v>
      </c>
      <c r="BI801" s="28">
        <v>5.1058823529411805</v>
      </c>
      <c r="BK801" s="49"/>
    </row>
    <row r="802" spans="1:63" ht="13.95" customHeight="1" x14ac:dyDescent="0.25">
      <c r="A802" s="22">
        <v>799</v>
      </c>
      <c r="B802" s="22">
        <v>85</v>
      </c>
      <c r="C802" s="22" t="s">
        <v>193</v>
      </c>
      <c r="D802" s="22" t="s">
        <v>61</v>
      </c>
      <c r="E802" s="23">
        <v>0.52</v>
      </c>
      <c r="F802" s="23" t="str">
        <f t="shared" si="311"/>
        <v>&gt;0.5</v>
      </c>
      <c r="G802" s="24">
        <v>8.3000000000000007</v>
      </c>
      <c r="H802" s="23" t="str">
        <f t="shared" si="312"/>
        <v>&gt;7.0</v>
      </c>
      <c r="K802" s="24">
        <v>13.8</v>
      </c>
      <c r="L802" s="23" t="str">
        <f t="shared" si="324"/>
        <v>10–20</v>
      </c>
      <c r="M802" s="18">
        <v>160</v>
      </c>
      <c r="N802" s="25" t="str">
        <f t="shared" si="313"/>
        <v>110–180</v>
      </c>
      <c r="O802" s="18">
        <v>44</v>
      </c>
      <c r="P802" s="25" t="str">
        <f t="shared" si="314"/>
        <v>26–44</v>
      </c>
      <c r="S802" s="22" t="s">
        <v>8</v>
      </c>
      <c r="T802" s="40">
        <v>0.85</v>
      </c>
      <c r="U802" s="25" t="str">
        <f t="shared" si="325"/>
        <v>&lt;1.5</v>
      </c>
      <c r="V802" s="48">
        <v>0.1135</v>
      </c>
      <c r="W802" s="25" t="str">
        <f t="shared" si="326"/>
        <v>0.07–0.11</v>
      </c>
      <c r="X802" s="22">
        <v>1</v>
      </c>
      <c r="Y802" s="22">
        <v>0</v>
      </c>
      <c r="Z802" s="22">
        <v>1</v>
      </c>
      <c r="AA802" s="22">
        <v>0</v>
      </c>
      <c r="AB802" s="22">
        <v>0</v>
      </c>
      <c r="AC802" s="22">
        <v>0</v>
      </c>
      <c r="AD802" s="22">
        <f t="shared" si="310"/>
        <v>2</v>
      </c>
      <c r="AE802" s="22">
        <v>4</v>
      </c>
      <c r="AF802" s="23" t="str">
        <f t="shared" si="307"/>
        <v>&gt;6000</v>
      </c>
      <c r="AG802" s="18">
        <v>6242</v>
      </c>
      <c r="AH802" s="18">
        <v>6594</v>
      </c>
      <c r="AI802" s="27">
        <f t="shared" si="315"/>
        <v>5.4859500800951581E-2</v>
      </c>
      <c r="AJ802" s="18">
        <v>7393</v>
      </c>
      <c r="AK802" s="18">
        <v>7677</v>
      </c>
      <c r="AL802" s="27">
        <f t="shared" si="316"/>
        <v>3.7695239270798431E-2</v>
      </c>
      <c r="AM802" s="18">
        <v>13635</v>
      </c>
      <c r="AN802" s="18">
        <v>14271</v>
      </c>
      <c r="AO802" s="27">
        <f t="shared" si="317"/>
        <v>4.5589489820702288E-2</v>
      </c>
      <c r="AP802" s="23" t="str">
        <f t="shared" si="274"/>
        <v>20–30</v>
      </c>
      <c r="AQ802" s="24">
        <v>29.93</v>
      </c>
      <c r="AR802" s="24">
        <v>36.72</v>
      </c>
      <c r="AS802" s="27">
        <f t="shared" si="318"/>
        <v>0.20446024388768205</v>
      </c>
      <c r="AT802" s="45">
        <v>8.0252996077370486</v>
      </c>
      <c r="AU802" s="45">
        <v>18.310203204376709</v>
      </c>
      <c r="AV802" s="46">
        <f t="shared" si="319"/>
        <v>0.82485945400803373</v>
      </c>
      <c r="AW802" s="45">
        <v>18.053105977264394</v>
      </c>
      <c r="AX802" s="45">
        <v>26.816558755518187</v>
      </c>
      <c r="AY802" s="46">
        <f t="shared" si="320"/>
        <v>0.39570181445110542</v>
      </c>
      <c r="AZ802" s="18">
        <v>186.82306</v>
      </c>
      <c r="BA802" s="18">
        <v>242.13167999999999</v>
      </c>
      <c r="BB802" s="27">
        <f t="shared" si="321"/>
        <v>0.25931974468863372</v>
      </c>
      <c r="BC802" s="18">
        <v>59.331040000000002</v>
      </c>
      <c r="BD802" s="18">
        <v>140.56743</v>
      </c>
      <c r="BE802" s="27">
        <f t="shared" si="322"/>
        <v>0.86255469327883216</v>
      </c>
      <c r="BF802" s="18">
        <v>246.1541</v>
      </c>
      <c r="BG802" s="18">
        <v>382.69911000000002</v>
      </c>
      <c r="BH802" s="27">
        <f t="shared" si="323"/>
        <v>0.44129130427180763</v>
      </c>
      <c r="BI802" s="28">
        <v>7.9882352941176462</v>
      </c>
      <c r="BK802" s="49"/>
    </row>
    <row r="803" spans="1:63" ht="13.95" customHeight="1" x14ac:dyDescent="0.25">
      <c r="A803" s="22">
        <v>800</v>
      </c>
      <c r="B803" s="22">
        <v>85</v>
      </c>
      <c r="C803" s="22" t="s">
        <v>193</v>
      </c>
      <c r="D803" s="22" t="s">
        <v>61</v>
      </c>
      <c r="E803" s="23">
        <v>0.52</v>
      </c>
      <c r="F803" s="23" t="str">
        <f t="shared" si="311"/>
        <v>&gt;0.5</v>
      </c>
      <c r="G803" s="24">
        <v>8.3000000000000007</v>
      </c>
      <c r="H803" s="23" t="str">
        <f t="shared" si="312"/>
        <v>&gt;7.0</v>
      </c>
      <c r="K803" s="24">
        <v>13.8</v>
      </c>
      <c r="L803" s="23" t="str">
        <f t="shared" si="324"/>
        <v>10–20</v>
      </c>
      <c r="M803" s="18">
        <v>160</v>
      </c>
      <c r="N803" s="25" t="str">
        <f t="shared" si="313"/>
        <v>110–180</v>
      </c>
      <c r="O803" s="18">
        <v>66</v>
      </c>
      <c r="P803" s="25" t="str">
        <f t="shared" si="314"/>
        <v>&gt;44</v>
      </c>
      <c r="S803" s="22" t="s">
        <v>8</v>
      </c>
      <c r="T803" s="40">
        <v>0.85</v>
      </c>
      <c r="U803" s="25" t="str">
        <f t="shared" si="325"/>
        <v>&lt;1.5</v>
      </c>
      <c r="V803" s="48">
        <v>0.1135</v>
      </c>
      <c r="W803" s="25" t="str">
        <f t="shared" si="326"/>
        <v>0.07–0.11</v>
      </c>
      <c r="X803" s="22">
        <v>1</v>
      </c>
      <c r="Y803" s="22">
        <v>0</v>
      </c>
      <c r="Z803" s="22">
        <v>1</v>
      </c>
      <c r="AA803" s="22">
        <v>0</v>
      </c>
      <c r="AB803" s="22">
        <v>0</v>
      </c>
      <c r="AC803" s="22">
        <v>0</v>
      </c>
      <c r="AD803" s="22">
        <f t="shared" si="310"/>
        <v>2</v>
      </c>
      <c r="AE803" s="22">
        <v>4</v>
      </c>
      <c r="AF803" s="23" t="str">
        <f t="shared" si="307"/>
        <v>&gt;6000</v>
      </c>
      <c r="AG803" s="18">
        <v>7163</v>
      </c>
      <c r="AH803" s="18">
        <v>7031</v>
      </c>
      <c r="AI803" s="27">
        <f t="shared" si="315"/>
        <v>-1.8599944415289848E-2</v>
      </c>
      <c r="AJ803" s="18">
        <v>8032</v>
      </c>
      <c r="AK803" s="18">
        <v>8504</v>
      </c>
      <c r="AL803" s="27">
        <f t="shared" si="316"/>
        <v>5.7103078090273374E-2</v>
      </c>
      <c r="AM803" s="18">
        <v>15195</v>
      </c>
      <c r="AN803" s="18">
        <v>15535</v>
      </c>
      <c r="AO803" s="27">
        <f t="shared" si="317"/>
        <v>2.212911647625428E-2</v>
      </c>
      <c r="AP803" s="23" t="str">
        <f t="shared" si="274"/>
        <v>20–30</v>
      </c>
      <c r="AQ803" s="24">
        <v>26.92</v>
      </c>
      <c r="AR803" s="24">
        <v>29.65</v>
      </c>
      <c r="AS803" s="27">
        <f t="shared" si="318"/>
        <v>9.659262066720728E-2</v>
      </c>
      <c r="AT803" s="45">
        <v>7.6886653386454178</v>
      </c>
      <c r="AU803" s="45">
        <v>13.875014111006585</v>
      </c>
      <c r="AV803" s="46">
        <f t="shared" si="319"/>
        <v>0.59034246623036102</v>
      </c>
      <c r="AW803" s="45">
        <v>16.754413951957883</v>
      </c>
      <c r="AX803" s="45">
        <v>21.014629546186033</v>
      </c>
      <c r="AY803" s="46">
        <f t="shared" si="320"/>
        <v>0.22655709715959288</v>
      </c>
      <c r="AZ803" s="18">
        <v>192.82796000000002</v>
      </c>
      <c r="BA803" s="18">
        <v>208.46914999999998</v>
      </c>
      <c r="BB803" s="27">
        <f t="shared" si="321"/>
        <v>7.7992676251917262E-2</v>
      </c>
      <c r="BC803" s="18">
        <v>61.755359999999996</v>
      </c>
      <c r="BD803" s="18">
        <v>117.99312</v>
      </c>
      <c r="BE803" s="27">
        <f t="shared" si="322"/>
        <v>0.64744554432063428</v>
      </c>
      <c r="BF803" s="18">
        <v>254.58332000000001</v>
      </c>
      <c r="BG803" s="18">
        <v>326.46226999999999</v>
      </c>
      <c r="BH803" s="27">
        <f t="shared" si="323"/>
        <v>0.24868621363584709</v>
      </c>
      <c r="BI803" s="28">
        <v>3.2117647058823495</v>
      </c>
      <c r="BK803" s="49"/>
    </row>
    <row r="804" spans="1:63" ht="13.95" customHeight="1" x14ac:dyDescent="0.25">
      <c r="A804" s="22">
        <v>801</v>
      </c>
      <c r="B804" s="22">
        <v>85</v>
      </c>
      <c r="C804" s="22" t="s">
        <v>193</v>
      </c>
      <c r="D804" s="22" t="s">
        <v>61</v>
      </c>
      <c r="E804" s="23">
        <v>0.52</v>
      </c>
      <c r="F804" s="23" t="str">
        <f t="shared" si="311"/>
        <v>&gt;0.5</v>
      </c>
      <c r="G804" s="24">
        <v>8.3000000000000007</v>
      </c>
      <c r="H804" s="23" t="str">
        <f t="shared" si="312"/>
        <v>&gt;7.0</v>
      </c>
      <c r="K804" s="24">
        <v>13.8</v>
      </c>
      <c r="L804" s="23" t="str">
        <f t="shared" si="324"/>
        <v>10–20</v>
      </c>
      <c r="M804" s="18">
        <v>160</v>
      </c>
      <c r="N804" s="25" t="str">
        <f t="shared" si="313"/>
        <v>110–180</v>
      </c>
      <c r="O804" s="18">
        <v>88</v>
      </c>
      <c r="P804" s="25" t="str">
        <f t="shared" si="314"/>
        <v>&gt;44</v>
      </c>
      <c r="S804" s="22" t="s">
        <v>8</v>
      </c>
      <c r="T804" s="40">
        <v>0.85</v>
      </c>
      <c r="U804" s="25" t="str">
        <f t="shared" si="325"/>
        <v>&lt;1.5</v>
      </c>
      <c r="V804" s="48">
        <v>0.1135</v>
      </c>
      <c r="W804" s="25" t="str">
        <f t="shared" si="326"/>
        <v>0.07–0.11</v>
      </c>
      <c r="X804" s="22">
        <v>1</v>
      </c>
      <c r="Y804" s="22">
        <v>0</v>
      </c>
      <c r="Z804" s="22">
        <v>1</v>
      </c>
      <c r="AA804" s="22">
        <v>0</v>
      </c>
      <c r="AB804" s="22">
        <v>0</v>
      </c>
      <c r="AC804" s="22">
        <v>0</v>
      </c>
      <c r="AD804" s="22">
        <f t="shared" si="310"/>
        <v>2</v>
      </c>
      <c r="AE804" s="22">
        <v>4</v>
      </c>
      <c r="AF804" s="23" t="str">
        <f t="shared" si="307"/>
        <v>&gt;6000</v>
      </c>
      <c r="AG804" s="18">
        <v>7538</v>
      </c>
      <c r="AH804" s="18">
        <v>7681</v>
      </c>
      <c r="AI804" s="27">
        <f t="shared" si="315"/>
        <v>1.8792852171601305E-2</v>
      </c>
      <c r="AJ804" s="18">
        <v>8556</v>
      </c>
      <c r="AK804" s="18">
        <v>9127</v>
      </c>
      <c r="AL804" s="27">
        <f t="shared" si="316"/>
        <v>6.4604262314580996E-2</v>
      </c>
      <c r="AM804" s="18">
        <v>16094</v>
      </c>
      <c r="AN804" s="18">
        <v>16808</v>
      </c>
      <c r="AO804" s="27">
        <f t="shared" si="317"/>
        <v>4.3408431818758239E-2</v>
      </c>
      <c r="AP804" s="23" t="str">
        <f t="shared" si="274"/>
        <v>20–30</v>
      </c>
      <c r="AQ804" s="24">
        <v>24.42</v>
      </c>
      <c r="AR804" s="24">
        <v>30.68</v>
      </c>
      <c r="AS804" s="27">
        <f t="shared" si="318"/>
        <v>0.22820850781649668</v>
      </c>
      <c r="AT804" s="45">
        <v>7.0903646563814871</v>
      </c>
      <c r="AU804" s="45">
        <v>11.641264380409774</v>
      </c>
      <c r="AV804" s="46">
        <f t="shared" si="319"/>
        <v>0.4958192884354104</v>
      </c>
      <c r="AW804" s="45">
        <v>15.207103268298745</v>
      </c>
      <c r="AX804" s="45">
        <v>20.341676582579723</v>
      </c>
      <c r="AY804" s="46">
        <f t="shared" si="320"/>
        <v>0.29090917610394179</v>
      </c>
      <c r="AZ804" s="18">
        <v>184.07796000000002</v>
      </c>
      <c r="BA804" s="18">
        <v>235.65307999999999</v>
      </c>
      <c r="BB804" s="27">
        <f t="shared" si="321"/>
        <v>0.24700135998809783</v>
      </c>
      <c r="BC804" s="18">
        <v>60.66516</v>
      </c>
      <c r="BD804" s="18">
        <v>106.24982</v>
      </c>
      <c r="BE804" s="27">
        <f t="shared" si="322"/>
        <v>0.56042355074999139</v>
      </c>
      <c r="BF804" s="18">
        <v>244.74312</v>
      </c>
      <c r="BG804" s="18">
        <v>341.90289999999999</v>
      </c>
      <c r="BH804" s="27">
        <f t="shared" si="323"/>
        <v>0.3343176079227001</v>
      </c>
      <c r="BI804" s="28">
        <v>7.364705882352939</v>
      </c>
      <c r="BK804" s="49"/>
    </row>
    <row r="805" spans="1:63" ht="13.95" customHeight="1" x14ac:dyDescent="0.25">
      <c r="A805" s="22">
        <v>802</v>
      </c>
      <c r="B805" s="22">
        <v>85</v>
      </c>
      <c r="C805" s="22" t="s">
        <v>193</v>
      </c>
      <c r="D805" s="22" t="s">
        <v>61</v>
      </c>
      <c r="E805" s="23">
        <v>0.52</v>
      </c>
      <c r="F805" s="23" t="str">
        <f t="shared" si="311"/>
        <v>&gt;0.5</v>
      </c>
      <c r="G805" s="24">
        <v>8.3000000000000007</v>
      </c>
      <c r="H805" s="23" t="str">
        <f t="shared" si="312"/>
        <v>&gt;7.0</v>
      </c>
      <c r="K805" s="24">
        <v>13.8</v>
      </c>
      <c r="L805" s="23" t="str">
        <f t="shared" si="324"/>
        <v>10–20</v>
      </c>
      <c r="M805" s="18">
        <v>160</v>
      </c>
      <c r="N805" s="25" t="str">
        <f t="shared" si="313"/>
        <v>110–180</v>
      </c>
      <c r="O805" s="18">
        <v>0</v>
      </c>
      <c r="P805" s="25" t="str">
        <f t="shared" si="314"/>
        <v>&lt;26</v>
      </c>
      <c r="S805" s="22" t="s">
        <v>8</v>
      </c>
      <c r="T805" s="40">
        <v>1.7</v>
      </c>
      <c r="U805" s="25" t="str">
        <f t="shared" si="325"/>
        <v>1.5–3</v>
      </c>
      <c r="V805" s="48">
        <v>0.1135</v>
      </c>
      <c r="W805" s="25" t="str">
        <f t="shared" si="326"/>
        <v>0.07–0.11</v>
      </c>
      <c r="X805" s="22">
        <v>2</v>
      </c>
      <c r="Y805" s="22">
        <v>0</v>
      </c>
      <c r="Z805" s="22">
        <v>2</v>
      </c>
      <c r="AA805" s="22">
        <v>0</v>
      </c>
      <c r="AB805" s="22">
        <v>0</v>
      </c>
      <c r="AC805" s="22">
        <v>0</v>
      </c>
      <c r="AD805" s="22">
        <f t="shared" si="310"/>
        <v>2</v>
      </c>
      <c r="AE805" s="22">
        <v>4</v>
      </c>
      <c r="AF805" s="23" t="str">
        <f t="shared" si="307"/>
        <v>4000–6000</v>
      </c>
      <c r="AG805" s="18">
        <v>4838</v>
      </c>
      <c r="AH805" s="18">
        <v>4652</v>
      </c>
      <c r="AI805" s="27">
        <f t="shared" si="315"/>
        <v>-3.9204177531417569E-2</v>
      </c>
      <c r="AJ805" s="18">
        <v>5651</v>
      </c>
      <c r="AK805" s="18">
        <v>5382</v>
      </c>
      <c r="AL805" s="27">
        <f t="shared" si="316"/>
        <v>-4.8772468342992238E-2</v>
      </c>
      <c r="AM805" s="18">
        <v>10489</v>
      </c>
      <c r="AN805" s="18">
        <v>10034</v>
      </c>
      <c r="AO805" s="27">
        <f t="shared" si="317"/>
        <v>-4.4347762917405623E-2</v>
      </c>
      <c r="AP805" s="23" t="str">
        <f t="shared" si="274"/>
        <v>&gt;40</v>
      </c>
      <c r="AQ805" s="24">
        <v>41.17</v>
      </c>
      <c r="AR805" s="24">
        <v>53.88</v>
      </c>
      <c r="AS805" s="27">
        <f t="shared" si="318"/>
        <v>0.26904951576034997</v>
      </c>
      <c r="AT805" s="45">
        <v>11.640322066890818</v>
      </c>
      <c r="AU805" s="45">
        <v>42.115462653288745</v>
      </c>
      <c r="AV805" s="46">
        <f t="shared" si="319"/>
        <v>1.2859398462848166</v>
      </c>
      <c r="AW805" s="45">
        <v>25.26074172943083</v>
      </c>
      <c r="AX805" s="45">
        <v>47.569780745465422</v>
      </c>
      <c r="AY805" s="46">
        <f t="shared" si="320"/>
        <v>0.63294622105596154</v>
      </c>
      <c r="AZ805" s="18">
        <v>199.18046000000001</v>
      </c>
      <c r="BA805" s="18">
        <v>250.64976000000001</v>
      </c>
      <c r="BB805" s="27">
        <f t="shared" si="321"/>
        <v>0.22984533822893238</v>
      </c>
      <c r="BC805" s="18">
        <v>65.77946</v>
      </c>
      <c r="BD805" s="18">
        <v>226.66542000000001</v>
      </c>
      <c r="BE805" s="27">
        <f t="shared" si="322"/>
        <v>1.2371673779418246</v>
      </c>
      <c r="BF805" s="18">
        <v>264.95992000000001</v>
      </c>
      <c r="BG805" s="18">
        <v>477.31518000000005</v>
      </c>
      <c r="BH805" s="27">
        <f t="shared" si="323"/>
        <v>0.58859845813855582</v>
      </c>
      <c r="BI805" s="28">
        <v>7.4764705882352951</v>
      </c>
      <c r="BK805" s="49"/>
    </row>
    <row r="806" spans="1:63" ht="13.95" customHeight="1" x14ac:dyDescent="0.25">
      <c r="A806" s="22">
        <v>803</v>
      </c>
      <c r="B806" s="22">
        <v>85</v>
      </c>
      <c r="C806" s="22" t="s">
        <v>193</v>
      </c>
      <c r="D806" s="22" t="s">
        <v>61</v>
      </c>
      <c r="E806" s="23">
        <v>0.52</v>
      </c>
      <c r="F806" s="23" t="str">
        <f t="shared" si="311"/>
        <v>&gt;0.5</v>
      </c>
      <c r="G806" s="24">
        <v>8.3000000000000007</v>
      </c>
      <c r="H806" s="23" t="str">
        <f t="shared" si="312"/>
        <v>&gt;7.0</v>
      </c>
      <c r="K806" s="24">
        <v>13.8</v>
      </c>
      <c r="L806" s="23" t="str">
        <f t="shared" si="324"/>
        <v>10–20</v>
      </c>
      <c r="M806" s="18">
        <v>160</v>
      </c>
      <c r="N806" s="25" t="str">
        <f t="shared" si="313"/>
        <v>110–180</v>
      </c>
      <c r="O806" s="18">
        <v>22</v>
      </c>
      <c r="P806" s="25" t="str">
        <f t="shared" si="314"/>
        <v>&lt;26</v>
      </c>
      <c r="S806" s="22" t="s">
        <v>8</v>
      </c>
      <c r="T806" s="40">
        <v>1.7</v>
      </c>
      <c r="U806" s="25" t="str">
        <f t="shared" si="325"/>
        <v>1.5–3</v>
      </c>
      <c r="V806" s="48">
        <v>0.1135</v>
      </c>
      <c r="W806" s="25" t="str">
        <f t="shared" si="326"/>
        <v>0.07–0.11</v>
      </c>
      <c r="X806" s="22">
        <v>2</v>
      </c>
      <c r="Y806" s="22">
        <v>0</v>
      </c>
      <c r="Z806" s="22">
        <v>2</v>
      </c>
      <c r="AA806" s="22">
        <v>0</v>
      </c>
      <c r="AB806" s="22">
        <v>0</v>
      </c>
      <c r="AC806" s="22">
        <v>0</v>
      </c>
      <c r="AD806" s="22">
        <f t="shared" si="310"/>
        <v>2</v>
      </c>
      <c r="AE806" s="22">
        <v>4</v>
      </c>
      <c r="AF806" s="23" t="str">
        <f t="shared" si="307"/>
        <v>&gt;6000</v>
      </c>
      <c r="AG806" s="18">
        <v>6353</v>
      </c>
      <c r="AH806" s="18">
        <v>6180</v>
      </c>
      <c r="AI806" s="27">
        <f t="shared" si="315"/>
        <v>-2.7608870814796786E-2</v>
      </c>
      <c r="AJ806" s="18">
        <v>7277</v>
      </c>
      <c r="AK806" s="18">
        <v>6877</v>
      </c>
      <c r="AL806" s="27">
        <f t="shared" si="316"/>
        <v>-5.6536179027250312E-2</v>
      </c>
      <c r="AM806" s="18">
        <v>13630</v>
      </c>
      <c r="AN806" s="18">
        <v>13057</v>
      </c>
      <c r="AO806" s="27">
        <f t="shared" si="317"/>
        <v>-4.2948857282539721E-2</v>
      </c>
      <c r="AP806" s="23" t="str">
        <f t="shared" si="274"/>
        <v>30–40</v>
      </c>
      <c r="AQ806" s="24">
        <v>33.15</v>
      </c>
      <c r="AR806" s="24">
        <v>45.21</v>
      </c>
      <c r="AS806" s="27">
        <f t="shared" si="318"/>
        <v>0.31027558467464228</v>
      </c>
      <c r="AT806" s="45">
        <v>8.3499986258073378</v>
      </c>
      <c r="AU806" s="45">
        <v>33.947971499200229</v>
      </c>
      <c r="AV806" s="46">
        <f t="shared" si="319"/>
        <v>1.4025677282754756</v>
      </c>
      <c r="AW806" s="45">
        <v>19.909382978723404</v>
      </c>
      <c r="AX806" s="45">
        <v>39.278394730795739</v>
      </c>
      <c r="AY806" s="46">
        <f t="shared" si="320"/>
        <v>0.67948348823419147</v>
      </c>
      <c r="AZ806" s="18">
        <v>210.60194999999999</v>
      </c>
      <c r="BA806" s="18">
        <v>279.39779999999996</v>
      </c>
      <c r="BB806" s="27">
        <f t="shared" si="321"/>
        <v>0.28266671385984532</v>
      </c>
      <c r="BC806" s="18">
        <v>60.76294</v>
      </c>
      <c r="BD806" s="18">
        <v>233.46019999999999</v>
      </c>
      <c r="BE806" s="27">
        <f t="shared" si="322"/>
        <v>1.3460315492482251</v>
      </c>
      <c r="BF806" s="18">
        <v>271.36489</v>
      </c>
      <c r="BG806" s="18">
        <v>512.85799999999995</v>
      </c>
      <c r="BH806" s="27">
        <f t="shared" si="323"/>
        <v>0.63653463095165175</v>
      </c>
      <c r="BI806" s="28">
        <v>7.094117647058825</v>
      </c>
      <c r="BK806" s="49"/>
    </row>
    <row r="807" spans="1:63" ht="13.95" customHeight="1" x14ac:dyDescent="0.25">
      <c r="A807" s="22">
        <v>804</v>
      </c>
      <c r="B807" s="22">
        <v>85</v>
      </c>
      <c r="C807" s="22" t="s">
        <v>193</v>
      </c>
      <c r="D807" s="22" t="s">
        <v>61</v>
      </c>
      <c r="E807" s="23">
        <v>0.52</v>
      </c>
      <c r="F807" s="23" t="str">
        <f t="shared" si="311"/>
        <v>&gt;0.5</v>
      </c>
      <c r="G807" s="24">
        <v>8.3000000000000007</v>
      </c>
      <c r="H807" s="23" t="str">
        <f t="shared" si="312"/>
        <v>&gt;7.0</v>
      </c>
      <c r="K807" s="24">
        <v>13.8</v>
      </c>
      <c r="L807" s="23" t="str">
        <f t="shared" si="324"/>
        <v>10–20</v>
      </c>
      <c r="M807" s="18">
        <v>160</v>
      </c>
      <c r="N807" s="25" t="str">
        <f t="shared" si="313"/>
        <v>110–180</v>
      </c>
      <c r="O807" s="18">
        <v>44</v>
      </c>
      <c r="P807" s="25" t="str">
        <f t="shared" si="314"/>
        <v>26–44</v>
      </c>
      <c r="S807" s="22" t="s">
        <v>8</v>
      </c>
      <c r="T807" s="40">
        <v>1.7</v>
      </c>
      <c r="U807" s="25" t="str">
        <f t="shared" si="325"/>
        <v>1.5–3</v>
      </c>
      <c r="V807" s="48">
        <v>0.1135</v>
      </c>
      <c r="W807" s="25" t="str">
        <f t="shared" si="326"/>
        <v>0.07–0.11</v>
      </c>
      <c r="X807" s="22">
        <v>2</v>
      </c>
      <c r="Y807" s="22">
        <v>0</v>
      </c>
      <c r="Z807" s="22">
        <v>2</v>
      </c>
      <c r="AA807" s="22">
        <v>0</v>
      </c>
      <c r="AB807" s="22">
        <v>0</v>
      </c>
      <c r="AC807" s="22">
        <v>0</v>
      </c>
      <c r="AD807" s="22">
        <f t="shared" si="310"/>
        <v>2</v>
      </c>
      <c r="AE807" s="22">
        <v>4</v>
      </c>
      <c r="AF807" s="23" t="str">
        <f t="shared" si="307"/>
        <v>&gt;6000</v>
      </c>
      <c r="AG807" s="18">
        <v>6242</v>
      </c>
      <c r="AH807" s="18">
        <v>6609</v>
      </c>
      <c r="AI807" s="27">
        <f t="shared" si="315"/>
        <v>5.7131712639727987E-2</v>
      </c>
      <c r="AJ807" s="18">
        <v>7393</v>
      </c>
      <c r="AK807" s="18">
        <v>7413</v>
      </c>
      <c r="AL807" s="27">
        <f t="shared" si="316"/>
        <v>2.701609099619758E-3</v>
      </c>
      <c r="AM807" s="18">
        <v>13635</v>
      </c>
      <c r="AN807" s="18">
        <v>14022</v>
      </c>
      <c r="AO807" s="27">
        <f t="shared" si="317"/>
        <v>2.7987508487224155E-2</v>
      </c>
      <c r="AP807" s="23" t="str">
        <f t="shared" si="274"/>
        <v>20–30</v>
      </c>
      <c r="AQ807" s="24">
        <v>29.93</v>
      </c>
      <c r="AR807" s="24">
        <v>42.32</v>
      </c>
      <c r="AS807" s="27">
        <f t="shared" si="318"/>
        <v>0.34639846568543636</v>
      </c>
      <c r="AT807" s="45">
        <v>8.0252996077370486</v>
      </c>
      <c r="AU807" s="45">
        <v>39.049496829893435</v>
      </c>
      <c r="AV807" s="46">
        <f t="shared" si="319"/>
        <v>1.5822309883080385</v>
      </c>
      <c r="AW807" s="45">
        <v>18.053105977264394</v>
      </c>
      <c r="AX807" s="45">
        <v>40.590985594066467</v>
      </c>
      <c r="AY807" s="46">
        <f t="shared" si="320"/>
        <v>0.81022826597444941</v>
      </c>
      <c r="AZ807" s="18">
        <v>186.82306</v>
      </c>
      <c r="BA807" s="18">
        <v>279.69288</v>
      </c>
      <c r="BB807" s="27">
        <f t="shared" si="321"/>
        <v>0.40353017832516447</v>
      </c>
      <c r="BC807" s="18">
        <v>59.331040000000002</v>
      </c>
      <c r="BD807" s="18">
        <v>289.47392000000002</v>
      </c>
      <c r="BE807" s="27">
        <f t="shared" si="322"/>
        <v>1.584932597407658</v>
      </c>
      <c r="BF807" s="18">
        <v>246.1541</v>
      </c>
      <c r="BG807" s="18">
        <v>569.16680000000008</v>
      </c>
      <c r="BH807" s="27">
        <f t="shared" si="323"/>
        <v>0.83821577446167361</v>
      </c>
      <c r="BI807" s="28">
        <v>7.2882352941176478</v>
      </c>
      <c r="BK807" s="49"/>
    </row>
    <row r="808" spans="1:63" ht="13.95" customHeight="1" x14ac:dyDescent="0.25">
      <c r="A808" s="22">
        <v>805</v>
      </c>
      <c r="B808" s="22">
        <v>85</v>
      </c>
      <c r="C808" s="22" t="s">
        <v>193</v>
      </c>
      <c r="D808" s="22" t="s">
        <v>61</v>
      </c>
      <c r="E808" s="23">
        <v>0.52</v>
      </c>
      <c r="F808" s="23" t="str">
        <f t="shared" si="311"/>
        <v>&gt;0.5</v>
      </c>
      <c r="G808" s="24">
        <v>8.3000000000000007</v>
      </c>
      <c r="H808" s="23" t="str">
        <f t="shared" si="312"/>
        <v>&gt;7.0</v>
      </c>
      <c r="K808" s="24">
        <v>13.8</v>
      </c>
      <c r="L808" s="23" t="str">
        <f t="shared" si="324"/>
        <v>10–20</v>
      </c>
      <c r="M808" s="18">
        <v>160</v>
      </c>
      <c r="N808" s="25" t="str">
        <f t="shared" si="313"/>
        <v>110–180</v>
      </c>
      <c r="O808" s="18">
        <v>66</v>
      </c>
      <c r="P808" s="25" t="str">
        <f t="shared" si="314"/>
        <v>&gt;44</v>
      </c>
      <c r="S808" s="22" t="s">
        <v>8</v>
      </c>
      <c r="T808" s="40">
        <v>1.7</v>
      </c>
      <c r="U808" s="25" t="str">
        <f t="shared" si="325"/>
        <v>1.5–3</v>
      </c>
      <c r="V808" s="48">
        <v>0.1135</v>
      </c>
      <c r="W808" s="25" t="str">
        <f t="shared" si="326"/>
        <v>0.07–0.11</v>
      </c>
      <c r="X808" s="22">
        <v>2</v>
      </c>
      <c r="Y808" s="22">
        <v>0</v>
      </c>
      <c r="Z808" s="22">
        <v>2</v>
      </c>
      <c r="AA808" s="22">
        <v>0</v>
      </c>
      <c r="AB808" s="22">
        <v>0</v>
      </c>
      <c r="AC808" s="22">
        <v>0</v>
      </c>
      <c r="AD808" s="22">
        <f t="shared" si="310"/>
        <v>2</v>
      </c>
      <c r="AE808" s="22">
        <v>4</v>
      </c>
      <c r="AF808" s="23" t="str">
        <f t="shared" si="307"/>
        <v>&gt;6000</v>
      </c>
      <c r="AG808" s="18">
        <v>7163</v>
      </c>
      <c r="AH808" s="18">
        <v>6520</v>
      </c>
      <c r="AI808" s="27">
        <f t="shared" si="315"/>
        <v>-9.4054511693752535E-2</v>
      </c>
      <c r="AJ808" s="18">
        <v>8032</v>
      </c>
      <c r="AK808" s="18">
        <v>7381</v>
      </c>
      <c r="AL808" s="27">
        <f t="shared" si="316"/>
        <v>-8.4524432161458052E-2</v>
      </c>
      <c r="AM808" s="18">
        <v>15195</v>
      </c>
      <c r="AN808" s="18">
        <v>13901</v>
      </c>
      <c r="AO808" s="27">
        <f t="shared" si="317"/>
        <v>-8.9005646373800762E-2</v>
      </c>
      <c r="AP808" s="23" t="str">
        <f t="shared" si="274"/>
        <v>20–30</v>
      </c>
      <c r="AQ808" s="24">
        <v>26.92</v>
      </c>
      <c r="AR808" s="24">
        <v>39.5</v>
      </c>
      <c r="AS808" s="27">
        <f t="shared" si="318"/>
        <v>0.38343116713054903</v>
      </c>
      <c r="AT808" s="45">
        <v>7.6886653386454178</v>
      </c>
      <c r="AU808" s="45">
        <v>33.485096870342772</v>
      </c>
      <c r="AV808" s="46">
        <f t="shared" si="319"/>
        <v>1.4713532598940977</v>
      </c>
      <c r="AW808" s="45">
        <v>16.754413951957883</v>
      </c>
      <c r="AX808" s="45">
        <v>36.306272930005036</v>
      </c>
      <c r="AY808" s="46">
        <f t="shared" si="320"/>
        <v>0.77332879125456511</v>
      </c>
      <c r="AZ808" s="18">
        <v>192.82796000000002</v>
      </c>
      <c r="BA808" s="18">
        <v>257.54000000000002</v>
      </c>
      <c r="BB808" s="27">
        <f t="shared" si="321"/>
        <v>0.28937665543679647</v>
      </c>
      <c r="BC808" s="18">
        <v>61.755359999999996</v>
      </c>
      <c r="BD808" s="18">
        <v>247.15350000000001</v>
      </c>
      <c r="BE808" s="27">
        <f t="shared" si="322"/>
        <v>1.3868288277326397</v>
      </c>
      <c r="BF808" s="18">
        <v>254.58332000000001</v>
      </c>
      <c r="BG808" s="18">
        <v>504.69350000000009</v>
      </c>
      <c r="BH808" s="27">
        <f t="shared" si="323"/>
        <v>0.6843231448807644</v>
      </c>
      <c r="BI808" s="28">
        <v>7.3999999999999995</v>
      </c>
      <c r="BK808" s="49"/>
    </row>
    <row r="809" spans="1:63" ht="13.95" customHeight="1" x14ac:dyDescent="0.25">
      <c r="A809" s="22">
        <v>806</v>
      </c>
      <c r="B809" s="22">
        <v>85</v>
      </c>
      <c r="C809" s="22" t="s">
        <v>193</v>
      </c>
      <c r="D809" s="22" t="s">
        <v>61</v>
      </c>
      <c r="E809" s="23">
        <v>0.52</v>
      </c>
      <c r="F809" s="23" t="str">
        <f t="shared" si="311"/>
        <v>&gt;0.5</v>
      </c>
      <c r="G809" s="24">
        <v>8.3000000000000007</v>
      </c>
      <c r="H809" s="23" t="str">
        <f t="shared" si="312"/>
        <v>&gt;7.0</v>
      </c>
      <c r="K809" s="24">
        <v>13.8</v>
      </c>
      <c r="L809" s="23" t="str">
        <f t="shared" si="324"/>
        <v>10–20</v>
      </c>
      <c r="M809" s="18">
        <v>160</v>
      </c>
      <c r="N809" s="25" t="str">
        <f t="shared" si="313"/>
        <v>110–180</v>
      </c>
      <c r="O809" s="18">
        <v>88</v>
      </c>
      <c r="P809" s="25" t="str">
        <f t="shared" si="314"/>
        <v>&gt;44</v>
      </c>
      <c r="S809" s="22" t="s">
        <v>8</v>
      </c>
      <c r="T809" s="40">
        <v>1.7</v>
      </c>
      <c r="U809" s="25" t="str">
        <f t="shared" si="325"/>
        <v>1.5–3</v>
      </c>
      <c r="V809" s="48">
        <v>0.1135</v>
      </c>
      <c r="W809" s="25" t="str">
        <f t="shared" si="326"/>
        <v>0.07–0.11</v>
      </c>
      <c r="X809" s="22">
        <v>2</v>
      </c>
      <c r="Y809" s="22">
        <v>0</v>
      </c>
      <c r="Z809" s="22">
        <v>2</v>
      </c>
      <c r="AA809" s="22">
        <v>0</v>
      </c>
      <c r="AB809" s="22">
        <v>0</v>
      </c>
      <c r="AC809" s="22">
        <v>0</v>
      </c>
      <c r="AD809" s="22">
        <f t="shared" si="310"/>
        <v>2</v>
      </c>
      <c r="AE809" s="22">
        <v>4</v>
      </c>
      <c r="AF809" s="23" t="str">
        <f t="shared" si="307"/>
        <v>&gt;6000</v>
      </c>
      <c r="AG809" s="18">
        <v>7538</v>
      </c>
      <c r="AH809" s="18">
        <v>7393</v>
      </c>
      <c r="AI809" s="27">
        <f t="shared" si="315"/>
        <v>-1.9423288269980712E-2</v>
      </c>
      <c r="AJ809" s="18">
        <v>8556</v>
      </c>
      <c r="AK809" s="18">
        <v>8502</v>
      </c>
      <c r="AL809" s="27">
        <f t="shared" si="316"/>
        <v>-6.3313612835608239E-3</v>
      </c>
      <c r="AM809" s="18">
        <v>16094</v>
      </c>
      <c r="AN809" s="18">
        <v>15895</v>
      </c>
      <c r="AO809" s="27">
        <f t="shared" si="317"/>
        <v>-1.2441937361175062E-2</v>
      </c>
      <c r="AP809" s="23" t="str">
        <f t="shared" si="274"/>
        <v>20–30</v>
      </c>
      <c r="AQ809" s="24">
        <v>24.42</v>
      </c>
      <c r="AR809" s="24">
        <v>36.19</v>
      </c>
      <c r="AS809" s="27">
        <f t="shared" si="318"/>
        <v>0.39338036889309225</v>
      </c>
      <c r="AT809" s="45">
        <v>7.0903646563814871</v>
      </c>
      <c r="AU809" s="45">
        <v>29.59296636085627</v>
      </c>
      <c r="AV809" s="46">
        <f t="shared" si="319"/>
        <v>1.4287999384338712</v>
      </c>
      <c r="AW809" s="45">
        <v>15.207103268298745</v>
      </c>
      <c r="AX809" s="45">
        <v>32.661344447939605</v>
      </c>
      <c r="AY809" s="46">
        <f t="shared" si="320"/>
        <v>0.76442961269073229</v>
      </c>
      <c r="AZ809" s="18">
        <v>184.07796000000002</v>
      </c>
      <c r="BA809" s="18">
        <v>267.55266999999998</v>
      </c>
      <c r="BB809" s="27">
        <f t="shared" si="321"/>
        <v>0.37395708062311156</v>
      </c>
      <c r="BC809" s="18">
        <v>60.66516</v>
      </c>
      <c r="BD809" s="18">
        <v>251.5994</v>
      </c>
      <c r="BE809" s="27">
        <f t="shared" si="322"/>
        <v>1.4224685771503105</v>
      </c>
      <c r="BF809" s="18">
        <v>244.74312</v>
      </c>
      <c r="BG809" s="18">
        <v>519.15206999999998</v>
      </c>
      <c r="BH809" s="27">
        <f t="shared" si="323"/>
        <v>0.75198767532955713</v>
      </c>
      <c r="BI809" s="28">
        <v>6.9235294117647035</v>
      </c>
      <c r="BK809" s="49"/>
    </row>
    <row r="810" spans="1:63" ht="13.95" customHeight="1" x14ac:dyDescent="0.25">
      <c r="A810" s="22">
        <v>807</v>
      </c>
      <c r="B810" s="22">
        <v>85</v>
      </c>
      <c r="C810" s="22" t="s">
        <v>193</v>
      </c>
      <c r="D810" s="22" t="s">
        <v>61</v>
      </c>
      <c r="E810" s="23">
        <v>0.52</v>
      </c>
      <c r="F810" s="23" t="str">
        <f t="shared" si="311"/>
        <v>&gt;0.5</v>
      </c>
      <c r="G810" s="24">
        <v>8.3000000000000007</v>
      </c>
      <c r="H810" s="23" t="str">
        <f t="shared" si="312"/>
        <v>&gt;7.0</v>
      </c>
      <c r="K810" s="24">
        <v>13.8</v>
      </c>
      <c r="L810" s="23" t="str">
        <f t="shared" si="324"/>
        <v>10–20</v>
      </c>
      <c r="M810" s="18">
        <v>160</v>
      </c>
      <c r="N810" s="25" t="str">
        <f t="shared" si="313"/>
        <v>110–180</v>
      </c>
      <c r="O810" s="18">
        <v>0</v>
      </c>
      <c r="P810" s="25" t="str">
        <f t="shared" si="314"/>
        <v>&lt;26</v>
      </c>
      <c r="S810" s="22" t="s">
        <v>8</v>
      </c>
      <c r="T810" s="40">
        <v>2.54</v>
      </c>
      <c r="U810" s="25" t="str">
        <f t="shared" si="325"/>
        <v>1.5–3</v>
      </c>
      <c r="V810" s="48">
        <v>0.1135</v>
      </c>
      <c r="W810" s="25" t="str">
        <f t="shared" si="326"/>
        <v>0.07–0.11</v>
      </c>
      <c r="X810" s="22">
        <v>3</v>
      </c>
      <c r="Y810" s="22">
        <v>0</v>
      </c>
      <c r="Z810" s="22">
        <v>3</v>
      </c>
      <c r="AA810" s="22">
        <v>0</v>
      </c>
      <c r="AB810" s="22">
        <v>0</v>
      </c>
      <c r="AC810" s="22">
        <v>0</v>
      </c>
      <c r="AD810" s="22">
        <f t="shared" si="310"/>
        <v>2</v>
      </c>
      <c r="AE810" s="22">
        <v>4</v>
      </c>
      <c r="AF810" s="23" t="str">
        <f t="shared" si="307"/>
        <v>4000–6000</v>
      </c>
      <c r="AG810" s="18">
        <v>4838</v>
      </c>
      <c r="AH810" s="18">
        <v>4740</v>
      </c>
      <c r="AI810" s="27">
        <f t="shared" si="315"/>
        <v>-2.0464276480850432E-2</v>
      </c>
      <c r="AJ810" s="18">
        <v>5651</v>
      </c>
      <c r="AK810" s="18">
        <v>5479</v>
      </c>
      <c r="AL810" s="27">
        <f t="shared" si="316"/>
        <v>-3.0909918091427555E-2</v>
      </c>
      <c r="AM810" s="18">
        <v>10489</v>
      </c>
      <c r="AN810" s="18">
        <v>10219</v>
      </c>
      <c r="AO810" s="27">
        <f t="shared" si="317"/>
        <v>-2.6078356349394829E-2</v>
      </c>
      <c r="AP810" s="23" t="str">
        <f t="shared" si="274"/>
        <v>&gt;40</v>
      </c>
      <c r="AQ810" s="24">
        <v>41.17</v>
      </c>
      <c r="AR810" s="24">
        <v>59.63</v>
      </c>
      <c r="AS810" s="27">
        <f t="shared" si="318"/>
        <v>0.37044896735320121</v>
      </c>
      <c r="AT810" s="45">
        <v>11.640322066890818</v>
      </c>
      <c r="AU810" s="45">
        <v>79.406515787552465</v>
      </c>
      <c r="AV810" s="46">
        <f t="shared" si="319"/>
        <v>1.9201053168042566</v>
      </c>
      <c r="AW810" s="45">
        <v>25.26074172943083</v>
      </c>
      <c r="AX810" s="45">
        <v>70.233339857128882</v>
      </c>
      <c r="AY810" s="46">
        <f t="shared" si="320"/>
        <v>1.0225716447444686</v>
      </c>
      <c r="AZ810" s="18">
        <v>199.18046000000001</v>
      </c>
      <c r="BA810" s="18">
        <v>282.64620000000002</v>
      </c>
      <c r="BB810" s="27">
        <f t="shared" si="321"/>
        <v>0.3499846908723509</v>
      </c>
      <c r="BC810" s="18">
        <v>65.77946</v>
      </c>
      <c r="BD810" s="18">
        <v>435.06829999999997</v>
      </c>
      <c r="BE810" s="27">
        <f t="shared" si="322"/>
        <v>1.8891953987128292</v>
      </c>
      <c r="BF810" s="18">
        <v>264.95992000000001</v>
      </c>
      <c r="BG810" s="18">
        <v>717.71450000000004</v>
      </c>
      <c r="BH810" s="27">
        <f t="shared" si="323"/>
        <v>0.99649328839507356</v>
      </c>
      <c r="BI810" s="28">
        <v>7.2677165354330713</v>
      </c>
      <c r="BK810" s="49"/>
    </row>
    <row r="811" spans="1:63" ht="13.95" customHeight="1" x14ac:dyDescent="0.25">
      <c r="A811" s="22">
        <v>808</v>
      </c>
      <c r="B811" s="22">
        <v>85</v>
      </c>
      <c r="C811" s="22" t="s">
        <v>193</v>
      </c>
      <c r="D811" s="22" t="s">
        <v>61</v>
      </c>
      <c r="E811" s="23">
        <v>0.52</v>
      </c>
      <c r="F811" s="23" t="str">
        <f t="shared" si="311"/>
        <v>&gt;0.5</v>
      </c>
      <c r="G811" s="24">
        <v>8.3000000000000007</v>
      </c>
      <c r="H811" s="23" t="str">
        <f t="shared" si="312"/>
        <v>&gt;7.0</v>
      </c>
      <c r="K811" s="24">
        <v>13.8</v>
      </c>
      <c r="L811" s="23" t="str">
        <f t="shared" si="324"/>
        <v>10–20</v>
      </c>
      <c r="M811" s="18">
        <v>160</v>
      </c>
      <c r="N811" s="25" t="str">
        <f t="shared" si="313"/>
        <v>110–180</v>
      </c>
      <c r="O811" s="18">
        <v>22</v>
      </c>
      <c r="P811" s="25" t="str">
        <f t="shared" si="314"/>
        <v>&lt;26</v>
      </c>
      <c r="S811" s="22" t="s">
        <v>8</v>
      </c>
      <c r="T811" s="40">
        <v>2.54</v>
      </c>
      <c r="U811" s="25" t="str">
        <f t="shared" si="325"/>
        <v>1.5–3</v>
      </c>
      <c r="V811" s="48">
        <v>0.1135</v>
      </c>
      <c r="W811" s="25" t="str">
        <f t="shared" si="326"/>
        <v>0.07–0.11</v>
      </c>
      <c r="X811" s="22">
        <v>3</v>
      </c>
      <c r="Y811" s="22">
        <v>0</v>
      </c>
      <c r="Z811" s="22">
        <v>3</v>
      </c>
      <c r="AA811" s="22">
        <v>0</v>
      </c>
      <c r="AB811" s="22">
        <v>0</v>
      </c>
      <c r="AC811" s="22">
        <v>0</v>
      </c>
      <c r="AD811" s="22">
        <f t="shared" si="310"/>
        <v>2</v>
      </c>
      <c r="AE811" s="22">
        <v>4</v>
      </c>
      <c r="AF811" s="23" t="str">
        <f t="shared" si="307"/>
        <v>&gt;6000</v>
      </c>
      <c r="AG811" s="18">
        <v>6353</v>
      </c>
      <c r="AH811" s="18">
        <v>5524</v>
      </c>
      <c r="AI811" s="27">
        <f t="shared" si="315"/>
        <v>-0.13982490673735057</v>
      </c>
      <c r="AJ811" s="18">
        <v>7277</v>
      </c>
      <c r="AK811" s="18">
        <v>6602</v>
      </c>
      <c r="AL811" s="27">
        <f t="shared" si="316"/>
        <v>-9.7346055933948114E-2</v>
      </c>
      <c r="AM811" s="18">
        <v>13630</v>
      </c>
      <c r="AN811" s="18">
        <v>12126</v>
      </c>
      <c r="AO811" s="27">
        <f t="shared" si="317"/>
        <v>-0.11692133805890229</v>
      </c>
      <c r="AP811" s="23" t="str">
        <f t="shared" ref="AP811:AP829" si="327">IF(AQ811&gt;40,"&gt;40",IF(AQ811&gt;30,"30–40",IF(AQ811&gt;20,"20–30","&lt;20")))</f>
        <v>30–40</v>
      </c>
      <c r="AQ811" s="24">
        <v>33.15</v>
      </c>
      <c r="AR811" s="24">
        <v>53.33</v>
      </c>
      <c r="AS811" s="27">
        <f t="shared" si="318"/>
        <v>0.47545630798063937</v>
      </c>
      <c r="AT811" s="45"/>
      <c r="AU811" s="45"/>
      <c r="AV811" s="46"/>
      <c r="AW811" s="45">
        <v>19.909382978723404</v>
      </c>
      <c r="AX811" s="45">
        <v>75.18236681510804</v>
      </c>
      <c r="AY811" s="46">
        <f t="shared" si="320"/>
        <v>1.3287255925437977</v>
      </c>
      <c r="AZ811" s="18">
        <v>210.60194999999999</v>
      </c>
      <c r="BA811" s="18">
        <v>294.59492</v>
      </c>
      <c r="BB811" s="27">
        <f t="shared" si="321"/>
        <v>0.33563140124328894</v>
      </c>
      <c r="BF811" s="18">
        <v>271.36489</v>
      </c>
      <c r="BG811" s="18">
        <v>911.66138000000001</v>
      </c>
      <c r="BH811" s="27">
        <f t="shared" si="323"/>
        <v>1.2118042544848955</v>
      </c>
      <c r="BI811" s="28">
        <v>7.9448818897637796</v>
      </c>
      <c r="BK811" s="49"/>
    </row>
    <row r="812" spans="1:63" ht="13.95" customHeight="1" x14ac:dyDescent="0.25">
      <c r="A812" s="22">
        <v>809</v>
      </c>
      <c r="B812" s="22">
        <v>85</v>
      </c>
      <c r="C812" s="22" t="s">
        <v>193</v>
      </c>
      <c r="D812" s="22" t="s">
        <v>61</v>
      </c>
      <c r="E812" s="23">
        <v>0.52</v>
      </c>
      <c r="F812" s="23" t="str">
        <f t="shared" si="311"/>
        <v>&gt;0.5</v>
      </c>
      <c r="G812" s="24">
        <v>8.3000000000000007</v>
      </c>
      <c r="H812" s="23" t="str">
        <f t="shared" si="312"/>
        <v>&gt;7.0</v>
      </c>
      <c r="K812" s="24">
        <v>13.8</v>
      </c>
      <c r="L812" s="23" t="str">
        <f t="shared" si="324"/>
        <v>10–20</v>
      </c>
      <c r="M812" s="18">
        <v>160</v>
      </c>
      <c r="N812" s="25" t="str">
        <f t="shared" si="313"/>
        <v>110–180</v>
      </c>
      <c r="O812" s="18">
        <v>44</v>
      </c>
      <c r="P812" s="25" t="str">
        <f t="shared" si="314"/>
        <v>26–44</v>
      </c>
      <c r="S812" s="22" t="s">
        <v>8</v>
      </c>
      <c r="T812" s="40">
        <v>2.54</v>
      </c>
      <c r="U812" s="25" t="str">
        <f t="shared" si="325"/>
        <v>1.5–3</v>
      </c>
      <c r="V812" s="48">
        <v>0.1135</v>
      </c>
      <c r="W812" s="25" t="str">
        <f t="shared" si="326"/>
        <v>0.07–0.11</v>
      </c>
      <c r="X812" s="22">
        <v>3</v>
      </c>
      <c r="Y812" s="22">
        <v>0</v>
      </c>
      <c r="Z812" s="22">
        <v>3</v>
      </c>
      <c r="AA812" s="22">
        <v>0</v>
      </c>
      <c r="AB812" s="22">
        <v>0</v>
      </c>
      <c r="AC812" s="22">
        <v>0</v>
      </c>
      <c r="AD812" s="22">
        <f t="shared" si="310"/>
        <v>2</v>
      </c>
      <c r="AE812" s="22">
        <v>4</v>
      </c>
      <c r="AF812" s="23" t="str">
        <f t="shared" si="307"/>
        <v>&gt;6000</v>
      </c>
      <c r="AG812" s="18">
        <v>6242</v>
      </c>
      <c r="AH812" s="18">
        <v>6617</v>
      </c>
      <c r="AI812" s="27">
        <f t="shared" si="315"/>
        <v>5.8341451181334769E-2</v>
      </c>
      <c r="AJ812" s="18">
        <v>7393</v>
      </c>
      <c r="AK812" s="18">
        <v>7272</v>
      </c>
      <c r="AL812" s="27">
        <f t="shared" si="316"/>
        <v>-1.6502249699785344E-2</v>
      </c>
      <c r="AM812" s="18">
        <v>13635</v>
      </c>
      <c r="AN812" s="18">
        <v>13889</v>
      </c>
      <c r="AO812" s="27">
        <f t="shared" si="317"/>
        <v>1.8457143636530119E-2</v>
      </c>
      <c r="AP812" s="23" t="str">
        <f t="shared" si="327"/>
        <v>20–30</v>
      </c>
      <c r="AQ812" s="24">
        <v>29.93</v>
      </c>
      <c r="AR812" s="24">
        <v>50.86</v>
      </c>
      <c r="AS812" s="27">
        <f t="shared" si="318"/>
        <v>0.53021543812936611</v>
      </c>
      <c r="AT812" s="45"/>
      <c r="AU812" s="45"/>
      <c r="AV812" s="46"/>
      <c r="AW812" s="45">
        <v>18.053105977264394</v>
      </c>
      <c r="AX812" s="45">
        <v>72.680292317661468</v>
      </c>
      <c r="AY812" s="46">
        <f t="shared" si="320"/>
        <v>1.3927525192238184</v>
      </c>
      <c r="AZ812" s="18">
        <v>186.82306</v>
      </c>
      <c r="BA812" s="18">
        <v>336.54061999999999</v>
      </c>
      <c r="BB812" s="27">
        <f t="shared" si="321"/>
        <v>0.58855688931070071</v>
      </c>
      <c r="BF812" s="18">
        <v>246.1541</v>
      </c>
      <c r="BG812" s="18">
        <v>1009.45658</v>
      </c>
      <c r="BH812" s="27">
        <f t="shared" si="323"/>
        <v>1.4112096628603483</v>
      </c>
      <c r="BI812" s="28">
        <v>8.2401574803149611</v>
      </c>
      <c r="BK812" s="49"/>
    </row>
    <row r="813" spans="1:63" ht="13.95" customHeight="1" x14ac:dyDescent="0.25">
      <c r="A813" s="22">
        <v>810</v>
      </c>
      <c r="B813" s="22">
        <v>85</v>
      </c>
      <c r="C813" s="22" t="s">
        <v>193</v>
      </c>
      <c r="D813" s="22" t="s">
        <v>61</v>
      </c>
      <c r="E813" s="23">
        <v>0.52</v>
      </c>
      <c r="F813" s="23" t="str">
        <f t="shared" si="311"/>
        <v>&gt;0.5</v>
      </c>
      <c r="G813" s="24">
        <v>8.3000000000000007</v>
      </c>
      <c r="H813" s="23" t="str">
        <f t="shared" si="312"/>
        <v>&gt;7.0</v>
      </c>
      <c r="K813" s="24">
        <v>13.8</v>
      </c>
      <c r="L813" s="23" t="str">
        <f t="shared" si="324"/>
        <v>10–20</v>
      </c>
      <c r="M813" s="18">
        <v>160</v>
      </c>
      <c r="N813" s="25" t="str">
        <f t="shared" si="313"/>
        <v>110–180</v>
      </c>
      <c r="O813" s="18">
        <v>66</v>
      </c>
      <c r="P813" s="25" t="str">
        <f t="shared" si="314"/>
        <v>&gt;44</v>
      </c>
      <c r="S813" s="22" t="s">
        <v>8</v>
      </c>
      <c r="T813" s="40">
        <v>2.54</v>
      </c>
      <c r="U813" s="25" t="str">
        <f t="shared" si="325"/>
        <v>1.5–3</v>
      </c>
      <c r="V813" s="48">
        <v>0.1135</v>
      </c>
      <c r="W813" s="25" t="str">
        <f t="shared" si="326"/>
        <v>0.07–0.11</v>
      </c>
      <c r="X813" s="22">
        <v>3</v>
      </c>
      <c r="Y813" s="22">
        <v>0</v>
      </c>
      <c r="Z813" s="22">
        <v>3</v>
      </c>
      <c r="AA813" s="22">
        <v>0</v>
      </c>
      <c r="AB813" s="22">
        <v>0</v>
      </c>
      <c r="AC813" s="22">
        <v>0</v>
      </c>
      <c r="AD813" s="22">
        <f t="shared" si="310"/>
        <v>2</v>
      </c>
      <c r="AE813" s="22">
        <v>4</v>
      </c>
      <c r="AF813" s="23" t="str">
        <f t="shared" si="307"/>
        <v>&gt;6000</v>
      </c>
      <c r="AG813" s="18">
        <v>7163</v>
      </c>
      <c r="AH813" s="18">
        <v>6258</v>
      </c>
      <c r="AI813" s="27">
        <f t="shared" si="315"/>
        <v>-0.13506824238562379</v>
      </c>
      <c r="AJ813" s="18">
        <v>8032</v>
      </c>
      <c r="AK813" s="18">
        <v>7784</v>
      </c>
      <c r="AL813" s="27">
        <f t="shared" si="316"/>
        <v>-3.1363218065669413E-2</v>
      </c>
      <c r="AM813" s="18">
        <v>15195</v>
      </c>
      <c r="AN813" s="18">
        <v>14042</v>
      </c>
      <c r="AO813" s="27">
        <f t="shared" si="317"/>
        <v>-7.8913587773699348E-2</v>
      </c>
      <c r="AP813" s="23" t="str">
        <f t="shared" si="327"/>
        <v>20–30</v>
      </c>
      <c r="AQ813" s="24">
        <v>26.92</v>
      </c>
      <c r="AR813" s="24">
        <v>48.82</v>
      </c>
      <c r="AS813" s="27">
        <f t="shared" si="318"/>
        <v>0.59527056018828695</v>
      </c>
      <c r="AT813" s="45"/>
      <c r="AU813" s="45"/>
      <c r="AV813" s="46"/>
      <c r="AW813" s="45">
        <v>16.754413951957883</v>
      </c>
      <c r="AX813" s="45">
        <v>74.949239424583396</v>
      </c>
      <c r="AY813" s="46">
        <f t="shared" si="320"/>
        <v>1.4981493336506035</v>
      </c>
      <c r="AZ813" s="18">
        <v>192.82796000000002</v>
      </c>
      <c r="BA813" s="18">
        <v>305.51555999999999</v>
      </c>
      <c r="BB813" s="27">
        <f t="shared" si="321"/>
        <v>0.46020231780266307</v>
      </c>
      <c r="BI813" s="28">
        <v>8.6220472440944871</v>
      </c>
      <c r="BK813" s="49"/>
    </row>
    <row r="814" spans="1:63" ht="13.95" customHeight="1" x14ac:dyDescent="0.25">
      <c r="A814" s="22">
        <v>811</v>
      </c>
      <c r="B814" s="22">
        <v>85</v>
      </c>
      <c r="C814" s="22" t="s">
        <v>193</v>
      </c>
      <c r="D814" s="22" t="s">
        <v>61</v>
      </c>
      <c r="E814" s="23">
        <v>0.52</v>
      </c>
      <c r="F814" s="23" t="str">
        <f t="shared" si="311"/>
        <v>&gt;0.5</v>
      </c>
      <c r="G814" s="24">
        <v>8.3000000000000007</v>
      </c>
      <c r="H814" s="23" t="str">
        <f t="shared" si="312"/>
        <v>&gt;7.0</v>
      </c>
      <c r="K814" s="24">
        <v>13.8</v>
      </c>
      <c r="L814" s="23" t="str">
        <f t="shared" si="324"/>
        <v>10–20</v>
      </c>
      <c r="M814" s="18">
        <v>160</v>
      </c>
      <c r="N814" s="25" t="str">
        <f t="shared" si="313"/>
        <v>110–180</v>
      </c>
      <c r="O814" s="18">
        <v>88</v>
      </c>
      <c r="P814" s="25" t="str">
        <f t="shared" si="314"/>
        <v>&gt;44</v>
      </c>
      <c r="S814" s="22" t="s">
        <v>8</v>
      </c>
      <c r="T814" s="40">
        <v>2.54</v>
      </c>
      <c r="U814" s="25" t="str">
        <f t="shared" si="325"/>
        <v>1.5–3</v>
      </c>
      <c r="V814" s="48">
        <v>0.1135</v>
      </c>
      <c r="W814" s="25" t="str">
        <f t="shared" si="326"/>
        <v>0.07–0.11</v>
      </c>
      <c r="X814" s="22">
        <v>3</v>
      </c>
      <c r="Y814" s="22">
        <v>0</v>
      </c>
      <c r="Z814" s="22">
        <v>3</v>
      </c>
      <c r="AA814" s="22">
        <v>0</v>
      </c>
      <c r="AB814" s="22">
        <v>0</v>
      </c>
      <c r="AC814" s="22">
        <v>0</v>
      </c>
      <c r="AD814" s="22">
        <f t="shared" si="310"/>
        <v>2</v>
      </c>
      <c r="AE814" s="22">
        <v>4</v>
      </c>
      <c r="AF814" s="23" t="str">
        <f t="shared" si="307"/>
        <v>&gt;6000</v>
      </c>
      <c r="AG814" s="18">
        <v>7538</v>
      </c>
      <c r="AH814" s="18">
        <v>6427</v>
      </c>
      <c r="AI814" s="27">
        <f t="shared" si="315"/>
        <v>-0.15944902845579456</v>
      </c>
      <c r="AJ814" s="18">
        <v>8556</v>
      </c>
      <c r="AK814" s="18">
        <v>8337</v>
      </c>
      <c r="AL814" s="27">
        <f t="shared" si="316"/>
        <v>-2.5929351791682844E-2</v>
      </c>
      <c r="AM814" s="18">
        <v>16094</v>
      </c>
      <c r="AN814" s="18">
        <v>14764</v>
      </c>
      <c r="AO814" s="27">
        <f t="shared" si="317"/>
        <v>-8.6254746556188949E-2</v>
      </c>
      <c r="AP814" s="23" t="str">
        <f t="shared" si="327"/>
        <v>20–30</v>
      </c>
      <c r="AQ814" s="24">
        <v>24.42</v>
      </c>
      <c r="AR814" s="24">
        <v>49.45</v>
      </c>
      <c r="AS814" s="27">
        <f t="shared" si="318"/>
        <v>0.70555958938616248</v>
      </c>
      <c r="AT814" s="45"/>
      <c r="AU814" s="45"/>
      <c r="AV814" s="46"/>
      <c r="AW814" s="45"/>
      <c r="AX814" s="45"/>
      <c r="AY814" s="46"/>
      <c r="AZ814" s="18">
        <v>184.07796000000002</v>
      </c>
      <c r="BA814" s="18">
        <v>317.81515000000002</v>
      </c>
      <c r="BB814" s="27">
        <f t="shared" si="321"/>
        <v>0.54611056093036781</v>
      </c>
      <c r="BI814" s="28">
        <v>9.8543307086614185</v>
      </c>
      <c r="BK814" s="49"/>
    </row>
    <row r="815" spans="1:63" ht="13.95" customHeight="1" x14ac:dyDescent="0.25">
      <c r="A815" s="22">
        <v>812</v>
      </c>
      <c r="B815" s="22">
        <v>85</v>
      </c>
      <c r="C815" s="22" t="s">
        <v>193</v>
      </c>
      <c r="D815" s="22" t="s">
        <v>61</v>
      </c>
      <c r="E815" s="23">
        <v>0.52</v>
      </c>
      <c r="F815" s="23" t="str">
        <f t="shared" si="311"/>
        <v>&gt;0.5</v>
      </c>
      <c r="G815" s="24">
        <v>8.3000000000000007</v>
      </c>
      <c r="H815" s="23" t="str">
        <f t="shared" si="312"/>
        <v>&gt;7.0</v>
      </c>
      <c r="K815" s="24">
        <v>13.8</v>
      </c>
      <c r="L815" s="23" t="str">
        <f t="shared" si="324"/>
        <v>10–20</v>
      </c>
      <c r="M815" s="18">
        <v>160</v>
      </c>
      <c r="N815" s="25" t="str">
        <f t="shared" si="313"/>
        <v>110–180</v>
      </c>
      <c r="O815" s="18">
        <v>0</v>
      </c>
      <c r="P815" s="25" t="str">
        <f t="shared" si="314"/>
        <v>&lt;26</v>
      </c>
      <c r="S815" s="22" t="s">
        <v>8</v>
      </c>
      <c r="T815" s="40">
        <v>0.85</v>
      </c>
      <c r="U815" s="25" t="str">
        <f t="shared" si="325"/>
        <v>&lt;1.5</v>
      </c>
      <c r="V815" s="48">
        <v>0.1135</v>
      </c>
      <c r="W815" s="25" t="str">
        <f t="shared" si="326"/>
        <v>0.07–0.11</v>
      </c>
      <c r="X815" s="22">
        <v>1</v>
      </c>
      <c r="Y815" s="22">
        <v>0</v>
      </c>
      <c r="Z815" s="22">
        <v>1</v>
      </c>
      <c r="AA815" s="22">
        <v>0</v>
      </c>
      <c r="AB815" s="22">
        <v>0</v>
      </c>
      <c r="AC815" s="22">
        <v>0</v>
      </c>
      <c r="AD815" s="22">
        <f t="shared" si="310"/>
        <v>2</v>
      </c>
      <c r="AE815" s="22">
        <v>4</v>
      </c>
      <c r="AF815" s="23" t="str">
        <f t="shared" si="307"/>
        <v>&lt;2000</v>
      </c>
      <c r="AG815" s="18">
        <v>1909</v>
      </c>
      <c r="AH815" s="18">
        <v>2075</v>
      </c>
      <c r="AI815" s="27">
        <f t="shared" si="315"/>
        <v>8.3381608939051E-2</v>
      </c>
      <c r="AJ815" s="18">
        <v>2716</v>
      </c>
      <c r="AK815" s="18">
        <v>2632</v>
      </c>
      <c r="AL815" s="27">
        <f t="shared" si="316"/>
        <v>-3.1416196233378928E-2</v>
      </c>
      <c r="AM815" s="18">
        <v>4625</v>
      </c>
      <c r="AN815" s="18">
        <v>4707</v>
      </c>
      <c r="AO815" s="27">
        <f t="shared" si="317"/>
        <v>1.7574391454616624E-2</v>
      </c>
      <c r="AP815" s="23" t="str">
        <f t="shared" si="327"/>
        <v>30–40</v>
      </c>
      <c r="AQ815" s="24">
        <v>39.35</v>
      </c>
      <c r="AR815" s="24">
        <v>41.04</v>
      </c>
      <c r="AS815" s="27">
        <f t="shared" si="318"/>
        <v>4.2051225999101792E-2</v>
      </c>
      <c r="AT815" s="45">
        <v>13.565946244477173</v>
      </c>
      <c r="AU815" s="45">
        <v>25.610790273556233</v>
      </c>
      <c r="AV815" s="46">
        <f t="shared" ref="AV815:AV829" si="328">LN(AU815/AT815)</f>
        <v>0.6354510577444481</v>
      </c>
      <c r="AW815" s="45">
        <v>24.208488648648647</v>
      </c>
      <c r="AX815" s="45">
        <v>32.412492033142129</v>
      </c>
      <c r="AY815" s="46">
        <f t="shared" ref="AY815:AY829" si="329">LN(AX815/AW815)</f>
        <v>0.29184056280657578</v>
      </c>
      <c r="AZ815" s="18">
        <v>75.119150000000005</v>
      </c>
      <c r="BA815" s="18">
        <v>85.158000000000001</v>
      </c>
      <c r="BB815" s="27">
        <f t="shared" si="321"/>
        <v>0.1254328349381528</v>
      </c>
      <c r="BC815" s="18">
        <v>36.845109999999998</v>
      </c>
      <c r="BD815" s="18">
        <v>67.407600000000002</v>
      </c>
      <c r="BE815" s="27">
        <f t="shared" ref="BE815:BE829" si="330">LN(BD815/BC815)</f>
        <v>0.60403486151106911</v>
      </c>
      <c r="BF815" s="18">
        <v>111.96426</v>
      </c>
      <c r="BG815" s="18">
        <v>152.56560000000002</v>
      </c>
      <c r="BH815" s="27">
        <f t="shared" ref="BH815:BH829" si="331">LN(BG815/BF815)</f>
        <v>0.30941495426119248</v>
      </c>
      <c r="BI815" s="28">
        <v>1.9882352941176444</v>
      </c>
      <c r="BK815" s="49"/>
    </row>
    <row r="816" spans="1:63" ht="13.95" customHeight="1" x14ac:dyDescent="0.25">
      <c r="A816" s="22">
        <v>813</v>
      </c>
      <c r="B816" s="22">
        <v>85</v>
      </c>
      <c r="C816" s="22" t="s">
        <v>193</v>
      </c>
      <c r="D816" s="22" t="s">
        <v>61</v>
      </c>
      <c r="E816" s="23">
        <v>0.52</v>
      </c>
      <c r="F816" s="23" t="str">
        <f t="shared" si="311"/>
        <v>&gt;0.5</v>
      </c>
      <c r="G816" s="24">
        <v>8.3000000000000007</v>
      </c>
      <c r="H816" s="23" t="str">
        <f t="shared" si="312"/>
        <v>&gt;7.0</v>
      </c>
      <c r="K816" s="24">
        <v>13.8</v>
      </c>
      <c r="L816" s="23" t="str">
        <f t="shared" si="324"/>
        <v>10–20</v>
      </c>
      <c r="M816" s="18">
        <v>160</v>
      </c>
      <c r="N816" s="25" t="str">
        <f t="shared" si="313"/>
        <v>110–180</v>
      </c>
      <c r="O816" s="18">
        <v>22</v>
      </c>
      <c r="P816" s="25" t="str">
        <f t="shared" si="314"/>
        <v>&lt;26</v>
      </c>
      <c r="S816" s="22" t="s">
        <v>8</v>
      </c>
      <c r="T816" s="40">
        <v>0.85</v>
      </c>
      <c r="U816" s="25" t="str">
        <f t="shared" si="325"/>
        <v>&lt;1.5</v>
      </c>
      <c r="V816" s="48">
        <v>0.1135</v>
      </c>
      <c r="W816" s="25" t="str">
        <f t="shared" si="326"/>
        <v>0.07–0.11</v>
      </c>
      <c r="X816" s="22">
        <v>1</v>
      </c>
      <c r="Y816" s="22">
        <v>0</v>
      </c>
      <c r="Z816" s="22">
        <v>1</v>
      </c>
      <c r="AA816" s="22">
        <v>0</v>
      </c>
      <c r="AB816" s="22">
        <v>0</v>
      </c>
      <c r="AC816" s="22">
        <v>0</v>
      </c>
      <c r="AD816" s="22">
        <f t="shared" si="310"/>
        <v>2</v>
      </c>
      <c r="AE816" s="22">
        <v>4</v>
      </c>
      <c r="AF816" s="23" t="str">
        <f t="shared" si="307"/>
        <v>2000–4000</v>
      </c>
      <c r="AG816" s="18">
        <v>3066</v>
      </c>
      <c r="AH816" s="18">
        <v>3029</v>
      </c>
      <c r="AI816" s="27">
        <f t="shared" si="315"/>
        <v>-1.2141248404522161E-2</v>
      </c>
      <c r="AJ816" s="18">
        <v>4130</v>
      </c>
      <c r="AK816" s="18">
        <v>3771</v>
      </c>
      <c r="AL816" s="27">
        <f t="shared" si="316"/>
        <v>-9.0937188696721377E-2</v>
      </c>
      <c r="AM816" s="18">
        <v>7196</v>
      </c>
      <c r="AN816" s="18">
        <v>6800</v>
      </c>
      <c r="AO816" s="27">
        <f t="shared" si="317"/>
        <v>-5.6602703906225682E-2</v>
      </c>
      <c r="AP816" s="23" t="str">
        <f t="shared" si="327"/>
        <v>20–30</v>
      </c>
      <c r="AQ816" s="24">
        <v>28.02</v>
      </c>
      <c r="AR816" s="24">
        <v>30.46</v>
      </c>
      <c r="AS816" s="27">
        <f t="shared" si="318"/>
        <v>8.3495806558154861E-2</v>
      </c>
      <c r="AT816" s="45">
        <v>11.98509685230024</v>
      </c>
      <c r="AU816" s="45">
        <v>22.514860779634052</v>
      </c>
      <c r="AV816" s="46">
        <f t="shared" si="328"/>
        <v>0.63051162130477356</v>
      </c>
      <c r="AW816" s="45">
        <v>18.817088660366871</v>
      </c>
      <c r="AX816" s="45">
        <v>26.053952941176473</v>
      </c>
      <c r="AY816" s="46">
        <f t="shared" si="329"/>
        <v>0.32540407280256167</v>
      </c>
      <c r="AZ816" s="18">
        <v>85.909319999999994</v>
      </c>
      <c r="BA816" s="18">
        <v>92.263339999999999</v>
      </c>
      <c r="BB816" s="27">
        <f t="shared" si="321"/>
        <v>7.1354558153632799E-2</v>
      </c>
      <c r="BC816" s="18">
        <v>49.498449999999991</v>
      </c>
      <c r="BD816" s="18">
        <v>84.903540000000007</v>
      </c>
      <c r="BE816" s="27">
        <f t="shared" si="330"/>
        <v>0.53957443260805216</v>
      </c>
      <c r="BF816" s="18">
        <v>135.40777</v>
      </c>
      <c r="BG816" s="18">
        <v>177.16687999999999</v>
      </c>
      <c r="BH816" s="27">
        <f t="shared" si="331"/>
        <v>0.26880136889633582</v>
      </c>
      <c r="BI816" s="28">
        <v>2.8705882352941194</v>
      </c>
      <c r="BK816" s="49"/>
    </row>
    <row r="817" spans="1:63" ht="13.95" customHeight="1" x14ac:dyDescent="0.25">
      <c r="A817" s="22">
        <v>814</v>
      </c>
      <c r="B817" s="22">
        <v>85</v>
      </c>
      <c r="C817" s="22" t="s">
        <v>193</v>
      </c>
      <c r="D817" s="22" t="s">
        <v>61</v>
      </c>
      <c r="E817" s="23">
        <v>0.52</v>
      </c>
      <c r="F817" s="23" t="str">
        <f t="shared" si="311"/>
        <v>&gt;0.5</v>
      </c>
      <c r="G817" s="24">
        <v>8.3000000000000007</v>
      </c>
      <c r="H817" s="23" t="str">
        <f t="shared" si="312"/>
        <v>&gt;7.0</v>
      </c>
      <c r="K817" s="24">
        <v>13.8</v>
      </c>
      <c r="L817" s="23" t="str">
        <f t="shared" si="324"/>
        <v>10–20</v>
      </c>
      <c r="M817" s="18">
        <v>160</v>
      </c>
      <c r="N817" s="25" t="str">
        <f t="shared" si="313"/>
        <v>110–180</v>
      </c>
      <c r="O817" s="18">
        <v>44</v>
      </c>
      <c r="P817" s="25" t="str">
        <f t="shared" si="314"/>
        <v>26–44</v>
      </c>
      <c r="S817" s="22" t="s">
        <v>8</v>
      </c>
      <c r="T817" s="40">
        <v>0.85</v>
      </c>
      <c r="U817" s="25" t="str">
        <f t="shared" si="325"/>
        <v>&lt;1.5</v>
      </c>
      <c r="V817" s="48">
        <v>0.1135</v>
      </c>
      <c r="W817" s="25" t="str">
        <f t="shared" si="326"/>
        <v>0.07–0.11</v>
      </c>
      <c r="X817" s="22">
        <v>1</v>
      </c>
      <c r="Y817" s="22">
        <v>0</v>
      </c>
      <c r="Z817" s="22">
        <v>1</v>
      </c>
      <c r="AA817" s="22">
        <v>0</v>
      </c>
      <c r="AB817" s="22">
        <v>0</v>
      </c>
      <c r="AC817" s="22">
        <v>0</v>
      </c>
      <c r="AD817" s="22">
        <f t="shared" si="310"/>
        <v>2</v>
      </c>
      <c r="AE817" s="22">
        <v>4</v>
      </c>
      <c r="AF817" s="23" t="str">
        <f t="shared" si="307"/>
        <v>2000–4000</v>
      </c>
      <c r="AG817" s="18">
        <v>3607</v>
      </c>
      <c r="AH817" s="18">
        <v>3541</v>
      </c>
      <c r="AI817" s="27">
        <f t="shared" si="315"/>
        <v>-1.8467228791635294E-2</v>
      </c>
      <c r="AJ817" s="18">
        <v>4255</v>
      </c>
      <c r="AK817" s="18">
        <v>4188</v>
      </c>
      <c r="AL817" s="27">
        <f t="shared" si="316"/>
        <v>-1.5871469017047043E-2</v>
      </c>
      <c r="AM817" s="18">
        <v>7862</v>
      </c>
      <c r="AN817" s="18">
        <v>7729</v>
      </c>
      <c r="AO817" s="27">
        <f t="shared" si="317"/>
        <v>-1.7061538874934678E-2</v>
      </c>
      <c r="AP817" s="23" t="str">
        <f t="shared" si="327"/>
        <v>20–30</v>
      </c>
      <c r="AQ817" s="24">
        <v>23.56</v>
      </c>
      <c r="AR817" s="24">
        <v>30.22</v>
      </c>
      <c r="AS817" s="27">
        <f t="shared" si="318"/>
        <v>0.24895359806120751</v>
      </c>
      <c r="AT817" s="45">
        <v>11.185981198589895</v>
      </c>
      <c r="AU817" s="45">
        <v>21.597994269340973</v>
      </c>
      <c r="AV817" s="46">
        <f t="shared" si="328"/>
        <v>0.65793913687802164</v>
      </c>
      <c r="AW817" s="45">
        <v>16.863046298651742</v>
      </c>
      <c r="AX817" s="45">
        <v>25.548120067279079</v>
      </c>
      <c r="AY817" s="46">
        <f t="shared" si="329"/>
        <v>0.41543911710210657</v>
      </c>
      <c r="AZ817" s="18">
        <v>84.980919999999998</v>
      </c>
      <c r="BA817" s="18">
        <v>107.00901999999999</v>
      </c>
      <c r="BB817" s="27">
        <f t="shared" si="321"/>
        <v>0.23048636926957233</v>
      </c>
      <c r="BC817" s="18">
        <v>47.596350000000001</v>
      </c>
      <c r="BD817" s="18">
        <v>90.452399999999997</v>
      </c>
      <c r="BE817" s="27">
        <f t="shared" si="330"/>
        <v>0.64206766786097469</v>
      </c>
      <c r="BF817" s="18">
        <v>132.57727</v>
      </c>
      <c r="BG817" s="18">
        <v>197.46142</v>
      </c>
      <c r="BH817" s="27">
        <f t="shared" si="331"/>
        <v>0.39837757822717196</v>
      </c>
      <c r="BI817" s="28">
        <v>7.8352941176470594</v>
      </c>
      <c r="BK817" s="49"/>
    </row>
    <row r="818" spans="1:63" ht="13.95" customHeight="1" x14ac:dyDescent="0.25">
      <c r="A818" s="22">
        <v>815</v>
      </c>
      <c r="B818" s="22">
        <v>85</v>
      </c>
      <c r="C818" s="22" t="s">
        <v>193</v>
      </c>
      <c r="D818" s="22" t="s">
        <v>61</v>
      </c>
      <c r="E818" s="23">
        <v>0.52</v>
      </c>
      <c r="F818" s="23" t="str">
        <f t="shared" si="311"/>
        <v>&gt;0.5</v>
      </c>
      <c r="G818" s="24">
        <v>8.3000000000000007</v>
      </c>
      <c r="H818" s="23" t="str">
        <f t="shared" si="312"/>
        <v>&gt;7.0</v>
      </c>
      <c r="K818" s="24">
        <v>13.8</v>
      </c>
      <c r="L818" s="23" t="str">
        <f t="shared" si="324"/>
        <v>10–20</v>
      </c>
      <c r="M818" s="18">
        <v>160</v>
      </c>
      <c r="N818" s="25" t="str">
        <f t="shared" si="313"/>
        <v>110–180</v>
      </c>
      <c r="O818" s="18">
        <v>66</v>
      </c>
      <c r="P818" s="25" t="str">
        <f t="shared" si="314"/>
        <v>&gt;44</v>
      </c>
      <c r="S818" s="22" t="s">
        <v>8</v>
      </c>
      <c r="T818" s="40">
        <v>0.85</v>
      </c>
      <c r="U818" s="25" t="str">
        <f t="shared" si="325"/>
        <v>&lt;1.5</v>
      </c>
      <c r="V818" s="48">
        <v>0.1135</v>
      </c>
      <c r="W818" s="25" t="str">
        <f t="shared" si="326"/>
        <v>0.07–0.11</v>
      </c>
      <c r="X818" s="22">
        <v>1</v>
      </c>
      <c r="Y818" s="22">
        <v>0</v>
      </c>
      <c r="Z818" s="22">
        <v>1</v>
      </c>
      <c r="AA818" s="22">
        <v>0</v>
      </c>
      <c r="AB818" s="22">
        <v>0</v>
      </c>
      <c r="AC818" s="22">
        <v>0</v>
      </c>
      <c r="AD818" s="22">
        <f t="shared" ref="AD818:AD829" si="332">IF(Y818&gt;0,"1","0")+IF(Z818&gt;0,"2","0")+IF(AA818&gt;0,"3","0")+IF(AB818&gt;0,"4","0")+IF(AC818&gt;0,"5","0")</f>
        <v>2</v>
      </c>
      <c r="AE818" s="22">
        <v>4</v>
      </c>
      <c r="AF818" s="23" t="str">
        <f t="shared" si="307"/>
        <v>2000–4000</v>
      </c>
      <c r="AG818" s="18">
        <v>3372</v>
      </c>
      <c r="AH818" s="18">
        <v>3488</v>
      </c>
      <c r="AI818" s="27">
        <f t="shared" si="315"/>
        <v>3.382246590712417E-2</v>
      </c>
      <c r="AJ818" s="18">
        <v>4010</v>
      </c>
      <c r="AK818" s="18">
        <v>4148</v>
      </c>
      <c r="AL818" s="27">
        <f t="shared" si="316"/>
        <v>3.3835049048803176E-2</v>
      </c>
      <c r="AM818" s="18">
        <v>7382</v>
      </c>
      <c r="AN818" s="18">
        <v>7636</v>
      </c>
      <c r="AO818" s="27">
        <f t="shared" si="317"/>
        <v>3.3829301255694402E-2</v>
      </c>
      <c r="AP818" s="23" t="str">
        <f t="shared" si="327"/>
        <v>20–30</v>
      </c>
      <c r="AQ818" s="24">
        <v>21.91</v>
      </c>
      <c r="AR818" s="24">
        <v>24.6</v>
      </c>
      <c r="AS818" s="27">
        <f t="shared" si="318"/>
        <v>0.11580328933094204</v>
      </c>
      <c r="AT818" s="45">
        <v>10.05976059850374</v>
      </c>
      <c r="AU818" s="45">
        <v>20.586304243008676</v>
      </c>
      <c r="AV818" s="46">
        <f t="shared" si="328"/>
        <v>0.71608264509431441</v>
      </c>
      <c r="AW818" s="45">
        <v>15.472793280953672</v>
      </c>
      <c r="AX818" s="45">
        <v>22.419694866422208</v>
      </c>
      <c r="AY818" s="46">
        <f t="shared" si="329"/>
        <v>0.37085659823496486</v>
      </c>
      <c r="AZ818" s="18">
        <v>73.880520000000004</v>
      </c>
      <c r="BA818" s="18">
        <v>85.8048</v>
      </c>
      <c r="BB818" s="27">
        <f t="shared" si="321"/>
        <v>0.14962575523806601</v>
      </c>
      <c r="BC818" s="18">
        <v>40.339640000000003</v>
      </c>
      <c r="BD818" s="18">
        <v>85.391989999999993</v>
      </c>
      <c r="BE818" s="27">
        <f t="shared" si="330"/>
        <v>0.74991769414311715</v>
      </c>
      <c r="BF818" s="18">
        <v>114.22016000000001</v>
      </c>
      <c r="BG818" s="18">
        <v>171.19678999999999</v>
      </c>
      <c r="BH818" s="27">
        <f t="shared" si="331"/>
        <v>0.40468589949065925</v>
      </c>
      <c r="BI818" s="28">
        <v>3.1647058823529428</v>
      </c>
      <c r="BK818" s="49"/>
    </row>
    <row r="819" spans="1:63" ht="13.95" customHeight="1" x14ac:dyDescent="0.25">
      <c r="A819" s="22">
        <v>816</v>
      </c>
      <c r="B819" s="22">
        <v>85</v>
      </c>
      <c r="C819" s="22" t="s">
        <v>193</v>
      </c>
      <c r="D819" s="22" t="s">
        <v>61</v>
      </c>
      <c r="E819" s="23">
        <v>0.52</v>
      </c>
      <c r="F819" s="23" t="str">
        <f t="shared" si="311"/>
        <v>&gt;0.5</v>
      </c>
      <c r="G819" s="24">
        <v>8.3000000000000007</v>
      </c>
      <c r="H819" s="23" t="str">
        <f t="shared" si="312"/>
        <v>&gt;7.0</v>
      </c>
      <c r="K819" s="24">
        <v>13.8</v>
      </c>
      <c r="L819" s="23" t="str">
        <f t="shared" si="324"/>
        <v>10–20</v>
      </c>
      <c r="M819" s="18">
        <v>160</v>
      </c>
      <c r="N819" s="25" t="str">
        <f t="shared" si="313"/>
        <v>110–180</v>
      </c>
      <c r="O819" s="18">
        <v>88</v>
      </c>
      <c r="P819" s="25" t="str">
        <f t="shared" si="314"/>
        <v>&gt;44</v>
      </c>
      <c r="S819" s="22" t="s">
        <v>8</v>
      </c>
      <c r="T819" s="40">
        <v>0.85</v>
      </c>
      <c r="U819" s="25" t="str">
        <f t="shared" si="325"/>
        <v>&lt;1.5</v>
      </c>
      <c r="V819" s="48">
        <v>0.1135</v>
      </c>
      <c r="W819" s="25" t="str">
        <f t="shared" si="326"/>
        <v>0.07–0.11</v>
      </c>
      <c r="X819" s="22">
        <v>1</v>
      </c>
      <c r="Y819" s="22">
        <v>0</v>
      </c>
      <c r="Z819" s="22">
        <v>1</v>
      </c>
      <c r="AA819" s="22">
        <v>0</v>
      </c>
      <c r="AB819" s="22">
        <v>0</v>
      </c>
      <c r="AC819" s="22">
        <v>0</v>
      </c>
      <c r="AD819" s="22">
        <f t="shared" si="332"/>
        <v>2</v>
      </c>
      <c r="AE819" s="22">
        <v>4</v>
      </c>
      <c r="AF819" s="23" t="str">
        <f t="shared" si="307"/>
        <v>4000–6000</v>
      </c>
      <c r="AG819" s="18">
        <v>4125</v>
      </c>
      <c r="AH819" s="18">
        <v>3799</v>
      </c>
      <c r="AI819" s="27">
        <f t="shared" si="315"/>
        <v>-8.2328145581155768E-2</v>
      </c>
      <c r="AJ819" s="18">
        <v>4833</v>
      </c>
      <c r="AK819" s="18">
        <v>4427</v>
      </c>
      <c r="AL819" s="27">
        <f t="shared" si="316"/>
        <v>-8.7745239112943033E-2</v>
      </c>
      <c r="AM819" s="18">
        <v>8958</v>
      </c>
      <c r="AN819" s="18">
        <v>8226</v>
      </c>
      <c r="AO819" s="27">
        <f t="shared" si="317"/>
        <v>-8.5247117976875994E-2</v>
      </c>
      <c r="AP819" s="23" t="str">
        <f t="shared" si="327"/>
        <v>&lt;20</v>
      </c>
      <c r="AQ819" s="24">
        <v>17.82</v>
      </c>
      <c r="AR819" s="24">
        <v>24.25</v>
      </c>
      <c r="AS819" s="27">
        <f t="shared" si="318"/>
        <v>0.30809519534082891</v>
      </c>
      <c r="AT819" s="45">
        <v>9.4733581626319054</v>
      </c>
      <c r="AU819" s="45">
        <v>23.899049017393267</v>
      </c>
      <c r="AV819" s="46">
        <f t="shared" si="328"/>
        <v>0.92535521311370406</v>
      </c>
      <c r="AW819" s="45">
        <v>13.316838580040187</v>
      </c>
      <c r="AX819" s="45">
        <v>24.061128130318505</v>
      </c>
      <c r="AY819" s="46">
        <f t="shared" si="329"/>
        <v>0.59156830455581977</v>
      </c>
      <c r="AZ819" s="18">
        <v>73.507499999999993</v>
      </c>
      <c r="BA819" s="18">
        <v>92.125749999999996</v>
      </c>
      <c r="BB819" s="27">
        <f t="shared" si="321"/>
        <v>0.22576704975967318</v>
      </c>
      <c r="BC819" s="18">
        <v>45.784739999999999</v>
      </c>
      <c r="BD819" s="18">
        <v>105.80109</v>
      </c>
      <c r="BE819" s="27">
        <f t="shared" si="330"/>
        <v>0.83760997400076098</v>
      </c>
      <c r="BF819" s="18">
        <v>119.29223999999999</v>
      </c>
      <c r="BG819" s="18">
        <v>197.92684000000003</v>
      </c>
      <c r="BH819" s="27">
        <f t="shared" si="331"/>
        <v>0.50632118657894387</v>
      </c>
      <c r="BI819" s="28">
        <v>7.5647058823529409</v>
      </c>
      <c r="BK819" s="49"/>
    </row>
    <row r="820" spans="1:63" ht="13.95" customHeight="1" x14ac:dyDescent="0.25">
      <c r="A820" s="22">
        <v>817</v>
      </c>
      <c r="B820" s="22">
        <v>85</v>
      </c>
      <c r="C820" s="22" t="s">
        <v>193</v>
      </c>
      <c r="D820" s="22" t="s">
        <v>61</v>
      </c>
      <c r="E820" s="23">
        <v>0.52</v>
      </c>
      <c r="F820" s="23" t="str">
        <f t="shared" si="311"/>
        <v>&gt;0.5</v>
      </c>
      <c r="G820" s="24">
        <v>8.3000000000000007</v>
      </c>
      <c r="H820" s="23" t="str">
        <f t="shared" si="312"/>
        <v>&gt;7.0</v>
      </c>
      <c r="K820" s="24">
        <v>13.8</v>
      </c>
      <c r="L820" s="23" t="str">
        <f t="shared" si="324"/>
        <v>10–20</v>
      </c>
      <c r="M820" s="18">
        <v>160</v>
      </c>
      <c r="N820" s="25" t="str">
        <f t="shared" si="313"/>
        <v>110–180</v>
      </c>
      <c r="O820" s="18">
        <v>0</v>
      </c>
      <c r="P820" s="25" t="str">
        <f t="shared" si="314"/>
        <v>&lt;26</v>
      </c>
      <c r="S820" s="22" t="s">
        <v>8</v>
      </c>
      <c r="T820" s="40">
        <v>1.7</v>
      </c>
      <c r="U820" s="25" t="str">
        <f t="shared" si="325"/>
        <v>1.5–3</v>
      </c>
      <c r="V820" s="48">
        <v>0.1135</v>
      </c>
      <c r="W820" s="25" t="str">
        <f t="shared" si="326"/>
        <v>0.07–0.11</v>
      </c>
      <c r="X820" s="22">
        <v>2</v>
      </c>
      <c r="Y820" s="22">
        <v>0</v>
      </c>
      <c r="Z820" s="22">
        <v>2</v>
      </c>
      <c r="AA820" s="22">
        <v>0</v>
      </c>
      <c r="AB820" s="22">
        <v>0</v>
      </c>
      <c r="AC820" s="22">
        <v>0</v>
      </c>
      <c r="AD820" s="22">
        <f t="shared" si="332"/>
        <v>2</v>
      </c>
      <c r="AE820" s="22">
        <v>4</v>
      </c>
      <c r="AF820" s="23" t="str">
        <f t="shared" si="307"/>
        <v>&lt;2000</v>
      </c>
      <c r="AG820" s="18">
        <v>1909</v>
      </c>
      <c r="AH820" s="18">
        <v>2236</v>
      </c>
      <c r="AI820" s="27">
        <f t="shared" si="315"/>
        <v>0.15810901054924226</v>
      </c>
      <c r="AJ820" s="18">
        <v>2716</v>
      </c>
      <c r="AK820" s="18">
        <v>2517</v>
      </c>
      <c r="AL820" s="27">
        <f t="shared" si="316"/>
        <v>-7.6092493543270842E-2</v>
      </c>
      <c r="AM820" s="18">
        <v>4625</v>
      </c>
      <c r="AN820" s="18">
        <v>4753</v>
      </c>
      <c r="AO820" s="27">
        <f t="shared" si="317"/>
        <v>2.7299626667483933E-2</v>
      </c>
      <c r="AP820" s="23" t="str">
        <f t="shared" si="327"/>
        <v>30–40</v>
      </c>
      <c r="AQ820" s="24">
        <v>39.35</v>
      </c>
      <c r="AR820" s="24">
        <v>46.06</v>
      </c>
      <c r="AS820" s="27">
        <f t="shared" si="318"/>
        <v>0.15744891952912701</v>
      </c>
      <c r="AT820" s="45">
        <v>13.565946244477173</v>
      </c>
      <c r="AU820" s="45">
        <v>31.794779499404051</v>
      </c>
      <c r="AV820" s="46">
        <f t="shared" si="328"/>
        <v>0.85173940962612982</v>
      </c>
      <c r="AW820" s="45">
        <v>24.208488648648647</v>
      </c>
      <c r="AX820" s="45">
        <v>38.505705869976858</v>
      </c>
      <c r="AY820" s="46">
        <f t="shared" si="329"/>
        <v>0.46410309246520209</v>
      </c>
      <c r="AZ820" s="18">
        <v>75.119150000000005</v>
      </c>
      <c r="BA820" s="18">
        <v>102.99016</v>
      </c>
      <c r="BB820" s="27">
        <f t="shared" si="321"/>
        <v>0.31555793007836913</v>
      </c>
      <c r="BC820" s="18">
        <v>36.845109999999998</v>
      </c>
      <c r="BD820" s="18">
        <v>80.027459999999991</v>
      </c>
      <c r="BE820" s="27">
        <f t="shared" si="330"/>
        <v>0.77564691608285907</v>
      </c>
      <c r="BF820" s="18">
        <v>111.96426</v>
      </c>
      <c r="BG820" s="18">
        <v>183.01761999999999</v>
      </c>
      <c r="BH820" s="27">
        <f t="shared" si="331"/>
        <v>0.49140271913268591</v>
      </c>
      <c r="BI820" s="28">
        <v>3.9470588235294124</v>
      </c>
      <c r="BK820" s="49"/>
    </row>
    <row r="821" spans="1:63" ht="13.95" customHeight="1" x14ac:dyDescent="0.25">
      <c r="A821" s="22">
        <v>818</v>
      </c>
      <c r="B821" s="22">
        <v>85</v>
      </c>
      <c r="C821" s="22" t="s">
        <v>193</v>
      </c>
      <c r="D821" s="22" t="s">
        <v>61</v>
      </c>
      <c r="E821" s="23">
        <v>0.52</v>
      </c>
      <c r="F821" s="23" t="str">
        <f t="shared" si="311"/>
        <v>&gt;0.5</v>
      </c>
      <c r="G821" s="24">
        <v>8.3000000000000007</v>
      </c>
      <c r="H821" s="23" t="str">
        <f t="shared" si="312"/>
        <v>&gt;7.0</v>
      </c>
      <c r="K821" s="24">
        <v>13.8</v>
      </c>
      <c r="L821" s="23" t="str">
        <f t="shared" si="324"/>
        <v>10–20</v>
      </c>
      <c r="M821" s="18">
        <v>160</v>
      </c>
      <c r="N821" s="25" t="str">
        <f t="shared" si="313"/>
        <v>110–180</v>
      </c>
      <c r="O821" s="18">
        <v>22</v>
      </c>
      <c r="P821" s="25" t="str">
        <f t="shared" si="314"/>
        <v>&lt;26</v>
      </c>
      <c r="S821" s="22" t="s">
        <v>8</v>
      </c>
      <c r="T821" s="40">
        <v>1.7</v>
      </c>
      <c r="U821" s="25" t="str">
        <f t="shared" si="325"/>
        <v>1.5–3</v>
      </c>
      <c r="V821" s="48">
        <v>0.1135</v>
      </c>
      <c r="W821" s="25" t="str">
        <f t="shared" si="326"/>
        <v>0.07–0.11</v>
      </c>
      <c r="X821" s="22">
        <v>2</v>
      </c>
      <c r="Y821" s="22">
        <v>0</v>
      </c>
      <c r="Z821" s="22">
        <v>2</v>
      </c>
      <c r="AA821" s="22">
        <v>0</v>
      </c>
      <c r="AB821" s="22">
        <v>0</v>
      </c>
      <c r="AC821" s="22">
        <v>0</v>
      </c>
      <c r="AD821" s="22">
        <f t="shared" si="332"/>
        <v>2</v>
      </c>
      <c r="AE821" s="22">
        <v>4</v>
      </c>
      <c r="AF821" s="23" t="str">
        <f t="shared" si="307"/>
        <v>2000–4000</v>
      </c>
      <c r="AG821" s="18">
        <v>3066</v>
      </c>
      <c r="AH821" s="18">
        <v>3034</v>
      </c>
      <c r="AI821" s="27">
        <f t="shared" si="315"/>
        <v>-1.0491899523281877E-2</v>
      </c>
      <c r="AJ821" s="18">
        <v>4130</v>
      </c>
      <c r="AK821" s="18">
        <v>3967</v>
      </c>
      <c r="AL821" s="27">
        <f t="shared" si="316"/>
        <v>-4.0267265440748316E-2</v>
      </c>
      <c r="AM821" s="18">
        <v>7196</v>
      </c>
      <c r="AN821" s="18">
        <v>7001</v>
      </c>
      <c r="AO821" s="27">
        <f t="shared" si="317"/>
        <v>-2.7472320093226157E-2</v>
      </c>
      <c r="AP821" s="23" t="str">
        <f t="shared" si="327"/>
        <v>20–30</v>
      </c>
      <c r="AQ821" s="24">
        <v>28.02</v>
      </c>
      <c r="AR821" s="24">
        <v>37.03</v>
      </c>
      <c r="AS821" s="27">
        <f t="shared" si="318"/>
        <v>0.27880985401666042</v>
      </c>
      <c r="AT821" s="45">
        <v>11.98509685230024</v>
      </c>
      <c r="AU821" s="45">
        <v>29.168598437106127</v>
      </c>
      <c r="AV821" s="46">
        <f t="shared" si="328"/>
        <v>0.88942878565143779</v>
      </c>
      <c r="AW821" s="45">
        <v>18.817088660366871</v>
      </c>
      <c r="AX821" s="45">
        <v>32.575467790315663</v>
      </c>
      <c r="AY821" s="46">
        <f t="shared" si="329"/>
        <v>0.54879405504879453</v>
      </c>
      <c r="AZ821" s="18">
        <v>85.909319999999994</v>
      </c>
      <c r="BA821" s="18">
        <v>112.34902000000001</v>
      </c>
      <c r="BB821" s="27">
        <f t="shared" si="321"/>
        <v>0.2683179544933787</v>
      </c>
      <c r="BC821" s="18">
        <v>49.498449999999991</v>
      </c>
      <c r="BD821" s="18">
        <v>115.71183000000001</v>
      </c>
      <c r="BE821" s="27">
        <f t="shared" si="330"/>
        <v>0.84916152021068936</v>
      </c>
      <c r="BF821" s="18">
        <v>135.40777</v>
      </c>
      <c r="BG821" s="18">
        <v>228.06084999999999</v>
      </c>
      <c r="BH821" s="27">
        <f t="shared" si="331"/>
        <v>0.52132173495556855</v>
      </c>
      <c r="BI821" s="28">
        <v>5.3000000000000007</v>
      </c>
      <c r="BK821" s="49"/>
    </row>
    <row r="822" spans="1:63" ht="13.95" customHeight="1" x14ac:dyDescent="0.25">
      <c r="A822" s="22">
        <v>819</v>
      </c>
      <c r="B822" s="22">
        <v>85</v>
      </c>
      <c r="C822" s="22" t="s">
        <v>193</v>
      </c>
      <c r="D822" s="22" t="s">
        <v>61</v>
      </c>
      <c r="E822" s="23">
        <v>0.52</v>
      </c>
      <c r="F822" s="23" t="str">
        <f t="shared" si="311"/>
        <v>&gt;0.5</v>
      </c>
      <c r="G822" s="24">
        <v>8.3000000000000007</v>
      </c>
      <c r="H822" s="23" t="str">
        <f t="shared" si="312"/>
        <v>&gt;7.0</v>
      </c>
      <c r="K822" s="24">
        <v>13.8</v>
      </c>
      <c r="L822" s="23" t="str">
        <f t="shared" si="324"/>
        <v>10–20</v>
      </c>
      <c r="M822" s="18">
        <v>160</v>
      </c>
      <c r="N822" s="25" t="str">
        <f t="shared" si="313"/>
        <v>110–180</v>
      </c>
      <c r="O822" s="18">
        <v>44</v>
      </c>
      <c r="P822" s="25" t="str">
        <f t="shared" si="314"/>
        <v>26–44</v>
      </c>
      <c r="S822" s="22" t="s">
        <v>8</v>
      </c>
      <c r="T822" s="40">
        <v>1.7</v>
      </c>
      <c r="U822" s="25" t="str">
        <f t="shared" si="325"/>
        <v>1.5–3</v>
      </c>
      <c r="V822" s="48">
        <v>0.1135</v>
      </c>
      <c r="W822" s="25" t="str">
        <f t="shared" si="326"/>
        <v>0.07–0.11</v>
      </c>
      <c r="X822" s="22">
        <v>2</v>
      </c>
      <c r="Y822" s="22">
        <v>0</v>
      </c>
      <c r="Z822" s="22">
        <v>2</v>
      </c>
      <c r="AA822" s="22">
        <v>0</v>
      </c>
      <c r="AB822" s="22">
        <v>0</v>
      </c>
      <c r="AC822" s="22">
        <v>0</v>
      </c>
      <c r="AD822" s="22">
        <f t="shared" si="332"/>
        <v>2</v>
      </c>
      <c r="AE822" s="22">
        <v>4</v>
      </c>
      <c r="AF822" s="23" t="str">
        <f t="shared" si="307"/>
        <v>2000–4000</v>
      </c>
      <c r="AG822" s="18">
        <v>3607</v>
      </c>
      <c r="AH822" s="18">
        <v>3544</v>
      </c>
      <c r="AI822" s="27">
        <f t="shared" si="315"/>
        <v>-1.7620369178567477E-2</v>
      </c>
      <c r="AJ822" s="18">
        <v>4255</v>
      </c>
      <c r="AK822" s="18">
        <v>4432</v>
      </c>
      <c r="AL822" s="27">
        <f t="shared" si="316"/>
        <v>4.0756187419645228E-2</v>
      </c>
      <c r="AM822" s="18">
        <v>7862</v>
      </c>
      <c r="AN822" s="18">
        <v>7976</v>
      </c>
      <c r="AO822" s="27">
        <f t="shared" si="317"/>
        <v>1.4396005659868535E-2</v>
      </c>
      <c r="AP822" s="23" t="str">
        <f t="shared" si="327"/>
        <v>20–30</v>
      </c>
      <c r="AQ822" s="24">
        <v>23.56</v>
      </c>
      <c r="AR822" s="24">
        <v>34.57</v>
      </c>
      <c r="AS822" s="27">
        <f t="shared" si="318"/>
        <v>0.38343589515014725</v>
      </c>
      <c r="AT822" s="45">
        <v>11.185981198589895</v>
      </c>
      <c r="AU822" s="45">
        <v>32.376234205776171</v>
      </c>
      <c r="AV822" s="46">
        <f t="shared" si="328"/>
        <v>1.0627633258795512</v>
      </c>
      <c r="AW822" s="45">
        <v>16.863046298651742</v>
      </c>
      <c r="AX822" s="45">
        <v>33.350996740220658</v>
      </c>
      <c r="AY822" s="46">
        <f t="shared" si="329"/>
        <v>0.68196304091751037</v>
      </c>
      <c r="AZ822" s="18">
        <v>84.980919999999998</v>
      </c>
      <c r="BA822" s="18">
        <v>122.51608</v>
      </c>
      <c r="BB822" s="27">
        <f t="shared" si="321"/>
        <v>0.36581552597157985</v>
      </c>
      <c r="BC822" s="18">
        <v>47.596350000000001</v>
      </c>
      <c r="BD822" s="18">
        <v>143.49146999999999</v>
      </c>
      <c r="BE822" s="27">
        <f t="shared" si="330"/>
        <v>1.1035195132991966</v>
      </c>
      <c r="BF822" s="18">
        <v>132.57727</v>
      </c>
      <c r="BG822" s="18">
        <v>266.00754999999998</v>
      </c>
      <c r="BH822" s="27">
        <f t="shared" si="331"/>
        <v>0.69635904657737902</v>
      </c>
      <c r="BI822" s="28">
        <v>6.4764705882352951</v>
      </c>
      <c r="BK822" s="49"/>
    </row>
    <row r="823" spans="1:63" ht="13.95" customHeight="1" x14ac:dyDescent="0.25">
      <c r="A823" s="22">
        <v>820</v>
      </c>
      <c r="B823" s="22">
        <v>85</v>
      </c>
      <c r="C823" s="22" t="s">
        <v>193</v>
      </c>
      <c r="D823" s="22" t="s">
        <v>61</v>
      </c>
      <c r="E823" s="23">
        <v>0.52</v>
      </c>
      <c r="F823" s="23" t="str">
        <f t="shared" si="311"/>
        <v>&gt;0.5</v>
      </c>
      <c r="G823" s="24">
        <v>8.3000000000000007</v>
      </c>
      <c r="H823" s="23" t="str">
        <f t="shared" si="312"/>
        <v>&gt;7.0</v>
      </c>
      <c r="K823" s="24">
        <v>13.8</v>
      </c>
      <c r="L823" s="23" t="str">
        <f t="shared" si="324"/>
        <v>10–20</v>
      </c>
      <c r="M823" s="18">
        <v>160</v>
      </c>
      <c r="N823" s="25" t="str">
        <f t="shared" si="313"/>
        <v>110–180</v>
      </c>
      <c r="O823" s="18">
        <v>66</v>
      </c>
      <c r="P823" s="25" t="str">
        <f t="shared" si="314"/>
        <v>&gt;44</v>
      </c>
      <c r="S823" s="22" t="s">
        <v>8</v>
      </c>
      <c r="T823" s="40">
        <v>1.7</v>
      </c>
      <c r="U823" s="25" t="str">
        <f t="shared" si="325"/>
        <v>1.5–3</v>
      </c>
      <c r="V823" s="48">
        <v>0.1135</v>
      </c>
      <c r="W823" s="25" t="str">
        <f t="shared" si="326"/>
        <v>0.07–0.11</v>
      </c>
      <c r="X823" s="22">
        <v>2</v>
      </c>
      <c r="Y823" s="22">
        <v>0</v>
      </c>
      <c r="Z823" s="22">
        <v>2</v>
      </c>
      <c r="AA823" s="22">
        <v>0</v>
      </c>
      <c r="AB823" s="22">
        <v>0</v>
      </c>
      <c r="AC823" s="22">
        <v>0</v>
      </c>
      <c r="AD823" s="22">
        <f t="shared" si="332"/>
        <v>2</v>
      </c>
      <c r="AE823" s="22">
        <v>4</v>
      </c>
      <c r="AF823" s="23" t="str">
        <f t="shared" si="307"/>
        <v>2000–4000</v>
      </c>
      <c r="AG823" s="18">
        <v>3372</v>
      </c>
      <c r="AH823" s="18">
        <v>3833</v>
      </c>
      <c r="AI823" s="27">
        <f>LN(AH823/AG823)</f>
        <v>0.12814174625880909</v>
      </c>
      <c r="AJ823" s="18">
        <v>4010</v>
      </c>
      <c r="AK823" s="18">
        <v>4359</v>
      </c>
      <c r="AL823" s="27">
        <f t="shared" si="316"/>
        <v>8.3451431937777654E-2</v>
      </c>
      <c r="AM823" s="18">
        <v>7382</v>
      </c>
      <c r="AN823" s="18">
        <v>8192</v>
      </c>
      <c r="AO823" s="27">
        <f t="shared" si="317"/>
        <v>0.10411346368934518</v>
      </c>
      <c r="AP823" s="23" t="str">
        <f t="shared" si="327"/>
        <v>20–30</v>
      </c>
      <c r="AQ823" s="24">
        <v>21.91</v>
      </c>
      <c r="AR823" s="24">
        <v>31.47</v>
      </c>
      <c r="AS823" s="27">
        <f t="shared" si="318"/>
        <v>0.36209155746894034</v>
      </c>
      <c r="AT823" s="45">
        <v>10.05976059850374</v>
      </c>
      <c r="AU823" s="45">
        <v>30.145267263133739</v>
      </c>
      <c r="AV823" s="46">
        <f t="shared" si="328"/>
        <v>1.0974845707982508</v>
      </c>
      <c r="AW823" s="45">
        <v>15.472793280953672</v>
      </c>
      <c r="AX823" s="45">
        <v>30.765103759765619</v>
      </c>
      <c r="AY823" s="46">
        <f t="shared" si="329"/>
        <v>0.68729784340949696</v>
      </c>
      <c r="AZ823" s="18">
        <v>73.880520000000004</v>
      </c>
      <c r="BA823" s="18">
        <v>120.62451</v>
      </c>
      <c r="BB823" s="27">
        <f t="shared" si="321"/>
        <v>0.49023330372774926</v>
      </c>
      <c r="BC823" s="18">
        <v>40.339640000000003</v>
      </c>
      <c r="BD823" s="18">
        <v>131.40321999999998</v>
      </c>
      <c r="BE823" s="27">
        <f t="shared" si="330"/>
        <v>1.1809360027360285</v>
      </c>
      <c r="BF823" s="18">
        <v>114.22016000000001</v>
      </c>
      <c r="BG823" s="18">
        <v>252.02772999999996</v>
      </c>
      <c r="BH823" s="27">
        <f t="shared" si="331"/>
        <v>0.79141130709884211</v>
      </c>
      <c r="BI823" s="28">
        <v>5.6235294117647054</v>
      </c>
      <c r="BK823" s="49"/>
    </row>
    <row r="824" spans="1:63" ht="13.95" customHeight="1" x14ac:dyDescent="0.25">
      <c r="A824" s="22">
        <v>821</v>
      </c>
      <c r="B824" s="22">
        <v>85</v>
      </c>
      <c r="C824" s="22" t="s">
        <v>193</v>
      </c>
      <c r="D824" s="22" t="s">
        <v>61</v>
      </c>
      <c r="E824" s="23">
        <v>0.52</v>
      </c>
      <c r="F824" s="23" t="str">
        <f t="shared" si="311"/>
        <v>&gt;0.5</v>
      </c>
      <c r="G824" s="24">
        <v>8.3000000000000007</v>
      </c>
      <c r="H824" s="23" t="str">
        <f t="shared" si="312"/>
        <v>&gt;7.0</v>
      </c>
      <c r="K824" s="24">
        <v>13.8</v>
      </c>
      <c r="L824" s="23" t="str">
        <f t="shared" si="324"/>
        <v>10–20</v>
      </c>
      <c r="M824" s="18">
        <v>160</v>
      </c>
      <c r="N824" s="25" t="str">
        <f t="shared" si="313"/>
        <v>110–180</v>
      </c>
      <c r="O824" s="18">
        <v>88</v>
      </c>
      <c r="P824" s="25" t="str">
        <f t="shared" si="314"/>
        <v>&gt;44</v>
      </c>
      <c r="S824" s="22" t="s">
        <v>8</v>
      </c>
      <c r="T824" s="40">
        <v>1.7</v>
      </c>
      <c r="U824" s="25" t="str">
        <f t="shared" si="325"/>
        <v>1.5–3</v>
      </c>
      <c r="V824" s="48">
        <v>0.1135</v>
      </c>
      <c r="W824" s="25" t="str">
        <f t="shared" si="326"/>
        <v>0.07–0.11</v>
      </c>
      <c r="X824" s="22">
        <v>2</v>
      </c>
      <c r="Y824" s="22">
        <v>0</v>
      </c>
      <c r="Z824" s="22">
        <v>2</v>
      </c>
      <c r="AA824" s="22">
        <v>0</v>
      </c>
      <c r="AB824" s="22">
        <v>0</v>
      </c>
      <c r="AC824" s="22">
        <v>0</v>
      </c>
      <c r="AD824" s="22">
        <f t="shared" si="332"/>
        <v>2</v>
      </c>
      <c r="AE824" s="22">
        <v>4</v>
      </c>
      <c r="AF824" s="23" t="str">
        <f t="shared" si="307"/>
        <v>4000–6000</v>
      </c>
      <c r="AG824" s="18">
        <v>4125</v>
      </c>
      <c r="AH824" s="18">
        <v>4080</v>
      </c>
      <c r="AI824" s="27">
        <f t="shared" si="315"/>
        <v>-1.0969031370573933E-2</v>
      </c>
      <c r="AJ824" s="18">
        <v>4833</v>
      </c>
      <c r="AK824" s="18">
        <v>4892</v>
      </c>
      <c r="AL824" s="27">
        <f t="shared" si="316"/>
        <v>1.2133824961978873E-2</v>
      </c>
      <c r="AM824" s="18">
        <v>8958</v>
      </c>
      <c r="AN824" s="18">
        <v>8972</v>
      </c>
      <c r="AO824" s="27">
        <f t="shared" si="317"/>
        <v>1.5616288728535332E-3</v>
      </c>
      <c r="AP824" s="23" t="str">
        <f t="shared" si="327"/>
        <v>&lt;20</v>
      </c>
      <c r="AQ824" s="24">
        <v>17.82</v>
      </c>
      <c r="AR824" s="24">
        <v>31.19</v>
      </c>
      <c r="AS824" s="27">
        <f t="shared" si="318"/>
        <v>0.55977610857704874</v>
      </c>
      <c r="AT824" s="45">
        <v>9.4733581626319054</v>
      </c>
      <c r="AU824" s="45">
        <v>34.748593622240399</v>
      </c>
      <c r="AV824" s="46">
        <f t="shared" si="328"/>
        <v>1.2996556449244936</v>
      </c>
      <c r="AW824" s="45">
        <v>13.316838580040187</v>
      </c>
      <c r="AX824" s="45">
        <v>33.13032991529203</v>
      </c>
      <c r="AY824" s="46">
        <f t="shared" si="329"/>
        <v>0.91141988136511665</v>
      </c>
      <c r="AZ824" s="18">
        <v>73.507499999999993</v>
      </c>
      <c r="BA824" s="18">
        <v>127.25520000000002</v>
      </c>
      <c r="BB824" s="27">
        <f t="shared" si="321"/>
        <v>0.54880707720647492</v>
      </c>
      <c r="BC824" s="18">
        <v>45.784739999999999</v>
      </c>
      <c r="BD824" s="18">
        <v>169.99012000000002</v>
      </c>
      <c r="BE824" s="27">
        <f t="shared" si="330"/>
        <v>1.3117894698864723</v>
      </c>
      <c r="BF824" s="18">
        <v>119.29223999999999</v>
      </c>
      <c r="BG824" s="18">
        <v>297.24532000000005</v>
      </c>
      <c r="BH824" s="27">
        <f t="shared" si="331"/>
        <v>0.91298151023797003</v>
      </c>
      <c r="BI824" s="28">
        <v>7.8647058823529417</v>
      </c>
      <c r="BK824" s="49"/>
    </row>
    <row r="825" spans="1:63" ht="13.95" customHeight="1" x14ac:dyDescent="0.25">
      <c r="A825" s="22">
        <v>822</v>
      </c>
      <c r="B825" s="22">
        <v>85</v>
      </c>
      <c r="C825" s="22" t="s">
        <v>193</v>
      </c>
      <c r="D825" s="22" t="s">
        <v>61</v>
      </c>
      <c r="E825" s="23">
        <v>0.52</v>
      </c>
      <c r="F825" s="23" t="str">
        <f t="shared" si="311"/>
        <v>&gt;0.5</v>
      </c>
      <c r="G825" s="24">
        <v>8.3000000000000007</v>
      </c>
      <c r="H825" s="23" t="str">
        <f t="shared" si="312"/>
        <v>&gt;7.0</v>
      </c>
      <c r="K825" s="24">
        <v>13.8</v>
      </c>
      <c r="L825" s="23" t="str">
        <f t="shared" si="324"/>
        <v>10–20</v>
      </c>
      <c r="M825" s="18">
        <v>160</v>
      </c>
      <c r="N825" s="25" t="str">
        <f t="shared" si="313"/>
        <v>110–180</v>
      </c>
      <c r="O825" s="18">
        <v>0</v>
      </c>
      <c r="P825" s="25" t="str">
        <f t="shared" si="314"/>
        <v>&lt;26</v>
      </c>
      <c r="S825" s="22" t="s">
        <v>8</v>
      </c>
      <c r="T825" s="40">
        <v>2.54</v>
      </c>
      <c r="U825" s="25" t="str">
        <f t="shared" si="325"/>
        <v>1.5–3</v>
      </c>
      <c r="V825" s="48">
        <v>0.1135</v>
      </c>
      <c r="W825" s="25" t="str">
        <f t="shared" si="326"/>
        <v>0.07–0.11</v>
      </c>
      <c r="X825" s="22">
        <v>3</v>
      </c>
      <c r="Y825" s="22">
        <v>0</v>
      </c>
      <c r="Z825" s="22">
        <v>3</v>
      </c>
      <c r="AA825" s="22">
        <v>0</v>
      </c>
      <c r="AB825" s="22">
        <v>0</v>
      </c>
      <c r="AC825" s="22">
        <v>0</v>
      </c>
      <c r="AD825" s="22">
        <f t="shared" si="332"/>
        <v>2</v>
      </c>
      <c r="AE825" s="22">
        <v>4</v>
      </c>
      <c r="AF825" s="23" t="str">
        <f t="shared" si="307"/>
        <v>&lt;2000</v>
      </c>
      <c r="AG825" s="18">
        <v>1909</v>
      </c>
      <c r="AH825" s="18">
        <v>2001</v>
      </c>
      <c r="AI825" s="27">
        <f t="shared" si="315"/>
        <v>4.7067510857985731E-2</v>
      </c>
      <c r="AJ825" s="18">
        <v>2716</v>
      </c>
      <c r="AK825" s="18">
        <v>2521</v>
      </c>
      <c r="AL825" s="27">
        <f t="shared" si="316"/>
        <v>-7.4504561490666879E-2</v>
      </c>
      <c r="AM825" s="18">
        <v>4625</v>
      </c>
      <c r="AN825" s="18">
        <v>4522</v>
      </c>
      <c r="AO825" s="27">
        <f t="shared" si="317"/>
        <v>-2.2521997108610432E-2</v>
      </c>
      <c r="AP825" s="23" t="str">
        <f t="shared" si="327"/>
        <v>30–40</v>
      </c>
      <c r="AQ825" s="24">
        <v>39.35</v>
      </c>
      <c r="AR825" s="24">
        <v>53.45</v>
      </c>
      <c r="AS825" s="27">
        <f t="shared" si="318"/>
        <v>0.306250662607642</v>
      </c>
      <c r="AT825" s="45">
        <v>13.565946244477173</v>
      </c>
      <c r="AU825" s="45">
        <v>68.750360967869909</v>
      </c>
      <c r="AV825" s="46">
        <f t="shared" si="328"/>
        <v>1.6229192869768725</v>
      </c>
      <c r="AW825" s="45">
        <v>24.208488648648647</v>
      </c>
      <c r="AX825" s="45">
        <v>61.979900486510402</v>
      </c>
      <c r="AY825" s="46">
        <f t="shared" si="329"/>
        <v>0.94010680452177176</v>
      </c>
      <c r="AZ825" s="18">
        <v>75.119150000000005</v>
      </c>
      <c r="BA825" s="18">
        <v>106.95345000000002</v>
      </c>
      <c r="BB825" s="27">
        <f t="shared" si="321"/>
        <v>0.35331817346562794</v>
      </c>
      <c r="BC825" s="18">
        <v>36.845109999999998</v>
      </c>
      <c r="BD825" s="18">
        <v>173.31966000000003</v>
      </c>
      <c r="BE825" s="27">
        <f t="shared" si="330"/>
        <v>1.5484147254862055</v>
      </c>
      <c r="BF825" s="18">
        <v>111.96426</v>
      </c>
      <c r="BG825" s="18">
        <v>280.27311000000003</v>
      </c>
      <c r="BH825" s="27">
        <f t="shared" si="331"/>
        <v>0.9175848074131614</v>
      </c>
      <c r="BI825" s="28">
        <v>5.5511811023622055</v>
      </c>
      <c r="BK825" s="49"/>
    </row>
    <row r="826" spans="1:63" ht="13.95" customHeight="1" x14ac:dyDescent="0.25">
      <c r="A826" s="22">
        <v>823</v>
      </c>
      <c r="B826" s="22">
        <v>85</v>
      </c>
      <c r="C826" s="22" t="s">
        <v>193</v>
      </c>
      <c r="D826" s="22" t="s">
        <v>61</v>
      </c>
      <c r="E826" s="23">
        <v>0.52</v>
      </c>
      <c r="F826" s="23" t="str">
        <f t="shared" si="311"/>
        <v>&gt;0.5</v>
      </c>
      <c r="G826" s="24">
        <v>8.3000000000000007</v>
      </c>
      <c r="H826" s="23" t="str">
        <f t="shared" si="312"/>
        <v>&gt;7.0</v>
      </c>
      <c r="K826" s="24">
        <v>13.8</v>
      </c>
      <c r="L826" s="23" t="str">
        <f t="shared" si="324"/>
        <v>10–20</v>
      </c>
      <c r="M826" s="18">
        <v>160</v>
      </c>
      <c r="N826" s="25" t="str">
        <f t="shared" si="313"/>
        <v>110–180</v>
      </c>
      <c r="O826" s="18">
        <v>22</v>
      </c>
      <c r="P826" s="25" t="str">
        <f t="shared" si="314"/>
        <v>&lt;26</v>
      </c>
      <c r="S826" s="22" t="s">
        <v>8</v>
      </c>
      <c r="T826" s="40">
        <v>2.54</v>
      </c>
      <c r="U826" s="25" t="str">
        <f t="shared" si="325"/>
        <v>1.5–3</v>
      </c>
      <c r="V826" s="48">
        <v>0.1135</v>
      </c>
      <c r="W826" s="25" t="str">
        <f t="shared" si="326"/>
        <v>0.07–0.11</v>
      </c>
      <c r="X826" s="22">
        <v>3</v>
      </c>
      <c r="Y826" s="22">
        <v>0</v>
      </c>
      <c r="Z826" s="22">
        <v>3</v>
      </c>
      <c r="AA826" s="22">
        <v>0</v>
      </c>
      <c r="AB826" s="22">
        <v>0</v>
      </c>
      <c r="AC826" s="22">
        <v>0</v>
      </c>
      <c r="AD826" s="22">
        <f t="shared" si="332"/>
        <v>2</v>
      </c>
      <c r="AE826" s="22">
        <v>4</v>
      </c>
      <c r="AF826" s="23" t="str">
        <f t="shared" si="307"/>
        <v>2000–4000</v>
      </c>
      <c r="AG826" s="18">
        <v>3066</v>
      </c>
      <c r="AH826" s="18">
        <v>3011</v>
      </c>
      <c r="AI826" s="27">
        <f t="shared" si="315"/>
        <v>-1.8101530950025577E-2</v>
      </c>
      <c r="AJ826" s="18">
        <v>4130</v>
      </c>
      <c r="AK826" s="18">
        <v>3671</v>
      </c>
      <c r="AL826" s="27">
        <f t="shared" si="316"/>
        <v>-0.1178133024582441</v>
      </c>
      <c r="AM826" s="18">
        <v>7196</v>
      </c>
      <c r="AN826" s="18">
        <v>6682</v>
      </c>
      <c r="AO826" s="27">
        <f t="shared" si="317"/>
        <v>-7.4107972153721849E-2</v>
      </c>
      <c r="AP826" s="23" t="str">
        <f t="shared" si="327"/>
        <v>20–30</v>
      </c>
      <c r="AQ826" s="24">
        <v>28.02</v>
      </c>
      <c r="AR826" s="24">
        <v>45.87</v>
      </c>
      <c r="AS826" s="27">
        <f t="shared" si="318"/>
        <v>0.49289276770021961</v>
      </c>
      <c r="AT826" s="45">
        <v>11.98509685230024</v>
      </c>
      <c r="AU826" s="45">
        <v>57.218406428766002</v>
      </c>
      <c r="AV826" s="46">
        <f t="shared" si="328"/>
        <v>1.563211688354794</v>
      </c>
      <c r="AW826" s="45">
        <v>18.817088660366871</v>
      </c>
      <c r="AX826" s="45">
        <v>52.104660281352892</v>
      </c>
      <c r="AY826" s="46">
        <f t="shared" si="329"/>
        <v>1.0184889652696103</v>
      </c>
      <c r="AZ826" s="18">
        <v>85.909319999999994</v>
      </c>
      <c r="BA826" s="18">
        <v>138.11456999999999</v>
      </c>
      <c r="BB826" s="27">
        <f t="shared" si="321"/>
        <v>0.47479123675019402</v>
      </c>
      <c r="BC826" s="18">
        <v>49.498449999999991</v>
      </c>
      <c r="BD826" s="18">
        <v>210.04876999999999</v>
      </c>
      <c r="BE826" s="27">
        <f t="shared" si="330"/>
        <v>1.4453983858965498</v>
      </c>
      <c r="BF826" s="18">
        <v>135.40777</v>
      </c>
      <c r="BG826" s="18">
        <v>348.16334000000001</v>
      </c>
      <c r="BH826" s="27">
        <f t="shared" si="331"/>
        <v>0.9443809931158883</v>
      </c>
      <c r="BI826" s="28">
        <v>7.0275590551181093</v>
      </c>
      <c r="BK826" s="49"/>
    </row>
    <row r="827" spans="1:63" ht="13.95" customHeight="1" x14ac:dyDescent="0.25">
      <c r="A827" s="22">
        <v>824</v>
      </c>
      <c r="B827" s="22">
        <v>85</v>
      </c>
      <c r="C827" s="22" t="s">
        <v>193</v>
      </c>
      <c r="D827" s="22" t="s">
        <v>61</v>
      </c>
      <c r="E827" s="23">
        <v>0.52</v>
      </c>
      <c r="F827" s="23" t="str">
        <f t="shared" si="311"/>
        <v>&gt;0.5</v>
      </c>
      <c r="G827" s="24">
        <v>8.3000000000000007</v>
      </c>
      <c r="H827" s="23" t="str">
        <f t="shared" si="312"/>
        <v>&gt;7.0</v>
      </c>
      <c r="K827" s="24">
        <v>13.8</v>
      </c>
      <c r="L827" s="23" t="str">
        <f t="shared" si="324"/>
        <v>10–20</v>
      </c>
      <c r="M827" s="18">
        <v>160</v>
      </c>
      <c r="N827" s="25" t="str">
        <f t="shared" si="313"/>
        <v>110–180</v>
      </c>
      <c r="O827" s="18">
        <v>44</v>
      </c>
      <c r="P827" s="25" t="str">
        <f t="shared" si="314"/>
        <v>26–44</v>
      </c>
      <c r="S827" s="22" t="s">
        <v>8</v>
      </c>
      <c r="T827" s="40">
        <v>2.54</v>
      </c>
      <c r="U827" s="25" t="str">
        <f t="shared" si="325"/>
        <v>1.5–3</v>
      </c>
      <c r="V827" s="48">
        <v>0.1135</v>
      </c>
      <c r="W827" s="25" t="str">
        <f t="shared" si="326"/>
        <v>0.07–0.11</v>
      </c>
      <c r="X827" s="22">
        <v>3</v>
      </c>
      <c r="Y827" s="22">
        <v>0</v>
      </c>
      <c r="Z827" s="22">
        <v>3</v>
      </c>
      <c r="AA827" s="22">
        <v>0</v>
      </c>
      <c r="AB827" s="22">
        <v>0</v>
      </c>
      <c r="AC827" s="22">
        <v>0</v>
      </c>
      <c r="AD827" s="22">
        <f t="shared" si="332"/>
        <v>2</v>
      </c>
      <c r="AE827" s="22">
        <v>4</v>
      </c>
      <c r="AF827" s="23" t="str">
        <f t="shared" si="307"/>
        <v>2000–4000</v>
      </c>
      <c r="AG827" s="18">
        <v>3607</v>
      </c>
      <c r="AH827" s="18">
        <v>3400</v>
      </c>
      <c r="AI827" s="27">
        <f t="shared" si="315"/>
        <v>-5.9100970299286189E-2</v>
      </c>
      <c r="AJ827" s="18">
        <v>4255</v>
      </c>
      <c r="AK827" s="18">
        <v>4099</v>
      </c>
      <c r="AL827" s="27">
        <f t="shared" si="316"/>
        <v>-3.735172050313694E-2</v>
      </c>
      <c r="AM827" s="18">
        <v>7862</v>
      </c>
      <c r="AN827" s="18">
        <v>7499</v>
      </c>
      <c r="AO827" s="27">
        <f t="shared" si="317"/>
        <v>-4.72713486804162E-2</v>
      </c>
      <c r="AP827" s="23" t="str">
        <f t="shared" si="327"/>
        <v>20–30</v>
      </c>
      <c r="AQ827" s="24">
        <v>23.56</v>
      </c>
      <c r="AR827" s="24">
        <v>43.83</v>
      </c>
      <c r="AS827" s="27">
        <f t="shared" si="318"/>
        <v>0.6207681556473319</v>
      </c>
      <c r="AT827" s="45">
        <v>11.185981198589895</v>
      </c>
      <c r="AU827" s="45">
        <v>58.850141497926323</v>
      </c>
      <c r="AV827" s="46">
        <f t="shared" si="328"/>
        <v>1.6603329224865155</v>
      </c>
      <c r="AW827" s="45">
        <v>16.863046298651742</v>
      </c>
      <c r="AX827" s="45">
        <v>52.040102680357379</v>
      </c>
      <c r="AY827" s="46">
        <f t="shared" si="329"/>
        <v>1.1268900084863473</v>
      </c>
      <c r="AZ827" s="18">
        <v>84.980919999999998</v>
      </c>
      <c r="BA827" s="18">
        <v>149.02199999999999</v>
      </c>
      <c r="BB827" s="27">
        <f t="shared" si="321"/>
        <v>0.56166718534804561</v>
      </c>
      <c r="BC827" s="18">
        <v>47.596350000000001</v>
      </c>
      <c r="BD827" s="18">
        <v>241.22673</v>
      </c>
      <c r="BE827" s="27">
        <f t="shared" si="330"/>
        <v>1.6229812019833785</v>
      </c>
      <c r="BF827" s="18">
        <v>132.57727</v>
      </c>
      <c r="BG827" s="18">
        <v>390.24872999999997</v>
      </c>
      <c r="BH827" s="27">
        <f t="shared" si="331"/>
        <v>1.079618659805931</v>
      </c>
      <c r="BI827" s="28">
        <v>7.9803149606299213</v>
      </c>
      <c r="BK827" s="49"/>
    </row>
    <row r="828" spans="1:63" ht="13.95" customHeight="1" x14ac:dyDescent="0.25">
      <c r="A828" s="22">
        <v>825</v>
      </c>
      <c r="B828" s="22">
        <v>85</v>
      </c>
      <c r="C828" s="22" t="s">
        <v>193</v>
      </c>
      <c r="D828" s="22" t="s">
        <v>61</v>
      </c>
      <c r="E828" s="23">
        <v>0.52</v>
      </c>
      <c r="F828" s="23" t="str">
        <f t="shared" si="311"/>
        <v>&gt;0.5</v>
      </c>
      <c r="G828" s="24">
        <v>8.3000000000000007</v>
      </c>
      <c r="H828" s="23" t="str">
        <f t="shared" si="312"/>
        <v>&gt;7.0</v>
      </c>
      <c r="K828" s="24">
        <v>13.8</v>
      </c>
      <c r="L828" s="23" t="str">
        <f t="shared" si="324"/>
        <v>10–20</v>
      </c>
      <c r="M828" s="18">
        <v>160</v>
      </c>
      <c r="N828" s="25" t="str">
        <f t="shared" si="313"/>
        <v>110–180</v>
      </c>
      <c r="O828" s="18">
        <v>66</v>
      </c>
      <c r="P828" s="25" t="str">
        <f t="shared" si="314"/>
        <v>&gt;44</v>
      </c>
      <c r="S828" s="22" t="s">
        <v>8</v>
      </c>
      <c r="T828" s="40">
        <v>2.54</v>
      </c>
      <c r="U828" s="25" t="str">
        <f t="shared" si="325"/>
        <v>1.5–3</v>
      </c>
      <c r="V828" s="48">
        <v>0.1135</v>
      </c>
      <c r="W828" s="25" t="str">
        <f t="shared" si="326"/>
        <v>0.07–0.11</v>
      </c>
      <c r="X828" s="22">
        <v>3</v>
      </c>
      <c r="Y828" s="22">
        <v>0</v>
      </c>
      <c r="Z828" s="22">
        <v>3</v>
      </c>
      <c r="AA828" s="22">
        <v>0</v>
      </c>
      <c r="AB828" s="22">
        <v>0</v>
      </c>
      <c r="AC828" s="22">
        <v>0</v>
      </c>
      <c r="AD828" s="22">
        <f t="shared" si="332"/>
        <v>2</v>
      </c>
      <c r="AE828" s="22">
        <v>4</v>
      </c>
      <c r="AF828" s="23" t="str">
        <f t="shared" si="307"/>
        <v>2000–4000</v>
      </c>
      <c r="AG828" s="18">
        <v>3372</v>
      </c>
      <c r="AH828" s="18">
        <v>3557</v>
      </c>
      <c r="AI828" s="27">
        <f t="shared" si="315"/>
        <v>5.3411452826709137E-2</v>
      </c>
      <c r="AJ828" s="18">
        <v>4010</v>
      </c>
      <c r="AK828" s="18">
        <v>4257</v>
      </c>
      <c r="AL828" s="27">
        <f t="shared" si="316"/>
        <v>5.9773445527537453E-2</v>
      </c>
      <c r="AM828" s="18">
        <v>7382</v>
      </c>
      <c r="AN828" s="18">
        <v>7814</v>
      </c>
      <c r="AO828" s="27">
        <f t="shared" si="317"/>
        <v>5.6872392025071938E-2</v>
      </c>
      <c r="AP828" s="23" t="str">
        <f t="shared" si="327"/>
        <v>20–30</v>
      </c>
      <c r="AQ828" s="24">
        <v>21.91</v>
      </c>
      <c r="AR828" s="24">
        <v>42.47</v>
      </c>
      <c r="AS828" s="27">
        <f t="shared" si="318"/>
        <v>0.66185479071780462</v>
      </c>
      <c r="AT828" s="45">
        <v>10.05976059850374</v>
      </c>
      <c r="AU828" s="45">
        <v>52.405496828752646</v>
      </c>
      <c r="AV828" s="46">
        <f t="shared" si="328"/>
        <v>1.6504681201143141</v>
      </c>
      <c r="AW828" s="45">
        <v>15.472793280953672</v>
      </c>
      <c r="AX828" s="45">
        <v>47.882773227540312</v>
      </c>
      <c r="AY828" s="46">
        <f t="shared" si="329"/>
        <v>1.1296725899537534</v>
      </c>
      <c r="AZ828" s="18">
        <v>73.880520000000004</v>
      </c>
      <c r="BA828" s="18">
        <v>151.06579000000002</v>
      </c>
      <c r="BB828" s="27">
        <f t="shared" si="321"/>
        <v>0.71526624354451374</v>
      </c>
      <c r="BC828" s="18">
        <v>40.339640000000003</v>
      </c>
      <c r="BD828" s="18">
        <v>223.09020000000001</v>
      </c>
      <c r="BE828" s="27">
        <f t="shared" si="330"/>
        <v>1.7102415656418513</v>
      </c>
      <c r="BF828" s="18">
        <v>114.22016000000001</v>
      </c>
      <c r="BG828" s="18">
        <v>374.15598999999997</v>
      </c>
      <c r="BH828" s="27">
        <f t="shared" si="331"/>
        <v>1.1865449819788252</v>
      </c>
      <c r="BI828" s="28">
        <v>8.0944881889763778</v>
      </c>
      <c r="BK828" s="49"/>
    </row>
    <row r="829" spans="1:63" ht="13.95" customHeight="1" x14ac:dyDescent="0.25">
      <c r="A829" s="22">
        <v>826</v>
      </c>
      <c r="B829" s="22">
        <v>85</v>
      </c>
      <c r="C829" s="22" t="s">
        <v>193</v>
      </c>
      <c r="D829" s="22" t="s">
        <v>61</v>
      </c>
      <c r="E829" s="23">
        <v>0.52</v>
      </c>
      <c r="F829" s="23" t="str">
        <f t="shared" si="311"/>
        <v>&gt;0.5</v>
      </c>
      <c r="G829" s="24">
        <v>8.3000000000000007</v>
      </c>
      <c r="H829" s="23" t="str">
        <f t="shared" si="312"/>
        <v>&gt;7.0</v>
      </c>
      <c r="K829" s="24">
        <v>13.8</v>
      </c>
      <c r="L829" s="23" t="str">
        <f t="shared" si="324"/>
        <v>10–20</v>
      </c>
      <c r="M829" s="18">
        <v>160</v>
      </c>
      <c r="N829" s="25" t="str">
        <f t="shared" si="313"/>
        <v>110–180</v>
      </c>
      <c r="O829" s="18">
        <v>88</v>
      </c>
      <c r="P829" s="25" t="str">
        <f t="shared" si="314"/>
        <v>&gt;44</v>
      </c>
      <c r="S829" s="22" t="s">
        <v>8</v>
      </c>
      <c r="T829" s="40">
        <v>2.54</v>
      </c>
      <c r="U829" s="25" t="str">
        <f t="shared" si="325"/>
        <v>1.5–3</v>
      </c>
      <c r="V829" s="48">
        <v>0.1135</v>
      </c>
      <c r="W829" s="25" t="str">
        <f t="shared" si="326"/>
        <v>0.07–0.11</v>
      </c>
      <c r="X829" s="22">
        <v>3</v>
      </c>
      <c r="Y829" s="22">
        <v>0</v>
      </c>
      <c r="Z829" s="22">
        <v>3</v>
      </c>
      <c r="AA829" s="22">
        <v>0</v>
      </c>
      <c r="AB829" s="22">
        <v>0</v>
      </c>
      <c r="AC829" s="22">
        <v>0</v>
      </c>
      <c r="AD829" s="22">
        <f t="shared" si="332"/>
        <v>2</v>
      </c>
      <c r="AE829" s="22">
        <v>4</v>
      </c>
      <c r="AF829" s="23" t="str">
        <f t="shared" si="307"/>
        <v>4000–6000</v>
      </c>
      <c r="AG829" s="18">
        <v>4125</v>
      </c>
      <c r="AH829" s="18">
        <v>3947</v>
      </c>
      <c r="AI829" s="27">
        <f t="shared" si="315"/>
        <v>-4.4110223105934258E-2</v>
      </c>
      <c r="AJ829" s="18">
        <v>4833</v>
      </c>
      <c r="AK829" s="18">
        <v>4355</v>
      </c>
      <c r="AL829" s="27">
        <f t="shared" si="316"/>
        <v>-0.10414278255848086</v>
      </c>
      <c r="AM829" s="18">
        <v>8958</v>
      </c>
      <c r="AN829" s="18">
        <v>8302</v>
      </c>
      <c r="AO829" s="27">
        <f t="shared" si="317"/>
        <v>-7.6050538154261299E-2</v>
      </c>
      <c r="AP829" s="23" t="str">
        <f t="shared" si="327"/>
        <v>&lt;20</v>
      </c>
      <c r="AQ829" s="24">
        <v>17.82</v>
      </c>
      <c r="AR829" s="24">
        <v>44.56</v>
      </c>
      <c r="AS829" s="27">
        <f t="shared" si="318"/>
        <v>0.91651517357636536</v>
      </c>
      <c r="AT829" s="45">
        <v>9.4733581626319054</v>
      </c>
      <c r="AU829" s="45">
        <v>63.517680826636052</v>
      </c>
      <c r="AV829" s="46">
        <f t="shared" si="328"/>
        <v>1.9028348503917734</v>
      </c>
      <c r="AW829" s="45">
        <v>13.316838580040187</v>
      </c>
      <c r="AX829" s="45">
        <v>54.504675981691165</v>
      </c>
      <c r="AY829" s="46">
        <f t="shared" si="329"/>
        <v>1.4092572027170613</v>
      </c>
      <c r="AZ829" s="18">
        <v>73.507499999999993</v>
      </c>
      <c r="BA829" s="18">
        <v>175.87832</v>
      </c>
      <c r="BB829" s="27">
        <f t="shared" si="321"/>
        <v>0.8724049504704311</v>
      </c>
      <c r="BC829" s="18">
        <v>45.784739999999999</v>
      </c>
      <c r="BD829" s="18">
        <v>276.61950000000002</v>
      </c>
      <c r="BE829" s="27">
        <f t="shared" si="330"/>
        <v>1.7986920678332925</v>
      </c>
      <c r="BF829" s="18">
        <v>119.29223999999999</v>
      </c>
      <c r="BG829" s="18">
        <v>452.49782000000005</v>
      </c>
      <c r="BH829" s="27">
        <f t="shared" si="331"/>
        <v>1.3332066645628002</v>
      </c>
      <c r="BI829" s="28">
        <v>10.527559055118111</v>
      </c>
      <c r="BK829" s="49"/>
    </row>
    <row r="830" spans="1:63" x14ac:dyDescent="0.25">
      <c r="AW830" s="45"/>
      <c r="AX830" s="45"/>
      <c r="AY830" s="46"/>
    </row>
  </sheetData>
  <mergeCells count="37">
    <mergeCell ref="L2:L3"/>
    <mergeCell ref="M2:M3"/>
    <mergeCell ref="P2:P3"/>
    <mergeCell ref="A2:A3"/>
    <mergeCell ref="B2:B3"/>
    <mergeCell ref="O2:O3"/>
    <mergeCell ref="C2:C3"/>
    <mergeCell ref="N2:N3"/>
    <mergeCell ref="D2:D3"/>
    <mergeCell ref="I2:I3"/>
    <mergeCell ref="J2:J3"/>
    <mergeCell ref="K2:K3"/>
    <mergeCell ref="E2:E3"/>
    <mergeCell ref="F2:F3"/>
    <mergeCell ref="G2:G3"/>
    <mergeCell ref="H2:H3"/>
    <mergeCell ref="BI2:BI3"/>
    <mergeCell ref="AZ2:BB2"/>
    <mergeCell ref="BF2:BH2"/>
    <mergeCell ref="BC2:BE2"/>
    <mergeCell ref="AP2:AP3"/>
    <mergeCell ref="AT2:AV2"/>
    <mergeCell ref="AW2:AY2"/>
    <mergeCell ref="Q2:Q3"/>
    <mergeCell ref="R2:R3"/>
    <mergeCell ref="AQ2:AS2"/>
    <mergeCell ref="AF2:AF3"/>
    <mergeCell ref="AM2:AO2"/>
    <mergeCell ref="AJ2:AL2"/>
    <mergeCell ref="U2:U3"/>
    <mergeCell ref="V2:V3"/>
    <mergeCell ref="W2:W3"/>
    <mergeCell ref="X2:AC2"/>
    <mergeCell ref="S2:S3"/>
    <mergeCell ref="AG2:AI2"/>
    <mergeCell ref="T2:T3"/>
    <mergeCell ref="AD2:AD3"/>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V858"/>
  <sheetViews>
    <sheetView zoomScaleNormal="100" workbookViewId="0">
      <pane xSplit="4" ySplit="3" topLeftCell="J165" activePane="bottomRight" state="frozen"/>
      <selection pane="topRight" activeCell="I1" sqref="I1"/>
      <selection pane="bottomLeft" activeCell="A4" sqref="A4"/>
      <selection pane="bottomRight" activeCell="Q4" sqref="Q4:Q196"/>
    </sheetView>
  </sheetViews>
  <sheetFormatPr defaultColWidth="9" defaultRowHeight="13.2" x14ac:dyDescent="0.25"/>
  <cols>
    <col min="1" max="1" width="10.6640625" style="60" customWidth="1"/>
    <col min="2" max="2" width="9" style="60"/>
    <col min="3" max="3" width="56.44140625" style="60" customWidth="1"/>
    <col min="4" max="4" width="9" style="60"/>
    <col min="5" max="5" width="25.77734375" style="60" customWidth="1"/>
    <col min="6" max="7" width="9.109375" style="68" bestFit="1" customWidth="1"/>
    <col min="8" max="8" width="9.109375" style="51" customWidth="1"/>
    <col min="9" max="10" width="9.109375" style="68" bestFit="1" customWidth="1"/>
    <col min="11" max="11" width="9.109375" style="51" customWidth="1"/>
    <col min="12" max="13" width="9.109375" style="68" bestFit="1" customWidth="1"/>
    <col min="14" max="14" width="9.109375" style="51" customWidth="1"/>
    <col min="15" max="16" width="9.109375" style="50" bestFit="1" customWidth="1"/>
    <col min="17" max="17" width="9.109375" style="51" customWidth="1"/>
    <col min="18" max="19" width="9.109375" style="50" bestFit="1" customWidth="1"/>
    <col min="20" max="20" width="9.109375" style="51" customWidth="1"/>
    <col min="21" max="22" width="9.109375" style="50" bestFit="1" customWidth="1"/>
    <col min="23" max="23" width="9.109375" style="51" customWidth="1"/>
    <col min="24" max="25" width="9.21875" style="68" customWidth="1"/>
    <col min="26" max="26" width="11.44140625" style="51" bestFit="1" customWidth="1"/>
    <col min="27" max="27" width="9.21875" style="68" customWidth="1"/>
    <col min="28" max="28" width="9.109375" style="68" bestFit="1" customWidth="1"/>
    <col min="29" max="29" width="10.44140625" style="51" bestFit="1" customWidth="1"/>
    <col min="30" max="31" width="9.109375" style="68" bestFit="1" customWidth="1"/>
    <col min="32" max="32" width="11.44140625" style="51" bestFit="1" customWidth="1"/>
    <col min="33" max="16384" width="9" style="60"/>
  </cols>
  <sheetData>
    <row r="1" spans="1:126" ht="17.399999999999999" x14ac:dyDescent="0.25">
      <c r="A1" s="96" t="s">
        <v>619</v>
      </c>
    </row>
    <row r="2" spans="1:126" ht="26.55" customHeight="1" thickBot="1" x14ac:dyDescent="0.3">
      <c r="A2" s="114" t="s">
        <v>91</v>
      </c>
      <c r="B2" s="114" t="s">
        <v>0</v>
      </c>
      <c r="C2" s="114" t="s">
        <v>611</v>
      </c>
      <c r="D2" s="114" t="s">
        <v>613</v>
      </c>
      <c r="E2" s="11" t="s">
        <v>215</v>
      </c>
      <c r="F2" s="114" t="s">
        <v>200</v>
      </c>
      <c r="G2" s="114"/>
      <c r="H2" s="114"/>
      <c r="I2" s="114" t="s">
        <v>202</v>
      </c>
      <c r="J2" s="114"/>
      <c r="K2" s="114"/>
      <c r="L2" s="114" t="s">
        <v>201</v>
      </c>
      <c r="M2" s="114"/>
      <c r="N2" s="114"/>
      <c r="O2" s="114" t="s">
        <v>206</v>
      </c>
      <c r="P2" s="114"/>
      <c r="Q2" s="114"/>
      <c r="R2" s="114" t="s">
        <v>597</v>
      </c>
      <c r="S2" s="114"/>
      <c r="T2" s="114"/>
      <c r="U2" s="114" t="s">
        <v>598</v>
      </c>
      <c r="V2" s="114"/>
      <c r="W2" s="114"/>
      <c r="X2" s="114" t="s">
        <v>203</v>
      </c>
      <c r="Y2" s="114"/>
      <c r="Z2" s="114"/>
      <c r="AA2" s="114" t="s">
        <v>205</v>
      </c>
      <c r="AB2" s="114"/>
      <c r="AC2" s="114"/>
      <c r="AD2" s="114" t="s">
        <v>204</v>
      </c>
      <c r="AE2" s="114"/>
      <c r="AF2" s="114"/>
    </row>
    <row r="3" spans="1:126" s="63" customFormat="1" ht="42" customHeight="1" thickBot="1" x14ac:dyDescent="0.3">
      <c r="A3" s="114"/>
      <c r="B3" s="114"/>
      <c r="C3" s="114"/>
      <c r="D3" s="114"/>
      <c r="E3" s="11" t="s">
        <v>610</v>
      </c>
      <c r="F3" s="94" t="s">
        <v>608</v>
      </c>
      <c r="G3" s="94" t="s">
        <v>609</v>
      </c>
      <c r="H3" s="12" t="s">
        <v>212</v>
      </c>
      <c r="I3" s="94" t="s">
        <v>608</v>
      </c>
      <c r="J3" s="94" t="s">
        <v>609</v>
      </c>
      <c r="K3" s="12" t="s">
        <v>211</v>
      </c>
      <c r="L3" s="94" t="s">
        <v>608</v>
      </c>
      <c r="M3" s="94" t="s">
        <v>609</v>
      </c>
      <c r="N3" s="12" t="s">
        <v>212</v>
      </c>
      <c r="O3" s="94" t="s">
        <v>608</v>
      </c>
      <c r="P3" s="94" t="s">
        <v>609</v>
      </c>
      <c r="Q3" s="12" t="s">
        <v>211</v>
      </c>
      <c r="R3" s="94" t="s">
        <v>608</v>
      </c>
      <c r="S3" s="94" t="s">
        <v>609</v>
      </c>
      <c r="T3" s="12" t="s">
        <v>211</v>
      </c>
      <c r="U3" s="94" t="s">
        <v>608</v>
      </c>
      <c r="V3" s="94" t="s">
        <v>609</v>
      </c>
      <c r="W3" s="12" t="s">
        <v>211</v>
      </c>
      <c r="X3" s="94" t="s">
        <v>608</v>
      </c>
      <c r="Y3" s="94" t="s">
        <v>609</v>
      </c>
      <c r="Z3" s="61" t="s">
        <v>211</v>
      </c>
      <c r="AA3" s="94" t="s">
        <v>608</v>
      </c>
      <c r="AB3" s="94" t="s">
        <v>609</v>
      </c>
      <c r="AC3" s="61" t="s">
        <v>212</v>
      </c>
      <c r="AD3" s="94" t="s">
        <v>608</v>
      </c>
      <c r="AE3" s="94" t="s">
        <v>609</v>
      </c>
      <c r="AF3" s="61" t="s">
        <v>212</v>
      </c>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62"/>
    </row>
    <row r="4" spans="1:126" s="1" customFormat="1" x14ac:dyDescent="0.25">
      <c r="A4" s="22">
        <v>1</v>
      </c>
      <c r="B4" s="22">
        <v>1</v>
      </c>
      <c r="C4" s="22" t="s">
        <v>501</v>
      </c>
      <c r="D4" s="22" t="s">
        <v>1</v>
      </c>
      <c r="E4" s="22">
        <v>4</v>
      </c>
      <c r="F4" s="25">
        <v>7881</v>
      </c>
      <c r="G4" s="25">
        <v>7392</v>
      </c>
      <c r="H4" s="27">
        <f>LN(G4/F4)</f>
        <v>-6.4056465032129473E-2</v>
      </c>
      <c r="I4" s="25">
        <v>7500</v>
      </c>
      <c r="J4" s="25">
        <v>7665</v>
      </c>
      <c r="K4" s="27">
        <f>LN(J4/I4)</f>
        <v>2.176149178151271E-2</v>
      </c>
      <c r="L4" s="25">
        <v>15381</v>
      </c>
      <c r="M4" s="25">
        <v>15057</v>
      </c>
      <c r="N4" s="27">
        <f>LN(M4/L4)</f>
        <v>-2.1289982128766941E-2</v>
      </c>
      <c r="O4" s="28">
        <v>18.709700000000002</v>
      </c>
      <c r="P4" s="28">
        <v>30</v>
      </c>
      <c r="Q4" s="27">
        <f>LN(P4/O4)</f>
        <v>0.47215527571101307</v>
      </c>
      <c r="R4" s="45">
        <v>3.9481946666666672</v>
      </c>
      <c r="S4" s="45">
        <v>48.920704500978466</v>
      </c>
      <c r="T4" s="46">
        <v>2.516942283776257</v>
      </c>
      <c r="U4" s="45">
        <v>11.432121448540407</v>
      </c>
      <c r="V4" s="45">
        <v>39.836634123663409</v>
      </c>
      <c r="W4" s="46">
        <v>1.2483598801681914</v>
      </c>
      <c r="X4" s="44">
        <v>146.226</v>
      </c>
      <c r="Y4" s="44">
        <v>224.84299999999999</v>
      </c>
      <c r="Z4" s="46">
        <v>0.43024901078485728</v>
      </c>
      <c r="AA4" s="44">
        <v>29.611460000000001</v>
      </c>
      <c r="AB4" s="44">
        <v>374.97719999999998</v>
      </c>
      <c r="AC4" s="46">
        <v>2.5387037755577699</v>
      </c>
      <c r="AD4" s="44">
        <v>175.83745999999999</v>
      </c>
      <c r="AE4" s="44">
        <v>599.8202</v>
      </c>
      <c r="AF4" s="46">
        <v>1.2270698980394248</v>
      </c>
      <c r="AH4" s="46"/>
    </row>
    <row r="5" spans="1:126" s="1" customFormat="1" x14ac:dyDescent="0.25">
      <c r="A5" s="22">
        <v>2</v>
      </c>
      <c r="B5" s="22">
        <v>1</v>
      </c>
      <c r="C5" s="22" t="s">
        <v>501</v>
      </c>
      <c r="D5" s="22" t="s">
        <v>1</v>
      </c>
      <c r="E5" s="22">
        <v>4</v>
      </c>
      <c r="F5" s="25">
        <v>7881</v>
      </c>
      <c r="G5" s="25">
        <v>6775</v>
      </c>
      <c r="H5" s="27">
        <f t="shared" ref="H5:H13" si="0">LN(G5/F5)</f>
        <v>-0.15121543260574793</v>
      </c>
      <c r="I5" s="25">
        <v>7500</v>
      </c>
      <c r="J5" s="25">
        <v>7198</v>
      </c>
      <c r="K5" s="27">
        <f>LN(J5/I5)</f>
        <v>-4.109981088542581E-2</v>
      </c>
      <c r="L5" s="25">
        <v>15381</v>
      </c>
      <c r="M5" s="25">
        <v>13973</v>
      </c>
      <c r="N5" s="27">
        <f>LN(M5/L5)</f>
        <v>-9.6006085371362349E-2</v>
      </c>
      <c r="O5" s="28">
        <v>18.709700000000002</v>
      </c>
      <c r="P5" s="28">
        <v>23.548400000000001</v>
      </c>
      <c r="Q5" s="27">
        <f t="shared" ref="Q5:Q43" si="1">LN(P5/O5)</f>
        <v>0.23001577165120363</v>
      </c>
      <c r="R5" s="45">
        <v>3.9481946666666672</v>
      </c>
      <c r="S5" s="45">
        <v>8.5604056682411791</v>
      </c>
      <c r="T5" s="46">
        <v>0.77388915215841492</v>
      </c>
      <c r="U5" s="45">
        <v>11.432121448540407</v>
      </c>
      <c r="V5" s="45">
        <v>15.774908752594291</v>
      </c>
      <c r="W5" s="46">
        <v>0.32199355997455259</v>
      </c>
      <c r="X5" s="44">
        <v>146.226</v>
      </c>
      <c r="Y5" s="44">
        <v>158.80500000000001</v>
      </c>
      <c r="Z5" s="46">
        <v>8.252366438188849E-2</v>
      </c>
      <c r="AA5" s="44">
        <v>29.611460000000001</v>
      </c>
      <c r="AB5" s="44">
        <v>61.617800000000003</v>
      </c>
      <c r="AC5" s="46">
        <v>0.73278934127298911</v>
      </c>
      <c r="AD5" s="44">
        <v>175.83745999999999</v>
      </c>
      <c r="AE5" s="44">
        <v>220.42280000000002</v>
      </c>
      <c r="AF5" s="46">
        <v>0.2259874746031903</v>
      </c>
      <c r="AH5" s="46"/>
    </row>
    <row r="6" spans="1:126" s="1" customFormat="1" x14ac:dyDescent="0.25">
      <c r="A6" s="22">
        <v>3</v>
      </c>
      <c r="B6" s="22">
        <v>2</v>
      </c>
      <c r="C6" s="22" t="s">
        <v>442</v>
      </c>
      <c r="D6" s="22" t="s">
        <v>1</v>
      </c>
      <c r="E6" s="22">
        <v>4</v>
      </c>
      <c r="F6" s="25">
        <v>6914</v>
      </c>
      <c r="G6" s="25">
        <v>7027</v>
      </c>
      <c r="H6" s="27">
        <f t="shared" si="0"/>
        <v>1.6211530710627808E-2</v>
      </c>
      <c r="I6" s="25"/>
      <c r="J6" s="25"/>
      <c r="K6" s="27"/>
      <c r="L6" s="25"/>
      <c r="M6" s="25"/>
      <c r="N6" s="27"/>
      <c r="O6" s="28">
        <v>32</v>
      </c>
      <c r="P6" s="28">
        <v>50.2</v>
      </c>
      <c r="Q6" s="27">
        <f t="shared" si="1"/>
        <v>0.45027912389795705</v>
      </c>
      <c r="R6" s="45"/>
      <c r="S6" s="45"/>
      <c r="T6" s="46"/>
      <c r="U6" s="45"/>
      <c r="V6" s="45"/>
      <c r="W6" s="46"/>
      <c r="X6" s="44">
        <v>221.24799999999999</v>
      </c>
      <c r="Y6" s="44">
        <v>352.75540000000001</v>
      </c>
      <c r="Z6" s="46">
        <v>0.46649065460858491</v>
      </c>
      <c r="AA6" s="44"/>
      <c r="AB6" s="44"/>
      <c r="AC6" s="46"/>
      <c r="AD6" s="44"/>
      <c r="AE6" s="44"/>
      <c r="AF6" s="46"/>
      <c r="AH6" s="46"/>
    </row>
    <row r="7" spans="1:126" s="1" customFormat="1" x14ac:dyDescent="0.25">
      <c r="A7" s="22">
        <v>4</v>
      </c>
      <c r="B7" s="22">
        <v>2</v>
      </c>
      <c r="C7" s="22" t="s">
        <v>442</v>
      </c>
      <c r="D7" s="22" t="s">
        <v>1</v>
      </c>
      <c r="E7" s="22">
        <v>4</v>
      </c>
      <c r="F7" s="25">
        <v>6914</v>
      </c>
      <c r="G7" s="25">
        <v>7250</v>
      </c>
      <c r="H7" s="27">
        <f t="shared" si="0"/>
        <v>4.7453127367150683E-2</v>
      </c>
      <c r="I7" s="25"/>
      <c r="J7" s="25"/>
      <c r="K7" s="27"/>
      <c r="L7" s="25"/>
      <c r="M7" s="25"/>
      <c r="N7" s="27"/>
      <c r="O7" s="28">
        <v>32</v>
      </c>
      <c r="P7" s="28">
        <v>45.1</v>
      </c>
      <c r="Q7" s="27">
        <f t="shared" si="1"/>
        <v>0.34314634370890612</v>
      </c>
      <c r="R7" s="45"/>
      <c r="S7" s="45"/>
      <c r="T7" s="46"/>
      <c r="U7" s="45"/>
      <c r="V7" s="45"/>
      <c r="W7" s="46"/>
      <c r="X7" s="44">
        <v>221.24799999999999</v>
      </c>
      <c r="Y7" s="44">
        <v>326.97500000000002</v>
      </c>
      <c r="Z7" s="46">
        <v>0.39059947107605686</v>
      </c>
      <c r="AA7" s="44"/>
      <c r="AB7" s="44"/>
      <c r="AC7" s="46"/>
      <c r="AD7" s="44"/>
      <c r="AE7" s="44"/>
      <c r="AF7" s="46"/>
      <c r="AH7" s="46"/>
    </row>
    <row r="8" spans="1:126" s="64" customFormat="1" x14ac:dyDescent="0.25">
      <c r="A8" s="22">
        <v>5</v>
      </c>
      <c r="B8" s="22">
        <v>2</v>
      </c>
      <c r="C8" s="22" t="s">
        <v>442</v>
      </c>
      <c r="D8" s="22" t="s">
        <v>1</v>
      </c>
      <c r="E8" s="22">
        <v>4</v>
      </c>
      <c r="F8" s="25">
        <v>8050</v>
      </c>
      <c r="G8" s="25">
        <v>8138</v>
      </c>
      <c r="H8" s="27">
        <f t="shared" si="0"/>
        <v>1.087235814902629E-2</v>
      </c>
      <c r="I8" s="25"/>
      <c r="J8" s="25"/>
      <c r="K8" s="27"/>
      <c r="L8" s="25"/>
      <c r="M8" s="25"/>
      <c r="N8" s="27"/>
      <c r="O8" s="28">
        <v>28.1</v>
      </c>
      <c r="P8" s="28">
        <v>43.5</v>
      </c>
      <c r="Q8" s="27">
        <f t="shared" si="1"/>
        <v>0.43699136175493836</v>
      </c>
      <c r="R8" s="45"/>
      <c r="S8" s="45"/>
      <c r="T8" s="46"/>
      <c r="U8" s="45"/>
      <c r="V8" s="45"/>
      <c r="W8" s="46"/>
      <c r="X8" s="44">
        <v>226.20500000000001</v>
      </c>
      <c r="Y8" s="44">
        <v>354.00299999999999</v>
      </c>
      <c r="Z8" s="46">
        <v>0.4478637199039644</v>
      </c>
      <c r="AA8" s="44"/>
      <c r="AB8" s="44"/>
      <c r="AC8" s="46"/>
      <c r="AD8" s="44"/>
      <c r="AE8" s="44"/>
      <c r="AF8" s="46"/>
      <c r="AG8" s="1"/>
      <c r="AH8" s="46"/>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row>
    <row r="9" spans="1:126" s="65" customFormat="1" ht="13.8" thickBot="1" x14ac:dyDescent="0.3">
      <c r="A9" s="22">
        <v>6</v>
      </c>
      <c r="B9" s="22">
        <v>2</v>
      </c>
      <c r="C9" s="22" t="s">
        <v>442</v>
      </c>
      <c r="D9" s="22" t="s">
        <v>1</v>
      </c>
      <c r="E9" s="22">
        <v>4</v>
      </c>
      <c r="F9" s="25">
        <v>8050</v>
      </c>
      <c r="G9" s="25">
        <v>8649</v>
      </c>
      <c r="H9" s="27">
        <f t="shared" si="0"/>
        <v>7.1771615893902893E-2</v>
      </c>
      <c r="I9" s="25"/>
      <c r="J9" s="25"/>
      <c r="K9" s="27"/>
      <c r="L9" s="25"/>
      <c r="M9" s="25"/>
      <c r="N9" s="27"/>
      <c r="O9" s="28">
        <v>28.1</v>
      </c>
      <c r="P9" s="28">
        <v>44.9</v>
      </c>
      <c r="Q9" s="27">
        <f t="shared" si="1"/>
        <v>0.46866821840850842</v>
      </c>
      <c r="R9" s="45"/>
      <c r="S9" s="45"/>
      <c r="T9" s="46"/>
      <c r="U9" s="45"/>
      <c r="V9" s="45"/>
      <c r="W9" s="46"/>
      <c r="X9" s="44">
        <v>226.20500000000001</v>
      </c>
      <c r="Y9" s="44">
        <v>388.34009999999995</v>
      </c>
      <c r="Z9" s="46">
        <v>0.54043983430241116</v>
      </c>
      <c r="AA9" s="44"/>
      <c r="AB9" s="44"/>
      <c r="AC9" s="46"/>
      <c r="AD9" s="44"/>
      <c r="AE9" s="44"/>
      <c r="AF9" s="46"/>
      <c r="AG9" s="1"/>
      <c r="AH9" s="46"/>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row>
    <row r="10" spans="1:126" s="66" customFormat="1" x14ac:dyDescent="0.25">
      <c r="A10" s="22">
        <v>7</v>
      </c>
      <c r="B10" s="22">
        <v>3</v>
      </c>
      <c r="C10" s="22" t="s">
        <v>444</v>
      </c>
      <c r="D10" s="22" t="s">
        <v>1</v>
      </c>
      <c r="E10" s="22">
        <v>4</v>
      </c>
      <c r="F10" s="25">
        <v>5356</v>
      </c>
      <c r="G10" s="25">
        <v>5430</v>
      </c>
      <c r="H10" s="27">
        <f t="shared" si="0"/>
        <v>1.3721706116917974E-2</v>
      </c>
      <c r="I10" s="25">
        <v>5717</v>
      </c>
      <c r="J10" s="25">
        <v>5586</v>
      </c>
      <c r="K10" s="27">
        <f t="shared" ref="K10:K13" si="2">LN(J10/I10)</f>
        <v>-2.3180724758849199E-2</v>
      </c>
      <c r="L10" s="25">
        <v>11073</v>
      </c>
      <c r="M10" s="25">
        <v>11016</v>
      </c>
      <c r="N10" s="27">
        <f t="shared" ref="N10:N13" si="3">LN(M10/L10)</f>
        <v>-5.1609512896174685E-3</v>
      </c>
      <c r="O10" s="28">
        <v>27.9</v>
      </c>
      <c r="P10" s="28">
        <v>40.5</v>
      </c>
      <c r="Q10" s="27">
        <f t="shared" si="1"/>
        <v>0.37267528528517352</v>
      </c>
      <c r="R10" s="45">
        <v>5.1019065943676738</v>
      </c>
      <c r="S10" s="45">
        <v>42.102577873254567</v>
      </c>
      <c r="T10" s="46">
        <v>2.1104946590559033</v>
      </c>
      <c r="U10" s="45">
        <v>16.129323579878985</v>
      </c>
      <c r="V10" s="45">
        <v>41.312636165577345</v>
      </c>
      <c r="W10" s="46">
        <v>0.94052945786981523</v>
      </c>
      <c r="X10" s="44">
        <v>149.4324</v>
      </c>
      <c r="Y10" s="44">
        <v>219.91499999999999</v>
      </c>
      <c r="Z10" s="46">
        <v>0.38639699140209149</v>
      </c>
      <c r="AA10" s="44">
        <v>29.167599999999993</v>
      </c>
      <c r="AB10" s="44">
        <v>235.18500000000003</v>
      </c>
      <c r="AC10" s="46">
        <v>2.0873139342970539</v>
      </c>
      <c r="AD10" s="44">
        <v>178.6</v>
      </c>
      <c r="AE10" s="44">
        <v>455.1</v>
      </c>
      <c r="AF10" s="46">
        <v>0.93536850658019777</v>
      </c>
      <c r="AG10" s="1"/>
      <c r="AH10" s="46"/>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row>
    <row r="11" spans="1:126" s="1" customFormat="1" x14ac:dyDescent="0.25">
      <c r="A11" s="22">
        <v>8</v>
      </c>
      <c r="B11" s="22">
        <v>3</v>
      </c>
      <c r="C11" s="22" t="s">
        <v>444</v>
      </c>
      <c r="D11" s="22" t="s">
        <v>1</v>
      </c>
      <c r="E11" s="22">
        <v>4</v>
      </c>
      <c r="F11" s="25">
        <v>5764</v>
      </c>
      <c r="G11" s="25">
        <v>5687</v>
      </c>
      <c r="H11" s="27">
        <f t="shared" si="0"/>
        <v>-1.3448809812613084E-2</v>
      </c>
      <c r="I11" s="25">
        <v>5995</v>
      </c>
      <c r="J11" s="25">
        <v>5745</v>
      </c>
      <c r="K11" s="27">
        <f t="shared" si="2"/>
        <v>-4.2595877178758526E-2</v>
      </c>
      <c r="L11" s="25">
        <v>11759</v>
      </c>
      <c r="M11" s="25">
        <v>11432</v>
      </c>
      <c r="N11" s="27">
        <f t="shared" si="3"/>
        <v>-2.8202464213712444E-2</v>
      </c>
      <c r="O11" s="28">
        <v>28.6</v>
      </c>
      <c r="P11" s="28">
        <v>42.9</v>
      </c>
      <c r="Q11" s="27">
        <f t="shared" si="1"/>
        <v>0.40546510810816422</v>
      </c>
      <c r="R11" s="45">
        <v>5.3126939115929908</v>
      </c>
      <c r="S11" s="45">
        <v>48.986544821583976</v>
      </c>
      <c r="T11" s="46">
        <v>2.2214466303343778</v>
      </c>
      <c r="U11" s="45">
        <v>16.727612892252743</v>
      </c>
      <c r="V11" s="45">
        <v>45.958712386284112</v>
      </c>
      <c r="W11" s="46">
        <v>1.0106826160701383</v>
      </c>
      <c r="X11" s="44">
        <v>164.85040000000001</v>
      </c>
      <c r="Y11" s="44">
        <v>243.97229999999999</v>
      </c>
      <c r="Z11" s="46">
        <v>0.39201629829555124</v>
      </c>
      <c r="AA11" s="44">
        <v>31.849599999999981</v>
      </c>
      <c r="AB11" s="44">
        <v>281.42769999999996</v>
      </c>
      <c r="AC11" s="46">
        <v>2.1788507531556194</v>
      </c>
      <c r="AD11" s="44">
        <v>196.7</v>
      </c>
      <c r="AE11" s="44">
        <v>525.4</v>
      </c>
      <c r="AF11" s="46">
        <v>0.98248015185642601</v>
      </c>
      <c r="AH11" s="46"/>
    </row>
    <row r="12" spans="1:126" s="64" customFormat="1" x14ac:dyDescent="0.25">
      <c r="A12" s="22">
        <v>9</v>
      </c>
      <c r="B12" s="22">
        <v>3</v>
      </c>
      <c r="C12" s="22" t="s">
        <v>444</v>
      </c>
      <c r="D12" s="22" t="s">
        <v>1</v>
      </c>
      <c r="E12" s="22">
        <v>4</v>
      </c>
      <c r="F12" s="25">
        <v>6874</v>
      </c>
      <c r="G12" s="25">
        <v>6932</v>
      </c>
      <c r="H12" s="27">
        <f t="shared" si="0"/>
        <v>8.4021934257175277E-3</v>
      </c>
      <c r="I12" s="25">
        <v>7752</v>
      </c>
      <c r="J12" s="25">
        <v>7715</v>
      </c>
      <c r="K12" s="27">
        <f t="shared" si="2"/>
        <v>-4.7843887733409638E-3</v>
      </c>
      <c r="L12" s="25">
        <v>14626</v>
      </c>
      <c r="M12" s="25">
        <v>14647</v>
      </c>
      <c r="N12" s="27">
        <f t="shared" si="3"/>
        <v>1.4347694874106863E-3</v>
      </c>
      <c r="O12" s="28">
        <v>28.6</v>
      </c>
      <c r="P12" s="28">
        <v>37.9</v>
      </c>
      <c r="Q12" s="27">
        <f t="shared" si="1"/>
        <v>0.28154439426257361</v>
      </c>
      <c r="R12" s="45">
        <v>8.3337977296181585</v>
      </c>
      <c r="S12" s="45">
        <v>34.190174983797796</v>
      </c>
      <c r="T12" s="46">
        <v>1.4116190594183671</v>
      </c>
      <c r="U12" s="45">
        <v>17.858607958430191</v>
      </c>
      <c r="V12" s="45">
        <v>35.945927493684714</v>
      </c>
      <c r="W12" s="46">
        <v>0.6995301646843437</v>
      </c>
      <c r="X12" s="44">
        <v>196.59640000000002</v>
      </c>
      <c r="Y12" s="44">
        <v>262.72280000000001</v>
      </c>
      <c r="Z12" s="46">
        <v>0.28994658768829118</v>
      </c>
      <c r="AA12" s="44">
        <v>64.603599999999972</v>
      </c>
      <c r="AB12" s="44">
        <v>263.77719999999999</v>
      </c>
      <c r="AC12" s="46">
        <v>1.4068346706450259</v>
      </c>
      <c r="AD12" s="44">
        <v>261.2</v>
      </c>
      <c r="AE12" s="44">
        <v>526.5</v>
      </c>
      <c r="AF12" s="46">
        <v>0.70096493417175432</v>
      </c>
      <c r="AG12" s="1"/>
      <c r="AH12" s="46"/>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row>
    <row r="13" spans="1:126" s="67" customFormat="1" x14ac:dyDescent="0.25">
      <c r="A13" s="22">
        <v>10</v>
      </c>
      <c r="B13" s="22">
        <v>3</v>
      </c>
      <c r="C13" s="22" t="s">
        <v>444</v>
      </c>
      <c r="D13" s="22" t="s">
        <v>1</v>
      </c>
      <c r="E13" s="22">
        <v>4</v>
      </c>
      <c r="F13" s="25">
        <v>6986</v>
      </c>
      <c r="G13" s="25">
        <v>6652</v>
      </c>
      <c r="H13" s="27">
        <f t="shared" si="0"/>
        <v>-4.8990585053958965E-2</v>
      </c>
      <c r="I13" s="25">
        <v>7148</v>
      </c>
      <c r="J13" s="25">
        <v>7422</v>
      </c>
      <c r="K13" s="27">
        <f t="shared" si="2"/>
        <v>3.7615965341224175E-2</v>
      </c>
      <c r="L13" s="25">
        <v>14134</v>
      </c>
      <c r="M13" s="25">
        <v>14074</v>
      </c>
      <c r="N13" s="27">
        <f t="shared" si="3"/>
        <v>-4.2541187243053764E-3</v>
      </c>
      <c r="O13" s="28">
        <v>28.7</v>
      </c>
      <c r="P13" s="28">
        <v>39.6</v>
      </c>
      <c r="Q13" s="27">
        <f t="shared" si="1"/>
        <v>0.3219319954948594</v>
      </c>
      <c r="R13" s="45">
        <v>8.9957750419697877</v>
      </c>
      <c r="S13" s="45">
        <v>39.649797898140669</v>
      </c>
      <c r="T13" s="46">
        <v>1.4833308235876168</v>
      </c>
      <c r="U13" s="45">
        <v>18.734965331823972</v>
      </c>
      <c r="V13" s="45">
        <v>39.626261190848375</v>
      </c>
      <c r="W13" s="46">
        <v>0.74910047805696023</v>
      </c>
      <c r="X13" s="44">
        <v>200.49819999999997</v>
      </c>
      <c r="Y13" s="44">
        <v>263.41919999999999</v>
      </c>
      <c r="Z13" s="46">
        <v>0.27294141044090064</v>
      </c>
      <c r="AA13" s="44">
        <v>64.301800000000043</v>
      </c>
      <c r="AB13" s="44">
        <v>294.28080000000006</v>
      </c>
      <c r="AC13" s="46">
        <v>1.5209467889288411</v>
      </c>
      <c r="AD13" s="44">
        <v>264.8</v>
      </c>
      <c r="AE13" s="44">
        <v>557.70000000000005</v>
      </c>
      <c r="AF13" s="46">
        <v>0.74484635933265486</v>
      </c>
      <c r="AG13" s="1"/>
      <c r="AH13" s="46"/>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row>
    <row r="14" spans="1:126" s="1" customFormat="1" x14ac:dyDescent="0.25">
      <c r="A14" s="22">
        <v>11</v>
      </c>
      <c r="B14" s="22">
        <v>4</v>
      </c>
      <c r="C14" s="22" t="s">
        <v>453</v>
      </c>
      <c r="D14" s="22" t="s">
        <v>1</v>
      </c>
      <c r="E14" s="22">
        <v>4</v>
      </c>
      <c r="F14" s="25"/>
      <c r="G14" s="25"/>
      <c r="H14" s="27"/>
      <c r="I14" s="25"/>
      <c r="J14" s="25"/>
      <c r="K14" s="27"/>
      <c r="L14" s="25"/>
      <c r="M14" s="25"/>
      <c r="N14" s="27"/>
      <c r="O14" s="28">
        <v>41.847799999999999</v>
      </c>
      <c r="P14" s="28">
        <v>70.108699999999999</v>
      </c>
      <c r="Q14" s="27">
        <f t="shared" si="1"/>
        <v>0.51600766790030783</v>
      </c>
      <c r="R14" s="45"/>
      <c r="S14" s="45"/>
      <c r="T14" s="46"/>
      <c r="U14" s="45"/>
      <c r="V14" s="45"/>
      <c r="W14" s="46"/>
      <c r="X14" s="44">
        <v>313.04300000000001</v>
      </c>
      <c r="Y14" s="44">
        <v>539.13</v>
      </c>
      <c r="Z14" s="46">
        <v>0.54361616791598832</v>
      </c>
      <c r="AA14" s="44"/>
      <c r="AB14" s="44"/>
      <c r="AC14" s="46"/>
      <c r="AD14" s="44"/>
      <c r="AE14" s="44"/>
      <c r="AF14" s="46"/>
      <c r="AH14" s="46"/>
    </row>
    <row r="15" spans="1:126" s="64" customFormat="1" x14ac:dyDescent="0.25">
      <c r="A15" s="22">
        <v>12</v>
      </c>
      <c r="B15" s="22">
        <v>4</v>
      </c>
      <c r="C15" s="22" t="s">
        <v>453</v>
      </c>
      <c r="D15" s="22" t="s">
        <v>1</v>
      </c>
      <c r="E15" s="22">
        <v>4</v>
      </c>
      <c r="F15" s="25"/>
      <c r="G15" s="25"/>
      <c r="H15" s="27"/>
      <c r="I15" s="25"/>
      <c r="J15" s="25"/>
      <c r="K15" s="27"/>
      <c r="L15" s="25"/>
      <c r="M15" s="25"/>
      <c r="N15" s="27"/>
      <c r="O15" s="28">
        <v>52.717399999999998</v>
      </c>
      <c r="P15" s="28">
        <v>74.456500000000005</v>
      </c>
      <c r="Q15" s="27">
        <f t="shared" si="1"/>
        <v>0.34526949040545674</v>
      </c>
      <c r="R15" s="45"/>
      <c r="S15" s="45"/>
      <c r="T15" s="46"/>
      <c r="U15" s="45"/>
      <c r="V15" s="45"/>
      <c r="W15" s="46"/>
      <c r="X15" s="44">
        <v>421.73899999999998</v>
      </c>
      <c r="Y15" s="44">
        <v>626.08699999999999</v>
      </c>
      <c r="Z15" s="46">
        <v>0.39510269979545826</v>
      </c>
      <c r="AA15" s="44"/>
      <c r="AB15" s="44"/>
      <c r="AC15" s="46"/>
      <c r="AD15" s="44"/>
      <c r="AE15" s="44"/>
      <c r="AF15" s="46"/>
      <c r="AG15" s="1"/>
      <c r="AH15" s="46"/>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row>
    <row r="16" spans="1:126" s="1" customFormat="1" x14ac:dyDescent="0.25">
      <c r="A16" s="22">
        <v>13</v>
      </c>
      <c r="B16" s="22">
        <v>5</v>
      </c>
      <c r="C16" s="22" t="s">
        <v>446</v>
      </c>
      <c r="D16" s="22" t="s">
        <v>1</v>
      </c>
      <c r="E16" s="22">
        <v>6</v>
      </c>
      <c r="F16" s="25">
        <v>5007</v>
      </c>
      <c r="G16" s="25">
        <v>4932</v>
      </c>
      <c r="H16" s="27">
        <f t="shared" ref="H16:H31" si="4">LN(G16/F16)</f>
        <v>-1.5092348045709806E-2</v>
      </c>
      <c r="I16" s="25">
        <v>6187</v>
      </c>
      <c r="J16" s="25">
        <v>5861</v>
      </c>
      <c r="K16" s="27">
        <f t="shared" ref="K16:K17" si="5">LN(J16/I16)</f>
        <v>-5.4130079054559618E-2</v>
      </c>
      <c r="L16" s="25">
        <v>11194</v>
      </c>
      <c r="M16" s="25">
        <v>10793</v>
      </c>
      <c r="N16" s="27">
        <f t="shared" ref="N16:N17" si="6">LN(M16/L16)</f>
        <v>-3.6480144625958527E-2</v>
      </c>
      <c r="O16" s="28">
        <v>18.79</v>
      </c>
      <c r="P16" s="28">
        <v>24.03</v>
      </c>
      <c r="Q16" s="27">
        <f t="shared" si="1"/>
        <v>0.2459782363230037</v>
      </c>
      <c r="R16" s="45">
        <v>20.938125101018262</v>
      </c>
      <c r="S16" s="45">
        <v>24.612987544787575</v>
      </c>
      <c r="T16" s="46">
        <v>0.16170258788675604</v>
      </c>
      <c r="U16" s="45">
        <v>19.97</v>
      </c>
      <c r="V16" s="45">
        <v>25.04</v>
      </c>
      <c r="W16" s="46">
        <v>0.22624339880417391</v>
      </c>
      <c r="X16" s="44">
        <v>94</v>
      </c>
      <c r="Y16" s="44">
        <v>126</v>
      </c>
      <c r="Z16" s="46">
        <v>0.29298712468147414</v>
      </c>
      <c r="AA16" s="44">
        <v>129.54417999999998</v>
      </c>
      <c r="AB16" s="44">
        <v>144.25671999999997</v>
      </c>
      <c r="AC16" s="46">
        <v>0.10757250883219636</v>
      </c>
      <c r="AD16" s="44">
        <v>223.54417999999998</v>
      </c>
      <c r="AE16" s="44">
        <v>270.25671999999997</v>
      </c>
      <c r="AF16" s="46">
        <v>0.18976325417821532</v>
      </c>
      <c r="AH16" s="46"/>
    </row>
    <row r="17" spans="1:125" s="1" customFormat="1" x14ac:dyDescent="0.25">
      <c r="A17" s="22">
        <v>14</v>
      </c>
      <c r="B17" s="22">
        <v>5</v>
      </c>
      <c r="C17" s="22" t="s">
        <v>446</v>
      </c>
      <c r="D17" s="22" t="s">
        <v>1</v>
      </c>
      <c r="E17" s="22">
        <v>6</v>
      </c>
      <c r="F17" s="25">
        <v>4515</v>
      </c>
      <c r="G17" s="25">
        <v>4412</v>
      </c>
      <c r="H17" s="27">
        <f t="shared" si="4"/>
        <v>-2.3077085477692761E-2</v>
      </c>
      <c r="I17" s="25">
        <v>5313</v>
      </c>
      <c r="J17" s="25">
        <v>5266</v>
      </c>
      <c r="K17" s="27">
        <f t="shared" si="5"/>
        <v>-8.8855863946885535E-3</v>
      </c>
      <c r="L17" s="25">
        <v>9828</v>
      </c>
      <c r="M17" s="25">
        <v>9678</v>
      </c>
      <c r="N17" s="27">
        <f t="shared" si="6"/>
        <v>-1.5380186287805816E-2</v>
      </c>
      <c r="O17" s="28">
        <v>23.11</v>
      </c>
      <c r="P17" s="28">
        <v>43.61</v>
      </c>
      <c r="Q17" s="27">
        <f t="shared" si="1"/>
        <v>0.63502105756838578</v>
      </c>
      <c r="R17" s="45">
        <v>22.745612648221343</v>
      </c>
      <c r="S17" s="45">
        <v>21.572168628940375</v>
      </c>
      <c r="T17" s="46">
        <v>-5.296828169825199E-2</v>
      </c>
      <c r="U17" s="45">
        <v>22.98</v>
      </c>
      <c r="V17" s="45">
        <v>31.68</v>
      </c>
      <c r="W17" s="46">
        <v>0.32106129452561549</v>
      </c>
      <c r="X17" s="44">
        <v>105</v>
      </c>
      <c r="Y17" s="44">
        <v>193</v>
      </c>
      <c r="Z17" s="46">
        <v>0.60872983874736208</v>
      </c>
      <c r="AA17" s="44">
        <v>120.84744000000001</v>
      </c>
      <c r="AB17" s="44">
        <v>113.59904</v>
      </c>
      <c r="AC17" s="46">
        <v>-6.1853868092940772E-2</v>
      </c>
      <c r="AD17" s="44">
        <v>225.84744000000001</v>
      </c>
      <c r="AE17" s="44">
        <v>306.59904</v>
      </c>
      <c r="AF17" s="46">
        <v>0.3056811082378097</v>
      </c>
      <c r="AH17" s="46"/>
    </row>
    <row r="18" spans="1:125" s="64" customFormat="1" x14ac:dyDescent="0.25">
      <c r="A18" s="22">
        <v>15</v>
      </c>
      <c r="B18" s="22">
        <v>6</v>
      </c>
      <c r="C18" s="22" t="s">
        <v>190</v>
      </c>
      <c r="D18" s="22" t="s">
        <v>1</v>
      </c>
      <c r="E18" s="22">
        <v>3</v>
      </c>
      <c r="F18" s="25">
        <v>3113</v>
      </c>
      <c r="G18" s="25">
        <v>3037</v>
      </c>
      <c r="H18" s="27">
        <f t="shared" si="4"/>
        <v>-2.4716705395859444E-2</v>
      </c>
      <c r="I18" s="25"/>
      <c r="J18" s="25"/>
      <c r="K18" s="27"/>
      <c r="L18" s="25"/>
      <c r="M18" s="25"/>
      <c r="N18" s="27"/>
      <c r="O18" s="28">
        <v>36.153799999999997</v>
      </c>
      <c r="P18" s="28">
        <v>53.333300000000001</v>
      </c>
      <c r="Q18" s="27">
        <f t="shared" si="1"/>
        <v>0.38877884091951398</v>
      </c>
      <c r="R18" s="45"/>
      <c r="S18" s="45"/>
      <c r="T18" s="46"/>
      <c r="U18" s="45"/>
      <c r="V18" s="45"/>
      <c r="W18" s="46"/>
      <c r="X18" s="44">
        <v>112.54677939999999</v>
      </c>
      <c r="Y18" s="44">
        <v>161.97323209999999</v>
      </c>
      <c r="Z18" s="46">
        <v>0.36406213552365457</v>
      </c>
      <c r="AA18" s="44"/>
      <c r="AB18" s="44"/>
      <c r="AC18" s="46"/>
      <c r="AD18" s="44"/>
      <c r="AE18" s="44"/>
      <c r="AF18" s="46"/>
      <c r="AG18" s="1"/>
      <c r="AH18" s="46"/>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row>
    <row r="19" spans="1:125" s="1" customFormat="1" x14ac:dyDescent="0.25">
      <c r="A19" s="22">
        <v>16</v>
      </c>
      <c r="B19" s="22">
        <v>6</v>
      </c>
      <c r="C19" s="22" t="s">
        <v>190</v>
      </c>
      <c r="D19" s="22" t="s">
        <v>1</v>
      </c>
      <c r="E19" s="22">
        <v>3</v>
      </c>
      <c r="F19" s="25">
        <v>3322</v>
      </c>
      <c r="G19" s="25">
        <v>2273</v>
      </c>
      <c r="H19" s="27">
        <f t="shared" si="4"/>
        <v>-0.37946646632069697</v>
      </c>
      <c r="I19" s="25"/>
      <c r="J19" s="25"/>
      <c r="K19" s="27"/>
      <c r="L19" s="25"/>
      <c r="M19" s="25"/>
      <c r="N19" s="27"/>
      <c r="O19" s="28">
        <v>35.1282</v>
      </c>
      <c r="P19" s="28">
        <v>51.2821</v>
      </c>
      <c r="Q19" s="27">
        <f t="shared" si="1"/>
        <v>0.37833753670487258</v>
      </c>
      <c r="R19" s="45"/>
      <c r="S19" s="45"/>
      <c r="T19" s="46"/>
      <c r="U19" s="45"/>
      <c r="V19" s="45"/>
      <c r="W19" s="46"/>
      <c r="X19" s="44">
        <v>116.69588039999999</v>
      </c>
      <c r="Y19" s="44">
        <v>116.56421330000001</v>
      </c>
      <c r="Z19" s="46">
        <v>-1.1289296158242803E-3</v>
      </c>
      <c r="AA19" s="44"/>
      <c r="AB19" s="44"/>
      <c r="AC19" s="46"/>
      <c r="AD19" s="44"/>
      <c r="AE19" s="44"/>
      <c r="AF19" s="46"/>
      <c r="AH19" s="46"/>
    </row>
    <row r="20" spans="1:125" s="1" customFormat="1" x14ac:dyDescent="0.25">
      <c r="A20" s="22">
        <v>17</v>
      </c>
      <c r="B20" s="22">
        <v>6</v>
      </c>
      <c r="C20" s="22" t="s">
        <v>190</v>
      </c>
      <c r="D20" s="22" t="s">
        <v>1</v>
      </c>
      <c r="E20" s="22">
        <v>3</v>
      </c>
      <c r="F20" s="25">
        <v>3353</v>
      </c>
      <c r="G20" s="25">
        <v>2759</v>
      </c>
      <c r="H20" s="27">
        <f t="shared" si="4"/>
        <v>-0.19498717224894241</v>
      </c>
      <c r="I20" s="25"/>
      <c r="J20" s="25"/>
      <c r="K20" s="27"/>
      <c r="L20" s="25"/>
      <c r="M20" s="25"/>
      <c r="N20" s="27"/>
      <c r="O20" s="28">
        <v>36.923099999999998</v>
      </c>
      <c r="P20" s="28">
        <v>51.025599999999997</v>
      </c>
      <c r="Q20" s="27">
        <f t="shared" si="1"/>
        <v>0.3234900961282634</v>
      </c>
      <c r="R20" s="45"/>
      <c r="S20" s="45"/>
      <c r="T20" s="46"/>
      <c r="U20" s="45"/>
      <c r="V20" s="45"/>
      <c r="W20" s="46"/>
      <c r="X20" s="44">
        <v>123.80315429999999</v>
      </c>
      <c r="Y20" s="44">
        <v>140.7796304</v>
      </c>
      <c r="Z20" s="46">
        <v>0.12850292387932102</v>
      </c>
      <c r="AA20" s="44"/>
      <c r="AB20" s="44"/>
      <c r="AC20" s="46"/>
      <c r="AD20" s="44"/>
      <c r="AE20" s="44"/>
      <c r="AF20" s="46"/>
      <c r="AH20" s="46"/>
    </row>
    <row r="21" spans="1:125" s="1" customFormat="1" x14ac:dyDescent="0.25">
      <c r="A21" s="22">
        <v>18</v>
      </c>
      <c r="B21" s="22">
        <v>6</v>
      </c>
      <c r="C21" s="22" t="s">
        <v>190</v>
      </c>
      <c r="D21" s="22" t="s">
        <v>1</v>
      </c>
      <c r="E21" s="22">
        <v>3</v>
      </c>
      <c r="F21" s="25">
        <v>3792</v>
      </c>
      <c r="G21" s="25">
        <v>3332</v>
      </c>
      <c r="H21" s="27">
        <f t="shared" si="4"/>
        <v>-0.12932086008817914</v>
      </c>
      <c r="I21" s="25"/>
      <c r="J21" s="25"/>
      <c r="K21" s="27"/>
      <c r="L21" s="25"/>
      <c r="M21" s="25"/>
      <c r="N21" s="27"/>
      <c r="O21" s="28">
        <v>36.410299999999999</v>
      </c>
      <c r="P21" s="28">
        <v>53.333300000000001</v>
      </c>
      <c r="Q21" s="27">
        <f t="shared" si="1"/>
        <v>0.38170919991747992</v>
      </c>
      <c r="R21" s="45"/>
      <c r="S21" s="45"/>
      <c r="T21" s="46"/>
      <c r="U21" s="45"/>
      <c r="V21" s="45"/>
      <c r="W21" s="46"/>
      <c r="X21" s="44">
        <v>138.0678576</v>
      </c>
      <c r="Y21" s="44">
        <v>177.7065556</v>
      </c>
      <c r="Z21" s="46">
        <v>0.25238833982930087</v>
      </c>
      <c r="AA21" s="44"/>
      <c r="AB21" s="44"/>
      <c r="AC21" s="46"/>
      <c r="AD21" s="44"/>
      <c r="AE21" s="44"/>
      <c r="AF21" s="46"/>
      <c r="AH21" s="46"/>
    </row>
    <row r="22" spans="1:125" s="1" customFormat="1" x14ac:dyDescent="0.25">
      <c r="A22" s="22">
        <v>19</v>
      </c>
      <c r="B22" s="22">
        <v>6</v>
      </c>
      <c r="C22" s="22" t="s">
        <v>190</v>
      </c>
      <c r="D22" s="22" t="s">
        <v>1</v>
      </c>
      <c r="E22" s="22">
        <v>3</v>
      </c>
      <c r="F22" s="25">
        <v>3805</v>
      </c>
      <c r="G22" s="25">
        <v>3244</v>
      </c>
      <c r="H22" s="27">
        <f t="shared" si="4"/>
        <v>-0.15950885506048262</v>
      </c>
      <c r="I22" s="25"/>
      <c r="J22" s="25"/>
      <c r="K22" s="27"/>
      <c r="L22" s="25"/>
      <c r="M22" s="25"/>
      <c r="N22" s="27"/>
      <c r="O22" s="28">
        <v>38.205100000000002</v>
      </c>
      <c r="P22" s="28">
        <v>57.179499999999997</v>
      </c>
      <c r="Q22" s="27">
        <f t="shared" si="1"/>
        <v>0.40322642798518715</v>
      </c>
      <c r="R22" s="45"/>
      <c r="S22" s="45"/>
      <c r="T22" s="46"/>
      <c r="U22" s="45"/>
      <c r="V22" s="45"/>
      <c r="W22" s="46"/>
      <c r="X22" s="44">
        <v>145.3704055</v>
      </c>
      <c r="Y22" s="44">
        <v>185.49029799999997</v>
      </c>
      <c r="Z22" s="46">
        <v>0.24371757292470422</v>
      </c>
      <c r="AA22" s="44"/>
      <c r="AB22" s="44"/>
      <c r="AC22" s="46"/>
      <c r="AD22" s="44"/>
      <c r="AE22" s="44"/>
      <c r="AF22" s="46"/>
      <c r="AH22" s="46"/>
    </row>
    <row r="23" spans="1:125" s="1" customFormat="1" x14ac:dyDescent="0.25">
      <c r="A23" s="22">
        <v>20</v>
      </c>
      <c r="B23" s="22">
        <v>7</v>
      </c>
      <c r="C23" s="22" t="s">
        <v>437</v>
      </c>
      <c r="D23" s="22" t="s">
        <v>1</v>
      </c>
      <c r="E23" s="22">
        <v>3</v>
      </c>
      <c r="F23" s="25">
        <v>4083.97</v>
      </c>
      <c r="G23" s="25">
        <v>4083.97</v>
      </c>
      <c r="H23" s="27">
        <f t="shared" si="4"/>
        <v>0</v>
      </c>
      <c r="I23" s="25"/>
      <c r="J23" s="25"/>
      <c r="K23" s="27"/>
      <c r="L23" s="25"/>
      <c r="M23" s="25"/>
      <c r="N23" s="27"/>
      <c r="O23" s="28">
        <v>25.263200000000001</v>
      </c>
      <c r="P23" s="28">
        <v>46.973700000000001</v>
      </c>
      <c r="Q23" s="27">
        <f t="shared" si="1"/>
        <v>0.62023907922097699</v>
      </c>
      <c r="R23" s="45"/>
      <c r="S23" s="45"/>
      <c r="T23" s="46"/>
      <c r="U23" s="45"/>
      <c r="V23" s="45"/>
      <c r="W23" s="46"/>
      <c r="X23" s="44">
        <v>103.174150904</v>
      </c>
      <c r="Y23" s="44">
        <v>191.83918158899999</v>
      </c>
      <c r="Z23" s="46">
        <v>0.62023907922097699</v>
      </c>
      <c r="AA23" s="44"/>
      <c r="AB23" s="44"/>
      <c r="AC23" s="46"/>
      <c r="AD23" s="44"/>
      <c r="AE23" s="44"/>
      <c r="AF23" s="46"/>
      <c r="AH23" s="46"/>
    </row>
    <row r="24" spans="1:125" s="64" customFormat="1" x14ac:dyDescent="0.25">
      <c r="A24" s="22">
        <v>21</v>
      </c>
      <c r="B24" s="22">
        <v>7</v>
      </c>
      <c r="C24" s="22" t="s">
        <v>437</v>
      </c>
      <c r="D24" s="22" t="s">
        <v>1</v>
      </c>
      <c r="E24" s="22">
        <v>3</v>
      </c>
      <c r="F24" s="25">
        <v>2938.93</v>
      </c>
      <c r="G24" s="25">
        <v>2977.1</v>
      </c>
      <c r="H24" s="27">
        <f t="shared" si="4"/>
        <v>1.290410280467048E-2</v>
      </c>
      <c r="I24" s="25"/>
      <c r="J24" s="25"/>
      <c r="K24" s="27"/>
      <c r="L24" s="25"/>
      <c r="M24" s="25"/>
      <c r="N24" s="27"/>
      <c r="O24" s="28">
        <v>36.710500000000003</v>
      </c>
      <c r="P24" s="28">
        <v>53.684199999999997</v>
      </c>
      <c r="Q24" s="27">
        <f t="shared" si="1"/>
        <v>0.38005591335048039</v>
      </c>
      <c r="R24" s="45"/>
      <c r="S24" s="45"/>
      <c r="T24" s="46"/>
      <c r="U24" s="45"/>
      <c r="V24" s="45"/>
      <c r="W24" s="46"/>
      <c r="X24" s="44">
        <v>107.889589765</v>
      </c>
      <c r="Y24" s="44">
        <v>159.82323181999999</v>
      </c>
      <c r="Z24" s="46">
        <v>0.39296001615515103</v>
      </c>
      <c r="AA24" s="44"/>
      <c r="AB24" s="44"/>
      <c r="AC24" s="46"/>
      <c r="AD24" s="44"/>
      <c r="AE24" s="44"/>
      <c r="AF24" s="46"/>
      <c r="AG24" s="1"/>
      <c r="AH24" s="46"/>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row>
    <row r="25" spans="1:125" x14ac:dyDescent="0.25">
      <c r="A25" s="22">
        <v>22</v>
      </c>
      <c r="B25" s="22">
        <v>8</v>
      </c>
      <c r="C25" s="22" t="s">
        <v>438</v>
      </c>
      <c r="D25" s="22" t="s">
        <v>1</v>
      </c>
      <c r="E25" s="22">
        <v>4</v>
      </c>
      <c r="F25" s="25">
        <v>3860</v>
      </c>
      <c r="G25" s="25">
        <v>3840</v>
      </c>
      <c r="H25" s="27">
        <f t="shared" si="4"/>
        <v>-5.1948168771040228E-3</v>
      </c>
      <c r="I25" s="25">
        <v>3270</v>
      </c>
      <c r="J25" s="25">
        <v>4880</v>
      </c>
      <c r="K25" s="27">
        <f t="shared" ref="K25:K26" si="7">LN(J25/I25)</f>
        <v>0.40035523495589381</v>
      </c>
      <c r="L25" s="25"/>
      <c r="M25" s="25"/>
      <c r="N25" s="27"/>
      <c r="O25" s="28">
        <v>33.299999999999997</v>
      </c>
      <c r="P25" s="28">
        <v>55.4</v>
      </c>
      <c r="Q25" s="27">
        <f t="shared" si="1"/>
        <v>0.50902219676684002</v>
      </c>
      <c r="R25" s="45"/>
      <c r="S25" s="45"/>
      <c r="T25" s="46"/>
      <c r="U25" s="45"/>
      <c r="V25" s="45"/>
      <c r="W25" s="46"/>
      <c r="X25" s="68">
        <v>129.1</v>
      </c>
      <c r="Y25" s="68">
        <v>209.9</v>
      </c>
      <c r="Z25" s="51">
        <v>0.48604392897399057</v>
      </c>
      <c r="AA25" s="68">
        <v>91.7</v>
      </c>
      <c r="AB25" s="68">
        <v>519.1</v>
      </c>
      <c r="AC25" s="51">
        <v>1.7335741635707642</v>
      </c>
      <c r="AD25" s="68">
        <v>220.8</v>
      </c>
      <c r="AE25" s="68">
        <v>729</v>
      </c>
      <c r="AF25" s="51">
        <v>1.1944164176057179</v>
      </c>
      <c r="AH25" s="46"/>
    </row>
    <row r="26" spans="1:125" x14ac:dyDescent="0.25">
      <c r="A26" s="22">
        <v>23</v>
      </c>
      <c r="B26" s="22">
        <v>8</v>
      </c>
      <c r="C26" s="22" t="s">
        <v>438</v>
      </c>
      <c r="D26" s="22" t="s">
        <v>1</v>
      </c>
      <c r="E26" s="22">
        <v>4</v>
      </c>
      <c r="F26" s="25">
        <v>3860</v>
      </c>
      <c r="G26" s="25">
        <v>3820</v>
      </c>
      <c r="H26" s="27">
        <f t="shared" si="4"/>
        <v>-1.0416760858255715E-2</v>
      </c>
      <c r="I26" s="25">
        <v>3270</v>
      </c>
      <c r="J26" s="25">
        <v>4390</v>
      </c>
      <c r="K26" s="27">
        <f t="shared" si="7"/>
        <v>0.29453924217791805</v>
      </c>
      <c r="L26" s="25"/>
      <c r="M26" s="25"/>
      <c r="N26" s="27"/>
      <c r="O26" s="28">
        <v>33.299999999999997</v>
      </c>
      <c r="P26" s="28">
        <v>33.6</v>
      </c>
      <c r="Q26" s="27">
        <f t="shared" si="1"/>
        <v>8.9686699827605364E-3</v>
      </c>
      <c r="R26" s="45">
        <v>19.100000000000001</v>
      </c>
      <c r="S26" s="45">
        <v>35.299999999999997</v>
      </c>
      <c r="T26" s="46">
        <v>0.61419462888666676</v>
      </c>
      <c r="U26" s="45"/>
      <c r="V26" s="45"/>
      <c r="W26" s="46"/>
      <c r="X26" s="68">
        <v>129.1</v>
      </c>
      <c r="Y26" s="68">
        <v>128.1</v>
      </c>
      <c r="Z26" s="51">
        <v>-7.776088949908235E-3</v>
      </c>
      <c r="AA26" s="68">
        <v>91.7</v>
      </c>
      <c r="AB26" s="68">
        <v>164.3</v>
      </c>
      <c r="AC26" s="51">
        <v>0.58317164578080327</v>
      </c>
      <c r="AD26" s="68">
        <v>220.8</v>
      </c>
      <c r="AE26" s="68">
        <v>292.39999999999998</v>
      </c>
      <c r="AF26" s="51">
        <v>0.28086541347268301</v>
      </c>
      <c r="AH26" s="46"/>
    </row>
    <row r="27" spans="1:125" s="1" customFormat="1" x14ac:dyDescent="0.25">
      <c r="A27" s="22">
        <v>24</v>
      </c>
      <c r="B27" s="22">
        <v>9</v>
      </c>
      <c r="C27" s="22" t="s">
        <v>435</v>
      </c>
      <c r="D27" s="22" t="s">
        <v>1</v>
      </c>
      <c r="E27" s="22">
        <v>3</v>
      </c>
      <c r="F27" s="25">
        <v>3804</v>
      </c>
      <c r="G27" s="25">
        <v>4243</v>
      </c>
      <c r="H27" s="27">
        <f t="shared" si="4"/>
        <v>0.10921742153704389</v>
      </c>
      <c r="I27" s="25"/>
      <c r="J27" s="25"/>
      <c r="K27" s="27"/>
      <c r="L27" s="25"/>
      <c r="M27" s="25"/>
      <c r="N27" s="27"/>
      <c r="O27" s="28">
        <v>22.816500000000001</v>
      </c>
      <c r="P27" s="28">
        <v>45.632899999999999</v>
      </c>
      <c r="Q27" s="27">
        <f t="shared" si="1"/>
        <v>0.69314498916096712</v>
      </c>
      <c r="R27" s="45"/>
      <c r="S27" s="45"/>
      <c r="T27" s="46"/>
      <c r="U27" s="45"/>
      <c r="V27" s="45"/>
      <c r="W27" s="46"/>
      <c r="X27" s="44">
        <v>86.793965999999998</v>
      </c>
      <c r="Y27" s="44">
        <v>193.62039469999999</v>
      </c>
      <c r="Z27" s="46">
        <v>0.80236241069801106</v>
      </c>
      <c r="AA27" s="44">
        <v>40.844219294117636</v>
      </c>
      <c r="AB27" s="44">
        <v>91.955408692330394</v>
      </c>
      <c r="AC27" s="46">
        <v>0.81153847067840423</v>
      </c>
      <c r="AD27" s="44">
        <v>127.63818529411763</v>
      </c>
      <c r="AE27" s="44">
        <v>285.57580339233039</v>
      </c>
      <c r="AF27" s="46">
        <v>0.80530792092776793</v>
      </c>
      <c r="AH27" s="46"/>
    </row>
    <row r="28" spans="1:125" s="1" customFormat="1" x14ac:dyDescent="0.25">
      <c r="A28" s="22">
        <v>25</v>
      </c>
      <c r="B28" s="22">
        <v>9</v>
      </c>
      <c r="C28" s="22" t="s">
        <v>435</v>
      </c>
      <c r="D28" s="22" t="s">
        <v>1</v>
      </c>
      <c r="E28" s="22">
        <v>3</v>
      </c>
      <c r="F28" s="25">
        <v>4025</v>
      </c>
      <c r="G28" s="25">
        <v>3390</v>
      </c>
      <c r="H28" s="27">
        <f t="shared" si="4"/>
        <v>-0.1716949894781678</v>
      </c>
      <c r="I28" s="25"/>
      <c r="J28" s="25"/>
      <c r="K28" s="27"/>
      <c r="L28" s="25"/>
      <c r="M28" s="25"/>
      <c r="N28" s="27"/>
      <c r="O28" s="28">
        <v>27.468399999999999</v>
      </c>
      <c r="P28" s="28">
        <v>49.398699999999998</v>
      </c>
      <c r="Q28" s="27">
        <f t="shared" si="1"/>
        <v>0.58688785500585394</v>
      </c>
      <c r="R28" s="45"/>
      <c r="S28" s="45"/>
      <c r="T28" s="46"/>
      <c r="U28" s="45"/>
      <c r="V28" s="45"/>
      <c r="W28" s="46"/>
      <c r="X28" s="44">
        <v>110.56031</v>
      </c>
      <c r="Y28" s="44">
        <v>167.46159299999999</v>
      </c>
      <c r="Z28" s="46">
        <v>0.41519286552768603</v>
      </c>
      <c r="AA28" s="44">
        <v>25.765596288532706</v>
      </c>
      <c r="AB28" s="44">
        <v>127.3651552394366</v>
      </c>
      <c r="AC28" s="46">
        <v>1.5980180741064143</v>
      </c>
      <c r="AD28" s="44">
        <v>136.32590628853271</v>
      </c>
      <c r="AE28" s="44">
        <v>294.8267482394366</v>
      </c>
      <c r="AF28" s="46">
        <v>0.77133950092194736</v>
      </c>
      <c r="AH28" s="46"/>
    </row>
    <row r="29" spans="1:125" s="1" customFormat="1" x14ac:dyDescent="0.25">
      <c r="A29" s="22">
        <v>26</v>
      </c>
      <c r="B29" s="22">
        <v>9</v>
      </c>
      <c r="C29" s="22" t="s">
        <v>435</v>
      </c>
      <c r="D29" s="22" t="s">
        <v>1</v>
      </c>
      <c r="E29" s="22">
        <v>3</v>
      </c>
      <c r="F29" s="25">
        <v>4052</v>
      </c>
      <c r="G29" s="25">
        <v>4341</v>
      </c>
      <c r="H29" s="27">
        <f t="shared" si="4"/>
        <v>6.8894149931019458E-2</v>
      </c>
      <c r="I29" s="25"/>
      <c r="J29" s="25"/>
      <c r="K29" s="27"/>
      <c r="L29" s="25"/>
      <c r="M29" s="25"/>
      <c r="N29" s="27"/>
      <c r="O29" s="28">
        <v>26.139199999999999</v>
      </c>
      <c r="P29" s="28">
        <v>43.417700000000004</v>
      </c>
      <c r="Q29" s="27">
        <f t="shared" si="1"/>
        <v>0.50743108877591214</v>
      </c>
      <c r="R29" s="45"/>
      <c r="S29" s="45"/>
      <c r="T29" s="46"/>
      <c r="U29" s="45"/>
      <c r="V29" s="45"/>
      <c r="W29" s="46"/>
      <c r="X29" s="44">
        <v>105.91603839999999</v>
      </c>
      <c r="Y29" s="44">
        <v>188.47623570000002</v>
      </c>
      <c r="Z29" s="46">
        <v>0.57632523870693186</v>
      </c>
      <c r="AA29" s="44">
        <v>48.255778776128068</v>
      </c>
      <c r="AB29" s="44">
        <v>137.60721706816611</v>
      </c>
      <c r="AC29" s="46">
        <v>1.0478877857527626</v>
      </c>
      <c r="AD29" s="44">
        <v>154.17181717612806</v>
      </c>
      <c r="AE29" s="44">
        <v>326.08345276816613</v>
      </c>
      <c r="AF29" s="46">
        <v>0.74908566225690376</v>
      </c>
      <c r="AH29" s="46"/>
    </row>
    <row r="30" spans="1:125" s="1" customFormat="1" x14ac:dyDescent="0.25">
      <c r="A30" s="22">
        <v>27</v>
      </c>
      <c r="B30" s="22">
        <v>9</v>
      </c>
      <c r="C30" s="22" t="s">
        <v>435</v>
      </c>
      <c r="D30" s="22" t="s">
        <v>1</v>
      </c>
      <c r="E30" s="22">
        <v>3</v>
      </c>
      <c r="F30" s="25">
        <v>4771</v>
      </c>
      <c r="G30" s="25">
        <v>3960</v>
      </c>
      <c r="H30" s="27">
        <f t="shared" si="4"/>
        <v>-0.18631190126758085</v>
      </c>
      <c r="I30" s="25"/>
      <c r="J30" s="25"/>
      <c r="K30" s="27"/>
      <c r="L30" s="25"/>
      <c r="M30" s="25"/>
      <c r="N30" s="27"/>
      <c r="O30" s="28">
        <v>22.816500000000001</v>
      </c>
      <c r="P30" s="28">
        <v>46.518999999999998</v>
      </c>
      <c r="Q30" s="27">
        <f t="shared" si="1"/>
        <v>0.71237687285095186</v>
      </c>
      <c r="R30" s="45"/>
      <c r="S30" s="45"/>
      <c r="T30" s="46"/>
      <c r="U30" s="45"/>
      <c r="V30" s="45"/>
      <c r="W30" s="46"/>
      <c r="X30" s="44">
        <v>108.8575215</v>
      </c>
      <c r="Y30" s="44">
        <v>184.21523999999999</v>
      </c>
      <c r="Z30" s="46">
        <v>0.52606497158337095</v>
      </c>
      <c r="AA30" s="44">
        <v>48.907002413043458</v>
      </c>
      <c r="AB30" s="44">
        <v>98.757478894009239</v>
      </c>
      <c r="AC30" s="46">
        <v>0.70274655168934275</v>
      </c>
      <c r="AD30" s="44">
        <v>157.76452391304346</v>
      </c>
      <c r="AE30" s="44">
        <v>282.97271889400923</v>
      </c>
      <c r="AF30" s="46">
        <v>0.58424692696610703</v>
      </c>
      <c r="AH30" s="46"/>
    </row>
    <row r="31" spans="1:125" s="1" customFormat="1" x14ac:dyDescent="0.25">
      <c r="A31" s="22">
        <v>28</v>
      </c>
      <c r="B31" s="22">
        <v>9</v>
      </c>
      <c r="C31" s="22" t="s">
        <v>435</v>
      </c>
      <c r="D31" s="22" t="s">
        <v>1</v>
      </c>
      <c r="E31" s="22">
        <v>3</v>
      </c>
      <c r="F31" s="25">
        <v>3647</v>
      </c>
      <c r="G31" s="25">
        <v>4445</v>
      </c>
      <c r="H31" s="27">
        <f t="shared" si="4"/>
        <v>0.19787495713932479</v>
      </c>
      <c r="I31" s="25"/>
      <c r="J31" s="25"/>
      <c r="K31" s="27"/>
      <c r="L31" s="25"/>
      <c r="M31" s="25"/>
      <c r="N31" s="27"/>
      <c r="O31" s="28">
        <v>25.2532</v>
      </c>
      <c r="P31" s="28">
        <v>48.9557</v>
      </c>
      <c r="Q31" s="27">
        <f t="shared" si="1"/>
        <v>0.66196292718495664</v>
      </c>
      <c r="R31" s="45"/>
      <c r="S31" s="45"/>
      <c r="T31" s="46"/>
      <c r="U31" s="45"/>
      <c r="V31" s="45"/>
      <c r="W31" s="46"/>
      <c r="X31" s="44">
        <v>92.098420400000009</v>
      </c>
      <c r="Y31" s="44">
        <v>217.60808650000001</v>
      </c>
      <c r="Z31" s="46">
        <v>0.85983788432428143</v>
      </c>
      <c r="AA31" s="44">
        <v>16.508207430188676</v>
      </c>
      <c r="AB31" s="44">
        <v>162.16169796771385</v>
      </c>
      <c r="AC31" s="46">
        <v>2.2847362957837936</v>
      </c>
      <c r="AD31" s="44">
        <v>108.60662783018869</v>
      </c>
      <c r="AE31" s="44">
        <v>379.76978446771386</v>
      </c>
      <c r="AF31" s="46">
        <v>1.251832803401445</v>
      </c>
      <c r="AH31" s="46"/>
    </row>
    <row r="32" spans="1:125" s="67" customFormat="1" x14ac:dyDescent="0.25">
      <c r="A32" s="22">
        <v>29</v>
      </c>
      <c r="B32" s="22">
        <v>10</v>
      </c>
      <c r="C32" s="22" t="s">
        <v>191</v>
      </c>
      <c r="D32" s="22" t="s">
        <v>1</v>
      </c>
      <c r="E32" s="22">
        <v>3</v>
      </c>
      <c r="F32" s="25"/>
      <c r="G32" s="25"/>
      <c r="H32" s="27"/>
      <c r="I32" s="25"/>
      <c r="J32" s="25"/>
      <c r="K32" s="27"/>
      <c r="L32" s="25"/>
      <c r="M32" s="25"/>
      <c r="N32" s="27"/>
      <c r="O32" s="28">
        <v>39.950000000000003</v>
      </c>
      <c r="P32" s="28">
        <v>64.45</v>
      </c>
      <c r="Q32" s="27">
        <f t="shared" si="1"/>
        <v>0.47826105717291273</v>
      </c>
      <c r="R32" s="45"/>
      <c r="S32" s="45"/>
      <c r="T32" s="46"/>
      <c r="U32" s="45"/>
      <c r="V32" s="45"/>
      <c r="W32" s="46"/>
      <c r="X32" s="44">
        <v>363.05681100000004</v>
      </c>
      <c r="Y32" s="44">
        <v>590.34008700000004</v>
      </c>
      <c r="Z32" s="46">
        <v>0.48613946332683056</v>
      </c>
      <c r="AA32" s="44">
        <v>236.94318899999996</v>
      </c>
      <c r="AB32" s="44">
        <v>411.03991299999996</v>
      </c>
      <c r="AC32" s="46">
        <v>0.55086991816370778</v>
      </c>
      <c r="AD32" s="44">
        <v>600</v>
      </c>
      <c r="AE32" s="44">
        <v>1001.38</v>
      </c>
      <c r="AF32" s="46">
        <v>0.51220467244110901</v>
      </c>
      <c r="AG32" s="1"/>
      <c r="AH32" s="46"/>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row>
    <row r="33" spans="1:125" s="64" customFormat="1" x14ac:dyDescent="0.25">
      <c r="A33" s="22">
        <v>30</v>
      </c>
      <c r="B33" s="22">
        <v>10</v>
      </c>
      <c r="C33" s="22" t="s">
        <v>191</v>
      </c>
      <c r="D33" s="22" t="s">
        <v>1</v>
      </c>
      <c r="E33" s="22">
        <v>3</v>
      </c>
      <c r="F33" s="25">
        <v>6334.4</v>
      </c>
      <c r="G33" s="25">
        <v>6571.78</v>
      </c>
      <c r="H33" s="27">
        <f t="shared" ref="H33:H56" si="8">LN(G33/F33)</f>
        <v>3.6789626895010891E-2</v>
      </c>
      <c r="I33" s="25"/>
      <c r="J33" s="25"/>
      <c r="K33" s="27"/>
      <c r="L33" s="25"/>
      <c r="M33" s="25"/>
      <c r="N33" s="27"/>
      <c r="O33" s="28">
        <v>31.4</v>
      </c>
      <c r="P33" s="28">
        <v>58.84</v>
      </c>
      <c r="Q33" s="27">
        <f t="shared" si="1"/>
        <v>0.62801400281902919</v>
      </c>
      <c r="R33" s="45"/>
      <c r="S33" s="45"/>
      <c r="T33" s="46"/>
      <c r="U33" s="45"/>
      <c r="V33" s="45"/>
      <c r="W33" s="46"/>
      <c r="X33" s="44">
        <v>198.90015999999997</v>
      </c>
      <c r="Y33" s="44">
        <v>386.68353519999999</v>
      </c>
      <c r="Z33" s="46">
        <v>0.66480362971404017</v>
      </c>
      <c r="AA33" s="44">
        <v>87.666840000000036</v>
      </c>
      <c r="AB33" s="44">
        <v>287.94346479999996</v>
      </c>
      <c r="AC33" s="46">
        <v>1.1892204373942434</v>
      </c>
      <c r="AD33" s="44">
        <v>286.56700000000001</v>
      </c>
      <c r="AE33" s="44">
        <v>674.62699999999995</v>
      </c>
      <c r="AF33" s="46">
        <v>0.85618757983630478</v>
      </c>
      <c r="AG33" s="1"/>
      <c r="AH33" s="46"/>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row>
    <row r="34" spans="1:125" s="64" customFormat="1" x14ac:dyDescent="0.25">
      <c r="A34" s="22">
        <v>31</v>
      </c>
      <c r="B34" s="22">
        <v>11</v>
      </c>
      <c r="C34" s="22" t="s">
        <v>451</v>
      </c>
      <c r="D34" s="22" t="s">
        <v>1</v>
      </c>
      <c r="E34" s="22">
        <v>5</v>
      </c>
      <c r="F34" s="25">
        <v>5400</v>
      </c>
      <c r="G34" s="25">
        <v>5600</v>
      </c>
      <c r="H34" s="27">
        <f t="shared" si="8"/>
        <v>3.6367644170874791E-2</v>
      </c>
      <c r="I34" s="25"/>
      <c r="J34" s="25"/>
      <c r="K34" s="27"/>
      <c r="L34" s="25"/>
      <c r="M34" s="25"/>
      <c r="N34" s="27"/>
      <c r="O34" s="28">
        <v>27.7</v>
      </c>
      <c r="P34" s="28">
        <v>53.9</v>
      </c>
      <c r="Q34" s="27">
        <f t="shared" si="1"/>
        <v>0.6656980647216586</v>
      </c>
      <c r="R34" s="45"/>
      <c r="S34" s="45"/>
      <c r="T34" s="46"/>
      <c r="U34" s="45"/>
      <c r="V34" s="45"/>
      <c r="W34" s="46"/>
      <c r="X34" s="44">
        <v>149.58000000000001</v>
      </c>
      <c r="Y34" s="44">
        <v>301.83999999999997</v>
      </c>
      <c r="Z34" s="46">
        <v>0.70206570889253328</v>
      </c>
      <c r="AA34" s="44"/>
      <c r="AB34" s="44"/>
      <c r="AC34" s="46"/>
      <c r="AD34" s="44"/>
      <c r="AE34" s="44"/>
      <c r="AF34" s="46"/>
      <c r="AG34" s="1"/>
      <c r="AH34" s="46"/>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row>
    <row r="35" spans="1:125" s="1" customFormat="1" x14ac:dyDescent="0.25">
      <c r="A35" s="22">
        <v>32</v>
      </c>
      <c r="B35" s="22">
        <v>11</v>
      </c>
      <c r="C35" s="22" t="s">
        <v>451</v>
      </c>
      <c r="D35" s="22" t="s">
        <v>1</v>
      </c>
      <c r="E35" s="22">
        <v>5</v>
      </c>
      <c r="F35" s="25">
        <v>6100</v>
      </c>
      <c r="G35" s="25">
        <v>5800</v>
      </c>
      <c r="H35" s="27">
        <f t="shared" si="8"/>
        <v>-5.0430853626891967E-2</v>
      </c>
      <c r="I35" s="25"/>
      <c r="J35" s="25"/>
      <c r="K35" s="27"/>
      <c r="L35" s="25"/>
      <c r="M35" s="25"/>
      <c r="N35" s="27"/>
      <c r="O35" s="28">
        <v>29.5</v>
      </c>
      <c r="P35" s="28">
        <v>52</v>
      </c>
      <c r="Q35" s="27">
        <f t="shared" si="1"/>
        <v>0.56685345523565323</v>
      </c>
      <c r="R35" s="45"/>
      <c r="S35" s="45"/>
      <c r="T35" s="46"/>
      <c r="U35" s="45"/>
      <c r="V35" s="45"/>
      <c r="W35" s="46"/>
      <c r="X35" s="44">
        <v>179.95</v>
      </c>
      <c r="Y35" s="44">
        <v>301.60000000000002</v>
      </c>
      <c r="Z35" s="46">
        <v>0.51642260160876152</v>
      </c>
      <c r="AA35" s="44"/>
      <c r="AB35" s="44"/>
      <c r="AC35" s="46"/>
      <c r="AD35" s="44"/>
      <c r="AE35" s="44"/>
      <c r="AF35" s="46"/>
      <c r="AH35" s="46"/>
    </row>
    <row r="36" spans="1:125" s="1" customFormat="1" x14ac:dyDescent="0.25">
      <c r="A36" s="22">
        <v>33</v>
      </c>
      <c r="B36" s="22">
        <v>11</v>
      </c>
      <c r="C36" s="22" t="s">
        <v>451</v>
      </c>
      <c r="D36" s="22" t="s">
        <v>1</v>
      </c>
      <c r="E36" s="22">
        <v>5</v>
      </c>
      <c r="F36" s="25">
        <v>5000</v>
      </c>
      <c r="G36" s="25">
        <v>4900</v>
      </c>
      <c r="H36" s="27">
        <f t="shared" si="8"/>
        <v>-2.0202707317519466E-2</v>
      </c>
      <c r="I36" s="25"/>
      <c r="J36" s="25"/>
      <c r="K36" s="27"/>
      <c r="L36" s="25"/>
      <c r="M36" s="25"/>
      <c r="N36" s="27"/>
      <c r="O36" s="28">
        <v>18.8</v>
      </c>
      <c r="P36" s="28">
        <v>22.5</v>
      </c>
      <c r="Q36" s="27">
        <f t="shared" si="1"/>
        <v>0.17965843937447082</v>
      </c>
      <c r="R36" s="45"/>
      <c r="S36" s="45"/>
      <c r="T36" s="46"/>
      <c r="U36" s="45"/>
      <c r="V36" s="45"/>
      <c r="W36" s="46"/>
      <c r="X36" s="44">
        <v>94</v>
      </c>
      <c r="Y36" s="44">
        <v>110.25</v>
      </c>
      <c r="Z36" s="46">
        <v>0.15945573205695146</v>
      </c>
      <c r="AA36" s="44"/>
      <c r="AB36" s="44"/>
      <c r="AC36" s="46"/>
      <c r="AD36" s="44"/>
      <c r="AE36" s="44"/>
      <c r="AF36" s="46"/>
      <c r="AH36" s="46"/>
    </row>
    <row r="37" spans="1:125" s="1" customFormat="1" x14ac:dyDescent="0.25">
      <c r="A37" s="22">
        <v>34</v>
      </c>
      <c r="B37" s="22">
        <v>11</v>
      </c>
      <c r="C37" s="22" t="s">
        <v>451</v>
      </c>
      <c r="D37" s="22" t="s">
        <v>1</v>
      </c>
      <c r="E37" s="22">
        <v>5</v>
      </c>
      <c r="F37" s="25">
        <v>5100</v>
      </c>
      <c r="G37" s="25">
        <v>5000</v>
      </c>
      <c r="H37" s="27">
        <f t="shared" si="8"/>
        <v>-1.9802627296179754E-2</v>
      </c>
      <c r="I37" s="25"/>
      <c r="J37" s="25"/>
      <c r="K37" s="27"/>
      <c r="L37" s="25"/>
      <c r="M37" s="25"/>
      <c r="N37" s="27"/>
      <c r="O37" s="28">
        <v>19.5</v>
      </c>
      <c r="P37" s="28">
        <v>34</v>
      </c>
      <c r="Q37" s="27">
        <f t="shared" si="1"/>
        <v>0.55594605904646033</v>
      </c>
      <c r="R37" s="45"/>
      <c r="S37" s="45"/>
      <c r="T37" s="46"/>
      <c r="U37" s="45"/>
      <c r="V37" s="45"/>
      <c r="W37" s="46"/>
      <c r="X37" s="44">
        <v>99.45</v>
      </c>
      <c r="Y37" s="44">
        <v>170</v>
      </c>
      <c r="Z37" s="46">
        <v>0.53614343175028056</v>
      </c>
      <c r="AA37" s="44"/>
      <c r="AB37" s="44"/>
      <c r="AC37" s="46"/>
      <c r="AD37" s="44"/>
      <c r="AE37" s="44"/>
      <c r="AF37" s="46"/>
      <c r="AH37" s="46"/>
    </row>
    <row r="38" spans="1:125" s="1" customFormat="1" x14ac:dyDescent="0.25">
      <c r="A38" s="22">
        <v>35</v>
      </c>
      <c r="B38" s="22">
        <v>11</v>
      </c>
      <c r="C38" s="22" t="s">
        <v>451</v>
      </c>
      <c r="D38" s="22" t="s">
        <v>2</v>
      </c>
      <c r="E38" s="22">
        <v>5</v>
      </c>
      <c r="F38" s="25">
        <v>2800</v>
      </c>
      <c r="G38" s="25">
        <v>2800</v>
      </c>
      <c r="H38" s="27">
        <f t="shared" si="8"/>
        <v>0</v>
      </c>
      <c r="I38" s="25"/>
      <c r="J38" s="25"/>
      <c r="K38" s="27"/>
      <c r="L38" s="25"/>
      <c r="M38" s="25"/>
      <c r="N38" s="27"/>
      <c r="O38" s="28">
        <v>29</v>
      </c>
      <c r="P38" s="28">
        <v>47</v>
      </c>
      <c r="Q38" s="27">
        <f t="shared" si="1"/>
        <v>0.48285177172358451</v>
      </c>
      <c r="R38" s="45"/>
      <c r="S38" s="45"/>
      <c r="T38" s="46"/>
      <c r="U38" s="45"/>
      <c r="V38" s="45"/>
      <c r="W38" s="46"/>
      <c r="X38" s="44">
        <v>81.2</v>
      </c>
      <c r="Y38" s="44">
        <v>131.6</v>
      </c>
      <c r="Z38" s="46">
        <v>0.48285177172358451</v>
      </c>
      <c r="AA38" s="44"/>
      <c r="AB38" s="44"/>
      <c r="AC38" s="46"/>
      <c r="AD38" s="44"/>
      <c r="AE38" s="44"/>
      <c r="AF38" s="46"/>
      <c r="AH38" s="46"/>
    </row>
    <row r="39" spans="1:125" s="1" customFormat="1" x14ac:dyDescent="0.25">
      <c r="A39" s="22">
        <v>36</v>
      </c>
      <c r="B39" s="22">
        <v>11</v>
      </c>
      <c r="C39" s="22" t="s">
        <v>451</v>
      </c>
      <c r="D39" s="22" t="s">
        <v>2</v>
      </c>
      <c r="E39" s="22">
        <v>5</v>
      </c>
      <c r="F39" s="25">
        <v>4200</v>
      </c>
      <c r="G39" s="25">
        <v>4500</v>
      </c>
      <c r="H39" s="27">
        <f t="shared" si="8"/>
        <v>6.8992871486951421E-2</v>
      </c>
      <c r="I39" s="25"/>
      <c r="J39" s="25"/>
      <c r="K39" s="27"/>
      <c r="L39" s="25"/>
      <c r="M39" s="25"/>
      <c r="N39" s="27"/>
      <c r="O39" s="28">
        <v>49</v>
      </c>
      <c r="P39" s="28">
        <v>65.3</v>
      </c>
      <c r="Q39" s="27">
        <f t="shared" si="1"/>
        <v>0.28717173817175878</v>
      </c>
      <c r="R39" s="45"/>
      <c r="S39" s="45"/>
      <c r="T39" s="46"/>
      <c r="U39" s="45"/>
      <c r="V39" s="45"/>
      <c r="W39" s="46"/>
      <c r="X39" s="44">
        <v>205.8</v>
      </c>
      <c r="Y39" s="44">
        <v>293.85000000000002</v>
      </c>
      <c r="Z39" s="46">
        <v>0.35616460965871022</v>
      </c>
      <c r="AA39" s="44"/>
      <c r="AB39" s="44"/>
      <c r="AC39" s="46"/>
      <c r="AD39" s="44"/>
      <c r="AE39" s="44"/>
      <c r="AF39" s="46"/>
      <c r="AH39" s="46"/>
    </row>
    <row r="40" spans="1:125" s="1" customFormat="1" x14ac:dyDescent="0.25">
      <c r="A40" s="22">
        <v>37</v>
      </c>
      <c r="B40" s="22">
        <v>11</v>
      </c>
      <c r="C40" s="22" t="s">
        <v>451</v>
      </c>
      <c r="D40" s="22" t="s">
        <v>2</v>
      </c>
      <c r="E40" s="22">
        <v>5</v>
      </c>
      <c r="F40" s="25">
        <v>4400</v>
      </c>
      <c r="G40" s="25">
        <v>4700</v>
      </c>
      <c r="H40" s="27">
        <f t="shared" si="8"/>
        <v>6.595796779179737E-2</v>
      </c>
      <c r="I40" s="25"/>
      <c r="J40" s="25"/>
      <c r="K40" s="27"/>
      <c r="L40" s="25"/>
      <c r="M40" s="25"/>
      <c r="N40" s="27"/>
      <c r="O40" s="28">
        <v>31.4</v>
      </c>
      <c r="P40" s="28">
        <v>49.1</v>
      </c>
      <c r="Q40" s="27">
        <f t="shared" si="1"/>
        <v>0.44705114188626732</v>
      </c>
      <c r="R40" s="45"/>
      <c r="S40" s="45"/>
      <c r="T40" s="46"/>
      <c r="U40" s="45"/>
      <c r="V40" s="45"/>
      <c r="W40" s="46"/>
      <c r="X40" s="44">
        <v>138.16</v>
      </c>
      <c r="Y40" s="44">
        <v>230.77</v>
      </c>
      <c r="Z40" s="46">
        <v>0.51300910967806468</v>
      </c>
      <c r="AA40" s="44"/>
      <c r="AB40" s="44"/>
      <c r="AC40" s="46"/>
      <c r="AD40" s="44"/>
      <c r="AE40" s="44"/>
      <c r="AF40" s="46"/>
      <c r="AH40" s="46"/>
    </row>
    <row r="41" spans="1:125" s="1" customFormat="1" x14ac:dyDescent="0.25">
      <c r="A41" s="22">
        <v>38</v>
      </c>
      <c r="B41" s="22">
        <v>11</v>
      </c>
      <c r="C41" s="22" t="s">
        <v>451</v>
      </c>
      <c r="D41" s="22" t="s">
        <v>2</v>
      </c>
      <c r="E41" s="22">
        <v>5</v>
      </c>
      <c r="F41" s="25">
        <v>6800</v>
      </c>
      <c r="G41" s="25">
        <v>6300</v>
      </c>
      <c r="H41" s="27">
        <f t="shared" si="8"/>
        <v>-7.6372978784573969E-2</v>
      </c>
      <c r="I41" s="25"/>
      <c r="J41" s="25"/>
      <c r="K41" s="27"/>
      <c r="L41" s="25"/>
      <c r="M41" s="25"/>
      <c r="N41" s="27"/>
      <c r="O41" s="28">
        <v>25.5</v>
      </c>
      <c r="P41" s="28">
        <v>60.8</v>
      </c>
      <c r="Q41" s="27">
        <f t="shared" si="1"/>
        <v>0.8689113368077408</v>
      </c>
      <c r="R41" s="45"/>
      <c r="S41" s="45"/>
      <c r="T41" s="46"/>
      <c r="U41" s="45"/>
      <c r="V41" s="45"/>
      <c r="W41" s="46"/>
      <c r="X41" s="44">
        <v>173.4</v>
      </c>
      <c r="Y41" s="44">
        <v>383.04</v>
      </c>
      <c r="Z41" s="46">
        <v>0.79253835802316686</v>
      </c>
      <c r="AA41" s="44"/>
      <c r="AB41" s="44"/>
      <c r="AC41" s="46"/>
      <c r="AD41" s="44"/>
      <c r="AE41" s="44"/>
      <c r="AF41" s="46"/>
      <c r="AH41" s="46"/>
    </row>
    <row r="42" spans="1:125" s="1" customFormat="1" x14ac:dyDescent="0.25">
      <c r="A42" s="22">
        <v>39</v>
      </c>
      <c r="B42" s="22">
        <v>11</v>
      </c>
      <c r="C42" s="22" t="s">
        <v>451</v>
      </c>
      <c r="D42" s="22" t="s">
        <v>2</v>
      </c>
      <c r="E42" s="22">
        <v>5</v>
      </c>
      <c r="F42" s="25">
        <v>6200</v>
      </c>
      <c r="G42" s="25">
        <v>6400</v>
      </c>
      <c r="H42" s="27">
        <f t="shared" si="8"/>
        <v>3.174869831458027E-2</v>
      </c>
      <c r="I42" s="25"/>
      <c r="J42" s="25"/>
      <c r="K42" s="27"/>
      <c r="L42" s="25"/>
      <c r="M42" s="25"/>
      <c r="N42" s="27"/>
      <c r="O42" s="28">
        <v>27.3</v>
      </c>
      <c r="P42" s="28">
        <v>57</v>
      </c>
      <c r="Q42" s="27">
        <f t="shared" si="1"/>
        <v>0.73616456564363619</v>
      </c>
      <c r="R42" s="45"/>
      <c r="S42" s="45"/>
      <c r="T42" s="46"/>
      <c r="U42" s="45"/>
      <c r="V42" s="45"/>
      <c r="W42" s="46"/>
      <c r="X42" s="44">
        <v>169.26</v>
      </c>
      <c r="Y42" s="44">
        <v>364.8</v>
      </c>
      <c r="Z42" s="46">
        <v>0.76791326395821646</v>
      </c>
      <c r="AA42" s="44"/>
      <c r="AB42" s="44"/>
      <c r="AC42" s="46"/>
      <c r="AD42" s="44"/>
      <c r="AE42" s="44"/>
      <c r="AF42" s="46"/>
      <c r="AH42" s="46"/>
    </row>
    <row r="43" spans="1:125" s="1" customFormat="1" x14ac:dyDescent="0.25">
      <c r="A43" s="22">
        <v>40</v>
      </c>
      <c r="B43" s="22">
        <v>11</v>
      </c>
      <c r="C43" s="22" t="s">
        <v>451</v>
      </c>
      <c r="D43" s="22" t="s">
        <v>3</v>
      </c>
      <c r="E43" s="22">
        <v>5</v>
      </c>
      <c r="F43" s="25">
        <v>3800</v>
      </c>
      <c r="G43" s="25">
        <v>3700</v>
      </c>
      <c r="H43" s="27">
        <f t="shared" si="8"/>
        <v>-2.6668247082161294E-2</v>
      </c>
      <c r="I43" s="25"/>
      <c r="J43" s="25"/>
      <c r="K43" s="27"/>
      <c r="L43" s="25"/>
      <c r="M43" s="25"/>
      <c r="N43" s="27"/>
      <c r="O43" s="28">
        <v>23</v>
      </c>
      <c r="P43" s="28">
        <v>62</v>
      </c>
      <c r="Q43" s="27">
        <f t="shared" si="1"/>
        <v>0.99164016911594188</v>
      </c>
      <c r="R43" s="45"/>
      <c r="S43" s="45"/>
      <c r="T43" s="46"/>
      <c r="U43" s="45"/>
      <c r="V43" s="45"/>
      <c r="W43" s="46"/>
      <c r="X43" s="44">
        <v>87.4</v>
      </c>
      <c r="Y43" s="44">
        <v>229.4</v>
      </c>
      <c r="Z43" s="46">
        <v>0.96497192203378046</v>
      </c>
      <c r="AA43" s="44"/>
      <c r="AB43" s="44"/>
      <c r="AC43" s="46"/>
      <c r="AD43" s="44"/>
      <c r="AE43" s="44"/>
      <c r="AF43" s="46"/>
      <c r="AH43" s="46"/>
    </row>
    <row r="44" spans="1:125" s="1" customFormat="1" x14ac:dyDescent="0.25">
      <c r="A44" s="22">
        <v>41</v>
      </c>
      <c r="B44" s="22">
        <v>11</v>
      </c>
      <c r="C44" s="22" t="s">
        <v>451</v>
      </c>
      <c r="D44" s="22" t="s">
        <v>3</v>
      </c>
      <c r="E44" s="22">
        <v>5</v>
      </c>
      <c r="F44" s="25">
        <v>1700</v>
      </c>
      <c r="G44" s="25">
        <v>1700</v>
      </c>
      <c r="H44" s="27">
        <f t="shared" si="8"/>
        <v>0</v>
      </c>
      <c r="I44" s="25"/>
      <c r="J44" s="25"/>
      <c r="K44" s="27"/>
      <c r="L44" s="25"/>
      <c r="M44" s="25"/>
      <c r="N44" s="27"/>
      <c r="O44" s="28"/>
      <c r="P44" s="28"/>
      <c r="Q44" s="27"/>
      <c r="R44" s="45"/>
      <c r="S44" s="45"/>
      <c r="T44" s="46"/>
      <c r="U44" s="45"/>
      <c r="V44" s="45"/>
      <c r="W44" s="46"/>
      <c r="X44" s="44">
        <v>34</v>
      </c>
      <c r="Y44" s="44">
        <v>154.69999999999999</v>
      </c>
      <c r="Z44" s="46">
        <v>1.5151272329628591</v>
      </c>
      <c r="AA44" s="44"/>
      <c r="AB44" s="44"/>
      <c r="AC44" s="46"/>
      <c r="AD44" s="44"/>
      <c r="AE44" s="44"/>
      <c r="AF44" s="46"/>
      <c r="AH44" s="46"/>
    </row>
    <row r="45" spans="1:125" s="1" customFormat="1" x14ac:dyDescent="0.25">
      <c r="A45" s="22">
        <v>42</v>
      </c>
      <c r="B45" s="22">
        <v>11</v>
      </c>
      <c r="C45" s="22" t="s">
        <v>451</v>
      </c>
      <c r="D45" s="22" t="s">
        <v>4</v>
      </c>
      <c r="E45" s="22">
        <v>5</v>
      </c>
      <c r="F45" s="25">
        <v>7900</v>
      </c>
      <c r="G45" s="25">
        <v>7800</v>
      </c>
      <c r="H45" s="27">
        <f t="shared" si="8"/>
        <v>-1.2739025777429714E-2</v>
      </c>
      <c r="I45" s="25"/>
      <c r="J45" s="25"/>
      <c r="K45" s="27"/>
      <c r="L45" s="25"/>
      <c r="M45" s="25"/>
      <c r="N45" s="27"/>
      <c r="O45" s="28">
        <v>21</v>
      </c>
      <c r="P45" s="28">
        <v>45</v>
      </c>
      <c r="Q45" s="27">
        <f t="shared" ref="Q45:Q56" si="9">LN(P45/O45)</f>
        <v>0.76214005204689672</v>
      </c>
      <c r="R45" s="45"/>
      <c r="S45" s="45"/>
      <c r="T45" s="46"/>
      <c r="U45" s="45"/>
      <c r="V45" s="45"/>
      <c r="W45" s="46"/>
      <c r="X45" s="44">
        <v>165.9</v>
      </c>
      <c r="Y45" s="44">
        <v>351</v>
      </c>
      <c r="Z45" s="46">
        <v>0.74940102626946703</v>
      </c>
      <c r="AA45" s="44"/>
      <c r="AB45" s="44"/>
      <c r="AC45" s="46"/>
      <c r="AD45" s="44"/>
      <c r="AE45" s="44"/>
      <c r="AF45" s="46"/>
      <c r="AH45" s="46"/>
    </row>
    <row r="46" spans="1:125" s="1" customFormat="1" x14ac:dyDescent="0.25">
      <c r="A46" s="22">
        <v>43</v>
      </c>
      <c r="B46" s="22">
        <v>11</v>
      </c>
      <c r="C46" s="22" t="s">
        <v>451</v>
      </c>
      <c r="D46" s="22" t="s">
        <v>5</v>
      </c>
      <c r="E46" s="22">
        <v>5</v>
      </c>
      <c r="F46" s="25">
        <v>4500</v>
      </c>
      <c r="G46" s="25">
        <v>5800</v>
      </c>
      <c r="H46" s="27">
        <f t="shared" si="8"/>
        <v>0.25378052077609964</v>
      </c>
      <c r="I46" s="25"/>
      <c r="J46" s="25"/>
      <c r="K46" s="27"/>
      <c r="L46" s="25"/>
      <c r="M46" s="25"/>
      <c r="N46" s="27"/>
      <c r="O46" s="28">
        <v>27</v>
      </c>
      <c r="P46" s="28">
        <v>44.6</v>
      </c>
      <c r="Q46" s="27">
        <f t="shared" si="9"/>
        <v>0.50189699302168933</v>
      </c>
      <c r="R46" s="45"/>
      <c r="S46" s="45"/>
      <c r="T46" s="46"/>
      <c r="U46" s="45"/>
      <c r="V46" s="45"/>
      <c r="W46" s="46"/>
      <c r="X46" s="44">
        <v>121.5</v>
      </c>
      <c r="Y46" s="44">
        <v>258.68</v>
      </c>
      <c r="Z46" s="46">
        <v>0.7556775137977888</v>
      </c>
      <c r="AA46" s="44"/>
      <c r="AB46" s="44"/>
      <c r="AC46" s="46"/>
      <c r="AD46" s="44"/>
      <c r="AE46" s="44"/>
      <c r="AF46" s="46"/>
      <c r="AH46" s="46"/>
    </row>
    <row r="47" spans="1:125" s="1" customFormat="1" x14ac:dyDescent="0.25">
      <c r="A47" s="22">
        <v>44</v>
      </c>
      <c r="B47" s="22">
        <v>11</v>
      </c>
      <c r="C47" s="22" t="s">
        <v>451</v>
      </c>
      <c r="D47" s="22" t="s">
        <v>5</v>
      </c>
      <c r="E47" s="22">
        <v>5</v>
      </c>
      <c r="F47" s="25">
        <v>2200</v>
      </c>
      <c r="G47" s="25">
        <v>2200</v>
      </c>
      <c r="H47" s="27">
        <f t="shared" si="8"/>
        <v>0</v>
      </c>
      <c r="I47" s="25"/>
      <c r="J47" s="25"/>
      <c r="K47" s="27"/>
      <c r="L47" s="25"/>
      <c r="M47" s="25"/>
      <c r="N47" s="27"/>
      <c r="O47" s="28">
        <v>29</v>
      </c>
      <c r="P47" s="28">
        <v>59</v>
      </c>
      <c r="Q47" s="27">
        <f t="shared" si="9"/>
        <v>0.71024161391924534</v>
      </c>
      <c r="R47" s="45"/>
      <c r="S47" s="45"/>
      <c r="T47" s="46"/>
      <c r="U47" s="45"/>
      <c r="V47" s="45"/>
      <c r="W47" s="46"/>
      <c r="X47" s="44">
        <v>63.8</v>
      </c>
      <c r="Y47" s="44">
        <v>129.80000000000001</v>
      </c>
      <c r="Z47" s="46">
        <v>0.71024161391924556</v>
      </c>
      <c r="AA47" s="44"/>
      <c r="AB47" s="44"/>
      <c r="AC47" s="46"/>
      <c r="AD47" s="44"/>
      <c r="AE47" s="44"/>
      <c r="AF47" s="46"/>
      <c r="AH47" s="46"/>
    </row>
    <row r="48" spans="1:125" s="1" customFormat="1" x14ac:dyDescent="0.25">
      <c r="A48" s="22">
        <v>45</v>
      </c>
      <c r="B48" s="22">
        <v>11</v>
      </c>
      <c r="C48" s="22" t="s">
        <v>451</v>
      </c>
      <c r="D48" s="22" t="s">
        <v>5</v>
      </c>
      <c r="E48" s="22">
        <v>5</v>
      </c>
      <c r="F48" s="25">
        <v>5000</v>
      </c>
      <c r="G48" s="25">
        <v>6000</v>
      </c>
      <c r="H48" s="27">
        <f t="shared" si="8"/>
        <v>0.18232155679395459</v>
      </c>
      <c r="I48" s="25"/>
      <c r="J48" s="25"/>
      <c r="K48" s="27"/>
      <c r="L48" s="25"/>
      <c r="M48" s="25"/>
      <c r="N48" s="27"/>
      <c r="O48" s="28">
        <v>45.3</v>
      </c>
      <c r="P48" s="28">
        <v>53.6</v>
      </c>
      <c r="Q48" s="27">
        <f t="shared" si="9"/>
        <v>0.16824203558776801</v>
      </c>
      <c r="R48" s="45"/>
      <c r="S48" s="45"/>
      <c r="T48" s="46"/>
      <c r="U48" s="45"/>
      <c r="V48" s="45"/>
      <c r="W48" s="46"/>
      <c r="X48" s="44">
        <v>226.5</v>
      </c>
      <c r="Y48" s="44">
        <v>321.60000000000002</v>
      </c>
      <c r="Z48" s="46">
        <v>0.35056359238172258</v>
      </c>
      <c r="AA48" s="44"/>
      <c r="AB48" s="44"/>
      <c r="AC48" s="46"/>
      <c r="AD48" s="44"/>
      <c r="AE48" s="44"/>
      <c r="AF48" s="46"/>
      <c r="AH48" s="46"/>
    </row>
    <row r="49" spans="1:34" s="1" customFormat="1" x14ac:dyDescent="0.25">
      <c r="A49" s="22">
        <v>46</v>
      </c>
      <c r="B49" s="22">
        <v>11</v>
      </c>
      <c r="C49" s="22" t="s">
        <v>451</v>
      </c>
      <c r="D49" s="22" t="s">
        <v>5</v>
      </c>
      <c r="E49" s="22">
        <v>5</v>
      </c>
      <c r="F49" s="25">
        <v>4100</v>
      </c>
      <c r="G49" s="25">
        <v>4400</v>
      </c>
      <c r="H49" s="27">
        <f t="shared" si="8"/>
        <v>7.0617567213953417E-2</v>
      </c>
      <c r="I49" s="25"/>
      <c r="J49" s="25"/>
      <c r="K49" s="27"/>
      <c r="L49" s="25"/>
      <c r="M49" s="25"/>
      <c r="N49" s="27"/>
      <c r="O49" s="28">
        <v>28</v>
      </c>
      <c r="P49" s="28">
        <v>42.7</v>
      </c>
      <c r="Q49" s="27">
        <f t="shared" si="9"/>
        <v>0.42199441005937505</v>
      </c>
      <c r="R49" s="45"/>
      <c r="S49" s="45"/>
      <c r="T49" s="46"/>
      <c r="U49" s="45"/>
      <c r="V49" s="45"/>
      <c r="W49" s="46"/>
      <c r="X49" s="44">
        <v>114.8</v>
      </c>
      <c r="Y49" s="44">
        <v>187.88</v>
      </c>
      <c r="Z49" s="46">
        <v>0.49261197727332823</v>
      </c>
      <c r="AA49" s="44"/>
      <c r="AB49" s="44"/>
      <c r="AC49" s="46"/>
      <c r="AD49" s="44"/>
      <c r="AE49" s="44"/>
      <c r="AF49" s="46"/>
      <c r="AH49" s="46"/>
    </row>
    <row r="50" spans="1:34" s="1" customFormat="1" x14ac:dyDescent="0.25">
      <c r="A50" s="22">
        <v>47</v>
      </c>
      <c r="B50" s="22">
        <v>11</v>
      </c>
      <c r="C50" s="22" t="s">
        <v>451</v>
      </c>
      <c r="D50" s="22" t="s">
        <v>5</v>
      </c>
      <c r="E50" s="22">
        <v>5</v>
      </c>
      <c r="F50" s="25">
        <v>3700</v>
      </c>
      <c r="G50" s="25">
        <v>4500</v>
      </c>
      <c r="H50" s="27">
        <f t="shared" si="8"/>
        <v>0.19574457712609533</v>
      </c>
      <c r="I50" s="25"/>
      <c r="J50" s="25"/>
      <c r="K50" s="27"/>
      <c r="L50" s="25"/>
      <c r="M50" s="25"/>
      <c r="N50" s="27"/>
      <c r="O50" s="28">
        <v>40.5</v>
      </c>
      <c r="P50" s="28">
        <v>49.3</v>
      </c>
      <c r="Q50" s="27">
        <f t="shared" si="9"/>
        <v>0.19662210693615093</v>
      </c>
      <c r="R50" s="45"/>
      <c r="S50" s="45"/>
      <c r="T50" s="46"/>
      <c r="U50" s="45"/>
      <c r="V50" s="45"/>
      <c r="W50" s="46"/>
      <c r="X50" s="44">
        <v>149.85</v>
      </c>
      <c r="Y50" s="44">
        <v>221.85</v>
      </c>
      <c r="Z50" s="46">
        <v>0.39236668406224634</v>
      </c>
      <c r="AA50" s="44"/>
      <c r="AB50" s="44"/>
      <c r="AC50" s="46"/>
      <c r="AD50" s="44"/>
      <c r="AE50" s="44"/>
      <c r="AF50" s="46"/>
      <c r="AH50" s="46"/>
    </row>
    <row r="51" spans="1:34" s="1" customFormat="1" x14ac:dyDescent="0.25">
      <c r="A51" s="22">
        <v>48</v>
      </c>
      <c r="B51" s="22">
        <v>11</v>
      </c>
      <c r="C51" s="22" t="s">
        <v>451</v>
      </c>
      <c r="D51" s="22" t="s">
        <v>5</v>
      </c>
      <c r="E51" s="22">
        <v>5</v>
      </c>
      <c r="F51" s="25">
        <v>3500</v>
      </c>
      <c r="G51" s="25">
        <v>4000</v>
      </c>
      <c r="H51" s="27">
        <f t="shared" si="8"/>
        <v>0.13353139262452257</v>
      </c>
      <c r="I51" s="25"/>
      <c r="J51" s="25"/>
      <c r="K51" s="27"/>
      <c r="L51" s="25"/>
      <c r="M51" s="25"/>
      <c r="N51" s="27"/>
      <c r="O51" s="28">
        <v>37.299999999999997</v>
      </c>
      <c r="P51" s="28">
        <v>54.7</v>
      </c>
      <c r="Q51" s="27">
        <f t="shared" si="9"/>
        <v>0.38287038277816571</v>
      </c>
      <c r="R51" s="45"/>
      <c r="S51" s="45"/>
      <c r="T51" s="46"/>
      <c r="U51" s="45"/>
      <c r="V51" s="45"/>
      <c r="W51" s="46"/>
      <c r="X51" s="44">
        <v>130.54999999999998</v>
      </c>
      <c r="Y51" s="44">
        <v>218.8</v>
      </c>
      <c r="Z51" s="46">
        <v>0.51640177540268839</v>
      </c>
      <c r="AA51" s="44"/>
      <c r="AB51" s="44"/>
      <c r="AC51" s="46"/>
      <c r="AD51" s="44"/>
      <c r="AE51" s="44"/>
      <c r="AF51" s="46"/>
      <c r="AH51" s="46"/>
    </row>
    <row r="52" spans="1:34" s="1" customFormat="1" x14ac:dyDescent="0.25">
      <c r="A52" s="22">
        <v>49</v>
      </c>
      <c r="B52" s="22">
        <v>11</v>
      </c>
      <c r="C52" s="22" t="s">
        <v>451</v>
      </c>
      <c r="D52" s="22" t="s">
        <v>6</v>
      </c>
      <c r="E52" s="22">
        <v>5</v>
      </c>
      <c r="F52" s="25">
        <v>6600</v>
      </c>
      <c r="G52" s="25">
        <v>6100</v>
      </c>
      <c r="H52" s="27">
        <f t="shared" si="8"/>
        <v>-7.8780877853114342E-2</v>
      </c>
      <c r="I52" s="25"/>
      <c r="J52" s="25"/>
      <c r="K52" s="27"/>
      <c r="L52" s="25"/>
      <c r="M52" s="25"/>
      <c r="N52" s="27"/>
      <c r="O52" s="28">
        <v>21.5</v>
      </c>
      <c r="P52" s="28">
        <v>41.9</v>
      </c>
      <c r="Q52" s="27">
        <f t="shared" si="9"/>
        <v>0.66723289179447498</v>
      </c>
      <c r="R52" s="45"/>
      <c r="S52" s="45"/>
      <c r="T52" s="46"/>
      <c r="U52" s="45"/>
      <c r="V52" s="45"/>
      <c r="W52" s="46"/>
      <c r="X52" s="44">
        <v>141.9</v>
      </c>
      <c r="Y52" s="44">
        <v>255.59</v>
      </c>
      <c r="Z52" s="46">
        <v>0.5884520139413606</v>
      </c>
      <c r="AA52" s="44"/>
      <c r="AB52" s="44"/>
      <c r="AC52" s="46"/>
      <c r="AD52" s="44"/>
      <c r="AE52" s="44"/>
      <c r="AF52" s="46"/>
      <c r="AH52" s="46"/>
    </row>
    <row r="53" spans="1:34" s="1" customFormat="1" x14ac:dyDescent="0.25">
      <c r="A53" s="22">
        <v>50</v>
      </c>
      <c r="B53" s="22">
        <v>11</v>
      </c>
      <c r="C53" s="22" t="s">
        <v>451</v>
      </c>
      <c r="D53" s="22" t="s">
        <v>6</v>
      </c>
      <c r="E53" s="22">
        <v>5</v>
      </c>
      <c r="F53" s="25">
        <v>4400</v>
      </c>
      <c r="G53" s="25">
        <v>4200</v>
      </c>
      <c r="H53" s="27">
        <f t="shared" si="8"/>
        <v>-4.6520015634892817E-2</v>
      </c>
      <c r="I53" s="25"/>
      <c r="J53" s="25"/>
      <c r="K53" s="27"/>
      <c r="L53" s="25"/>
      <c r="M53" s="25"/>
      <c r="N53" s="27"/>
      <c r="O53" s="28">
        <v>30.1</v>
      </c>
      <c r="P53" s="28">
        <v>44.8</v>
      </c>
      <c r="Q53" s="27">
        <f t="shared" si="9"/>
        <v>0.39768296766610928</v>
      </c>
      <c r="R53" s="45"/>
      <c r="S53" s="45"/>
      <c r="T53" s="46"/>
      <c r="U53" s="45"/>
      <c r="V53" s="45"/>
      <c r="W53" s="46"/>
      <c r="X53" s="44">
        <v>132.44</v>
      </c>
      <c r="Y53" s="44">
        <v>188.16</v>
      </c>
      <c r="Z53" s="46">
        <v>0.35116295203121667</v>
      </c>
      <c r="AA53" s="44"/>
      <c r="AB53" s="44"/>
      <c r="AC53" s="46"/>
      <c r="AD53" s="44"/>
      <c r="AE53" s="44"/>
      <c r="AF53" s="46"/>
      <c r="AH53" s="46"/>
    </row>
    <row r="54" spans="1:34" s="1" customFormat="1" x14ac:dyDescent="0.25">
      <c r="A54" s="22">
        <v>51</v>
      </c>
      <c r="B54" s="22">
        <v>11</v>
      </c>
      <c r="C54" s="22" t="s">
        <v>451</v>
      </c>
      <c r="D54" s="22" t="s">
        <v>6</v>
      </c>
      <c r="E54" s="22">
        <v>5</v>
      </c>
      <c r="F54" s="25">
        <v>5000</v>
      </c>
      <c r="G54" s="25">
        <v>5100</v>
      </c>
      <c r="H54" s="27">
        <f t="shared" si="8"/>
        <v>1.980262729617973E-2</v>
      </c>
      <c r="I54" s="25"/>
      <c r="J54" s="25"/>
      <c r="K54" s="27"/>
      <c r="L54" s="25"/>
      <c r="M54" s="25"/>
      <c r="N54" s="27"/>
      <c r="O54" s="28">
        <v>11.6</v>
      </c>
      <c r="P54" s="28">
        <v>22.1</v>
      </c>
      <c r="Q54" s="27">
        <f t="shared" si="9"/>
        <v>0.6445725104113883</v>
      </c>
      <c r="R54" s="45"/>
      <c r="S54" s="45"/>
      <c r="T54" s="46"/>
      <c r="U54" s="45"/>
      <c r="V54" s="45"/>
      <c r="W54" s="46"/>
      <c r="X54" s="44">
        <v>58</v>
      </c>
      <c r="Y54" s="44">
        <v>112.71</v>
      </c>
      <c r="Z54" s="46">
        <v>0.66437513770756784</v>
      </c>
      <c r="AA54" s="44"/>
      <c r="AB54" s="44"/>
      <c r="AC54" s="46"/>
      <c r="AD54" s="44"/>
      <c r="AE54" s="44"/>
      <c r="AF54" s="46"/>
      <c r="AH54" s="46"/>
    </row>
    <row r="55" spans="1:34" s="1" customFormat="1" x14ac:dyDescent="0.25">
      <c r="A55" s="22">
        <v>52</v>
      </c>
      <c r="B55" s="22">
        <v>11</v>
      </c>
      <c r="C55" s="22" t="s">
        <v>451</v>
      </c>
      <c r="D55" s="22" t="s">
        <v>6</v>
      </c>
      <c r="E55" s="22">
        <v>5</v>
      </c>
      <c r="F55" s="25">
        <v>5500</v>
      </c>
      <c r="G55" s="25">
        <v>5200</v>
      </c>
      <c r="H55" s="27">
        <f t="shared" si="8"/>
        <v>-5.6089466651043585E-2</v>
      </c>
      <c r="I55" s="25"/>
      <c r="J55" s="25"/>
      <c r="K55" s="27"/>
      <c r="L55" s="25"/>
      <c r="M55" s="25"/>
      <c r="N55" s="27"/>
      <c r="O55" s="28">
        <v>14.1</v>
      </c>
      <c r="P55" s="28">
        <v>32.6</v>
      </c>
      <c r="Q55" s="27">
        <f t="shared" si="9"/>
        <v>0.8381374909885394</v>
      </c>
      <c r="R55" s="45"/>
      <c r="S55" s="45"/>
      <c r="T55" s="46"/>
      <c r="U55" s="45"/>
      <c r="V55" s="45"/>
      <c r="W55" s="46"/>
      <c r="X55" s="44">
        <v>77.55</v>
      </c>
      <c r="Y55" s="44">
        <v>169.52</v>
      </c>
      <c r="Z55" s="46">
        <v>0.78204802433749587</v>
      </c>
      <c r="AA55" s="44"/>
      <c r="AB55" s="44"/>
      <c r="AC55" s="46"/>
      <c r="AD55" s="44"/>
      <c r="AE55" s="44"/>
      <c r="AF55" s="46"/>
      <c r="AH55" s="46"/>
    </row>
    <row r="56" spans="1:34" s="1" customFormat="1" x14ac:dyDescent="0.25">
      <c r="A56" s="22">
        <v>53</v>
      </c>
      <c r="B56" s="22">
        <v>11</v>
      </c>
      <c r="C56" s="22" t="s">
        <v>451</v>
      </c>
      <c r="D56" s="22" t="s">
        <v>7</v>
      </c>
      <c r="E56" s="22">
        <v>5</v>
      </c>
      <c r="F56" s="25">
        <v>4500</v>
      </c>
      <c r="G56" s="25">
        <v>4200</v>
      </c>
      <c r="H56" s="27">
        <f t="shared" si="8"/>
        <v>-6.8992871486951435E-2</v>
      </c>
      <c r="I56" s="25"/>
      <c r="J56" s="25"/>
      <c r="K56" s="27"/>
      <c r="L56" s="25"/>
      <c r="M56" s="25"/>
      <c r="N56" s="27"/>
      <c r="O56" s="28">
        <v>23</v>
      </c>
      <c r="P56" s="28">
        <v>43</v>
      </c>
      <c r="Q56" s="27">
        <f t="shared" si="9"/>
        <v>0.62570589976441282</v>
      </c>
      <c r="R56" s="45"/>
      <c r="S56" s="45"/>
      <c r="T56" s="46"/>
      <c r="U56" s="45"/>
      <c r="V56" s="45"/>
      <c r="W56" s="46"/>
      <c r="X56" s="44">
        <v>103.5</v>
      </c>
      <c r="Y56" s="44">
        <v>180.6</v>
      </c>
      <c r="Z56" s="46">
        <v>0.55671302827746116</v>
      </c>
      <c r="AA56" s="44"/>
      <c r="AB56" s="44"/>
      <c r="AC56" s="46"/>
      <c r="AD56" s="44"/>
      <c r="AE56" s="44"/>
      <c r="AF56" s="46"/>
      <c r="AH56" s="46"/>
    </row>
    <row r="57" spans="1:34" s="1" customFormat="1" ht="15.75" customHeight="1" x14ac:dyDescent="0.25">
      <c r="A57" s="22">
        <v>54</v>
      </c>
      <c r="B57" s="22">
        <v>12</v>
      </c>
      <c r="C57" s="22" t="s">
        <v>192</v>
      </c>
      <c r="D57" s="22" t="s">
        <v>1</v>
      </c>
      <c r="E57" s="22">
        <v>3</v>
      </c>
      <c r="F57" s="25"/>
      <c r="G57" s="25"/>
      <c r="H57" s="27"/>
      <c r="I57" s="25"/>
      <c r="J57" s="25"/>
      <c r="K57" s="27"/>
      <c r="L57" s="25"/>
      <c r="M57" s="25"/>
      <c r="N57" s="27"/>
      <c r="O57" s="28"/>
      <c r="P57" s="28"/>
      <c r="Q57" s="27"/>
      <c r="R57" s="45"/>
      <c r="S57" s="45"/>
      <c r="T57" s="46"/>
      <c r="U57" s="45"/>
      <c r="V57" s="45"/>
      <c r="W57" s="46"/>
      <c r="X57" s="44">
        <v>537.41344509999999</v>
      </c>
      <c r="Y57" s="44">
        <v>789.42974087800008</v>
      </c>
      <c r="Z57" s="46">
        <v>0.38454312315159134</v>
      </c>
      <c r="AA57" s="44"/>
      <c r="AB57" s="44"/>
      <c r="AC57" s="46"/>
      <c r="AD57" s="44"/>
      <c r="AE57" s="44"/>
      <c r="AF57" s="46"/>
      <c r="AH57" s="46"/>
    </row>
    <row r="58" spans="1:34" s="1" customFormat="1" ht="15.75" customHeight="1" x14ac:dyDescent="0.25">
      <c r="A58" s="22">
        <v>55</v>
      </c>
      <c r="B58" s="22">
        <v>12</v>
      </c>
      <c r="C58" s="22" t="s">
        <v>192</v>
      </c>
      <c r="D58" s="22" t="s">
        <v>1</v>
      </c>
      <c r="E58" s="22">
        <v>3</v>
      </c>
      <c r="F58" s="25"/>
      <c r="G58" s="25"/>
      <c r="H58" s="27"/>
      <c r="I58" s="25"/>
      <c r="J58" s="25"/>
      <c r="K58" s="27"/>
      <c r="L58" s="25"/>
      <c r="M58" s="25"/>
      <c r="N58" s="27"/>
      <c r="O58" s="28">
        <v>51.732100000000003</v>
      </c>
      <c r="P58" s="28">
        <v>72.2864</v>
      </c>
      <c r="Q58" s="27">
        <f t="shared" ref="Q58:Q121" si="10">LN(P58/O58)</f>
        <v>0.33455752776252584</v>
      </c>
      <c r="R58" s="45"/>
      <c r="S58" s="45"/>
      <c r="T58" s="46"/>
      <c r="U58" s="45"/>
      <c r="V58" s="45"/>
      <c r="W58" s="46"/>
      <c r="X58" s="44">
        <v>492.80670977299997</v>
      </c>
      <c r="Y58" s="44">
        <v>656.17473595199999</v>
      </c>
      <c r="Z58" s="46">
        <v>0.28631009151809683</v>
      </c>
      <c r="AA58" s="44"/>
      <c r="AB58" s="44"/>
      <c r="AC58" s="46"/>
      <c r="AD58" s="44"/>
      <c r="AE58" s="44"/>
      <c r="AF58" s="46"/>
      <c r="AH58" s="46"/>
    </row>
    <row r="59" spans="1:34" s="1" customFormat="1" ht="15.75" customHeight="1" x14ac:dyDescent="0.25">
      <c r="A59" s="22">
        <v>56</v>
      </c>
      <c r="B59" s="22">
        <v>12</v>
      </c>
      <c r="C59" s="22" t="s">
        <v>192</v>
      </c>
      <c r="D59" s="22" t="s">
        <v>1</v>
      </c>
      <c r="E59" s="22">
        <v>3</v>
      </c>
      <c r="F59" s="25"/>
      <c r="G59" s="25"/>
      <c r="H59" s="27"/>
      <c r="I59" s="25"/>
      <c r="J59" s="25"/>
      <c r="K59" s="27"/>
      <c r="L59" s="25"/>
      <c r="M59" s="25"/>
      <c r="N59" s="27"/>
      <c r="O59" s="28">
        <v>42.494199999999999</v>
      </c>
      <c r="P59" s="28">
        <v>63.048499999999997</v>
      </c>
      <c r="Q59" s="27">
        <f t="shared" si="10"/>
        <v>0.39453667545640159</v>
      </c>
      <c r="R59" s="45"/>
      <c r="S59" s="45"/>
      <c r="T59" s="46"/>
      <c r="U59" s="45"/>
      <c r="V59" s="45"/>
      <c r="W59" s="46"/>
      <c r="X59" s="44">
        <v>399.30227454599992</v>
      </c>
      <c r="Y59" s="44">
        <v>572.31834535500002</v>
      </c>
      <c r="Z59" s="46">
        <v>0.35997667400138822</v>
      </c>
      <c r="AA59" s="44">
        <v>497.20036251282352</v>
      </c>
      <c r="AB59" s="44">
        <v>698.93519830337414</v>
      </c>
      <c r="AC59" s="46">
        <v>0.34056494290149114</v>
      </c>
      <c r="AD59" s="44"/>
      <c r="AE59" s="44"/>
      <c r="AF59" s="46"/>
      <c r="AH59" s="46"/>
    </row>
    <row r="60" spans="1:34" x14ac:dyDescent="0.25">
      <c r="A60" s="22">
        <v>57</v>
      </c>
      <c r="B60" s="22">
        <v>13</v>
      </c>
      <c r="C60" s="22" t="s">
        <v>475</v>
      </c>
      <c r="D60" s="22" t="s">
        <v>184</v>
      </c>
      <c r="E60" s="22">
        <v>3</v>
      </c>
      <c r="F60" s="25">
        <v>3932</v>
      </c>
      <c r="G60" s="25">
        <v>3947</v>
      </c>
      <c r="H60" s="27">
        <f t="shared" ref="H60:H61" si="11">LN(G60/F60)</f>
        <v>3.8075943957898823E-3</v>
      </c>
      <c r="I60" s="25">
        <v>6524</v>
      </c>
      <c r="J60" s="25">
        <v>6496</v>
      </c>
      <c r="K60" s="27">
        <f t="shared" ref="K60:K61" si="12">LN(J60/I60)</f>
        <v>-4.3010818993905854E-3</v>
      </c>
      <c r="L60" s="25">
        <v>10456</v>
      </c>
      <c r="M60" s="25">
        <v>10443</v>
      </c>
      <c r="N60" s="27">
        <f t="shared" ref="N60:N61" si="13">LN(M60/L60)</f>
        <v>-1.2440788245093172E-3</v>
      </c>
      <c r="O60" s="28">
        <v>38.15</v>
      </c>
      <c r="P60" s="28">
        <v>75.849999999999994</v>
      </c>
      <c r="Q60" s="27">
        <f t="shared" si="10"/>
        <v>0.68723194806407528</v>
      </c>
      <c r="R60" s="45"/>
      <c r="S60" s="45"/>
      <c r="T60" s="46"/>
      <c r="U60" s="45"/>
      <c r="V60" s="45"/>
      <c r="W60" s="46"/>
      <c r="X60" s="68">
        <v>149.30000000000001</v>
      </c>
      <c r="Y60" s="68">
        <v>296.04000000000002</v>
      </c>
      <c r="Z60" s="51">
        <v>0.68453687578412092</v>
      </c>
      <c r="AA60" s="68">
        <v>170.88</v>
      </c>
      <c r="AB60" s="68">
        <v>637.1</v>
      </c>
      <c r="AC60" s="51">
        <v>1.3159650733506125</v>
      </c>
      <c r="AD60" s="68">
        <v>320</v>
      </c>
      <c r="AE60" s="68">
        <v>933</v>
      </c>
      <c r="AF60" s="51">
        <v>1.0700842050535715</v>
      </c>
      <c r="AH60" s="46"/>
    </row>
    <row r="61" spans="1:34" x14ac:dyDescent="0.25">
      <c r="A61" s="22">
        <v>58</v>
      </c>
      <c r="B61" s="22">
        <v>13</v>
      </c>
      <c r="C61" s="22" t="s">
        <v>475</v>
      </c>
      <c r="D61" s="22" t="s">
        <v>184</v>
      </c>
      <c r="E61" s="22">
        <v>3</v>
      </c>
      <c r="F61" s="25">
        <v>3758</v>
      </c>
      <c r="G61" s="25">
        <v>3851</v>
      </c>
      <c r="H61" s="27">
        <f t="shared" si="11"/>
        <v>2.4445953841498221E-2</v>
      </c>
      <c r="I61" s="25">
        <v>6721</v>
      </c>
      <c r="J61" s="25">
        <v>7216</v>
      </c>
      <c r="K61" s="27">
        <f t="shared" si="12"/>
        <v>7.1063829772493731E-2</v>
      </c>
      <c r="L61" s="25">
        <v>10479</v>
      </c>
      <c r="M61" s="25">
        <v>11067</v>
      </c>
      <c r="N61" s="27">
        <f t="shared" si="13"/>
        <v>5.4594452789843713E-2</v>
      </c>
      <c r="O61" s="28">
        <v>39.58</v>
      </c>
      <c r="P61" s="28">
        <v>77.14</v>
      </c>
      <c r="Q61" s="27">
        <f t="shared" si="10"/>
        <v>0.66729801260566213</v>
      </c>
      <c r="R61" s="45"/>
      <c r="S61" s="45"/>
      <c r="T61" s="46"/>
      <c r="U61" s="45"/>
      <c r="V61" s="45"/>
      <c r="W61" s="46"/>
      <c r="X61" s="68">
        <v>148.69</v>
      </c>
      <c r="Y61" s="68">
        <v>296.89</v>
      </c>
      <c r="Z61" s="51">
        <v>0.69149809811915197</v>
      </c>
      <c r="AA61" s="68">
        <v>177.65</v>
      </c>
      <c r="AB61" s="68">
        <v>663.49</v>
      </c>
      <c r="AC61" s="51">
        <v>1.3176984596015957</v>
      </c>
      <c r="AD61" s="68">
        <v>326</v>
      </c>
      <c r="AE61" s="68">
        <v>960</v>
      </c>
      <c r="AF61" s="51">
        <v>1.0800359030951743</v>
      </c>
      <c r="AH61" s="46"/>
    </row>
    <row r="62" spans="1:34" s="1" customFormat="1" x14ac:dyDescent="0.25">
      <c r="A62" s="22">
        <v>59</v>
      </c>
      <c r="B62" s="22">
        <v>14</v>
      </c>
      <c r="C62" s="22" t="s">
        <v>456</v>
      </c>
      <c r="D62" s="22" t="s">
        <v>2</v>
      </c>
      <c r="E62" s="22">
        <v>3</v>
      </c>
      <c r="F62" s="25"/>
      <c r="G62" s="25"/>
      <c r="H62" s="27"/>
      <c r="I62" s="25"/>
      <c r="J62" s="25"/>
      <c r="K62" s="27"/>
      <c r="L62" s="25"/>
      <c r="M62" s="25"/>
      <c r="N62" s="27"/>
      <c r="O62" s="28">
        <v>17.23</v>
      </c>
      <c r="P62" s="28">
        <v>30.77</v>
      </c>
      <c r="Q62" s="27">
        <f t="shared" si="10"/>
        <v>0.57988813879411216</v>
      </c>
      <c r="R62" s="45"/>
      <c r="S62" s="45"/>
      <c r="T62" s="46"/>
      <c r="U62" s="45"/>
      <c r="V62" s="45"/>
      <c r="W62" s="46"/>
      <c r="X62" s="44"/>
      <c r="Y62" s="44"/>
      <c r="Z62" s="46"/>
      <c r="AA62" s="44"/>
      <c r="AB62" s="44"/>
      <c r="AC62" s="46"/>
      <c r="AD62" s="44"/>
      <c r="AE62" s="44"/>
      <c r="AF62" s="46"/>
      <c r="AH62" s="46"/>
    </row>
    <row r="63" spans="1:34" s="1" customFormat="1" x14ac:dyDescent="0.25">
      <c r="A63" s="22">
        <v>60</v>
      </c>
      <c r="B63" s="22">
        <v>14</v>
      </c>
      <c r="C63" s="22" t="s">
        <v>456</v>
      </c>
      <c r="D63" s="22" t="s">
        <v>2</v>
      </c>
      <c r="E63" s="22">
        <v>3</v>
      </c>
      <c r="F63" s="25"/>
      <c r="G63" s="25"/>
      <c r="H63" s="27"/>
      <c r="I63" s="25"/>
      <c r="J63" s="25"/>
      <c r="K63" s="27"/>
      <c r="L63" s="25"/>
      <c r="M63" s="25"/>
      <c r="N63" s="27"/>
      <c r="O63" s="28">
        <v>20.03</v>
      </c>
      <c r="P63" s="28">
        <v>32.83</v>
      </c>
      <c r="Q63" s="27">
        <f t="shared" si="10"/>
        <v>0.49411158183577431</v>
      </c>
      <c r="R63" s="45"/>
      <c r="S63" s="45"/>
      <c r="T63" s="46"/>
      <c r="U63" s="45"/>
      <c r="V63" s="45"/>
      <c r="W63" s="46"/>
      <c r="X63" s="44"/>
      <c r="Y63" s="44"/>
      <c r="Z63" s="46"/>
      <c r="AA63" s="44"/>
      <c r="AB63" s="44"/>
      <c r="AC63" s="46"/>
      <c r="AD63" s="44"/>
      <c r="AE63" s="44"/>
      <c r="AF63" s="46"/>
      <c r="AH63" s="46"/>
    </row>
    <row r="64" spans="1:34" s="1" customFormat="1" x14ac:dyDescent="0.25">
      <c r="A64" s="22">
        <v>61</v>
      </c>
      <c r="B64" s="22">
        <v>14</v>
      </c>
      <c r="C64" s="22" t="s">
        <v>456</v>
      </c>
      <c r="D64" s="22" t="s">
        <v>2</v>
      </c>
      <c r="E64" s="22">
        <v>3</v>
      </c>
      <c r="F64" s="25"/>
      <c r="G64" s="25"/>
      <c r="H64" s="27"/>
      <c r="I64" s="25"/>
      <c r="J64" s="25"/>
      <c r="K64" s="27"/>
      <c r="L64" s="25"/>
      <c r="M64" s="25"/>
      <c r="N64" s="27"/>
      <c r="O64" s="28">
        <v>18.37</v>
      </c>
      <c r="P64" s="28">
        <v>36.9</v>
      </c>
      <c r="Q64" s="27">
        <f t="shared" si="10"/>
        <v>0.6974926518194472</v>
      </c>
      <c r="R64" s="45"/>
      <c r="S64" s="45"/>
      <c r="T64" s="46"/>
      <c r="U64" s="45"/>
      <c r="V64" s="45"/>
      <c r="W64" s="46"/>
      <c r="X64" s="44"/>
      <c r="Y64" s="44"/>
      <c r="Z64" s="46"/>
      <c r="AA64" s="44"/>
      <c r="AB64" s="44"/>
      <c r="AC64" s="46"/>
      <c r="AD64" s="44"/>
      <c r="AE64" s="44"/>
      <c r="AF64" s="46"/>
      <c r="AH64" s="46"/>
    </row>
    <row r="65" spans="1:125" s="1" customFormat="1" x14ac:dyDescent="0.25">
      <c r="A65" s="22">
        <v>62</v>
      </c>
      <c r="B65" s="22">
        <v>14</v>
      </c>
      <c r="C65" s="22" t="s">
        <v>456</v>
      </c>
      <c r="D65" s="22" t="s">
        <v>2</v>
      </c>
      <c r="E65" s="22">
        <v>3</v>
      </c>
      <c r="F65" s="25"/>
      <c r="G65" s="25"/>
      <c r="H65" s="27"/>
      <c r="I65" s="25"/>
      <c r="J65" s="25"/>
      <c r="K65" s="27"/>
      <c r="L65" s="25"/>
      <c r="M65" s="25"/>
      <c r="N65" s="27"/>
      <c r="O65" s="28">
        <v>10.53</v>
      </c>
      <c r="P65" s="28">
        <v>28.97</v>
      </c>
      <c r="Q65" s="27">
        <f t="shared" si="10"/>
        <v>1.0120324856353751</v>
      </c>
      <c r="R65" s="45"/>
      <c r="S65" s="45"/>
      <c r="T65" s="46"/>
      <c r="U65" s="45"/>
      <c r="V65" s="45"/>
      <c r="W65" s="46"/>
      <c r="X65" s="44"/>
      <c r="Y65" s="44"/>
      <c r="Z65" s="46"/>
      <c r="AA65" s="44"/>
      <c r="AB65" s="44"/>
      <c r="AC65" s="46"/>
      <c r="AD65" s="44"/>
      <c r="AE65" s="44"/>
      <c r="AF65" s="46"/>
      <c r="AH65" s="46"/>
    </row>
    <row r="66" spans="1:125" s="1" customFormat="1" x14ac:dyDescent="0.25">
      <c r="A66" s="22">
        <v>63</v>
      </c>
      <c r="B66" s="22">
        <v>14</v>
      </c>
      <c r="C66" s="22" t="s">
        <v>456</v>
      </c>
      <c r="D66" s="22" t="s">
        <v>2</v>
      </c>
      <c r="E66" s="22">
        <v>3</v>
      </c>
      <c r="F66" s="25"/>
      <c r="G66" s="25"/>
      <c r="H66" s="27"/>
      <c r="I66" s="25"/>
      <c r="J66" s="25"/>
      <c r="K66" s="27"/>
      <c r="L66" s="25"/>
      <c r="M66" s="25"/>
      <c r="N66" s="27"/>
      <c r="O66" s="28">
        <v>25.1</v>
      </c>
      <c r="P66" s="28">
        <v>42.57</v>
      </c>
      <c r="Q66" s="27">
        <f t="shared" si="10"/>
        <v>0.52828193370232279</v>
      </c>
      <c r="R66" s="45"/>
      <c r="S66" s="45"/>
      <c r="T66" s="46"/>
      <c r="U66" s="45"/>
      <c r="V66" s="45"/>
      <c r="W66" s="46"/>
      <c r="X66" s="44"/>
      <c r="Y66" s="44"/>
      <c r="Z66" s="46"/>
      <c r="AA66" s="44"/>
      <c r="AB66" s="44"/>
      <c r="AC66" s="46"/>
      <c r="AD66" s="44"/>
      <c r="AE66" s="44"/>
      <c r="AF66" s="46"/>
      <c r="AH66" s="46"/>
    </row>
    <row r="67" spans="1:125" s="1" customFormat="1" x14ac:dyDescent="0.25">
      <c r="A67" s="22">
        <v>64</v>
      </c>
      <c r="B67" s="22">
        <v>14</v>
      </c>
      <c r="C67" s="22" t="s">
        <v>456</v>
      </c>
      <c r="D67" s="22" t="s">
        <v>2</v>
      </c>
      <c r="E67" s="22">
        <v>3</v>
      </c>
      <c r="F67" s="25"/>
      <c r="G67" s="25"/>
      <c r="H67" s="27"/>
      <c r="I67" s="25"/>
      <c r="J67" s="25"/>
      <c r="K67" s="27"/>
      <c r="L67" s="25"/>
      <c r="M67" s="25"/>
      <c r="N67" s="27"/>
      <c r="O67" s="28">
        <v>24.87</v>
      </c>
      <c r="P67" s="28">
        <v>25.87</v>
      </c>
      <c r="Q67" s="27">
        <f t="shared" si="10"/>
        <v>3.942173838262443E-2</v>
      </c>
      <c r="R67" s="45"/>
      <c r="S67" s="45"/>
      <c r="T67" s="46"/>
      <c r="U67" s="45"/>
      <c r="V67" s="45"/>
      <c r="W67" s="46"/>
      <c r="X67" s="44"/>
      <c r="Y67" s="44"/>
      <c r="Z67" s="46"/>
      <c r="AA67" s="44"/>
      <c r="AB67" s="44"/>
      <c r="AC67" s="46"/>
      <c r="AD67" s="44"/>
      <c r="AE67" s="44"/>
      <c r="AF67" s="46"/>
      <c r="AH67" s="46"/>
    </row>
    <row r="68" spans="1:125" s="1" customFormat="1" x14ac:dyDescent="0.25">
      <c r="A68" s="22">
        <v>65</v>
      </c>
      <c r="B68" s="22">
        <v>14</v>
      </c>
      <c r="C68" s="22" t="s">
        <v>456</v>
      </c>
      <c r="D68" s="22" t="s">
        <v>2</v>
      </c>
      <c r="E68" s="22">
        <v>3</v>
      </c>
      <c r="F68" s="25"/>
      <c r="G68" s="25"/>
      <c r="H68" s="27"/>
      <c r="I68" s="25"/>
      <c r="J68" s="25"/>
      <c r="K68" s="27"/>
      <c r="L68" s="25"/>
      <c r="M68" s="25"/>
      <c r="N68" s="27"/>
      <c r="O68" s="28">
        <v>11.57</v>
      </c>
      <c r="P68" s="28">
        <v>25.13</v>
      </c>
      <c r="Q68" s="27">
        <f t="shared" si="10"/>
        <v>0.77564681034991556</v>
      </c>
      <c r="R68" s="45"/>
      <c r="S68" s="45"/>
      <c r="T68" s="46"/>
      <c r="U68" s="45"/>
      <c r="V68" s="45"/>
      <c r="W68" s="46"/>
      <c r="X68" s="44"/>
      <c r="Y68" s="44"/>
      <c r="Z68" s="46"/>
      <c r="AA68" s="44"/>
      <c r="AB68" s="44"/>
      <c r="AC68" s="46"/>
      <c r="AD68" s="44"/>
      <c r="AE68" s="44"/>
      <c r="AF68" s="46"/>
      <c r="AH68" s="46"/>
    </row>
    <row r="69" spans="1:125" s="1" customFormat="1" x14ac:dyDescent="0.25">
      <c r="A69" s="22">
        <v>66</v>
      </c>
      <c r="B69" s="22">
        <v>14</v>
      </c>
      <c r="C69" s="22" t="s">
        <v>456</v>
      </c>
      <c r="D69" s="22" t="s">
        <v>2</v>
      </c>
      <c r="E69" s="22">
        <v>3</v>
      </c>
      <c r="F69" s="25"/>
      <c r="G69" s="25"/>
      <c r="H69" s="27"/>
      <c r="I69" s="25"/>
      <c r="J69" s="25"/>
      <c r="K69" s="27"/>
      <c r="L69" s="25"/>
      <c r="M69" s="25"/>
      <c r="N69" s="27"/>
      <c r="O69" s="28">
        <v>16.2</v>
      </c>
      <c r="P69" s="28">
        <v>36.17</v>
      </c>
      <c r="Q69" s="27">
        <f t="shared" si="10"/>
        <v>0.80321880372566823</v>
      </c>
      <c r="R69" s="45"/>
      <c r="S69" s="45"/>
      <c r="T69" s="46"/>
      <c r="U69" s="45"/>
      <c r="V69" s="45"/>
      <c r="W69" s="46"/>
      <c r="X69" s="44"/>
      <c r="Y69" s="44"/>
      <c r="Z69" s="46"/>
      <c r="AA69" s="44"/>
      <c r="AB69" s="44"/>
      <c r="AC69" s="46"/>
      <c r="AD69" s="44"/>
      <c r="AE69" s="44"/>
      <c r="AF69" s="46"/>
      <c r="AH69" s="46"/>
    </row>
    <row r="70" spans="1:125" s="1" customFormat="1" x14ac:dyDescent="0.25">
      <c r="A70" s="22">
        <v>67</v>
      </c>
      <c r="B70" s="22">
        <v>14</v>
      </c>
      <c r="C70" s="22" t="s">
        <v>456</v>
      </c>
      <c r="D70" s="22" t="s">
        <v>2</v>
      </c>
      <c r="E70" s="22">
        <v>3</v>
      </c>
      <c r="F70" s="25"/>
      <c r="G70" s="25"/>
      <c r="H70" s="27"/>
      <c r="I70" s="25"/>
      <c r="J70" s="25"/>
      <c r="K70" s="27"/>
      <c r="L70" s="25"/>
      <c r="M70" s="25"/>
      <c r="N70" s="27"/>
      <c r="O70" s="28">
        <v>16.170000000000002</v>
      </c>
      <c r="P70" s="28">
        <v>26.23</v>
      </c>
      <c r="Q70" s="27">
        <f t="shared" si="10"/>
        <v>0.48374612028976682</v>
      </c>
      <c r="R70" s="45"/>
      <c r="S70" s="45"/>
      <c r="T70" s="46"/>
      <c r="U70" s="45"/>
      <c r="V70" s="45"/>
      <c r="W70" s="46"/>
      <c r="X70" s="44"/>
      <c r="Y70" s="44"/>
      <c r="Z70" s="46"/>
      <c r="AA70" s="44"/>
      <c r="AB70" s="44"/>
      <c r="AC70" s="46"/>
      <c r="AD70" s="44"/>
      <c r="AE70" s="44"/>
      <c r="AF70" s="46"/>
      <c r="AH70" s="46"/>
    </row>
    <row r="71" spans="1:125" s="1" customFormat="1" x14ac:dyDescent="0.25">
      <c r="A71" s="22">
        <v>68</v>
      </c>
      <c r="B71" s="22">
        <v>14</v>
      </c>
      <c r="C71" s="22" t="s">
        <v>456</v>
      </c>
      <c r="D71" s="22" t="s">
        <v>2</v>
      </c>
      <c r="E71" s="22">
        <v>3</v>
      </c>
      <c r="F71" s="25"/>
      <c r="G71" s="25"/>
      <c r="H71" s="27"/>
      <c r="I71" s="25"/>
      <c r="J71" s="25"/>
      <c r="K71" s="27"/>
      <c r="L71" s="25"/>
      <c r="M71" s="25"/>
      <c r="N71" s="27"/>
      <c r="O71" s="28">
        <v>14.63</v>
      </c>
      <c r="P71" s="28">
        <v>36.4</v>
      </c>
      <c r="Q71" s="27">
        <f t="shared" si="10"/>
        <v>0.91149455961066195</v>
      </c>
      <c r="R71" s="45"/>
      <c r="S71" s="45"/>
      <c r="T71" s="46"/>
      <c r="U71" s="45"/>
      <c r="V71" s="45"/>
      <c r="W71" s="46"/>
      <c r="X71" s="44"/>
      <c r="Y71" s="44"/>
      <c r="Z71" s="46"/>
      <c r="AA71" s="44"/>
      <c r="AB71" s="44"/>
      <c r="AC71" s="46"/>
      <c r="AD71" s="44"/>
      <c r="AE71" s="44"/>
      <c r="AF71" s="46"/>
      <c r="AH71" s="46"/>
    </row>
    <row r="72" spans="1:125" s="64" customFormat="1" x14ac:dyDescent="0.25">
      <c r="A72" s="22">
        <v>69</v>
      </c>
      <c r="B72" s="22">
        <v>14</v>
      </c>
      <c r="C72" s="22" t="s">
        <v>456</v>
      </c>
      <c r="D72" s="22" t="s">
        <v>2</v>
      </c>
      <c r="E72" s="22">
        <v>3</v>
      </c>
      <c r="F72" s="25"/>
      <c r="G72" s="25"/>
      <c r="H72" s="27"/>
      <c r="I72" s="25"/>
      <c r="J72" s="25"/>
      <c r="K72" s="27"/>
      <c r="L72" s="25"/>
      <c r="M72" s="25"/>
      <c r="N72" s="27"/>
      <c r="O72" s="28">
        <v>18.57</v>
      </c>
      <c r="P72" s="28">
        <v>34.369999999999997</v>
      </c>
      <c r="Q72" s="27">
        <f t="shared" si="10"/>
        <v>0.61563671549712795</v>
      </c>
      <c r="R72" s="45"/>
      <c r="S72" s="45"/>
      <c r="T72" s="46"/>
      <c r="U72" s="45"/>
      <c r="V72" s="45"/>
      <c r="W72" s="46"/>
      <c r="X72" s="44"/>
      <c r="Y72" s="44"/>
      <c r="Z72" s="46"/>
      <c r="AA72" s="44"/>
      <c r="AB72" s="44"/>
      <c r="AC72" s="46"/>
      <c r="AD72" s="44"/>
      <c r="AE72" s="44"/>
      <c r="AF72" s="46"/>
      <c r="AG72" s="1"/>
      <c r="AH72" s="46"/>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row>
    <row r="73" spans="1:125" s="1" customFormat="1" x14ac:dyDescent="0.25">
      <c r="A73" s="22">
        <v>70</v>
      </c>
      <c r="B73" s="22">
        <v>14</v>
      </c>
      <c r="C73" s="22" t="s">
        <v>456</v>
      </c>
      <c r="D73" s="22" t="s">
        <v>2</v>
      </c>
      <c r="E73" s="22">
        <v>3</v>
      </c>
      <c r="F73" s="25"/>
      <c r="G73" s="25"/>
      <c r="H73" s="27"/>
      <c r="I73" s="25"/>
      <c r="J73" s="25"/>
      <c r="K73" s="27"/>
      <c r="L73" s="25"/>
      <c r="M73" s="25"/>
      <c r="N73" s="27"/>
      <c r="O73" s="28">
        <v>18.97</v>
      </c>
      <c r="P73" s="28">
        <v>36.9</v>
      </c>
      <c r="Q73" s="27">
        <f t="shared" si="10"/>
        <v>0.66535276709955871</v>
      </c>
      <c r="R73" s="45"/>
      <c r="S73" s="45"/>
      <c r="T73" s="46"/>
      <c r="U73" s="45"/>
      <c r="V73" s="45"/>
      <c r="W73" s="46"/>
      <c r="X73" s="44"/>
      <c r="Y73" s="44"/>
      <c r="Z73" s="46"/>
      <c r="AA73" s="44"/>
      <c r="AB73" s="44"/>
      <c r="AC73" s="46"/>
      <c r="AD73" s="44"/>
      <c r="AE73" s="44"/>
      <c r="AF73" s="46"/>
      <c r="AH73" s="46"/>
    </row>
    <row r="74" spans="1:125" s="1" customFormat="1" x14ac:dyDescent="0.25">
      <c r="A74" s="22">
        <v>71</v>
      </c>
      <c r="B74" s="22">
        <v>14</v>
      </c>
      <c r="C74" s="22" t="s">
        <v>456</v>
      </c>
      <c r="D74" s="22" t="s">
        <v>2</v>
      </c>
      <c r="E74" s="22">
        <v>3</v>
      </c>
      <c r="F74" s="25"/>
      <c r="G74" s="25"/>
      <c r="H74" s="27"/>
      <c r="I74" s="25"/>
      <c r="J74" s="25"/>
      <c r="K74" s="27"/>
      <c r="L74" s="25"/>
      <c r="M74" s="25"/>
      <c r="N74" s="27"/>
      <c r="O74" s="28">
        <v>22.87</v>
      </c>
      <c r="P74" s="28">
        <v>37.57</v>
      </c>
      <c r="Q74" s="27">
        <f t="shared" si="10"/>
        <v>0.49637985155118769</v>
      </c>
      <c r="R74" s="45"/>
      <c r="S74" s="45"/>
      <c r="T74" s="46"/>
      <c r="U74" s="45"/>
      <c r="V74" s="45"/>
      <c r="W74" s="46"/>
      <c r="X74" s="44"/>
      <c r="Y74" s="44"/>
      <c r="Z74" s="46"/>
      <c r="AA74" s="44"/>
      <c r="AB74" s="44"/>
      <c r="AC74" s="46"/>
      <c r="AD74" s="44"/>
      <c r="AE74" s="44"/>
      <c r="AF74" s="46"/>
      <c r="AH74" s="46"/>
    </row>
    <row r="75" spans="1:125" s="1" customFormat="1" x14ac:dyDescent="0.25">
      <c r="A75" s="22">
        <v>72</v>
      </c>
      <c r="B75" s="22">
        <v>14</v>
      </c>
      <c r="C75" s="22" t="s">
        <v>456</v>
      </c>
      <c r="D75" s="22" t="s">
        <v>2</v>
      </c>
      <c r="E75" s="22">
        <v>3</v>
      </c>
      <c r="F75" s="25"/>
      <c r="G75" s="25"/>
      <c r="H75" s="27"/>
      <c r="I75" s="25"/>
      <c r="J75" s="25"/>
      <c r="K75" s="27"/>
      <c r="L75" s="25"/>
      <c r="M75" s="25"/>
      <c r="N75" s="27"/>
      <c r="O75" s="28">
        <v>22.57</v>
      </c>
      <c r="P75" s="28">
        <v>40.47</v>
      </c>
      <c r="Q75" s="27">
        <f t="shared" si="10"/>
        <v>0.58393936805832991</v>
      </c>
      <c r="R75" s="45"/>
      <c r="S75" s="45"/>
      <c r="T75" s="46"/>
      <c r="U75" s="45"/>
      <c r="V75" s="45"/>
      <c r="W75" s="46"/>
      <c r="X75" s="44"/>
      <c r="Y75" s="44"/>
      <c r="Z75" s="46"/>
      <c r="AA75" s="44"/>
      <c r="AB75" s="44"/>
      <c r="AC75" s="46"/>
      <c r="AD75" s="44"/>
      <c r="AE75" s="44"/>
      <c r="AF75" s="46"/>
      <c r="AH75" s="46"/>
    </row>
    <row r="76" spans="1:125" s="1" customFormat="1" x14ac:dyDescent="0.25">
      <c r="A76" s="22">
        <v>73</v>
      </c>
      <c r="B76" s="22">
        <v>14</v>
      </c>
      <c r="C76" s="22" t="s">
        <v>456</v>
      </c>
      <c r="D76" s="22" t="s">
        <v>2</v>
      </c>
      <c r="E76" s="22">
        <v>3</v>
      </c>
      <c r="F76" s="25"/>
      <c r="G76" s="25"/>
      <c r="H76" s="27"/>
      <c r="I76" s="25"/>
      <c r="J76" s="25"/>
      <c r="K76" s="27"/>
      <c r="L76" s="25"/>
      <c r="M76" s="25"/>
      <c r="N76" s="27"/>
      <c r="O76" s="28">
        <v>23.37</v>
      </c>
      <c r="P76" s="28">
        <v>30.93</v>
      </c>
      <c r="Q76" s="27">
        <f t="shared" si="10"/>
        <v>0.28027343814621158</v>
      </c>
      <c r="R76" s="45"/>
      <c r="S76" s="45"/>
      <c r="T76" s="46"/>
      <c r="U76" s="45"/>
      <c r="V76" s="45"/>
      <c r="W76" s="46"/>
      <c r="X76" s="44"/>
      <c r="Y76" s="44"/>
      <c r="Z76" s="46"/>
      <c r="AA76" s="44"/>
      <c r="AB76" s="44"/>
      <c r="AC76" s="46"/>
      <c r="AD76" s="44"/>
      <c r="AE76" s="44"/>
      <c r="AF76" s="46"/>
      <c r="AH76" s="46"/>
    </row>
    <row r="77" spans="1:125" s="1" customFormat="1" x14ac:dyDescent="0.25">
      <c r="A77" s="22">
        <v>74</v>
      </c>
      <c r="B77" s="22">
        <v>14</v>
      </c>
      <c r="C77" s="22" t="s">
        <v>456</v>
      </c>
      <c r="D77" s="22" t="s">
        <v>2</v>
      </c>
      <c r="E77" s="22">
        <v>3</v>
      </c>
      <c r="F77" s="25"/>
      <c r="G77" s="25"/>
      <c r="H77" s="27"/>
      <c r="I77" s="25"/>
      <c r="J77" s="25"/>
      <c r="K77" s="27"/>
      <c r="L77" s="25"/>
      <c r="M77" s="25"/>
      <c r="N77" s="27"/>
      <c r="O77" s="28">
        <v>20.57</v>
      </c>
      <c r="P77" s="28">
        <v>32.229999999999997</v>
      </c>
      <c r="Q77" s="27">
        <f t="shared" si="10"/>
        <v>0.44906399216248055</v>
      </c>
      <c r="R77" s="45"/>
      <c r="S77" s="45"/>
      <c r="T77" s="46"/>
      <c r="U77" s="45"/>
      <c r="V77" s="45"/>
      <c r="W77" s="46"/>
      <c r="X77" s="44"/>
      <c r="Y77" s="44"/>
      <c r="Z77" s="46"/>
      <c r="AA77" s="44"/>
      <c r="AB77" s="44"/>
      <c r="AC77" s="46"/>
      <c r="AD77" s="44"/>
      <c r="AE77" s="44"/>
      <c r="AF77" s="46"/>
      <c r="AH77" s="46"/>
    </row>
    <row r="78" spans="1:125" s="1" customFormat="1" x14ac:dyDescent="0.25">
      <c r="A78" s="22">
        <v>75</v>
      </c>
      <c r="B78" s="22">
        <v>14</v>
      </c>
      <c r="C78" s="22" t="s">
        <v>456</v>
      </c>
      <c r="D78" s="22" t="s">
        <v>2</v>
      </c>
      <c r="E78" s="22">
        <v>3</v>
      </c>
      <c r="F78" s="25"/>
      <c r="G78" s="25"/>
      <c r="H78" s="27"/>
      <c r="I78" s="25"/>
      <c r="J78" s="25"/>
      <c r="K78" s="27"/>
      <c r="L78" s="25"/>
      <c r="M78" s="25"/>
      <c r="N78" s="27"/>
      <c r="O78" s="28">
        <v>22</v>
      </c>
      <c r="P78" s="28">
        <v>34.729999999999997</v>
      </c>
      <c r="Q78" s="27">
        <f t="shared" si="10"/>
        <v>0.45656141339766665</v>
      </c>
      <c r="R78" s="45"/>
      <c r="S78" s="45"/>
      <c r="T78" s="46"/>
      <c r="U78" s="45"/>
      <c r="V78" s="45"/>
      <c r="W78" s="46"/>
      <c r="X78" s="44"/>
      <c r="Y78" s="44"/>
      <c r="Z78" s="46"/>
      <c r="AA78" s="44"/>
      <c r="AB78" s="44"/>
      <c r="AC78" s="46"/>
      <c r="AD78" s="44"/>
      <c r="AE78" s="44"/>
      <c r="AF78" s="46"/>
      <c r="AH78" s="46"/>
    </row>
    <row r="79" spans="1:125" s="1" customFormat="1" x14ac:dyDescent="0.25">
      <c r="A79" s="22">
        <v>76</v>
      </c>
      <c r="B79" s="22">
        <v>14</v>
      </c>
      <c r="C79" s="22" t="s">
        <v>456</v>
      </c>
      <c r="D79" s="22" t="s">
        <v>2</v>
      </c>
      <c r="E79" s="22">
        <v>3</v>
      </c>
      <c r="F79" s="25"/>
      <c r="G79" s="25"/>
      <c r="H79" s="27"/>
      <c r="I79" s="25"/>
      <c r="J79" s="25"/>
      <c r="K79" s="27"/>
      <c r="L79" s="25"/>
      <c r="M79" s="25"/>
      <c r="N79" s="27"/>
      <c r="O79" s="28">
        <v>22.27</v>
      </c>
      <c r="P79" s="28">
        <v>38.07</v>
      </c>
      <c r="Q79" s="27">
        <f t="shared" si="10"/>
        <v>0.53618608912512977</v>
      </c>
      <c r="R79" s="45"/>
      <c r="S79" s="45"/>
      <c r="T79" s="46"/>
      <c r="U79" s="45"/>
      <c r="V79" s="45"/>
      <c r="W79" s="46"/>
      <c r="X79" s="44"/>
      <c r="Y79" s="44"/>
      <c r="Z79" s="46"/>
      <c r="AA79" s="44"/>
      <c r="AB79" s="44"/>
      <c r="AC79" s="46"/>
      <c r="AD79" s="44"/>
      <c r="AE79" s="44"/>
      <c r="AF79" s="46"/>
      <c r="AH79" s="46"/>
    </row>
    <row r="80" spans="1:125" s="1" customFormat="1" x14ac:dyDescent="0.25">
      <c r="A80" s="22">
        <v>77</v>
      </c>
      <c r="B80" s="22">
        <v>14</v>
      </c>
      <c r="C80" s="22" t="s">
        <v>456</v>
      </c>
      <c r="D80" s="22" t="s">
        <v>2</v>
      </c>
      <c r="E80" s="22">
        <v>3</v>
      </c>
      <c r="F80" s="25"/>
      <c r="G80" s="25"/>
      <c r="H80" s="27"/>
      <c r="I80" s="25"/>
      <c r="J80" s="25"/>
      <c r="K80" s="27"/>
      <c r="L80" s="25"/>
      <c r="M80" s="25"/>
      <c r="N80" s="27"/>
      <c r="O80" s="28">
        <v>24.23</v>
      </c>
      <c r="P80" s="28">
        <v>33.57</v>
      </c>
      <c r="Q80" s="27">
        <f t="shared" si="10"/>
        <v>0.32604127616350914</v>
      </c>
      <c r="R80" s="45"/>
      <c r="S80" s="45"/>
      <c r="T80" s="46"/>
      <c r="U80" s="45"/>
      <c r="V80" s="45"/>
      <c r="W80" s="46"/>
      <c r="X80" s="44"/>
      <c r="Y80" s="44"/>
      <c r="Z80" s="46"/>
      <c r="AA80" s="44"/>
      <c r="AB80" s="44"/>
      <c r="AC80" s="46"/>
      <c r="AD80" s="44"/>
      <c r="AE80" s="44"/>
      <c r="AF80" s="46"/>
      <c r="AH80" s="46"/>
    </row>
    <row r="81" spans="1:125" s="1" customFormat="1" x14ac:dyDescent="0.25">
      <c r="A81" s="22">
        <v>78</v>
      </c>
      <c r="B81" s="22">
        <v>14</v>
      </c>
      <c r="C81" s="22" t="s">
        <v>456</v>
      </c>
      <c r="D81" s="22" t="s">
        <v>2</v>
      </c>
      <c r="E81" s="22">
        <v>3</v>
      </c>
      <c r="F81" s="25"/>
      <c r="G81" s="25"/>
      <c r="H81" s="27"/>
      <c r="I81" s="25"/>
      <c r="J81" s="25"/>
      <c r="K81" s="27"/>
      <c r="L81" s="25"/>
      <c r="M81" s="25"/>
      <c r="N81" s="27"/>
      <c r="O81" s="28">
        <v>20.2</v>
      </c>
      <c r="P81" s="28">
        <v>35.700000000000003</v>
      </c>
      <c r="Q81" s="27">
        <f t="shared" si="10"/>
        <v>0.56946808437843444</v>
      </c>
      <c r="R81" s="45"/>
      <c r="S81" s="45"/>
      <c r="T81" s="46"/>
      <c r="U81" s="45"/>
      <c r="V81" s="45"/>
      <c r="W81" s="46"/>
      <c r="X81" s="44"/>
      <c r="Y81" s="44"/>
      <c r="Z81" s="46"/>
      <c r="AA81" s="44"/>
      <c r="AB81" s="44"/>
      <c r="AC81" s="46"/>
      <c r="AD81" s="44"/>
      <c r="AE81" s="44"/>
      <c r="AF81" s="46"/>
      <c r="AH81" s="46"/>
    </row>
    <row r="82" spans="1:125" x14ac:dyDescent="0.25">
      <c r="A82" s="22">
        <v>79</v>
      </c>
      <c r="B82" s="22">
        <v>15</v>
      </c>
      <c r="C82" s="22" t="s">
        <v>461</v>
      </c>
      <c r="D82" s="22" t="s">
        <v>5</v>
      </c>
      <c r="E82" s="22">
        <v>3</v>
      </c>
      <c r="F82" s="25">
        <v>3100</v>
      </c>
      <c r="G82" s="25">
        <v>4510</v>
      </c>
      <c r="H82" s="27">
        <f t="shared" ref="H82:H142" si="14">LN(G82/F82)</f>
        <v>0.37489504202348639</v>
      </c>
      <c r="I82" s="25"/>
      <c r="J82" s="25"/>
      <c r="K82" s="27"/>
      <c r="L82" s="25"/>
      <c r="M82" s="25"/>
      <c r="N82" s="27"/>
      <c r="O82" s="28">
        <v>30</v>
      </c>
      <c r="P82" s="28">
        <v>53.9</v>
      </c>
      <c r="Q82" s="27">
        <f t="shared" si="10"/>
        <v>0.5859330962527961</v>
      </c>
      <c r="R82" s="45"/>
      <c r="S82" s="45"/>
      <c r="T82" s="46"/>
      <c r="U82" s="45"/>
      <c r="V82" s="45"/>
      <c r="W82" s="46"/>
      <c r="X82" s="68">
        <v>93</v>
      </c>
      <c r="Y82" s="68">
        <v>243.089</v>
      </c>
      <c r="Z82" s="51">
        <v>0.96082813827628255</v>
      </c>
      <c r="AH82" s="46"/>
    </row>
    <row r="83" spans="1:125" x14ac:dyDescent="0.25">
      <c r="A83" s="22">
        <v>80</v>
      </c>
      <c r="B83" s="22">
        <v>15</v>
      </c>
      <c r="C83" s="22" t="s">
        <v>461</v>
      </c>
      <c r="D83" s="22" t="s">
        <v>5</v>
      </c>
      <c r="E83" s="22">
        <v>3</v>
      </c>
      <c r="F83" s="25">
        <v>4110</v>
      </c>
      <c r="G83" s="25">
        <v>5550</v>
      </c>
      <c r="H83" s="27">
        <f t="shared" si="14"/>
        <v>0.30037489925019989</v>
      </c>
      <c r="I83" s="25"/>
      <c r="J83" s="25"/>
      <c r="K83" s="27"/>
      <c r="L83" s="25"/>
      <c r="M83" s="25"/>
      <c r="N83" s="27"/>
      <c r="O83" s="28">
        <v>36.9</v>
      </c>
      <c r="P83" s="28">
        <v>71.8</v>
      </c>
      <c r="Q83" s="27">
        <f t="shared" si="10"/>
        <v>0.66567292500769693</v>
      </c>
      <c r="R83" s="45"/>
      <c r="S83" s="45"/>
      <c r="T83" s="46"/>
      <c r="U83" s="45"/>
      <c r="V83" s="45"/>
      <c r="W83" s="46"/>
      <c r="X83" s="68">
        <v>151.65899999999999</v>
      </c>
      <c r="Y83" s="68">
        <v>398.49</v>
      </c>
      <c r="Z83" s="51">
        <v>0.96604782425789693</v>
      </c>
      <c r="AH83" s="46"/>
    </row>
    <row r="84" spans="1:125" x14ac:dyDescent="0.25">
      <c r="A84" s="22">
        <v>81</v>
      </c>
      <c r="B84" s="22">
        <v>15</v>
      </c>
      <c r="C84" s="22" t="s">
        <v>461</v>
      </c>
      <c r="D84" s="22" t="s">
        <v>5</v>
      </c>
      <c r="E84" s="22">
        <v>3</v>
      </c>
      <c r="F84" s="25">
        <v>3560</v>
      </c>
      <c r="G84" s="25">
        <v>5240</v>
      </c>
      <c r="H84" s="27">
        <f t="shared" si="14"/>
        <v>0.38656095346901176</v>
      </c>
      <c r="I84" s="25"/>
      <c r="J84" s="25"/>
      <c r="K84" s="27"/>
      <c r="L84" s="25"/>
      <c r="M84" s="25"/>
      <c r="N84" s="27"/>
      <c r="O84" s="28">
        <v>32.5</v>
      </c>
      <c r="P84" s="28">
        <v>61.2</v>
      </c>
      <c r="Q84" s="27">
        <f t="shared" si="10"/>
        <v>0.63290710018258856</v>
      </c>
      <c r="R84" s="45"/>
      <c r="S84" s="45"/>
      <c r="T84" s="46"/>
      <c r="U84" s="45"/>
      <c r="V84" s="45"/>
      <c r="W84" s="46"/>
      <c r="X84" s="68">
        <v>115.7</v>
      </c>
      <c r="Y84" s="68">
        <v>320.68799999999999</v>
      </c>
      <c r="Z84" s="51">
        <v>1.0194680536516003</v>
      </c>
      <c r="AH84" s="46"/>
    </row>
    <row r="85" spans="1:125" x14ac:dyDescent="0.25">
      <c r="A85" s="22">
        <v>82</v>
      </c>
      <c r="B85" s="22">
        <v>15</v>
      </c>
      <c r="C85" s="22" t="s">
        <v>461</v>
      </c>
      <c r="D85" s="22" t="s">
        <v>5</v>
      </c>
      <c r="E85" s="22">
        <v>3</v>
      </c>
      <c r="F85" s="25">
        <v>3170</v>
      </c>
      <c r="G85" s="25">
        <v>4630</v>
      </c>
      <c r="H85" s="27">
        <f t="shared" si="14"/>
        <v>0.37882528020895345</v>
      </c>
      <c r="I85" s="25"/>
      <c r="J85" s="25"/>
      <c r="K85" s="27"/>
      <c r="L85" s="25"/>
      <c r="M85" s="25"/>
      <c r="N85" s="27"/>
      <c r="O85" s="28">
        <v>31.3</v>
      </c>
      <c r="P85" s="28">
        <v>55</v>
      </c>
      <c r="Q85" s="27">
        <f t="shared" si="10"/>
        <v>0.56371508768636336</v>
      </c>
      <c r="R85" s="45"/>
      <c r="S85" s="45"/>
      <c r="T85" s="46"/>
      <c r="U85" s="45"/>
      <c r="V85" s="45"/>
      <c r="W85" s="46"/>
      <c r="X85" s="68">
        <v>99.221000000000004</v>
      </c>
      <c r="Y85" s="68">
        <v>254.65</v>
      </c>
      <c r="Z85" s="51">
        <v>0.94254036789531681</v>
      </c>
      <c r="AH85" s="46"/>
    </row>
    <row r="86" spans="1:125" x14ac:dyDescent="0.25">
      <c r="A86" s="22">
        <v>83</v>
      </c>
      <c r="B86" s="22">
        <v>15</v>
      </c>
      <c r="C86" s="22" t="s">
        <v>461</v>
      </c>
      <c r="D86" s="22" t="s">
        <v>5</v>
      </c>
      <c r="E86" s="22">
        <v>3</v>
      </c>
      <c r="F86" s="25">
        <v>4190</v>
      </c>
      <c r="G86" s="25">
        <v>5620</v>
      </c>
      <c r="H86" s="27">
        <f t="shared" si="14"/>
        <v>0.29363092997155343</v>
      </c>
      <c r="I86" s="25"/>
      <c r="J86" s="25"/>
      <c r="K86" s="27"/>
      <c r="L86" s="25"/>
      <c r="M86" s="25"/>
      <c r="N86" s="27"/>
      <c r="O86" s="28">
        <v>36</v>
      </c>
      <c r="P86" s="28">
        <v>70.599999999999994</v>
      </c>
      <c r="Q86" s="27">
        <f t="shared" si="10"/>
        <v>0.67351120604308634</v>
      </c>
      <c r="R86" s="45"/>
      <c r="S86" s="45"/>
      <c r="T86" s="46"/>
      <c r="U86" s="45"/>
      <c r="V86" s="45"/>
      <c r="W86" s="46"/>
      <c r="X86" s="68">
        <v>150.84</v>
      </c>
      <c r="Y86" s="68">
        <v>396.77199999999993</v>
      </c>
      <c r="Z86" s="51">
        <v>0.9671421360146395</v>
      </c>
      <c r="AH86" s="46"/>
    </row>
    <row r="87" spans="1:125" x14ac:dyDescent="0.25">
      <c r="A87" s="22">
        <v>84</v>
      </c>
      <c r="B87" s="22">
        <v>15</v>
      </c>
      <c r="C87" s="22" t="s">
        <v>461</v>
      </c>
      <c r="D87" s="22" t="s">
        <v>5</v>
      </c>
      <c r="E87" s="22">
        <v>3</v>
      </c>
      <c r="F87" s="25">
        <v>3610</v>
      </c>
      <c r="G87" s="25">
        <v>5300</v>
      </c>
      <c r="H87" s="27">
        <f t="shared" si="14"/>
        <v>0.38399904821328656</v>
      </c>
      <c r="I87" s="25"/>
      <c r="J87" s="25"/>
      <c r="K87" s="27"/>
      <c r="L87" s="25"/>
      <c r="M87" s="25"/>
      <c r="N87" s="27"/>
      <c r="O87" s="28">
        <v>33.9</v>
      </c>
      <c r="P87" s="28">
        <v>63.7</v>
      </c>
      <c r="Q87" s="27">
        <f t="shared" si="10"/>
        <v>0.63076954819171316</v>
      </c>
      <c r="R87" s="45"/>
      <c r="S87" s="45"/>
      <c r="T87" s="46"/>
      <c r="U87" s="45"/>
      <c r="V87" s="45"/>
      <c r="W87" s="46"/>
      <c r="X87" s="68">
        <v>122.379</v>
      </c>
      <c r="Y87" s="68">
        <v>337.61</v>
      </c>
      <c r="Z87" s="51">
        <v>1.0147685964049997</v>
      </c>
      <c r="AH87" s="46"/>
    </row>
    <row r="88" spans="1:125" x14ac:dyDescent="0.25">
      <c r="A88" s="22">
        <v>85</v>
      </c>
      <c r="B88" s="22">
        <v>16</v>
      </c>
      <c r="C88" s="22" t="s">
        <v>459</v>
      </c>
      <c r="D88" s="22" t="s">
        <v>185</v>
      </c>
      <c r="E88" s="22">
        <v>5</v>
      </c>
      <c r="F88" s="25">
        <v>1450</v>
      </c>
      <c r="G88" s="25">
        <v>1690</v>
      </c>
      <c r="H88" s="27">
        <f t="shared" si="14"/>
        <v>0.15316497250249916</v>
      </c>
      <c r="I88" s="25"/>
      <c r="J88" s="25"/>
      <c r="K88" s="27"/>
      <c r="L88" s="25"/>
      <c r="M88" s="25"/>
      <c r="N88" s="27"/>
      <c r="O88" s="28">
        <v>11.7</v>
      </c>
      <c r="P88" s="28">
        <v>25.5</v>
      </c>
      <c r="Q88" s="27">
        <f t="shared" si="10"/>
        <v>0.77908961036067015</v>
      </c>
      <c r="R88" s="45"/>
      <c r="S88" s="45"/>
      <c r="T88" s="46"/>
      <c r="U88" s="45"/>
      <c r="V88" s="45"/>
      <c r="W88" s="46"/>
      <c r="AH88" s="46"/>
    </row>
    <row r="89" spans="1:125" x14ac:dyDescent="0.25">
      <c r="A89" s="22">
        <v>86</v>
      </c>
      <c r="B89" s="22">
        <v>16</v>
      </c>
      <c r="C89" s="22" t="s">
        <v>459</v>
      </c>
      <c r="D89" s="22" t="s">
        <v>185</v>
      </c>
      <c r="E89" s="22">
        <v>5</v>
      </c>
      <c r="F89" s="25">
        <v>1450</v>
      </c>
      <c r="G89" s="25">
        <v>1770</v>
      </c>
      <c r="H89" s="27">
        <f t="shared" si="14"/>
        <v>0.19941599015325473</v>
      </c>
      <c r="I89" s="25"/>
      <c r="J89" s="25"/>
      <c r="K89" s="27"/>
      <c r="L89" s="25"/>
      <c r="M89" s="25"/>
      <c r="N89" s="27"/>
      <c r="O89" s="28">
        <v>11.7</v>
      </c>
      <c r="P89" s="28">
        <v>29</v>
      </c>
      <c r="Q89" s="27">
        <f t="shared" si="10"/>
        <v>0.90770698818276363</v>
      </c>
      <c r="R89" s="45"/>
      <c r="S89" s="45"/>
      <c r="T89" s="46"/>
      <c r="U89" s="45"/>
      <c r="V89" s="45"/>
      <c r="W89" s="46"/>
      <c r="AH89" s="46"/>
    </row>
    <row r="90" spans="1:125" x14ac:dyDescent="0.25">
      <c r="A90" s="22">
        <v>87</v>
      </c>
      <c r="B90" s="22">
        <v>16</v>
      </c>
      <c r="C90" s="22" t="s">
        <v>459</v>
      </c>
      <c r="D90" s="22" t="s">
        <v>185</v>
      </c>
      <c r="E90" s="22">
        <v>5</v>
      </c>
      <c r="F90" s="25">
        <v>1450</v>
      </c>
      <c r="G90" s="25">
        <v>1750</v>
      </c>
      <c r="H90" s="27">
        <f t="shared" si="14"/>
        <v>0.18805223150293962</v>
      </c>
      <c r="I90" s="25"/>
      <c r="J90" s="25"/>
      <c r="K90" s="27"/>
      <c r="L90" s="25"/>
      <c r="M90" s="25"/>
      <c r="N90" s="27"/>
      <c r="O90" s="28">
        <v>11.7</v>
      </c>
      <c r="P90" s="28">
        <v>29.3</v>
      </c>
      <c r="Q90" s="27">
        <f t="shared" si="10"/>
        <v>0.91799867421931136</v>
      </c>
      <c r="R90" s="45"/>
      <c r="S90" s="45"/>
      <c r="T90" s="46"/>
      <c r="U90" s="45"/>
      <c r="V90" s="45"/>
      <c r="W90" s="46"/>
      <c r="AH90" s="46"/>
    </row>
    <row r="91" spans="1:125" s="69" customFormat="1" x14ac:dyDescent="0.25">
      <c r="A91" s="22">
        <v>88</v>
      </c>
      <c r="B91" s="22">
        <v>16</v>
      </c>
      <c r="C91" s="22" t="s">
        <v>459</v>
      </c>
      <c r="D91" s="22" t="s">
        <v>185</v>
      </c>
      <c r="E91" s="22">
        <v>5</v>
      </c>
      <c r="F91" s="25">
        <v>2200</v>
      </c>
      <c r="G91" s="25">
        <v>2880</v>
      </c>
      <c r="H91" s="27">
        <f t="shared" si="14"/>
        <v>0.26933293378358436</v>
      </c>
      <c r="I91" s="25"/>
      <c r="J91" s="25"/>
      <c r="K91" s="27"/>
      <c r="L91" s="25"/>
      <c r="M91" s="25"/>
      <c r="N91" s="27"/>
      <c r="O91" s="28">
        <v>10.4</v>
      </c>
      <c r="P91" s="28">
        <v>26.1</v>
      </c>
      <c r="Q91" s="27">
        <f t="shared" si="10"/>
        <v>0.92012950818132078</v>
      </c>
      <c r="R91" s="45"/>
      <c r="S91" s="45"/>
      <c r="T91" s="46"/>
      <c r="U91" s="45"/>
      <c r="V91" s="45"/>
      <c r="W91" s="46"/>
      <c r="X91" s="68"/>
      <c r="Y91" s="68"/>
      <c r="Z91" s="51"/>
      <c r="AA91" s="68"/>
      <c r="AB91" s="68"/>
      <c r="AC91" s="51"/>
      <c r="AD91" s="68"/>
      <c r="AE91" s="68"/>
      <c r="AF91" s="51"/>
      <c r="AG91" s="60"/>
      <c r="AH91" s="46"/>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c r="CA91" s="60"/>
      <c r="CB91" s="60"/>
      <c r="CC91" s="60"/>
      <c r="CD91" s="60"/>
      <c r="CE91" s="60"/>
      <c r="CF91" s="60"/>
      <c r="CG91" s="60"/>
      <c r="CH91" s="60"/>
      <c r="CI91" s="60"/>
      <c r="CJ91" s="60"/>
      <c r="CK91" s="60"/>
      <c r="CL91" s="60"/>
      <c r="CM91" s="60"/>
      <c r="CN91" s="60"/>
      <c r="CO91" s="60"/>
      <c r="CP91" s="60"/>
      <c r="CQ91" s="60"/>
      <c r="CR91" s="60"/>
      <c r="CS91" s="60"/>
      <c r="CT91" s="60"/>
      <c r="CU91" s="60"/>
      <c r="CV91" s="60"/>
      <c r="CW91" s="60"/>
      <c r="CX91" s="60"/>
      <c r="CY91" s="60"/>
      <c r="CZ91" s="60"/>
      <c r="DA91" s="60"/>
      <c r="DB91" s="60"/>
      <c r="DC91" s="60"/>
      <c r="DD91" s="60"/>
      <c r="DE91" s="60"/>
      <c r="DF91" s="60"/>
      <c r="DG91" s="60"/>
      <c r="DH91" s="60"/>
      <c r="DI91" s="60"/>
      <c r="DJ91" s="60"/>
      <c r="DK91" s="60"/>
      <c r="DL91" s="60"/>
      <c r="DM91" s="60"/>
      <c r="DN91" s="60"/>
      <c r="DO91" s="60"/>
      <c r="DP91" s="60"/>
      <c r="DQ91" s="60"/>
      <c r="DR91" s="60"/>
      <c r="DS91" s="60"/>
      <c r="DT91" s="60"/>
      <c r="DU91" s="60"/>
    </row>
    <row r="92" spans="1:125" x14ac:dyDescent="0.25">
      <c r="A92" s="22">
        <v>89</v>
      </c>
      <c r="B92" s="22">
        <v>16</v>
      </c>
      <c r="C92" s="22" t="s">
        <v>459</v>
      </c>
      <c r="D92" s="22" t="s">
        <v>185</v>
      </c>
      <c r="E92" s="22">
        <v>5</v>
      </c>
      <c r="F92" s="25">
        <v>2200</v>
      </c>
      <c r="G92" s="25">
        <v>2680</v>
      </c>
      <c r="H92" s="27">
        <f t="shared" si="14"/>
        <v>0.19735943415849519</v>
      </c>
      <c r="I92" s="25"/>
      <c r="J92" s="25"/>
      <c r="K92" s="27"/>
      <c r="L92" s="25"/>
      <c r="M92" s="25"/>
      <c r="N92" s="27"/>
      <c r="O92" s="28">
        <v>10.4</v>
      </c>
      <c r="P92" s="28">
        <v>27</v>
      </c>
      <c r="Q92" s="27">
        <f t="shared" si="10"/>
        <v>0.9540310598570021</v>
      </c>
      <c r="R92" s="45"/>
      <c r="S92" s="45"/>
      <c r="T92" s="46"/>
      <c r="U92" s="45"/>
      <c r="V92" s="45"/>
      <c r="W92" s="46"/>
      <c r="AH92" s="46"/>
    </row>
    <row r="93" spans="1:125" x14ac:dyDescent="0.25">
      <c r="A93" s="22">
        <v>90</v>
      </c>
      <c r="B93" s="22">
        <v>16</v>
      </c>
      <c r="C93" s="22" t="s">
        <v>459</v>
      </c>
      <c r="D93" s="22" t="s">
        <v>185</v>
      </c>
      <c r="E93" s="22">
        <v>5</v>
      </c>
      <c r="F93" s="25">
        <v>2200</v>
      </c>
      <c r="G93" s="25">
        <v>2880</v>
      </c>
      <c r="H93" s="27">
        <f t="shared" si="14"/>
        <v>0.26933293378358436</v>
      </c>
      <c r="I93" s="25"/>
      <c r="J93" s="25"/>
      <c r="K93" s="27"/>
      <c r="L93" s="25"/>
      <c r="M93" s="25"/>
      <c r="N93" s="27"/>
      <c r="O93" s="28">
        <v>10.4</v>
      </c>
      <c r="P93" s="28">
        <v>25.2</v>
      </c>
      <c r="Q93" s="27">
        <f t="shared" si="10"/>
        <v>0.88503818837005055</v>
      </c>
      <c r="R93" s="45"/>
      <c r="S93" s="45"/>
      <c r="T93" s="46"/>
      <c r="U93" s="45"/>
      <c r="V93" s="45"/>
      <c r="W93" s="46"/>
      <c r="AH93" s="46"/>
    </row>
    <row r="94" spans="1:125" s="69" customFormat="1" x14ac:dyDescent="0.25">
      <c r="A94" s="22">
        <v>91</v>
      </c>
      <c r="B94" s="22">
        <v>17</v>
      </c>
      <c r="C94" s="22" t="s">
        <v>462</v>
      </c>
      <c r="D94" s="22" t="s">
        <v>2</v>
      </c>
      <c r="E94" s="22">
        <v>3</v>
      </c>
      <c r="F94" s="30">
        <v>4220</v>
      </c>
      <c r="G94" s="30">
        <v>4700</v>
      </c>
      <c r="H94" s="27">
        <f t="shared" si="14"/>
        <v>0.10772738066809252</v>
      </c>
      <c r="I94" s="30">
        <v>7130</v>
      </c>
      <c r="J94" s="30">
        <v>7560</v>
      </c>
      <c r="K94" s="27">
        <f t="shared" ref="K94:K95" si="15">LN(J94/I94)</f>
        <v>5.8559955765237141E-2</v>
      </c>
      <c r="L94" s="25">
        <v>11350</v>
      </c>
      <c r="M94" s="25">
        <v>12260</v>
      </c>
      <c r="N94" s="27">
        <f t="shared" ref="N94:N95" si="16">LN(M94/L94)</f>
        <v>7.7124186580653703E-2</v>
      </c>
      <c r="O94" s="31">
        <v>35.358499999999999</v>
      </c>
      <c r="P94" s="31">
        <v>39.320799999999998</v>
      </c>
      <c r="Q94" s="27">
        <f t="shared" si="10"/>
        <v>0.10621482489677569</v>
      </c>
      <c r="R94" s="45">
        <v>22.216999999999999</v>
      </c>
      <c r="S94" s="45">
        <v>24.065999999999999</v>
      </c>
      <c r="T94" s="46">
        <v>7.994229442098022E-2</v>
      </c>
      <c r="U94" s="45">
        <v>27.103090748898683</v>
      </c>
      <c r="V94" s="45">
        <v>29.914088091353996</v>
      </c>
      <c r="W94" s="46">
        <v>9.8681771895750239E-2</v>
      </c>
      <c r="X94" s="68">
        <v>149.21287000000001</v>
      </c>
      <c r="Y94" s="68">
        <v>184.80775999999997</v>
      </c>
      <c r="Z94" s="51">
        <v>0.21394220556486787</v>
      </c>
      <c r="AA94" s="68">
        <v>158.40720999999999</v>
      </c>
      <c r="AB94" s="68">
        <v>181.93895999999998</v>
      </c>
      <c r="AC94" s="51">
        <v>0.13850225018621723</v>
      </c>
      <c r="AD94" s="68">
        <v>307.62008000000003</v>
      </c>
      <c r="AE94" s="68">
        <v>366.74671999999998</v>
      </c>
      <c r="AF94" s="51">
        <v>0.17580595847640407</v>
      </c>
      <c r="AG94" s="60"/>
      <c r="AH94" s="46"/>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row>
    <row r="95" spans="1:125" s="69" customFormat="1" x14ac:dyDescent="0.25">
      <c r="A95" s="22">
        <v>92</v>
      </c>
      <c r="B95" s="22">
        <v>17</v>
      </c>
      <c r="C95" s="22" t="s">
        <v>462</v>
      </c>
      <c r="D95" s="22" t="s">
        <v>2</v>
      </c>
      <c r="E95" s="22">
        <v>3</v>
      </c>
      <c r="F95" s="30">
        <v>4220</v>
      </c>
      <c r="G95" s="30">
        <v>4730</v>
      </c>
      <c r="H95" s="27">
        <f t="shared" si="14"/>
        <v>0.11409007445592123</v>
      </c>
      <c r="I95" s="30">
        <v>7130</v>
      </c>
      <c r="J95" s="30">
        <v>7690</v>
      </c>
      <c r="K95" s="27">
        <f t="shared" si="15"/>
        <v>7.5609549091348038E-2</v>
      </c>
      <c r="L95" s="25">
        <v>11350</v>
      </c>
      <c r="M95" s="25">
        <v>12420</v>
      </c>
      <c r="N95" s="27">
        <f t="shared" si="16"/>
        <v>9.009033257792104E-2</v>
      </c>
      <c r="O95" s="31">
        <v>35.358499999999999</v>
      </c>
      <c r="P95" s="31">
        <v>39.8491</v>
      </c>
      <c r="Q95" s="27">
        <f t="shared" si="10"/>
        <v>0.11956100423341404</v>
      </c>
      <c r="R95" s="45">
        <v>22.216999999999999</v>
      </c>
      <c r="S95" s="45">
        <v>24.3962</v>
      </c>
      <c r="T95" s="46">
        <v>9.3569620870871992E-2</v>
      </c>
      <c r="U95" s="45">
        <v>27.103090748898683</v>
      </c>
      <c r="V95" s="45">
        <v>30.28124162640902</v>
      </c>
      <c r="W95" s="46">
        <v>0.11088066140641185</v>
      </c>
      <c r="X95" s="68">
        <v>149.21287000000001</v>
      </c>
      <c r="Y95" s="68">
        <v>188.486243</v>
      </c>
      <c r="Z95" s="51">
        <v>0.23365107868933505</v>
      </c>
      <c r="AA95" s="68">
        <v>158.40720999999999</v>
      </c>
      <c r="AB95" s="68">
        <v>187.60677799999999</v>
      </c>
      <c r="AC95" s="51">
        <v>0.16917916996221993</v>
      </c>
      <c r="AD95" s="68">
        <v>307.62008000000003</v>
      </c>
      <c r="AE95" s="68">
        <v>376.09302100000002</v>
      </c>
      <c r="AF95" s="51">
        <v>0.20097099398433291</v>
      </c>
      <c r="AG95" s="60"/>
      <c r="AH95" s="46"/>
      <c r="AI95" s="60"/>
      <c r="AJ95" s="60"/>
      <c r="AK95" s="60"/>
      <c r="AL95" s="60"/>
      <c r="AM95" s="60"/>
      <c r="AN95" s="60"/>
      <c r="AO95" s="60"/>
      <c r="AP95" s="60"/>
      <c r="AQ95" s="60"/>
      <c r="AR95" s="60"/>
      <c r="AS95" s="60"/>
      <c r="AT95" s="60"/>
      <c r="AU95" s="60"/>
      <c r="AV95" s="60"/>
      <c r="AW95" s="60"/>
      <c r="AX95" s="60"/>
      <c r="AY95" s="60"/>
      <c r="AZ95" s="60"/>
      <c r="BA95" s="60"/>
      <c r="BB95" s="60"/>
      <c r="BC95" s="60"/>
      <c r="BD95" s="60"/>
      <c r="BE95" s="60"/>
      <c r="BF95" s="60"/>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row>
    <row r="96" spans="1:125" s="69" customFormat="1" x14ac:dyDescent="0.25">
      <c r="A96" s="22">
        <v>93</v>
      </c>
      <c r="B96" s="22">
        <v>18</v>
      </c>
      <c r="C96" s="22" t="s">
        <v>468</v>
      </c>
      <c r="D96" s="22" t="s">
        <v>186</v>
      </c>
      <c r="E96" s="22">
        <v>3</v>
      </c>
      <c r="F96" s="30">
        <v>2341</v>
      </c>
      <c r="G96" s="25">
        <v>2796</v>
      </c>
      <c r="H96" s="27">
        <f t="shared" si="14"/>
        <v>0.17761163586279005</v>
      </c>
      <c r="I96" s="25"/>
      <c r="J96" s="25"/>
      <c r="K96" s="27"/>
      <c r="L96" s="25"/>
      <c r="M96" s="25"/>
      <c r="N96" s="27"/>
      <c r="O96" s="31">
        <v>46</v>
      </c>
      <c r="P96" s="28">
        <v>58</v>
      </c>
      <c r="Q96" s="27">
        <f t="shared" si="10"/>
        <v>0.23180161405732438</v>
      </c>
      <c r="R96" s="45"/>
      <c r="S96" s="45"/>
      <c r="T96" s="46"/>
      <c r="U96" s="45"/>
      <c r="V96" s="45"/>
      <c r="W96" s="46"/>
      <c r="X96" s="68">
        <v>106</v>
      </c>
      <c r="Y96" s="68">
        <v>160</v>
      </c>
      <c r="Z96" s="51">
        <v>0.41173472112175985</v>
      </c>
      <c r="AA96" s="68"/>
      <c r="AB96" s="68"/>
      <c r="AC96" s="51"/>
      <c r="AD96" s="68"/>
      <c r="AE96" s="68"/>
      <c r="AF96" s="51"/>
      <c r="AG96" s="60"/>
      <c r="AH96" s="46"/>
      <c r="AI96" s="60"/>
      <c r="AJ96" s="60"/>
      <c r="AK96" s="60"/>
      <c r="AL96" s="60"/>
      <c r="AM96" s="60"/>
      <c r="AN96" s="60"/>
      <c r="AO96" s="60"/>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row>
    <row r="97" spans="1:125" x14ac:dyDescent="0.25">
      <c r="A97" s="22">
        <v>94</v>
      </c>
      <c r="B97" s="22">
        <v>18</v>
      </c>
      <c r="C97" s="22" t="s">
        <v>468</v>
      </c>
      <c r="D97" s="22" t="s">
        <v>14</v>
      </c>
      <c r="E97" s="22">
        <v>3</v>
      </c>
      <c r="F97" s="30">
        <v>1705</v>
      </c>
      <c r="G97" s="25">
        <v>2700</v>
      </c>
      <c r="H97" s="27">
        <f t="shared" si="14"/>
        <v>0.4596866622748032</v>
      </c>
      <c r="I97" s="25"/>
      <c r="J97" s="25"/>
      <c r="K97" s="27"/>
      <c r="L97" s="25"/>
      <c r="M97" s="25"/>
      <c r="N97" s="27"/>
      <c r="O97" s="31">
        <v>33</v>
      </c>
      <c r="P97" s="28">
        <v>58</v>
      </c>
      <c r="Q97" s="27">
        <f t="shared" si="10"/>
        <v>0.56393544907993909</v>
      </c>
      <c r="R97" s="45"/>
      <c r="S97" s="45"/>
      <c r="T97" s="46"/>
      <c r="U97" s="45"/>
      <c r="V97" s="45"/>
      <c r="W97" s="46"/>
      <c r="X97" s="68">
        <v>55</v>
      </c>
      <c r="Y97" s="68">
        <v>156</v>
      </c>
      <c r="Z97" s="51">
        <v>1.0425228220170661</v>
      </c>
      <c r="AH97" s="46"/>
    </row>
    <row r="98" spans="1:125" x14ac:dyDescent="0.25">
      <c r="A98" s="22">
        <v>95</v>
      </c>
      <c r="B98" s="22">
        <v>18</v>
      </c>
      <c r="C98" s="22" t="s">
        <v>468</v>
      </c>
      <c r="D98" s="22" t="s">
        <v>14</v>
      </c>
      <c r="E98" s="22">
        <v>3</v>
      </c>
      <c r="F98" s="30">
        <v>1810</v>
      </c>
      <c r="G98" s="25">
        <v>1770</v>
      </c>
      <c r="H98" s="27">
        <f t="shared" si="14"/>
        <v>-2.2347298691996659E-2</v>
      </c>
      <c r="I98" s="25"/>
      <c r="J98" s="25"/>
      <c r="K98" s="27"/>
      <c r="L98" s="25"/>
      <c r="M98" s="25"/>
      <c r="N98" s="27"/>
      <c r="O98" s="31">
        <v>36</v>
      </c>
      <c r="P98" s="28">
        <v>61</v>
      </c>
      <c r="Q98" s="27">
        <f t="shared" si="10"/>
        <v>0.52735492571720122</v>
      </c>
      <c r="R98" s="45"/>
      <c r="S98" s="45"/>
      <c r="T98" s="46"/>
      <c r="U98" s="45"/>
      <c r="V98" s="45"/>
      <c r="W98" s="46"/>
      <c r="X98" s="68">
        <v>63</v>
      </c>
      <c r="Y98" s="68">
        <v>108</v>
      </c>
      <c r="Z98" s="51">
        <v>0.5389965007326869</v>
      </c>
      <c r="AH98" s="46"/>
    </row>
    <row r="99" spans="1:125" x14ac:dyDescent="0.25">
      <c r="A99" s="22">
        <v>96</v>
      </c>
      <c r="B99" s="22">
        <v>18</v>
      </c>
      <c r="C99" s="22" t="s">
        <v>468</v>
      </c>
      <c r="D99" s="22" t="s">
        <v>14</v>
      </c>
      <c r="E99" s="22">
        <v>3</v>
      </c>
      <c r="F99" s="30">
        <v>1491</v>
      </c>
      <c r="G99" s="25">
        <v>1902</v>
      </c>
      <c r="H99" s="27">
        <f t="shared" si="14"/>
        <v>0.24345892834059712</v>
      </c>
      <c r="I99" s="25"/>
      <c r="J99" s="25"/>
      <c r="K99" s="27"/>
      <c r="L99" s="25"/>
      <c r="M99" s="25"/>
      <c r="N99" s="27"/>
      <c r="O99" s="31">
        <v>35</v>
      </c>
      <c r="P99" s="28">
        <v>46</v>
      </c>
      <c r="Q99" s="27">
        <f t="shared" si="10"/>
        <v>0.27329333499968134</v>
      </c>
      <c r="R99" s="45"/>
      <c r="S99" s="45"/>
      <c r="T99" s="46"/>
      <c r="U99" s="45"/>
      <c r="V99" s="45"/>
      <c r="W99" s="46"/>
      <c r="X99" s="68">
        <v>52</v>
      </c>
      <c r="Y99" s="68">
        <v>87</v>
      </c>
      <c r="Z99" s="51">
        <v>0.51466440007315639</v>
      </c>
      <c r="AH99" s="46"/>
    </row>
    <row r="100" spans="1:125" x14ac:dyDescent="0.25">
      <c r="A100" s="22">
        <v>97</v>
      </c>
      <c r="B100" s="22">
        <v>18</v>
      </c>
      <c r="C100" s="22" t="s">
        <v>468</v>
      </c>
      <c r="D100" s="22" t="s">
        <v>14</v>
      </c>
      <c r="E100" s="22">
        <v>3</v>
      </c>
      <c r="F100" s="30">
        <v>2207</v>
      </c>
      <c r="G100" s="25">
        <v>2398</v>
      </c>
      <c r="H100" s="27">
        <f t="shared" si="14"/>
        <v>8.3000929330723228E-2</v>
      </c>
      <c r="I100" s="25"/>
      <c r="J100" s="25"/>
      <c r="K100" s="27"/>
      <c r="L100" s="25"/>
      <c r="M100" s="25"/>
      <c r="N100" s="27"/>
      <c r="O100" s="31">
        <v>33</v>
      </c>
      <c r="P100" s="28">
        <v>56</v>
      </c>
      <c r="Q100" s="27">
        <f t="shared" si="10"/>
        <v>0.52884412926866897</v>
      </c>
      <c r="R100" s="45"/>
      <c r="S100" s="45"/>
      <c r="T100" s="46"/>
      <c r="U100" s="45"/>
      <c r="V100" s="45"/>
      <c r="W100" s="46"/>
      <c r="X100" s="68">
        <v>72</v>
      </c>
      <c r="Y100" s="68">
        <v>133</v>
      </c>
      <c r="Z100" s="51">
        <v>0.61368300920569852</v>
      </c>
      <c r="AH100" s="46"/>
    </row>
    <row r="101" spans="1:125" x14ac:dyDescent="0.25">
      <c r="A101" s="22">
        <v>98</v>
      </c>
      <c r="B101" s="22">
        <v>18</v>
      </c>
      <c r="C101" s="22" t="s">
        <v>468</v>
      </c>
      <c r="D101" s="22" t="s">
        <v>14</v>
      </c>
      <c r="E101" s="22">
        <v>3</v>
      </c>
      <c r="F101" s="30">
        <v>2461</v>
      </c>
      <c r="G101" s="25">
        <v>2402</v>
      </c>
      <c r="H101" s="27">
        <f t="shared" si="14"/>
        <v>-2.4266047751127003E-2</v>
      </c>
      <c r="I101" s="25"/>
      <c r="J101" s="25"/>
      <c r="K101" s="27"/>
      <c r="L101" s="25"/>
      <c r="M101" s="25"/>
      <c r="N101" s="27"/>
      <c r="O101" s="31">
        <v>37</v>
      </c>
      <c r="P101" s="28">
        <v>62</v>
      </c>
      <c r="Q101" s="27">
        <f t="shared" si="10"/>
        <v>0.5162164724008671</v>
      </c>
      <c r="R101" s="45"/>
      <c r="S101" s="45"/>
      <c r="T101" s="46"/>
      <c r="U101" s="45"/>
      <c r="V101" s="45"/>
      <c r="W101" s="46"/>
      <c r="X101" s="68">
        <v>89</v>
      </c>
      <c r="Y101" s="68">
        <v>148</v>
      </c>
      <c r="Z101" s="51">
        <v>0.50857590403197528</v>
      </c>
      <c r="AH101" s="46"/>
    </row>
    <row r="102" spans="1:125" x14ac:dyDescent="0.25">
      <c r="A102" s="22">
        <v>99</v>
      </c>
      <c r="B102" s="22">
        <v>18</v>
      </c>
      <c r="C102" s="22" t="s">
        <v>468</v>
      </c>
      <c r="D102" s="22" t="s">
        <v>14</v>
      </c>
      <c r="E102" s="22">
        <v>3</v>
      </c>
      <c r="F102" s="30">
        <v>1875</v>
      </c>
      <c r="G102" s="25">
        <v>1714</v>
      </c>
      <c r="H102" s="27">
        <f t="shared" si="14"/>
        <v>-8.9778839246786063E-2</v>
      </c>
      <c r="I102" s="25"/>
      <c r="J102" s="25"/>
      <c r="K102" s="27"/>
      <c r="L102" s="25"/>
      <c r="M102" s="25"/>
      <c r="N102" s="27"/>
      <c r="O102" s="31">
        <v>32</v>
      </c>
      <c r="P102" s="28">
        <v>53</v>
      </c>
      <c r="Q102" s="27">
        <f t="shared" si="10"/>
        <v>0.50455601075239531</v>
      </c>
      <c r="R102" s="45"/>
      <c r="S102" s="45"/>
      <c r="T102" s="46"/>
      <c r="U102" s="45"/>
      <c r="V102" s="45"/>
      <c r="W102" s="46"/>
      <c r="X102" s="68">
        <v>59</v>
      </c>
      <c r="Y102" s="68">
        <v>77</v>
      </c>
      <c r="Z102" s="51">
        <v>0.26626797794796447</v>
      </c>
      <c r="AH102" s="46"/>
    </row>
    <row r="103" spans="1:125" x14ac:dyDescent="0.25">
      <c r="A103" s="22">
        <v>100</v>
      </c>
      <c r="B103" s="22">
        <v>18</v>
      </c>
      <c r="C103" s="22" t="s">
        <v>468</v>
      </c>
      <c r="D103" s="22" t="s">
        <v>14</v>
      </c>
      <c r="E103" s="22">
        <v>3</v>
      </c>
      <c r="F103" s="30">
        <v>1663</v>
      </c>
      <c r="G103" s="25">
        <v>1720</v>
      </c>
      <c r="H103" s="27">
        <f t="shared" si="14"/>
        <v>3.3701090614571154E-2</v>
      </c>
      <c r="I103" s="25"/>
      <c r="J103" s="25"/>
      <c r="K103" s="27"/>
      <c r="L103" s="25"/>
      <c r="M103" s="25"/>
      <c r="N103" s="27"/>
      <c r="O103" s="31">
        <v>31</v>
      </c>
      <c r="P103" s="28">
        <v>63</v>
      </c>
      <c r="Q103" s="27">
        <f t="shared" si="10"/>
        <v>0.70914752190638641</v>
      </c>
      <c r="R103" s="45"/>
      <c r="S103" s="45"/>
      <c r="T103" s="46"/>
      <c r="U103" s="45"/>
      <c r="V103" s="45"/>
      <c r="W103" s="46"/>
      <c r="X103" s="68">
        <v>50</v>
      </c>
      <c r="Y103" s="68">
        <v>108</v>
      </c>
      <c r="Z103" s="51">
        <v>0.77010822169607374</v>
      </c>
      <c r="AH103" s="46"/>
    </row>
    <row r="104" spans="1:125" x14ac:dyDescent="0.25">
      <c r="A104" s="22">
        <v>101</v>
      </c>
      <c r="B104" s="22">
        <v>18</v>
      </c>
      <c r="C104" s="22" t="s">
        <v>468</v>
      </c>
      <c r="D104" s="22" t="s">
        <v>14</v>
      </c>
      <c r="E104" s="22">
        <v>3</v>
      </c>
      <c r="F104" s="30">
        <v>2556</v>
      </c>
      <c r="G104" s="25">
        <v>2224</v>
      </c>
      <c r="H104" s="27">
        <f t="shared" si="14"/>
        <v>-0.1391361601269524</v>
      </c>
      <c r="I104" s="25"/>
      <c r="J104" s="25"/>
      <c r="K104" s="27"/>
      <c r="L104" s="25"/>
      <c r="M104" s="25"/>
      <c r="N104" s="27"/>
      <c r="O104" s="31">
        <v>43</v>
      </c>
      <c r="P104" s="28">
        <v>61</v>
      </c>
      <c r="Q104" s="27">
        <f t="shared" si="10"/>
        <v>0.34967374847974886</v>
      </c>
      <c r="R104" s="45"/>
      <c r="S104" s="45"/>
      <c r="T104" s="46"/>
      <c r="U104" s="45"/>
      <c r="V104" s="45"/>
      <c r="W104" s="46"/>
      <c r="X104" s="68">
        <v>109</v>
      </c>
      <c r="Y104" s="68">
        <v>135</v>
      </c>
      <c r="Z104" s="51">
        <v>0.21392689620928568</v>
      </c>
      <c r="AH104" s="46"/>
    </row>
    <row r="105" spans="1:125" x14ac:dyDescent="0.25">
      <c r="A105" s="22">
        <v>102</v>
      </c>
      <c r="B105" s="22">
        <v>18</v>
      </c>
      <c r="C105" s="22" t="s">
        <v>468</v>
      </c>
      <c r="D105" s="22" t="s">
        <v>14</v>
      </c>
      <c r="E105" s="22">
        <v>3</v>
      </c>
      <c r="F105" s="30">
        <v>1748</v>
      </c>
      <c r="G105" s="25">
        <v>1923</v>
      </c>
      <c r="H105" s="27">
        <f t="shared" si="14"/>
        <v>9.5414189373299041E-2</v>
      </c>
      <c r="I105" s="25"/>
      <c r="J105" s="25"/>
      <c r="K105" s="27"/>
      <c r="L105" s="25"/>
      <c r="M105" s="25"/>
      <c r="N105" s="27"/>
      <c r="O105" s="31">
        <v>32</v>
      </c>
      <c r="P105" s="28">
        <v>54</v>
      </c>
      <c r="Q105" s="27">
        <f t="shared" si="10"/>
        <v>0.52324814376454787</v>
      </c>
      <c r="R105" s="45"/>
      <c r="S105" s="45"/>
      <c r="T105" s="46"/>
      <c r="U105" s="45"/>
      <c r="V105" s="45"/>
      <c r="W105" s="46"/>
      <c r="X105" s="68">
        <v>53</v>
      </c>
      <c r="Y105" s="68">
        <v>104</v>
      </c>
      <c r="Z105" s="51">
        <v>0.67409898558925085</v>
      </c>
      <c r="AH105" s="46"/>
    </row>
    <row r="106" spans="1:125" x14ac:dyDescent="0.25">
      <c r="A106" s="22">
        <v>103</v>
      </c>
      <c r="B106" s="22">
        <v>18</v>
      </c>
      <c r="C106" s="22" t="s">
        <v>468</v>
      </c>
      <c r="D106" s="22" t="s">
        <v>14</v>
      </c>
      <c r="E106" s="22">
        <v>3</v>
      </c>
      <c r="F106" s="30">
        <v>2030</v>
      </c>
      <c r="G106" s="25">
        <v>2523</v>
      </c>
      <c r="H106" s="27">
        <f t="shared" si="14"/>
        <v>0.21741287660522474</v>
      </c>
      <c r="I106" s="25"/>
      <c r="J106" s="25"/>
      <c r="K106" s="27"/>
      <c r="L106" s="25"/>
      <c r="M106" s="25"/>
      <c r="N106" s="27"/>
      <c r="O106" s="31">
        <v>37</v>
      </c>
      <c r="P106" s="28">
        <v>58</v>
      </c>
      <c r="Q106" s="27">
        <f t="shared" si="10"/>
        <v>0.44952509790219486</v>
      </c>
      <c r="R106" s="45"/>
      <c r="S106" s="45"/>
      <c r="T106" s="46"/>
      <c r="U106" s="45"/>
      <c r="V106" s="45"/>
      <c r="W106" s="46"/>
      <c r="X106" s="68">
        <v>75</v>
      </c>
      <c r="Y106" s="68">
        <v>146</v>
      </c>
      <c r="Z106" s="51">
        <v>0.666118508172026</v>
      </c>
      <c r="AH106" s="46"/>
    </row>
    <row r="107" spans="1:125" x14ac:dyDescent="0.25">
      <c r="A107" s="22">
        <v>104</v>
      </c>
      <c r="B107" s="22">
        <v>18</v>
      </c>
      <c r="C107" s="22" t="s">
        <v>468</v>
      </c>
      <c r="D107" s="22" t="s">
        <v>14</v>
      </c>
      <c r="E107" s="22">
        <v>3</v>
      </c>
      <c r="F107" s="30">
        <v>1804</v>
      </c>
      <c r="G107" s="25">
        <v>1964</v>
      </c>
      <c r="H107" s="27">
        <f t="shared" si="14"/>
        <v>8.4976788291842173E-2</v>
      </c>
      <c r="I107" s="25"/>
      <c r="J107" s="25"/>
      <c r="K107" s="27"/>
      <c r="L107" s="25"/>
      <c r="M107" s="25"/>
      <c r="N107" s="27"/>
      <c r="O107" s="31">
        <v>36</v>
      </c>
      <c r="P107" s="28">
        <v>53</v>
      </c>
      <c r="Q107" s="27">
        <f t="shared" si="10"/>
        <v>0.38677297509601188</v>
      </c>
      <c r="R107" s="45"/>
      <c r="S107" s="45"/>
      <c r="T107" s="46"/>
      <c r="U107" s="45"/>
      <c r="V107" s="45"/>
      <c r="W107" s="46"/>
      <c r="X107" s="68">
        <v>86</v>
      </c>
      <c r="Y107" s="68">
        <v>135</v>
      </c>
      <c r="Z107" s="51">
        <v>0.45092748218492168</v>
      </c>
      <c r="AH107" s="46"/>
    </row>
    <row r="108" spans="1:125" x14ac:dyDescent="0.25">
      <c r="A108" s="22">
        <v>105</v>
      </c>
      <c r="B108" s="22">
        <v>18</v>
      </c>
      <c r="C108" s="22" t="s">
        <v>468</v>
      </c>
      <c r="D108" s="22" t="s">
        <v>14</v>
      </c>
      <c r="E108" s="22">
        <v>3</v>
      </c>
      <c r="F108" s="30">
        <v>2441</v>
      </c>
      <c r="G108" s="25">
        <v>2553</v>
      </c>
      <c r="H108" s="27">
        <f t="shared" si="14"/>
        <v>4.4861346848523692E-2</v>
      </c>
      <c r="I108" s="25"/>
      <c r="J108" s="25"/>
      <c r="K108" s="27"/>
      <c r="L108" s="25"/>
      <c r="M108" s="25"/>
      <c r="N108" s="27"/>
      <c r="O108" s="31">
        <v>37</v>
      </c>
      <c r="P108" s="28">
        <v>68</v>
      </c>
      <c r="Q108" s="27">
        <f t="shared" si="10"/>
        <v>0.60858979253188228</v>
      </c>
      <c r="R108" s="45"/>
      <c r="S108" s="45"/>
      <c r="T108" s="46"/>
      <c r="U108" s="45"/>
      <c r="V108" s="45"/>
      <c r="W108" s="46"/>
      <c r="X108" s="68">
        <v>65</v>
      </c>
      <c r="Y108" s="68">
        <v>133</v>
      </c>
      <c r="Z108" s="51">
        <v>0.71596185832611658</v>
      </c>
      <c r="AH108" s="46"/>
    </row>
    <row r="109" spans="1:125" s="69" customFormat="1" x14ac:dyDescent="0.25">
      <c r="A109" s="22">
        <v>106</v>
      </c>
      <c r="B109" s="22">
        <v>18</v>
      </c>
      <c r="C109" s="22" t="s">
        <v>468</v>
      </c>
      <c r="D109" s="22" t="s">
        <v>14</v>
      </c>
      <c r="E109" s="22">
        <v>3</v>
      </c>
      <c r="F109" s="30">
        <v>3702</v>
      </c>
      <c r="G109" s="25">
        <v>3480</v>
      </c>
      <c r="H109" s="27">
        <f t="shared" si="14"/>
        <v>-6.1840920364922808E-2</v>
      </c>
      <c r="I109" s="25"/>
      <c r="J109" s="25"/>
      <c r="K109" s="27"/>
      <c r="L109" s="25"/>
      <c r="M109" s="25"/>
      <c r="N109" s="27"/>
      <c r="O109" s="28">
        <v>14</v>
      </c>
      <c r="P109" s="28">
        <v>49</v>
      </c>
      <c r="Q109" s="27">
        <f t="shared" si="10"/>
        <v>1.2527629684953681</v>
      </c>
      <c r="R109" s="45"/>
      <c r="S109" s="45"/>
      <c r="T109" s="46"/>
      <c r="U109" s="45"/>
      <c r="V109" s="45"/>
      <c r="W109" s="46"/>
      <c r="X109" s="68">
        <v>82</v>
      </c>
      <c r="Y109" s="68">
        <v>169</v>
      </c>
      <c r="Z109" s="51">
        <v>0.72317946765882035</v>
      </c>
      <c r="AA109" s="68"/>
      <c r="AB109" s="68"/>
      <c r="AC109" s="51"/>
      <c r="AD109" s="68"/>
      <c r="AE109" s="68"/>
      <c r="AF109" s="51"/>
      <c r="AG109" s="60"/>
      <c r="AH109" s="46"/>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0"/>
      <c r="DJ109" s="60"/>
      <c r="DK109" s="60"/>
      <c r="DL109" s="60"/>
      <c r="DM109" s="60"/>
      <c r="DN109" s="60"/>
      <c r="DO109" s="60"/>
      <c r="DP109" s="60"/>
      <c r="DQ109" s="60"/>
      <c r="DR109" s="60"/>
      <c r="DS109" s="60"/>
      <c r="DT109" s="60"/>
      <c r="DU109" s="60"/>
    </row>
    <row r="110" spans="1:125" x14ac:dyDescent="0.25">
      <c r="A110" s="22">
        <v>107</v>
      </c>
      <c r="B110" s="22">
        <v>18</v>
      </c>
      <c r="C110" s="22" t="s">
        <v>468</v>
      </c>
      <c r="D110" s="22" t="s">
        <v>14</v>
      </c>
      <c r="E110" s="22">
        <v>3</v>
      </c>
      <c r="F110" s="30">
        <v>3818</v>
      </c>
      <c r="G110" s="25">
        <v>3730</v>
      </c>
      <c r="H110" s="27">
        <f t="shared" si="14"/>
        <v>-2.3318491647831684E-2</v>
      </c>
      <c r="I110" s="25"/>
      <c r="J110" s="25"/>
      <c r="K110" s="27"/>
      <c r="L110" s="25"/>
      <c r="M110" s="25"/>
      <c r="N110" s="27"/>
      <c r="O110" s="28">
        <v>15</v>
      </c>
      <c r="P110" s="28">
        <v>45</v>
      </c>
      <c r="Q110" s="27">
        <f t="shared" si="10"/>
        <v>1.0986122886681098</v>
      </c>
      <c r="R110" s="45"/>
      <c r="S110" s="45"/>
      <c r="T110" s="46"/>
      <c r="U110" s="45"/>
      <c r="V110" s="45"/>
      <c r="W110" s="46"/>
      <c r="X110" s="68">
        <v>77</v>
      </c>
      <c r="Y110" s="68">
        <v>171</v>
      </c>
      <c r="Z110" s="51">
        <v>0.79785813464897604</v>
      </c>
      <c r="AH110" s="46"/>
    </row>
    <row r="111" spans="1:125" x14ac:dyDescent="0.25">
      <c r="A111" s="22">
        <v>108</v>
      </c>
      <c r="B111" s="22">
        <v>18</v>
      </c>
      <c r="C111" s="22" t="s">
        <v>468</v>
      </c>
      <c r="D111" s="22" t="s">
        <v>14</v>
      </c>
      <c r="E111" s="22">
        <v>3</v>
      </c>
      <c r="F111" s="30">
        <v>3427</v>
      </c>
      <c r="G111" s="25">
        <v>3593</v>
      </c>
      <c r="H111" s="27">
        <f t="shared" si="14"/>
        <v>4.730226523890993E-2</v>
      </c>
      <c r="I111" s="25"/>
      <c r="J111" s="25"/>
      <c r="K111" s="27"/>
      <c r="L111" s="25"/>
      <c r="M111" s="25"/>
      <c r="N111" s="27"/>
      <c r="O111" s="28">
        <v>12</v>
      </c>
      <c r="P111" s="28">
        <v>44</v>
      </c>
      <c r="Q111" s="27">
        <f t="shared" si="10"/>
        <v>1.2992829841302609</v>
      </c>
      <c r="R111" s="45"/>
      <c r="S111" s="45"/>
      <c r="T111" s="46"/>
      <c r="U111" s="45"/>
      <c r="V111" s="45"/>
      <c r="W111" s="46"/>
      <c r="X111" s="68">
        <v>57</v>
      </c>
      <c r="Y111" s="68">
        <v>156</v>
      </c>
      <c r="Z111" s="51">
        <v>1.0068047394149868</v>
      </c>
      <c r="AH111" s="46"/>
    </row>
    <row r="112" spans="1:125" x14ac:dyDescent="0.25">
      <c r="A112" s="22">
        <v>109</v>
      </c>
      <c r="B112" s="22">
        <v>18</v>
      </c>
      <c r="C112" s="22" t="s">
        <v>468</v>
      </c>
      <c r="D112" s="22" t="s">
        <v>14</v>
      </c>
      <c r="E112" s="22">
        <v>3</v>
      </c>
      <c r="F112" s="30">
        <v>2563</v>
      </c>
      <c r="G112" s="25">
        <v>3794</v>
      </c>
      <c r="H112" s="27">
        <f t="shared" si="14"/>
        <v>0.39224242413088833</v>
      </c>
      <c r="I112" s="25"/>
      <c r="J112" s="25"/>
      <c r="K112" s="27"/>
      <c r="L112" s="25"/>
      <c r="M112" s="25"/>
      <c r="N112" s="27"/>
      <c r="O112" s="28">
        <v>17</v>
      </c>
      <c r="P112" s="28">
        <v>44</v>
      </c>
      <c r="Q112" s="27">
        <f t="shared" si="10"/>
        <v>0.95097628986204519</v>
      </c>
      <c r="R112" s="45"/>
      <c r="S112" s="45"/>
      <c r="T112" s="46"/>
      <c r="U112" s="45"/>
      <c r="V112" s="45"/>
      <c r="W112" s="46"/>
      <c r="X112" s="68">
        <v>64</v>
      </c>
      <c r="Y112" s="68">
        <v>166</v>
      </c>
      <c r="Z112" s="51">
        <v>0.95310470499687139</v>
      </c>
      <c r="AH112" s="46"/>
    </row>
    <row r="113" spans="1:125" x14ac:dyDescent="0.25">
      <c r="A113" s="22">
        <v>110</v>
      </c>
      <c r="B113" s="22">
        <v>18</v>
      </c>
      <c r="C113" s="22" t="s">
        <v>468</v>
      </c>
      <c r="D113" s="22" t="s">
        <v>14</v>
      </c>
      <c r="E113" s="22">
        <v>3</v>
      </c>
      <c r="F113" s="30">
        <v>3483</v>
      </c>
      <c r="G113" s="25">
        <v>3536</v>
      </c>
      <c r="H113" s="27">
        <f t="shared" si="14"/>
        <v>1.5102153391532834E-2</v>
      </c>
      <c r="I113" s="25"/>
      <c r="J113" s="25"/>
      <c r="K113" s="27"/>
      <c r="L113" s="25"/>
      <c r="M113" s="25"/>
      <c r="N113" s="27"/>
      <c r="O113" s="28">
        <v>14</v>
      </c>
      <c r="P113" s="28">
        <v>45</v>
      </c>
      <c r="Q113" s="27">
        <f t="shared" si="10"/>
        <v>1.1676051601550612</v>
      </c>
      <c r="R113" s="45"/>
      <c r="S113" s="45"/>
      <c r="T113" s="46"/>
      <c r="U113" s="45"/>
      <c r="V113" s="45"/>
      <c r="W113" s="46"/>
      <c r="X113" s="68">
        <v>74</v>
      </c>
      <c r="Y113" s="68">
        <v>158</v>
      </c>
      <c r="Z113" s="51">
        <v>0.75852993982279704</v>
      </c>
      <c r="AH113" s="46"/>
    </row>
    <row r="114" spans="1:125" x14ac:dyDescent="0.25">
      <c r="A114" s="22">
        <v>111</v>
      </c>
      <c r="B114" s="22">
        <v>18</v>
      </c>
      <c r="C114" s="22" t="s">
        <v>468</v>
      </c>
      <c r="D114" s="22" t="s">
        <v>14</v>
      </c>
      <c r="E114" s="22">
        <v>3</v>
      </c>
      <c r="F114" s="30">
        <v>3956</v>
      </c>
      <c r="G114" s="25">
        <v>3480</v>
      </c>
      <c r="H114" s="27">
        <f t="shared" si="14"/>
        <v>-0.12820111997408265</v>
      </c>
      <c r="I114" s="25"/>
      <c r="J114" s="25"/>
      <c r="K114" s="27"/>
      <c r="L114" s="25"/>
      <c r="M114" s="25"/>
      <c r="N114" s="27"/>
      <c r="O114" s="28">
        <v>18</v>
      </c>
      <c r="P114" s="28">
        <v>46</v>
      </c>
      <c r="Q114" s="27">
        <f t="shared" si="10"/>
        <v>0.93826963859293022</v>
      </c>
      <c r="R114" s="45"/>
      <c r="S114" s="45"/>
      <c r="T114" s="46"/>
      <c r="U114" s="45"/>
      <c r="V114" s="45"/>
      <c r="W114" s="46"/>
      <c r="X114" s="68">
        <v>61</v>
      </c>
      <c r="Y114" s="68">
        <v>161</v>
      </c>
      <c r="Z114" s="51">
        <v>0.97053050081115178</v>
      </c>
      <c r="AH114" s="46"/>
    </row>
    <row r="115" spans="1:125" x14ac:dyDescent="0.25">
      <c r="A115" s="22">
        <v>112</v>
      </c>
      <c r="B115" s="22">
        <v>18</v>
      </c>
      <c r="C115" s="22" t="s">
        <v>468</v>
      </c>
      <c r="D115" s="22" t="s">
        <v>14</v>
      </c>
      <c r="E115" s="22">
        <v>3</v>
      </c>
      <c r="F115" s="30">
        <v>3739</v>
      </c>
      <c r="G115" s="25">
        <v>3564</v>
      </c>
      <c r="H115" s="27">
        <f t="shared" si="14"/>
        <v>-4.7934686386413752E-2</v>
      </c>
      <c r="I115" s="25"/>
      <c r="J115" s="25"/>
      <c r="K115" s="27"/>
      <c r="L115" s="25"/>
      <c r="M115" s="25"/>
      <c r="N115" s="27"/>
      <c r="O115" s="28">
        <v>18</v>
      </c>
      <c r="P115" s="28">
        <v>45</v>
      </c>
      <c r="Q115" s="27">
        <f t="shared" si="10"/>
        <v>0.91629073187415511</v>
      </c>
      <c r="R115" s="45"/>
      <c r="S115" s="45"/>
      <c r="T115" s="46"/>
      <c r="U115" s="45"/>
      <c r="V115" s="45"/>
      <c r="W115" s="46"/>
      <c r="X115" s="68">
        <v>59</v>
      </c>
      <c r="Y115" s="68">
        <v>161</v>
      </c>
      <c r="Z115" s="51">
        <v>1.0038669210787434</v>
      </c>
      <c r="AH115" s="46"/>
    </row>
    <row r="116" spans="1:125" x14ac:dyDescent="0.25">
      <c r="A116" s="22">
        <v>113</v>
      </c>
      <c r="B116" s="22">
        <v>18</v>
      </c>
      <c r="C116" s="22" t="s">
        <v>468</v>
      </c>
      <c r="D116" s="22" t="s">
        <v>14</v>
      </c>
      <c r="E116" s="22">
        <v>3</v>
      </c>
      <c r="F116" s="30">
        <v>3570</v>
      </c>
      <c r="G116" s="25">
        <v>3920</v>
      </c>
      <c r="H116" s="27">
        <f t="shared" si="14"/>
        <v>9.3526058010823546E-2</v>
      </c>
      <c r="I116" s="25"/>
      <c r="J116" s="25"/>
      <c r="K116" s="27"/>
      <c r="L116" s="25"/>
      <c r="M116" s="25"/>
      <c r="N116" s="27"/>
      <c r="O116" s="28">
        <v>16</v>
      </c>
      <c r="P116" s="28">
        <v>47</v>
      </c>
      <c r="Q116" s="27">
        <f t="shared" si="10"/>
        <v>1.0775588794702773</v>
      </c>
      <c r="R116" s="45"/>
      <c r="S116" s="45"/>
      <c r="T116" s="46"/>
      <c r="U116" s="45"/>
      <c r="V116" s="45"/>
      <c r="W116" s="46"/>
      <c r="X116" s="68">
        <v>55</v>
      </c>
      <c r="Y116" s="68">
        <v>186</v>
      </c>
      <c r="Z116" s="51">
        <v>1.2184134884807303</v>
      </c>
      <c r="AH116" s="46"/>
    </row>
    <row r="117" spans="1:125" x14ac:dyDescent="0.25">
      <c r="A117" s="22">
        <v>114</v>
      </c>
      <c r="B117" s="22">
        <v>18</v>
      </c>
      <c r="C117" s="22" t="s">
        <v>468</v>
      </c>
      <c r="D117" s="22" t="s">
        <v>14</v>
      </c>
      <c r="E117" s="22">
        <v>3</v>
      </c>
      <c r="F117" s="30">
        <v>3841</v>
      </c>
      <c r="G117" s="25">
        <v>3694</v>
      </c>
      <c r="H117" s="27">
        <f t="shared" si="14"/>
        <v>-3.9022867586719551E-2</v>
      </c>
      <c r="I117" s="25"/>
      <c r="J117" s="25"/>
      <c r="K117" s="27"/>
      <c r="L117" s="25"/>
      <c r="M117" s="25"/>
      <c r="N117" s="27"/>
      <c r="O117" s="28">
        <v>17</v>
      </c>
      <c r="P117" s="28">
        <v>45</v>
      </c>
      <c r="Q117" s="27">
        <f t="shared" si="10"/>
        <v>0.97344914571410368</v>
      </c>
      <c r="R117" s="45"/>
      <c r="S117" s="45"/>
      <c r="T117" s="46"/>
      <c r="U117" s="45"/>
      <c r="V117" s="45"/>
      <c r="W117" s="46"/>
      <c r="X117" s="68">
        <v>80</v>
      </c>
      <c r="Y117" s="68">
        <v>164</v>
      </c>
      <c r="Z117" s="51">
        <v>0.71783979315031676</v>
      </c>
      <c r="AH117" s="46"/>
    </row>
    <row r="118" spans="1:125" x14ac:dyDescent="0.25">
      <c r="A118" s="22">
        <v>115</v>
      </c>
      <c r="B118" s="22">
        <v>18</v>
      </c>
      <c r="C118" s="22" t="s">
        <v>468</v>
      </c>
      <c r="D118" s="22" t="s">
        <v>14</v>
      </c>
      <c r="E118" s="22">
        <v>3</v>
      </c>
      <c r="F118" s="30">
        <v>3663</v>
      </c>
      <c r="G118" s="25">
        <v>4042</v>
      </c>
      <c r="H118" s="27">
        <f t="shared" si="14"/>
        <v>9.8457135184752007E-2</v>
      </c>
      <c r="I118" s="25"/>
      <c r="J118" s="25"/>
      <c r="K118" s="27"/>
      <c r="L118" s="25"/>
      <c r="M118" s="25"/>
      <c r="N118" s="27"/>
      <c r="O118" s="28">
        <v>18</v>
      </c>
      <c r="P118" s="28">
        <v>42</v>
      </c>
      <c r="Q118" s="27">
        <f t="shared" si="10"/>
        <v>0.84729786038720367</v>
      </c>
      <c r="R118" s="45"/>
      <c r="S118" s="45"/>
      <c r="T118" s="46"/>
      <c r="U118" s="45"/>
      <c r="V118" s="45"/>
      <c r="W118" s="46"/>
      <c r="X118" s="68">
        <v>65</v>
      </c>
      <c r="Y118" s="68">
        <v>169</v>
      </c>
      <c r="Z118" s="51">
        <v>0.95551144502743635</v>
      </c>
      <c r="AH118" s="46"/>
    </row>
    <row r="119" spans="1:125" x14ac:dyDescent="0.25">
      <c r="A119" s="22">
        <v>116</v>
      </c>
      <c r="B119" s="22">
        <v>18</v>
      </c>
      <c r="C119" s="22" t="s">
        <v>468</v>
      </c>
      <c r="D119" s="22" t="s">
        <v>14</v>
      </c>
      <c r="E119" s="22">
        <v>3</v>
      </c>
      <c r="F119" s="30">
        <v>3555</v>
      </c>
      <c r="G119" s="25">
        <v>3774</v>
      </c>
      <c r="H119" s="27">
        <f t="shared" si="14"/>
        <v>5.9780383691154237E-2</v>
      </c>
      <c r="I119" s="25"/>
      <c r="J119" s="25"/>
      <c r="K119" s="27"/>
      <c r="L119" s="25"/>
      <c r="M119" s="25"/>
      <c r="N119" s="27"/>
      <c r="O119" s="28">
        <v>16</v>
      </c>
      <c r="P119" s="28">
        <v>52</v>
      </c>
      <c r="Q119" s="27">
        <f t="shared" si="10"/>
        <v>1.1786549963416462</v>
      </c>
      <c r="R119" s="45"/>
      <c r="S119" s="45"/>
      <c r="T119" s="46"/>
      <c r="U119" s="45"/>
      <c r="V119" s="45"/>
      <c r="W119" s="46"/>
      <c r="X119" s="68">
        <v>92</v>
      </c>
      <c r="Y119" s="68">
        <v>197</v>
      </c>
      <c r="Z119" s="51">
        <v>0.76141515168894813</v>
      </c>
      <c r="AH119" s="46"/>
    </row>
    <row r="120" spans="1:125" x14ac:dyDescent="0.25">
      <c r="A120" s="22">
        <v>117</v>
      </c>
      <c r="B120" s="22">
        <v>18</v>
      </c>
      <c r="C120" s="22" t="s">
        <v>468</v>
      </c>
      <c r="D120" s="22" t="s">
        <v>14</v>
      </c>
      <c r="E120" s="22">
        <v>3</v>
      </c>
      <c r="F120" s="30">
        <v>3266</v>
      </c>
      <c r="G120" s="25">
        <v>3872</v>
      </c>
      <c r="H120" s="27">
        <f t="shared" si="14"/>
        <v>0.17020517486605724</v>
      </c>
      <c r="I120" s="25"/>
      <c r="J120" s="25"/>
      <c r="K120" s="27"/>
      <c r="L120" s="25"/>
      <c r="M120" s="25"/>
      <c r="N120" s="27"/>
      <c r="O120" s="31">
        <v>20</v>
      </c>
      <c r="P120" s="28">
        <v>51</v>
      </c>
      <c r="Q120" s="27">
        <f t="shared" si="10"/>
        <v>0.93609335917033476</v>
      </c>
      <c r="R120" s="45"/>
      <c r="S120" s="45"/>
      <c r="T120" s="46"/>
      <c r="U120" s="45"/>
      <c r="V120" s="45"/>
      <c r="W120" s="46"/>
      <c r="X120" s="68">
        <v>77</v>
      </c>
      <c r="Y120" s="68">
        <v>172</v>
      </c>
      <c r="Z120" s="51">
        <v>0.80368905495976917</v>
      </c>
      <c r="AH120" s="46"/>
    </row>
    <row r="121" spans="1:125" x14ac:dyDescent="0.25">
      <c r="A121" s="22">
        <v>118</v>
      </c>
      <c r="B121" s="22">
        <v>18</v>
      </c>
      <c r="C121" s="22" t="s">
        <v>468</v>
      </c>
      <c r="D121" s="22" t="s">
        <v>14</v>
      </c>
      <c r="E121" s="22">
        <v>3</v>
      </c>
      <c r="F121" s="30">
        <v>2873</v>
      </c>
      <c r="G121" s="25">
        <v>3389</v>
      </c>
      <c r="H121" s="27">
        <f t="shared" si="14"/>
        <v>0.16517811262776178</v>
      </c>
      <c r="I121" s="25"/>
      <c r="J121" s="25"/>
      <c r="K121" s="27"/>
      <c r="L121" s="25"/>
      <c r="M121" s="25"/>
      <c r="N121" s="27"/>
      <c r="O121" s="31">
        <v>20</v>
      </c>
      <c r="P121" s="28">
        <v>51</v>
      </c>
      <c r="Q121" s="27">
        <f t="shared" si="10"/>
        <v>0.93609335917033476</v>
      </c>
      <c r="R121" s="45"/>
      <c r="S121" s="45"/>
      <c r="T121" s="46"/>
      <c r="U121" s="45"/>
      <c r="V121" s="45"/>
      <c r="W121" s="46"/>
      <c r="X121" s="68">
        <v>84</v>
      </c>
      <c r="Y121" s="68">
        <v>196</v>
      </c>
      <c r="Z121" s="51">
        <v>0.84729786038720367</v>
      </c>
      <c r="AH121" s="46"/>
    </row>
    <row r="122" spans="1:125" x14ac:dyDescent="0.25">
      <c r="A122" s="22">
        <v>119</v>
      </c>
      <c r="B122" s="22">
        <v>19</v>
      </c>
      <c r="C122" s="22" t="s">
        <v>502</v>
      </c>
      <c r="D122" s="22" t="s">
        <v>33</v>
      </c>
      <c r="E122" s="22">
        <v>4</v>
      </c>
      <c r="F122" s="25">
        <v>2372</v>
      </c>
      <c r="G122" s="25">
        <v>2807</v>
      </c>
      <c r="H122" s="27">
        <f t="shared" si="14"/>
        <v>0.16838281624426638</v>
      </c>
      <c r="I122" s="25">
        <v>4207</v>
      </c>
      <c r="J122" s="25">
        <v>4887</v>
      </c>
      <c r="K122" s="27">
        <f t="shared" ref="K122:K134" si="17">LN(J122/I122)</f>
        <v>0.14982881367963394</v>
      </c>
      <c r="L122" s="25">
        <v>6579</v>
      </c>
      <c r="M122" s="25">
        <v>7694</v>
      </c>
      <c r="N122" s="27">
        <f t="shared" ref="N122:N134" si="18">LN(M122/L122)</f>
        <v>0.15655804622624259</v>
      </c>
      <c r="O122" s="28">
        <v>34.4</v>
      </c>
      <c r="P122" s="28">
        <v>41.27</v>
      </c>
      <c r="Q122" s="27">
        <f t="shared" ref="Q122:Q185" si="19">LN(P122/O122)</f>
        <v>0.18207927938513796</v>
      </c>
      <c r="R122" s="45">
        <v>6.227287853577371</v>
      </c>
      <c r="S122" s="45">
        <v>28.85187436054839</v>
      </c>
      <c r="T122" s="46">
        <v>1.533234058505011</v>
      </c>
      <c r="U122" s="45">
        <v>16.38470892232862</v>
      </c>
      <c r="V122" s="45">
        <v>33.382375877306991</v>
      </c>
      <c r="W122" s="46">
        <v>0.71167957526650938</v>
      </c>
      <c r="X122" s="68">
        <v>81.596800000000002</v>
      </c>
      <c r="Y122" s="68">
        <v>115.84489000000002</v>
      </c>
      <c r="Z122" s="51">
        <v>0.35046209562940445</v>
      </c>
      <c r="AA122" s="68">
        <v>26.1982</v>
      </c>
      <c r="AB122" s="68">
        <v>140.99910999999997</v>
      </c>
      <c r="AC122" s="51">
        <v>1.683062872184645</v>
      </c>
      <c r="AD122" s="68">
        <v>107.795</v>
      </c>
      <c r="AE122" s="68">
        <v>256.84399999999999</v>
      </c>
      <c r="AF122" s="51">
        <v>0.86823762149275185</v>
      </c>
      <c r="AH122" s="46"/>
    </row>
    <row r="123" spans="1:125" x14ac:dyDescent="0.25">
      <c r="A123" s="22">
        <v>120</v>
      </c>
      <c r="B123" s="22">
        <v>19</v>
      </c>
      <c r="C123" s="22" t="s">
        <v>502</v>
      </c>
      <c r="D123" s="22" t="s">
        <v>187</v>
      </c>
      <c r="E123" s="22">
        <v>4</v>
      </c>
      <c r="F123" s="25">
        <v>3151</v>
      </c>
      <c r="G123" s="25">
        <v>3230</v>
      </c>
      <c r="H123" s="27">
        <f t="shared" si="14"/>
        <v>2.4762274459427677E-2</v>
      </c>
      <c r="I123" s="25">
        <v>7560</v>
      </c>
      <c r="J123" s="25">
        <v>7618</v>
      </c>
      <c r="K123" s="27">
        <f t="shared" si="17"/>
        <v>7.6426778649707153E-3</v>
      </c>
      <c r="L123" s="25">
        <v>10711</v>
      </c>
      <c r="M123" s="25">
        <v>10848</v>
      </c>
      <c r="N123" s="27">
        <f t="shared" si="18"/>
        <v>1.2709480415547193E-2</v>
      </c>
      <c r="O123" s="28">
        <v>38.81</v>
      </c>
      <c r="P123" s="28">
        <v>63.06</v>
      </c>
      <c r="Q123" s="27">
        <f t="shared" si="19"/>
        <v>0.48540870873609987</v>
      </c>
      <c r="R123" s="45">
        <v>6.1799854497354483</v>
      </c>
      <c r="S123" s="45">
        <v>49.602940404305585</v>
      </c>
      <c r="T123" s="46">
        <v>2.0827341972635356</v>
      </c>
      <c r="U123" s="45">
        <v>15.779198954345999</v>
      </c>
      <c r="V123" s="45">
        <v>53.609789823008846</v>
      </c>
      <c r="W123" s="46">
        <v>1.2230391465708768</v>
      </c>
      <c r="X123" s="68">
        <v>122.29031000000001</v>
      </c>
      <c r="Y123" s="68">
        <v>203.68380000000002</v>
      </c>
      <c r="Z123" s="51">
        <v>0.51017098319552745</v>
      </c>
      <c r="AA123" s="68">
        <v>46.720689999999991</v>
      </c>
      <c r="AB123" s="68">
        <v>377.87519999999995</v>
      </c>
      <c r="AC123" s="51">
        <v>2.0903768751285061</v>
      </c>
      <c r="AD123" s="68">
        <v>169.011</v>
      </c>
      <c r="AE123" s="68">
        <v>581.55899999999997</v>
      </c>
      <c r="AF123" s="51">
        <v>1.235748626986424</v>
      </c>
      <c r="AH123" s="46"/>
    </row>
    <row r="124" spans="1:125" x14ac:dyDescent="0.25">
      <c r="A124" s="22">
        <v>121</v>
      </c>
      <c r="B124" s="22">
        <v>19</v>
      </c>
      <c r="C124" s="22" t="s">
        <v>502</v>
      </c>
      <c r="D124" s="22" t="s">
        <v>187</v>
      </c>
      <c r="E124" s="22">
        <v>4</v>
      </c>
      <c r="F124" s="25">
        <v>2849</v>
      </c>
      <c r="G124" s="25">
        <v>2857</v>
      </c>
      <c r="H124" s="27">
        <f t="shared" si="14"/>
        <v>2.8040677328648334E-3</v>
      </c>
      <c r="I124" s="25">
        <v>7547</v>
      </c>
      <c r="J124" s="25">
        <v>7664</v>
      </c>
      <c r="K124" s="27">
        <f t="shared" si="17"/>
        <v>1.5383907365827995E-2</v>
      </c>
      <c r="L124" s="25">
        <v>10396</v>
      </c>
      <c r="M124" s="25">
        <v>10521</v>
      </c>
      <c r="N124" s="27">
        <f t="shared" si="18"/>
        <v>1.195214304690689E-2</v>
      </c>
      <c r="O124" s="28">
        <v>45.23</v>
      </c>
      <c r="P124" s="28">
        <v>58.96</v>
      </c>
      <c r="Q124" s="27">
        <f t="shared" si="19"/>
        <v>0.26509866439132951</v>
      </c>
      <c r="R124" s="45">
        <v>9.0231522459255356</v>
      </c>
      <c r="S124" s="45">
        <v>39.49038100208768</v>
      </c>
      <c r="T124" s="46">
        <v>1.4762633773532026</v>
      </c>
      <c r="U124" s="45">
        <v>18.945555983070413</v>
      </c>
      <c r="V124" s="45">
        <v>44.777397585780818</v>
      </c>
      <c r="W124" s="46">
        <v>0.86013410267500345</v>
      </c>
      <c r="X124" s="68">
        <v>128.86026999999999</v>
      </c>
      <c r="Y124" s="68">
        <v>168.44872000000001</v>
      </c>
      <c r="Z124" s="51">
        <v>0.2679027321241943</v>
      </c>
      <c r="AA124" s="68">
        <v>68.097730000000013</v>
      </c>
      <c r="AB124" s="68">
        <v>302.65427999999997</v>
      </c>
      <c r="AC124" s="51">
        <v>1.4916472847190305</v>
      </c>
      <c r="AD124" s="68">
        <v>196.958</v>
      </c>
      <c r="AE124" s="68">
        <v>471.10300000000001</v>
      </c>
      <c r="AF124" s="51">
        <v>0.87208624572191062</v>
      </c>
      <c r="AH124" s="46"/>
    </row>
    <row r="125" spans="1:125" s="69" customFormat="1" x14ac:dyDescent="0.25">
      <c r="A125" s="22">
        <v>122</v>
      </c>
      <c r="B125" s="22">
        <v>19</v>
      </c>
      <c r="C125" s="22" t="s">
        <v>502</v>
      </c>
      <c r="D125" s="22" t="s">
        <v>187</v>
      </c>
      <c r="E125" s="22">
        <v>4</v>
      </c>
      <c r="F125" s="25">
        <v>2372</v>
      </c>
      <c r="G125" s="25">
        <v>2825</v>
      </c>
      <c r="H125" s="27">
        <f t="shared" si="14"/>
        <v>0.17477488346292519</v>
      </c>
      <c r="I125" s="25">
        <v>4207</v>
      </c>
      <c r="J125" s="25">
        <v>5825</v>
      </c>
      <c r="K125" s="27">
        <f t="shared" si="17"/>
        <v>0.32540919484338043</v>
      </c>
      <c r="L125" s="25">
        <v>6579</v>
      </c>
      <c r="M125" s="25">
        <v>8650</v>
      </c>
      <c r="N125" s="27">
        <f t="shared" si="18"/>
        <v>0.27367656283992714</v>
      </c>
      <c r="O125" s="28">
        <v>34.4</v>
      </c>
      <c r="P125" s="28">
        <v>40.799999999999997</v>
      </c>
      <c r="Q125" s="27">
        <f t="shared" si="19"/>
        <v>0.17062551703076326</v>
      </c>
      <c r="R125" s="45">
        <v>6.227287853577371</v>
      </c>
      <c r="S125" s="45">
        <v>10.598454935622321</v>
      </c>
      <c r="T125" s="46">
        <v>0.53176732819505745</v>
      </c>
      <c r="U125" s="45">
        <v>16.38470892232862</v>
      </c>
      <c r="V125" s="45">
        <v>20.461965317919073</v>
      </c>
      <c r="W125" s="46">
        <v>0.22221929539851681</v>
      </c>
      <c r="X125" s="68">
        <v>81.596800000000002</v>
      </c>
      <c r="Y125" s="68">
        <v>115.25999999999999</v>
      </c>
      <c r="Z125" s="51">
        <v>0.34540040049368853</v>
      </c>
      <c r="AA125" s="68">
        <v>26.1982</v>
      </c>
      <c r="AB125" s="68">
        <v>61.736000000000018</v>
      </c>
      <c r="AC125" s="51">
        <v>0.85717652303843783</v>
      </c>
      <c r="AD125" s="68">
        <v>107.795</v>
      </c>
      <c r="AE125" s="68">
        <v>176.99600000000001</v>
      </c>
      <c r="AF125" s="51">
        <v>0.49589585823844395</v>
      </c>
      <c r="AG125" s="60"/>
      <c r="AH125" s="46"/>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row>
    <row r="126" spans="1:125" x14ac:dyDescent="0.25">
      <c r="A126" s="22">
        <v>123</v>
      </c>
      <c r="B126" s="22">
        <v>19</v>
      </c>
      <c r="C126" s="22" t="s">
        <v>502</v>
      </c>
      <c r="D126" s="22" t="s">
        <v>187</v>
      </c>
      <c r="E126" s="22">
        <v>4</v>
      </c>
      <c r="F126" s="25">
        <v>3151</v>
      </c>
      <c r="G126" s="25">
        <v>3321</v>
      </c>
      <c r="H126" s="27">
        <f t="shared" si="14"/>
        <v>5.2546079619472011E-2</v>
      </c>
      <c r="I126" s="25">
        <v>7560</v>
      </c>
      <c r="J126" s="25">
        <v>8316</v>
      </c>
      <c r="K126" s="27">
        <f t="shared" si="17"/>
        <v>9.5310179804324935E-2</v>
      </c>
      <c r="L126" s="25">
        <v>10711</v>
      </c>
      <c r="M126" s="25">
        <v>11637</v>
      </c>
      <c r="N126" s="27">
        <f t="shared" si="18"/>
        <v>8.291842634344726E-2</v>
      </c>
      <c r="O126" s="28">
        <v>38.81</v>
      </c>
      <c r="P126" s="28">
        <v>43.25</v>
      </c>
      <c r="Q126" s="27">
        <f t="shared" si="19"/>
        <v>0.10831928799707331</v>
      </c>
      <c r="R126" s="45">
        <v>6.1799854497354483</v>
      </c>
      <c r="S126" s="45">
        <v>11.853264790764792</v>
      </c>
      <c r="T126" s="46">
        <v>0.65128742234938597</v>
      </c>
      <c r="U126" s="45">
        <v>15.779198954345999</v>
      </c>
      <c r="V126" s="45">
        <v>20.813353957205464</v>
      </c>
      <c r="W126" s="46">
        <v>0.27690224709595812</v>
      </c>
      <c r="X126" s="68">
        <v>122.29031000000001</v>
      </c>
      <c r="Y126" s="68">
        <v>143.63325</v>
      </c>
      <c r="Z126" s="51">
        <v>0.16086536761654538</v>
      </c>
      <c r="AA126" s="68">
        <v>46.720689999999991</v>
      </c>
      <c r="AB126" s="68">
        <v>98.571750000000009</v>
      </c>
      <c r="AC126" s="51">
        <v>0.74659760215371074</v>
      </c>
      <c r="AD126" s="68">
        <v>169.011</v>
      </c>
      <c r="AE126" s="68">
        <v>242.20500000000001</v>
      </c>
      <c r="AF126" s="51">
        <v>0.35982067343940549</v>
      </c>
      <c r="AH126" s="46"/>
    </row>
    <row r="127" spans="1:125" s="70" customFormat="1" x14ac:dyDescent="0.25">
      <c r="A127" s="22">
        <v>124</v>
      </c>
      <c r="B127" s="22">
        <v>19</v>
      </c>
      <c r="C127" s="22" t="s">
        <v>502</v>
      </c>
      <c r="D127" s="22" t="s">
        <v>187</v>
      </c>
      <c r="E127" s="22">
        <v>4</v>
      </c>
      <c r="F127" s="25">
        <v>2849</v>
      </c>
      <c r="G127" s="25">
        <v>2995</v>
      </c>
      <c r="H127" s="27">
        <f t="shared" si="14"/>
        <v>4.9976176051641487E-2</v>
      </c>
      <c r="I127" s="25">
        <v>7547</v>
      </c>
      <c r="J127" s="25">
        <v>7978</v>
      </c>
      <c r="K127" s="27">
        <f t="shared" si="17"/>
        <v>5.5537620180483457E-2</v>
      </c>
      <c r="L127" s="25">
        <v>10396</v>
      </c>
      <c r="M127" s="25">
        <v>10973</v>
      </c>
      <c r="N127" s="27">
        <f t="shared" si="18"/>
        <v>5.4016593229418194E-2</v>
      </c>
      <c r="O127" s="28">
        <v>45.23</v>
      </c>
      <c r="P127" s="28">
        <v>44.4</v>
      </c>
      <c r="Q127" s="27">
        <f t="shared" si="19"/>
        <v>-1.8521114051572668E-2</v>
      </c>
      <c r="R127" s="45">
        <v>9.0231522459255356</v>
      </c>
      <c r="S127" s="45">
        <v>12.356605665580345</v>
      </c>
      <c r="T127" s="46">
        <v>0.31439704582417721</v>
      </c>
      <c r="U127" s="45">
        <v>18.945555983070413</v>
      </c>
      <c r="V127" s="45">
        <v>21.102615510799236</v>
      </c>
      <c r="W127" s="46">
        <v>0.10782759939838026</v>
      </c>
      <c r="X127" s="68">
        <v>128.86026999999999</v>
      </c>
      <c r="Y127" s="68">
        <v>132.97800000000001</v>
      </c>
      <c r="Z127" s="51">
        <v>3.1455062000068867E-2</v>
      </c>
      <c r="AA127" s="68">
        <v>68.097730000000013</v>
      </c>
      <c r="AB127" s="68">
        <v>98.580999999999989</v>
      </c>
      <c r="AC127" s="51">
        <v>0.36993466600466074</v>
      </c>
      <c r="AD127" s="68">
        <v>196.958</v>
      </c>
      <c r="AE127" s="68">
        <v>231.559</v>
      </c>
      <c r="AF127" s="51">
        <v>0.16184419262779859</v>
      </c>
      <c r="AG127" s="60"/>
      <c r="AH127" s="46"/>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c r="DA127" s="60"/>
      <c r="DB127" s="60"/>
      <c r="DC127" s="60"/>
      <c r="DD127" s="60"/>
      <c r="DE127" s="60"/>
      <c r="DF127" s="60"/>
      <c r="DG127" s="60"/>
      <c r="DH127" s="60"/>
      <c r="DI127" s="60"/>
      <c r="DJ127" s="60"/>
      <c r="DK127" s="60"/>
      <c r="DL127" s="60"/>
      <c r="DM127" s="60"/>
      <c r="DN127" s="60"/>
      <c r="DO127" s="60"/>
      <c r="DP127" s="60"/>
      <c r="DQ127" s="60"/>
      <c r="DR127" s="60"/>
      <c r="DS127" s="60"/>
      <c r="DT127" s="60"/>
      <c r="DU127" s="60"/>
    </row>
    <row r="128" spans="1:125" x14ac:dyDescent="0.25">
      <c r="A128" s="22">
        <v>125</v>
      </c>
      <c r="B128" s="22">
        <v>19</v>
      </c>
      <c r="C128" s="22" t="s">
        <v>502</v>
      </c>
      <c r="D128" s="22" t="s">
        <v>187</v>
      </c>
      <c r="E128" s="22">
        <v>4</v>
      </c>
      <c r="F128" s="25">
        <v>2372</v>
      </c>
      <c r="G128" s="25">
        <v>3245</v>
      </c>
      <c r="H128" s="27">
        <f t="shared" si="14"/>
        <v>0.31338186902057424</v>
      </c>
      <c r="I128" s="25">
        <v>4207</v>
      </c>
      <c r="J128" s="25">
        <v>6386</v>
      </c>
      <c r="K128" s="27">
        <f t="shared" si="17"/>
        <v>0.41735828968420652</v>
      </c>
      <c r="L128" s="25">
        <v>6579</v>
      </c>
      <c r="M128" s="25">
        <v>9631</v>
      </c>
      <c r="N128" s="27">
        <f t="shared" si="18"/>
        <v>0.38110430447486632</v>
      </c>
      <c r="O128" s="28">
        <v>34.4</v>
      </c>
      <c r="P128" s="28">
        <v>41.37</v>
      </c>
      <c r="Q128" s="27">
        <f t="shared" si="19"/>
        <v>0.18449941609396744</v>
      </c>
      <c r="R128" s="45">
        <v>6.227287853577371</v>
      </c>
      <c r="S128" s="45">
        <v>9.8202865643595381</v>
      </c>
      <c r="T128" s="46">
        <v>0.45550940213879015</v>
      </c>
      <c r="U128" s="45">
        <v>16.38470892232862</v>
      </c>
      <c r="V128" s="45">
        <v>20.450420517080261</v>
      </c>
      <c r="W128" s="46">
        <v>0.22165492835369069</v>
      </c>
      <c r="X128" s="68">
        <v>81.596800000000002</v>
      </c>
      <c r="Y128" s="68">
        <v>134.24564999999998</v>
      </c>
      <c r="Z128" s="51">
        <v>0.49788128511454166</v>
      </c>
      <c r="AA128" s="68">
        <v>26.1982</v>
      </c>
      <c r="AB128" s="68">
        <v>62.712350000000015</v>
      </c>
      <c r="AC128" s="51">
        <v>0.87286769182299662</v>
      </c>
      <c r="AD128" s="68">
        <v>107.795</v>
      </c>
      <c r="AE128" s="68">
        <v>196.958</v>
      </c>
      <c r="AF128" s="51">
        <v>0.60275923282855715</v>
      </c>
      <c r="AH128" s="46"/>
    </row>
    <row r="129" spans="1:125" x14ac:dyDescent="0.25">
      <c r="A129" s="22">
        <v>126</v>
      </c>
      <c r="B129" s="22">
        <v>19</v>
      </c>
      <c r="C129" s="22" t="s">
        <v>502</v>
      </c>
      <c r="D129" s="22" t="s">
        <v>187</v>
      </c>
      <c r="E129" s="22">
        <v>4</v>
      </c>
      <c r="F129" s="25">
        <v>3151</v>
      </c>
      <c r="G129" s="25">
        <v>3334</v>
      </c>
      <c r="H129" s="27">
        <f t="shared" si="14"/>
        <v>5.6452921553464659E-2</v>
      </c>
      <c r="I129" s="25">
        <v>7560</v>
      </c>
      <c r="J129" s="25">
        <v>8218</v>
      </c>
      <c r="K129" s="27">
        <f t="shared" si="17"/>
        <v>8.3455680269776372E-2</v>
      </c>
      <c r="L129" s="25">
        <v>10711</v>
      </c>
      <c r="M129" s="25">
        <v>11552</v>
      </c>
      <c r="N129" s="27">
        <f t="shared" si="18"/>
        <v>7.5587331367977739E-2</v>
      </c>
      <c r="O129" s="28">
        <v>38.81</v>
      </c>
      <c r="P129" s="28">
        <v>43.31</v>
      </c>
      <c r="Q129" s="27">
        <f t="shared" si="19"/>
        <v>0.10970560984572041</v>
      </c>
      <c r="R129" s="45">
        <v>6.1799854497354483</v>
      </c>
      <c r="S129" s="45">
        <v>12.711542954490142</v>
      </c>
      <c r="T129" s="46">
        <v>0.72119455766970353</v>
      </c>
      <c r="U129" s="45">
        <v>15.779198954345999</v>
      </c>
      <c r="V129" s="45">
        <v>21.542503462603879</v>
      </c>
      <c r="W129" s="46">
        <v>0.31133533808558994</v>
      </c>
      <c r="X129" s="68">
        <v>122.29031000000001</v>
      </c>
      <c r="Y129" s="68">
        <v>144.39554000000001</v>
      </c>
      <c r="Z129" s="51">
        <v>0.16615853139918513</v>
      </c>
      <c r="AA129" s="68">
        <v>46.720689999999991</v>
      </c>
      <c r="AB129" s="68">
        <v>104.46346</v>
      </c>
      <c r="AC129" s="51">
        <v>0.80465023793947998</v>
      </c>
      <c r="AD129" s="68">
        <v>169.011</v>
      </c>
      <c r="AE129" s="68">
        <v>248.85900000000001</v>
      </c>
      <c r="AF129" s="51">
        <v>0.38692266945356768</v>
      </c>
      <c r="AH129" s="46"/>
    </row>
    <row r="130" spans="1:125" x14ac:dyDescent="0.25">
      <c r="A130" s="22">
        <v>127</v>
      </c>
      <c r="B130" s="22">
        <v>19</v>
      </c>
      <c r="C130" s="22" t="s">
        <v>502</v>
      </c>
      <c r="D130" s="22" t="s">
        <v>187</v>
      </c>
      <c r="E130" s="22">
        <v>4</v>
      </c>
      <c r="F130" s="25">
        <v>2849</v>
      </c>
      <c r="G130" s="25">
        <v>3107</v>
      </c>
      <c r="H130" s="27">
        <f t="shared" si="14"/>
        <v>8.6689574895139052E-2</v>
      </c>
      <c r="I130" s="25">
        <v>7547</v>
      </c>
      <c r="J130" s="25">
        <v>7842</v>
      </c>
      <c r="K130" s="27">
        <f t="shared" si="17"/>
        <v>3.8343770567408432E-2</v>
      </c>
      <c r="L130" s="25">
        <v>10396</v>
      </c>
      <c r="M130" s="25">
        <v>10949</v>
      </c>
      <c r="N130" s="27">
        <f t="shared" si="18"/>
        <v>5.1827011112044109E-2</v>
      </c>
      <c r="O130" s="28">
        <v>45.23</v>
      </c>
      <c r="P130" s="28">
        <v>47.62</v>
      </c>
      <c r="Q130" s="27">
        <f t="shared" si="19"/>
        <v>5.1492257568964972E-2</v>
      </c>
      <c r="R130" s="45">
        <v>9.0231522459255356</v>
      </c>
      <c r="S130" s="45">
        <v>12.697482785003825</v>
      </c>
      <c r="T130" s="46">
        <v>0.34161002195011414</v>
      </c>
      <c r="U130" s="45">
        <v>18.945555983070413</v>
      </c>
      <c r="V130" s="45">
        <v>22.607452735409627</v>
      </c>
      <c r="W130" s="46">
        <v>0.17671022771127556</v>
      </c>
      <c r="X130" s="68">
        <v>128.86026999999999</v>
      </c>
      <c r="Y130" s="68">
        <v>147.95534000000001</v>
      </c>
      <c r="Z130" s="51">
        <v>0.13818183246410412</v>
      </c>
      <c r="AA130" s="68">
        <v>68.097730000000013</v>
      </c>
      <c r="AB130" s="68">
        <v>99.57365999999999</v>
      </c>
      <c r="AC130" s="51">
        <v>0.37995379251752281</v>
      </c>
      <c r="AD130" s="68">
        <v>196.958</v>
      </c>
      <c r="AE130" s="68">
        <v>247.529</v>
      </c>
      <c r="AF130" s="51">
        <v>0.22853723882331972</v>
      </c>
      <c r="AH130" s="46"/>
    </row>
    <row r="131" spans="1:125" s="69" customFormat="1" x14ac:dyDescent="0.25">
      <c r="A131" s="22">
        <v>128</v>
      </c>
      <c r="B131" s="22">
        <v>19</v>
      </c>
      <c r="C131" s="22" t="s">
        <v>502</v>
      </c>
      <c r="D131" s="22" t="s">
        <v>187</v>
      </c>
      <c r="E131" s="22">
        <v>4</v>
      </c>
      <c r="F131" s="25">
        <v>2372</v>
      </c>
      <c r="G131" s="25">
        <v>3252</v>
      </c>
      <c r="H131" s="27">
        <f t="shared" si="14"/>
        <v>0.31553671055008509</v>
      </c>
      <c r="I131" s="25">
        <v>4207</v>
      </c>
      <c r="J131" s="25">
        <v>6693</v>
      </c>
      <c r="K131" s="27">
        <f t="shared" si="17"/>
        <v>0.46431239951012138</v>
      </c>
      <c r="L131" s="25">
        <v>6579</v>
      </c>
      <c r="M131" s="25">
        <v>9945</v>
      </c>
      <c r="N131" s="27">
        <f t="shared" si="18"/>
        <v>0.41318715420207469</v>
      </c>
      <c r="O131" s="28">
        <v>34.4</v>
      </c>
      <c r="P131" s="28">
        <v>40.24</v>
      </c>
      <c r="Q131" s="27">
        <f t="shared" si="19"/>
        <v>0.15680496141213129</v>
      </c>
      <c r="R131" s="45">
        <v>6.227287853577371</v>
      </c>
      <c r="S131" s="45">
        <v>9.4780397430150867</v>
      </c>
      <c r="T131" s="46">
        <v>0.42003661521393248</v>
      </c>
      <c r="U131" s="45">
        <v>16.38470892232862</v>
      </c>
      <c r="V131" s="45">
        <v>19.537154348919056</v>
      </c>
      <c r="W131" s="46">
        <v>0.17596948681097729</v>
      </c>
      <c r="X131" s="68">
        <v>81.596800000000002</v>
      </c>
      <c r="Y131" s="68">
        <v>130.86048000000002</v>
      </c>
      <c r="Z131" s="51">
        <v>0.47234167196221644</v>
      </c>
      <c r="AA131" s="68">
        <v>26.1982</v>
      </c>
      <c r="AB131" s="68">
        <v>63.436519999999973</v>
      </c>
      <c r="AC131" s="51">
        <v>0.88434901472405369</v>
      </c>
      <c r="AD131" s="68">
        <v>107.795</v>
      </c>
      <c r="AE131" s="68">
        <v>194.297</v>
      </c>
      <c r="AF131" s="51">
        <v>0.58915664101305187</v>
      </c>
      <c r="AG131" s="60"/>
      <c r="AH131" s="46"/>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c r="CA131" s="60"/>
      <c r="CB131" s="60"/>
      <c r="CC131" s="60"/>
      <c r="CD131" s="60"/>
      <c r="CE131" s="60"/>
      <c r="CF131" s="60"/>
      <c r="CG131" s="60"/>
      <c r="CH131" s="60"/>
      <c r="CI131" s="60"/>
      <c r="CJ131" s="60"/>
      <c r="CK131" s="60"/>
      <c r="CL131" s="60"/>
      <c r="CM131" s="60"/>
      <c r="CN131" s="60"/>
      <c r="CO131" s="60"/>
      <c r="CP131" s="60"/>
      <c r="CQ131" s="60"/>
      <c r="CR131" s="60"/>
      <c r="CS131" s="60"/>
      <c r="CT131" s="60"/>
      <c r="CU131" s="60"/>
      <c r="CV131" s="60"/>
      <c r="CW131" s="60"/>
      <c r="CX131" s="60"/>
      <c r="CY131" s="60"/>
      <c r="CZ131" s="60"/>
      <c r="DA131" s="60"/>
      <c r="DB131" s="60"/>
      <c r="DC131" s="60"/>
      <c r="DD131" s="60"/>
      <c r="DE131" s="60"/>
      <c r="DF131" s="60"/>
      <c r="DG131" s="60"/>
      <c r="DH131" s="60"/>
      <c r="DI131" s="60"/>
      <c r="DJ131" s="60"/>
      <c r="DK131" s="60"/>
      <c r="DL131" s="60"/>
      <c r="DM131" s="60"/>
      <c r="DN131" s="60"/>
      <c r="DO131" s="60"/>
      <c r="DP131" s="60"/>
      <c r="DQ131" s="60"/>
      <c r="DR131" s="60"/>
      <c r="DS131" s="60"/>
      <c r="DT131" s="60"/>
      <c r="DU131" s="60"/>
    </row>
    <row r="132" spans="1:125" x14ac:dyDescent="0.25">
      <c r="A132" s="22">
        <v>129</v>
      </c>
      <c r="B132" s="22">
        <v>19</v>
      </c>
      <c r="C132" s="22" t="s">
        <v>502</v>
      </c>
      <c r="D132" s="22" t="s">
        <v>187</v>
      </c>
      <c r="E132" s="22">
        <v>4</v>
      </c>
      <c r="F132" s="25">
        <v>3151</v>
      </c>
      <c r="G132" s="25">
        <v>3330</v>
      </c>
      <c r="H132" s="27">
        <f t="shared" si="14"/>
        <v>5.5252441217214954E-2</v>
      </c>
      <c r="I132" s="25">
        <v>7560</v>
      </c>
      <c r="J132" s="25">
        <v>8340</v>
      </c>
      <c r="K132" s="27">
        <f t="shared" si="17"/>
        <v>9.8192026179213826E-2</v>
      </c>
      <c r="L132" s="25">
        <v>10711</v>
      </c>
      <c r="M132" s="25">
        <v>11670</v>
      </c>
      <c r="N132" s="27">
        <f t="shared" si="18"/>
        <v>8.5750195515972072E-2</v>
      </c>
      <c r="O132" s="28">
        <v>38.81</v>
      </c>
      <c r="P132" s="28">
        <v>46.7</v>
      </c>
      <c r="Q132" s="27">
        <f t="shared" si="19"/>
        <v>0.18506621929403674</v>
      </c>
      <c r="R132" s="45">
        <v>6.1799854497354483</v>
      </c>
      <c r="S132" s="45">
        <v>14.384172661870506</v>
      </c>
      <c r="T132" s="46">
        <v>0.84481256434730079</v>
      </c>
      <c r="U132" s="45">
        <v>15.779198954345999</v>
      </c>
      <c r="V132" s="45">
        <v>23.605398457583547</v>
      </c>
      <c r="W132" s="46">
        <v>0.40278288329557999</v>
      </c>
      <c r="X132" s="68">
        <v>122.29031000000001</v>
      </c>
      <c r="Y132" s="68">
        <v>155.511</v>
      </c>
      <c r="Z132" s="51">
        <v>0.24031866051125153</v>
      </c>
      <c r="AA132" s="68">
        <v>46.720689999999991</v>
      </c>
      <c r="AB132" s="68">
        <v>119.96400000000003</v>
      </c>
      <c r="AC132" s="51">
        <v>0.94300459052651464</v>
      </c>
      <c r="AD132" s="68">
        <v>169.011</v>
      </c>
      <c r="AE132" s="68">
        <v>275.47500000000002</v>
      </c>
      <c r="AF132" s="51">
        <v>0.48853307881155211</v>
      </c>
      <c r="AH132" s="46"/>
    </row>
    <row r="133" spans="1:125" x14ac:dyDescent="0.25">
      <c r="A133" s="22">
        <v>130</v>
      </c>
      <c r="B133" s="22">
        <v>19</v>
      </c>
      <c r="C133" s="22" t="s">
        <v>502</v>
      </c>
      <c r="D133" s="22" t="s">
        <v>187</v>
      </c>
      <c r="E133" s="22">
        <v>4</v>
      </c>
      <c r="F133" s="25">
        <v>2849</v>
      </c>
      <c r="G133" s="25">
        <v>3100</v>
      </c>
      <c r="H133" s="27">
        <f t="shared" si="14"/>
        <v>8.4434055975329395E-2</v>
      </c>
      <c r="I133" s="25">
        <v>7547</v>
      </c>
      <c r="J133" s="25">
        <v>7780</v>
      </c>
      <c r="K133" s="27">
        <f t="shared" si="17"/>
        <v>3.0406204887568976E-2</v>
      </c>
      <c r="L133" s="25">
        <v>10396</v>
      </c>
      <c r="M133" s="25">
        <v>10880</v>
      </c>
      <c r="N133" s="27">
        <f t="shared" si="18"/>
        <v>4.5505124648552664E-2</v>
      </c>
      <c r="O133" s="28">
        <v>45.23</v>
      </c>
      <c r="P133" s="28">
        <v>49.81</v>
      </c>
      <c r="Q133" s="27">
        <f t="shared" si="19"/>
        <v>9.6455183595440433E-2</v>
      </c>
      <c r="R133" s="45">
        <v>9.0231522459255356</v>
      </c>
      <c r="S133" s="45">
        <v>13.166195372750643</v>
      </c>
      <c r="T133" s="46">
        <v>0.37785884215985988</v>
      </c>
      <c r="U133" s="45">
        <v>18.945555983070413</v>
      </c>
      <c r="V133" s="45">
        <v>23.606985294117646</v>
      </c>
      <c r="W133" s="46">
        <v>0.21997326401564204</v>
      </c>
      <c r="X133" s="68">
        <v>128.86026999999999</v>
      </c>
      <c r="Y133" s="68">
        <v>154.411</v>
      </c>
      <c r="Z133" s="51">
        <v>0.18088923957076974</v>
      </c>
      <c r="AA133" s="68">
        <v>68.097730000000013</v>
      </c>
      <c r="AB133" s="68">
        <v>102.43299999999999</v>
      </c>
      <c r="AC133" s="51">
        <v>0.40826504704742889</v>
      </c>
      <c r="AD133" s="68">
        <v>196.958</v>
      </c>
      <c r="AE133" s="68">
        <v>256.84399999999999</v>
      </c>
      <c r="AF133" s="51">
        <v>0.26547838866419488</v>
      </c>
      <c r="AH133" s="46"/>
    </row>
    <row r="134" spans="1:125" x14ac:dyDescent="0.25">
      <c r="A134" s="22">
        <v>131</v>
      </c>
      <c r="B134" s="22">
        <v>20</v>
      </c>
      <c r="C134" s="22" t="s">
        <v>481</v>
      </c>
      <c r="D134" s="32" t="s">
        <v>188</v>
      </c>
      <c r="E134" s="32">
        <v>3</v>
      </c>
      <c r="F134" s="30">
        <v>4080</v>
      </c>
      <c r="G134" s="25">
        <v>4590</v>
      </c>
      <c r="H134" s="27">
        <f t="shared" si="14"/>
        <v>0.11778303565638346</v>
      </c>
      <c r="I134" s="30">
        <v>6160</v>
      </c>
      <c r="J134" s="25">
        <v>6920</v>
      </c>
      <c r="K134" s="27">
        <f t="shared" si="17"/>
        <v>0.11633899208414977</v>
      </c>
      <c r="L134" s="30">
        <v>10240</v>
      </c>
      <c r="M134" s="25">
        <v>11510</v>
      </c>
      <c r="N134" s="27">
        <f t="shared" si="18"/>
        <v>0.11691460312242954</v>
      </c>
      <c r="O134" s="31">
        <v>28.7</v>
      </c>
      <c r="P134" s="28">
        <v>37.5</v>
      </c>
      <c r="Q134" s="27">
        <f t="shared" si="19"/>
        <v>0.26744381021078967</v>
      </c>
      <c r="R134" s="71">
        <v>46.2</v>
      </c>
      <c r="S134" s="45">
        <v>60.3</v>
      </c>
      <c r="T134" s="46">
        <v>0.26635230564544643</v>
      </c>
      <c r="U134" s="71">
        <v>39.35546875</v>
      </c>
      <c r="V134" s="45">
        <v>51.346655082536927</v>
      </c>
      <c r="W134" s="46">
        <v>0.2659648523369858</v>
      </c>
      <c r="X134" s="72">
        <v>117.8</v>
      </c>
      <c r="Y134" s="72">
        <v>172.6</v>
      </c>
      <c r="Z134" s="56">
        <v>0.38198850743184121</v>
      </c>
      <c r="AA134" s="72">
        <v>285</v>
      </c>
      <c r="AB134" s="72">
        <v>419</v>
      </c>
      <c r="AC134" s="56">
        <v>0.38538173965348715</v>
      </c>
      <c r="AD134" s="72">
        <v>403</v>
      </c>
      <c r="AE134" s="72">
        <v>591</v>
      </c>
      <c r="AF134" s="56">
        <v>0.38287945545941521</v>
      </c>
      <c r="AG134" s="73"/>
      <c r="AH134" s="46"/>
    </row>
    <row r="135" spans="1:125" x14ac:dyDescent="0.25">
      <c r="A135" s="22">
        <v>132</v>
      </c>
      <c r="B135" s="22">
        <v>21</v>
      </c>
      <c r="C135" s="22" t="s">
        <v>482</v>
      </c>
      <c r="D135" s="22" t="s">
        <v>9</v>
      </c>
      <c r="E135" s="22">
        <v>4</v>
      </c>
      <c r="F135" s="25">
        <v>3040</v>
      </c>
      <c r="G135" s="25">
        <v>3200</v>
      </c>
      <c r="H135" s="27">
        <f t="shared" si="14"/>
        <v>5.1293294387550481E-2</v>
      </c>
      <c r="I135" s="25"/>
      <c r="J135" s="25"/>
      <c r="K135" s="27"/>
      <c r="L135" s="25"/>
      <c r="M135" s="25"/>
      <c r="N135" s="27"/>
      <c r="O135" s="28">
        <v>11.4</v>
      </c>
      <c r="P135" s="28">
        <v>26</v>
      </c>
      <c r="Q135" s="27">
        <f t="shared" si="19"/>
        <v>0.82448318262103226</v>
      </c>
      <c r="R135" s="45"/>
      <c r="S135" s="45"/>
      <c r="T135" s="46"/>
      <c r="U135" s="45"/>
      <c r="V135" s="45"/>
      <c r="W135" s="46"/>
      <c r="X135" s="68">
        <v>34.655999999999999</v>
      </c>
      <c r="Y135" s="68">
        <v>83.2</v>
      </c>
      <c r="Z135" s="51">
        <v>0.87577647700858285</v>
      </c>
      <c r="AH135" s="46"/>
    </row>
    <row r="136" spans="1:125" x14ac:dyDescent="0.25">
      <c r="A136" s="22">
        <v>133</v>
      </c>
      <c r="B136" s="22">
        <v>21</v>
      </c>
      <c r="C136" s="22" t="s">
        <v>482</v>
      </c>
      <c r="D136" s="22" t="s">
        <v>9</v>
      </c>
      <c r="E136" s="22">
        <v>4</v>
      </c>
      <c r="F136" s="25">
        <v>3640</v>
      </c>
      <c r="G136" s="25">
        <v>3710</v>
      </c>
      <c r="H136" s="27">
        <f t="shared" si="14"/>
        <v>1.9048194970694411E-2</v>
      </c>
      <c r="I136" s="25"/>
      <c r="J136" s="25"/>
      <c r="K136" s="27"/>
      <c r="L136" s="25"/>
      <c r="M136" s="25"/>
      <c r="N136" s="27"/>
      <c r="O136" s="28">
        <v>12.2</v>
      </c>
      <c r="P136" s="28">
        <v>23.4</v>
      </c>
      <c r="Q136" s="27">
        <f t="shared" si="19"/>
        <v>0.65130007062444484</v>
      </c>
      <c r="R136" s="45"/>
      <c r="S136" s="45"/>
      <c r="T136" s="46"/>
      <c r="U136" s="45"/>
      <c r="V136" s="45"/>
      <c r="W136" s="46"/>
      <c r="X136" s="68">
        <v>44.408000000000001</v>
      </c>
      <c r="Y136" s="68">
        <v>86.813999999999993</v>
      </c>
      <c r="Z136" s="51">
        <v>0.67034826559513927</v>
      </c>
      <c r="AH136" s="46"/>
    </row>
    <row r="137" spans="1:125" s="69" customFormat="1" x14ac:dyDescent="0.25">
      <c r="A137" s="22">
        <v>134</v>
      </c>
      <c r="B137" s="22">
        <v>21</v>
      </c>
      <c r="C137" s="22" t="s">
        <v>482</v>
      </c>
      <c r="D137" s="22" t="s">
        <v>9</v>
      </c>
      <c r="E137" s="22">
        <v>4</v>
      </c>
      <c r="F137" s="25">
        <v>2880</v>
      </c>
      <c r="G137" s="25">
        <v>3110</v>
      </c>
      <c r="H137" s="27">
        <f t="shared" si="14"/>
        <v>7.6832432043288254E-2</v>
      </c>
      <c r="I137" s="25"/>
      <c r="J137" s="25"/>
      <c r="K137" s="27"/>
      <c r="L137" s="25"/>
      <c r="M137" s="25"/>
      <c r="N137" s="27"/>
      <c r="O137" s="28">
        <v>10.9</v>
      </c>
      <c r="P137" s="28">
        <v>20.3</v>
      </c>
      <c r="Q137" s="27">
        <f t="shared" si="19"/>
        <v>0.62185809681264359</v>
      </c>
      <c r="R137" s="45"/>
      <c r="S137" s="45"/>
      <c r="T137" s="46"/>
      <c r="U137" s="45"/>
      <c r="V137" s="45"/>
      <c r="W137" s="46"/>
      <c r="X137" s="68">
        <v>31.391999999999999</v>
      </c>
      <c r="Y137" s="68">
        <v>63.133000000000003</v>
      </c>
      <c r="Z137" s="51">
        <v>0.69869052885593197</v>
      </c>
      <c r="AA137" s="68"/>
      <c r="AB137" s="68"/>
      <c r="AC137" s="51"/>
      <c r="AD137" s="68"/>
      <c r="AE137" s="68"/>
      <c r="AF137" s="51"/>
      <c r="AG137" s="60"/>
      <c r="AH137" s="46"/>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c r="CA137" s="60"/>
      <c r="CB137" s="60"/>
      <c r="CC137" s="60"/>
      <c r="CD137" s="60"/>
      <c r="CE137" s="60"/>
      <c r="CF137" s="60"/>
      <c r="CG137" s="60"/>
      <c r="CH137" s="60"/>
      <c r="CI137" s="60"/>
      <c r="CJ137" s="60"/>
      <c r="CK137" s="60"/>
      <c r="CL137" s="60"/>
      <c r="CM137" s="60"/>
      <c r="CN137" s="60"/>
      <c r="CO137" s="60"/>
      <c r="CP137" s="60"/>
      <c r="CQ137" s="60"/>
      <c r="CR137" s="60"/>
      <c r="CS137" s="60"/>
      <c r="CT137" s="60"/>
      <c r="CU137" s="60"/>
      <c r="CV137" s="60"/>
      <c r="CW137" s="60"/>
      <c r="CX137" s="60"/>
      <c r="CY137" s="60"/>
      <c r="CZ137" s="60"/>
      <c r="DA137" s="60"/>
      <c r="DB137" s="60"/>
      <c r="DC137" s="60"/>
      <c r="DD137" s="60"/>
      <c r="DE137" s="60"/>
      <c r="DF137" s="60"/>
      <c r="DG137" s="60"/>
      <c r="DH137" s="60"/>
      <c r="DI137" s="60"/>
      <c r="DJ137" s="60"/>
      <c r="DK137" s="60"/>
      <c r="DL137" s="60"/>
      <c r="DM137" s="60"/>
      <c r="DN137" s="60"/>
      <c r="DO137" s="60"/>
      <c r="DP137" s="60"/>
      <c r="DQ137" s="60"/>
      <c r="DR137" s="60"/>
      <c r="DS137" s="60"/>
      <c r="DT137" s="60"/>
      <c r="DU137" s="60"/>
    </row>
    <row r="138" spans="1:125" x14ac:dyDescent="0.25">
      <c r="A138" s="22">
        <v>135</v>
      </c>
      <c r="B138" s="22">
        <v>21</v>
      </c>
      <c r="C138" s="22" t="s">
        <v>482</v>
      </c>
      <c r="D138" s="22" t="s">
        <v>9</v>
      </c>
      <c r="E138" s="22">
        <v>4</v>
      </c>
      <c r="F138" s="25">
        <v>2200</v>
      </c>
      <c r="G138" s="25">
        <v>2220</v>
      </c>
      <c r="H138" s="27">
        <f t="shared" si="14"/>
        <v>9.0498355199178562E-3</v>
      </c>
      <c r="I138" s="25"/>
      <c r="J138" s="25"/>
      <c r="K138" s="27"/>
      <c r="L138" s="25"/>
      <c r="M138" s="25"/>
      <c r="N138" s="27"/>
      <c r="O138" s="28">
        <v>20.5</v>
      </c>
      <c r="P138" s="28">
        <v>26.8</v>
      </c>
      <c r="Q138" s="27">
        <f t="shared" si="19"/>
        <v>0.26797700137244856</v>
      </c>
      <c r="R138" s="45"/>
      <c r="S138" s="45"/>
      <c r="T138" s="46"/>
      <c r="U138" s="45"/>
      <c r="V138" s="45"/>
      <c r="W138" s="46"/>
      <c r="X138" s="68">
        <v>45.1</v>
      </c>
      <c r="Y138" s="68">
        <v>59.496000000000002</v>
      </c>
      <c r="Z138" s="51">
        <v>0.27702683689236635</v>
      </c>
      <c r="AH138" s="46"/>
    </row>
    <row r="139" spans="1:125" x14ac:dyDescent="0.25">
      <c r="A139" s="22">
        <v>136</v>
      </c>
      <c r="B139" s="22">
        <v>21</v>
      </c>
      <c r="C139" s="22" t="s">
        <v>482</v>
      </c>
      <c r="D139" s="22" t="s">
        <v>9</v>
      </c>
      <c r="E139" s="22">
        <v>4</v>
      </c>
      <c r="F139" s="25">
        <v>2270</v>
      </c>
      <c r="G139" s="25">
        <v>2290</v>
      </c>
      <c r="H139" s="27">
        <f t="shared" si="14"/>
        <v>8.7719860728370409E-3</v>
      </c>
      <c r="I139" s="25"/>
      <c r="J139" s="25"/>
      <c r="K139" s="27"/>
      <c r="L139" s="25"/>
      <c r="M139" s="25"/>
      <c r="N139" s="27"/>
      <c r="O139" s="28">
        <v>19.899999999999999</v>
      </c>
      <c r="P139" s="28">
        <v>24.5</v>
      </c>
      <c r="Q139" s="27">
        <f t="shared" si="19"/>
        <v>0.20795338582023468</v>
      </c>
      <c r="R139" s="45"/>
      <c r="S139" s="45"/>
      <c r="T139" s="46"/>
      <c r="U139" s="45"/>
      <c r="V139" s="45"/>
      <c r="W139" s="46"/>
      <c r="X139" s="68">
        <v>45.173000000000002</v>
      </c>
      <c r="Y139" s="68">
        <v>56.104999999999997</v>
      </c>
      <c r="Z139" s="51">
        <v>0.21672537189307142</v>
      </c>
      <c r="AH139" s="46"/>
    </row>
    <row r="140" spans="1:125" s="69" customFormat="1" x14ac:dyDescent="0.25">
      <c r="A140" s="22">
        <v>137</v>
      </c>
      <c r="B140" s="22">
        <v>21</v>
      </c>
      <c r="C140" s="22" t="s">
        <v>482</v>
      </c>
      <c r="D140" s="22" t="s">
        <v>9</v>
      </c>
      <c r="E140" s="22">
        <v>4</v>
      </c>
      <c r="F140" s="25">
        <v>2880</v>
      </c>
      <c r="G140" s="25">
        <v>3310</v>
      </c>
      <c r="H140" s="27">
        <f t="shared" si="14"/>
        <v>0.13915789524111699</v>
      </c>
      <c r="I140" s="25"/>
      <c r="J140" s="25"/>
      <c r="K140" s="27"/>
      <c r="L140" s="25"/>
      <c r="M140" s="25"/>
      <c r="N140" s="27"/>
      <c r="O140" s="28">
        <v>10.9</v>
      </c>
      <c r="P140" s="28">
        <v>21</v>
      </c>
      <c r="Q140" s="27">
        <f t="shared" si="19"/>
        <v>0.65575964848832502</v>
      </c>
      <c r="R140" s="45"/>
      <c r="S140" s="45"/>
      <c r="T140" s="46"/>
      <c r="U140" s="45"/>
      <c r="V140" s="45"/>
      <c r="W140" s="46"/>
      <c r="X140" s="68">
        <v>31.391999999999999</v>
      </c>
      <c r="Y140" s="68">
        <v>69.510000000000005</v>
      </c>
      <c r="Z140" s="51">
        <v>0.79491754372944201</v>
      </c>
      <c r="AA140" s="68"/>
      <c r="AB140" s="68"/>
      <c r="AC140" s="51"/>
      <c r="AD140" s="68"/>
      <c r="AE140" s="68"/>
      <c r="AF140" s="51"/>
      <c r="AG140" s="60"/>
      <c r="AH140" s="46"/>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c r="CA140" s="60"/>
      <c r="CB140" s="60"/>
      <c r="CC140" s="60"/>
      <c r="CD140" s="60"/>
      <c r="CE140" s="60"/>
      <c r="CF140" s="60"/>
      <c r="CG140" s="60"/>
      <c r="CH140" s="60"/>
      <c r="CI140" s="60"/>
      <c r="CJ140" s="60"/>
      <c r="CK140" s="60"/>
      <c r="CL140" s="60"/>
      <c r="CM140" s="60"/>
      <c r="CN140" s="60"/>
      <c r="CO140" s="60"/>
      <c r="CP140" s="60"/>
      <c r="CQ140" s="60"/>
      <c r="CR140" s="60"/>
      <c r="CS140" s="60"/>
      <c r="CT140" s="60"/>
      <c r="CU140" s="60"/>
      <c r="CV140" s="60"/>
      <c r="CW140" s="60"/>
      <c r="CX140" s="60"/>
      <c r="CY140" s="60"/>
      <c r="CZ140" s="60"/>
      <c r="DA140" s="60"/>
      <c r="DB140" s="60"/>
      <c r="DC140" s="60"/>
      <c r="DD140" s="60"/>
      <c r="DE140" s="60"/>
      <c r="DF140" s="60"/>
      <c r="DG140" s="60"/>
      <c r="DH140" s="60"/>
      <c r="DI140" s="60"/>
      <c r="DJ140" s="60"/>
      <c r="DK140" s="60"/>
      <c r="DL140" s="60"/>
      <c r="DM140" s="60"/>
      <c r="DN140" s="60"/>
      <c r="DO140" s="60"/>
      <c r="DP140" s="60"/>
      <c r="DQ140" s="60"/>
      <c r="DR140" s="60"/>
      <c r="DS140" s="60"/>
      <c r="DT140" s="60"/>
      <c r="DU140" s="60"/>
    </row>
    <row r="141" spans="1:125" x14ac:dyDescent="0.25">
      <c r="A141" s="22">
        <v>138</v>
      </c>
      <c r="B141" s="22">
        <v>21</v>
      </c>
      <c r="C141" s="22" t="s">
        <v>482</v>
      </c>
      <c r="D141" s="22" t="s">
        <v>9</v>
      </c>
      <c r="E141" s="22">
        <v>4</v>
      </c>
      <c r="F141" s="25">
        <v>2200</v>
      </c>
      <c r="G141" s="25">
        <v>2270</v>
      </c>
      <c r="H141" s="27">
        <f t="shared" si="14"/>
        <v>3.1322471129041067E-2</v>
      </c>
      <c r="I141" s="25"/>
      <c r="J141" s="25"/>
      <c r="K141" s="27"/>
      <c r="L141" s="25"/>
      <c r="M141" s="25"/>
      <c r="N141" s="27"/>
      <c r="O141" s="28">
        <v>20.5</v>
      </c>
      <c r="P141" s="28">
        <v>30.3</v>
      </c>
      <c r="Q141" s="27">
        <f t="shared" si="19"/>
        <v>0.39072282637096095</v>
      </c>
      <c r="R141" s="45"/>
      <c r="S141" s="45"/>
      <c r="T141" s="46"/>
      <c r="U141" s="45"/>
      <c r="V141" s="45"/>
      <c r="W141" s="46"/>
      <c r="X141" s="68">
        <v>45.1</v>
      </c>
      <c r="Y141" s="68">
        <v>68.781000000000006</v>
      </c>
      <c r="Z141" s="51">
        <v>0.42204529750000214</v>
      </c>
      <c r="AH141" s="46"/>
    </row>
    <row r="142" spans="1:125" s="74" customFormat="1" ht="13.8" thickBot="1" x14ac:dyDescent="0.3">
      <c r="A142" s="22">
        <v>139</v>
      </c>
      <c r="B142" s="22">
        <v>21</v>
      </c>
      <c r="C142" s="22" t="s">
        <v>482</v>
      </c>
      <c r="D142" s="22" t="s">
        <v>9</v>
      </c>
      <c r="E142" s="22">
        <v>4</v>
      </c>
      <c r="F142" s="25">
        <v>2270</v>
      </c>
      <c r="G142" s="25">
        <v>2240</v>
      </c>
      <c r="H142" s="27">
        <f t="shared" si="14"/>
        <v>-1.3303965626362815E-2</v>
      </c>
      <c r="I142" s="25"/>
      <c r="J142" s="25"/>
      <c r="K142" s="27"/>
      <c r="L142" s="25"/>
      <c r="M142" s="25"/>
      <c r="N142" s="27"/>
      <c r="O142" s="28">
        <v>19.899999999999999</v>
      </c>
      <c r="P142" s="28">
        <v>33.299999999999997</v>
      </c>
      <c r="Q142" s="27">
        <f t="shared" si="19"/>
        <v>0.51483766525595143</v>
      </c>
      <c r="R142" s="45"/>
      <c r="S142" s="45"/>
      <c r="T142" s="46"/>
      <c r="U142" s="45"/>
      <c r="V142" s="45"/>
      <c r="W142" s="46"/>
      <c r="X142" s="68">
        <v>45.173000000000002</v>
      </c>
      <c r="Y142" s="68">
        <v>74.591999999999999</v>
      </c>
      <c r="Z142" s="51">
        <v>0.50153369962958849</v>
      </c>
      <c r="AA142" s="68"/>
      <c r="AB142" s="68"/>
      <c r="AC142" s="51"/>
      <c r="AD142" s="68"/>
      <c r="AE142" s="68"/>
      <c r="AF142" s="51"/>
      <c r="AG142" s="60"/>
      <c r="AH142" s="46"/>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c r="CA142" s="60"/>
      <c r="CB142" s="60"/>
      <c r="CC142" s="60"/>
      <c r="CD142" s="60"/>
      <c r="CE142" s="60"/>
      <c r="CF142" s="60"/>
      <c r="CG142" s="60"/>
      <c r="CH142" s="60"/>
      <c r="CI142" s="60"/>
      <c r="CJ142" s="60"/>
      <c r="CK142" s="60"/>
      <c r="CL142" s="60"/>
      <c r="CM142" s="60"/>
      <c r="CN142" s="60"/>
      <c r="CO142" s="60"/>
      <c r="CP142" s="60"/>
      <c r="CQ142" s="60"/>
      <c r="CR142" s="60"/>
      <c r="CS142" s="60"/>
      <c r="CT142" s="60"/>
      <c r="CU142" s="60"/>
      <c r="CV142" s="60"/>
      <c r="CW142" s="60"/>
      <c r="CX142" s="60"/>
      <c r="CY142" s="60"/>
      <c r="CZ142" s="60"/>
      <c r="DA142" s="60"/>
      <c r="DB142" s="60"/>
      <c r="DC142" s="60"/>
      <c r="DD142" s="60"/>
      <c r="DE142" s="60"/>
      <c r="DF142" s="60"/>
      <c r="DG142" s="60"/>
      <c r="DH142" s="60"/>
      <c r="DI142" s="60"/>
      <c r="DJ142" s="60"/>
      <c r="DK142" s="60"/>
      <c r="DL142" s="60"/>
      <c r="DM142" s="60"/>
      <c r="DN142" s="60"/>
      <c r="DO142" s="60"/>
      <c r="DP142" s="60"/>
      <c r="DQ142" s="60"/>
      <c r="DR142" s="60"/>
      <c r="DS142" s="60"/>
      <c r="DT142" s="60"/>
      <c r="DU142" s="60"/>
    </row>
    <row r="143" spans="1:125" x14ac:dyDescent="0.25">
      <c r="A143" s="22">
        <v>140</v>
      </c>
      <c r="B143" s="22">
        <v>22</v>
      </c>
      <c r="C143" s="22" t="s">
        <v>503</v>
      </c>
      <c r="D143" s="22" t="s">
        <v>2</v>
      </c>
      <c r="E143" s="22">
        <v>3</v>
      </c>
      <c r="F143" s="25"/>
      <c r="G143" s="25"/>
      <c r="H143" s="27"/>
      <c r="I143" s="25"/>
      <c r="J143" s="25"/>
      <c r="K143" s="27"/>
      <c r="L143" s="25"/>
      <c r="M143" s="25"/>
      <c r="N143" s="27"/>
      <c r="O143" s="28">
        <v>25</v>
      </c>
      <c r="P143" s="28">
        <v>36.1</v>
      </c>
      <c r="Q143" s="27">
        <f t="shared" si="19"/>
        <v>0.36741704047063445</v>
      </c>
      <c r="R143" s="45">
        <v>22.1</v>
      </c>
      <c r="S143" s="45">
        <v>35</v>
      </c>
      <c r="T143" s="46">
        <v>0.45977045296570651</v>
      </c>
      <c r="U143" s="45"/>
      <c r="V143" s="45"/>
      <c r="W143" s="46"/>
      <c r="AH143" s="46"/>
    </row>
    <row r="144" spans="1:125" x14ac:dyDescent="0.25">
      <c r="A144" s="22">
        <v>141</v>
      </c>
      <c r="B144" s="22">
        <v>22</v>
      </c>
      <c r="C144" s="22" t="s">
        <v>503</v>
      </c>
      <c r="D144" s="22" t="s">
        <v>2</v>
      </c>
      <c r="E144" s="22">
        <v>3</v>
      </c>
      <c r="F144" s="25"/>
      <c r="G144" s="25"/>
      <c r="H144" s="27"/>
      <c r="I144" s="25"/>
      <c r="J144" s="25"/>
      <c r="K144" s="27"/>
      <c r="L144" s="25"/>
      <c r="M144" s="25"/>
      <c r="N144" s="27"/>
      <c r="O144" s="28">
        <v>25.9</v>
      </c>
      <c r="P144" s="28">
        <v>37.4</v>
      </c>
      <c r="Q144" s="27">
        <f t="shared" si="19"/>
        <v>0.36742773571499421</v>
      </c>
      <c r="R144" s="45">
        <v>22.7</v>
      </c>
      <c r="S144" s="45">
        <v>33.5</v>
      </c>
      <c r="T144" s="46">
        <v>0.38918051434366385</v>
      </c>
      <c r="U144" s="45"/>
      <c r="V144" s="45"/>
      <c r="W144" s="46"/>
      <c r="AH144" s="46"/>
    </row>
    <row r="145" spans="1:125" x14ac:dyDescent="0.25">
      <c r="A145" s="22">
        <v>142</v>
      </c>
      <c r="B145" s="22">
        <v>23</v>
      </c>
      <c r="C145" s="22" t="s">
        <v>504</v>
      </c>
      <c r="D145" s="22" t="s">
        <v>2</v>
      </c>
      <c r="E145" s="22">
        <v>3</v>
      </c>
      <c r="F145" s="25">
        <v>3920</v>
      </c>
      <c r="G145" s="25">
        <v>4070</v>
      </c>
      <c r="H145" s="27">
        <f t="shared" ref="H145:H156" si="20">LN(G145/F145)</f>
        <v>3.755134565213241E-2</v>
      </c>
      <c r="I145" s="25">
        <v>5750</v>
      </c>
      <c r="J145" s="25">
        <v>6020</v>
      </c>
      <c r="K145" s="27">
        <f t="shared" ref="K145:K156" si="21">LN(J145/I145)</f>
        <v>4.5887404511470511E-2</v>
      </c>
      <c r="L145" s="25">
        <v>9670</v>
      </c>
      <c r="M145" s="25">
        <v>10090</v>
      </c>
      <c r="N145" s="27">
        <f t="shared" ref="N145:N156" si="22">LN(M145/L145)</f>
        <v>4.2516524900314684E-2</v>
      </c>
      <c r="O145" s="28">
        <v>31.19</v>
      </c>
      <c r="P145" s="28">
        <v>32.67</v>
      </c>
      <c r="Q145" s="27">
        <f t="shared" si="19"/>
        <v>4.6359694993266976E-2</v>
      </c>
      <c r="R145" s="45">
        <v>18.149999999999999</v>
      </c>
      <c r="S145" s="45">
        <v>20</v>
      </c>
      <c r="T145" s="46">
        <v>9.706171284313124E-2</v>
      </c>
      <c r="U145" s="45">
        <v>23.435367114788004</v>
      </c>
      <c r="V145" s="45">
        <v>25.110009910802773</v>
      </c>
      <c r="W145" s="46">
        <v>6.9020271377649128E-2</v>
      </c>
      <c r="X145" s="68">
        <v>122.26480000000001</v>
      </c>
      <c r="Y145" s="68">
        <v>132.96689999999998</v>
      </c>
      <c r="Z145" s="51">
        <v>8.3911040645399212E-2</v>
      </c>
      <c r="AA145" s="68">
        <v>104.36249999999998</v>
      </c>
      <c r="AB145" s="68">
        <v>120.4</v>
      </c>
      <c r="AC145" s="51">
        <v>0.14294911735460197</v>
      </c>
      <c r="AD145" s="68">
        <v>226.62</v>
      </c>
      <c r="AE145" s="68">
        <v>253.36</v>
      </c>
      <c r="AF145" s="51">
        <v>0.11153679627796385</v>
      </c>
      <c r="AH145" s="46"/>
    </row>
    <row r="146" spans="1:125" x14ac:dyDescent="0.25">
      <c r="A146" s="22">
        <v>143</v>
      </c>
      <c r="B146" s="22">
        <v>23</v>
      </c>
      <c r="C146" s="22" t="s">
        <v>504</v>
      </c>
      <c r="D146" s="22" t="s">
        <v>2</v>
      </c>
      <c r="E146" s="22">
        <v>3</v>
      </c>
      <c r="F146" s="25">
        <v>3920</v>
      </c>
      <c r="G146" s="25">
        <v>4180</v>
      </c>
      <c r="H146" s="27">
        <f t="shared" si="20"/>
        <v>6.4219592734293798E-2</v>
      </c>
      <c r="I146" s="25">
        <v>5750</v>
      </c>
      <c r="J146" s="25">
        <v>6150</v>
      </c>
      <c r="K146" s="27">
        <f t="shared" si="21"/>
        <v>6.725222700916747E-2</v>
      </c>
      <c r="L146" s="25">
        <v>9670</v>
      </c>
      <c r="M146" s="25">
        <v>10330</v>
      </c>
      <c r="N146" s="27">
        <f t="shared" si="22"/>
        <v>6.6023973666344313E-2</v>
      </c>
      <c r="O146" s="28">
        <v>31.19</v>
      </c>
      <c r="P146" s="28">
        <v>33.01</v>
      </c>
      <c r="Q146" s="27">
        <f t="shared" si="19"/>
        <v>5.6713015245389693E-2</v>
      </c>
      <c r="R146" s="45">
        <v>18.149999999999999</v>
      </c>
      <c r="S146" s="45">
        <v>20.21</v>
      </c>
      <c r="T146" s="46">
        <v>0.10750697070466997</v>
      </c>
      <c r="U146" s="45">
        <v>23.435367114788004</v>
      </c>
      <c r="V146" s="45">
        <v>25.398838334946756</v>
      </c>
      <c r="W146" s="46">
        <v>8.045714164678755E-2</v>
      </c>
      <c r="X146" s="68">
        <v>122.26480000000001</v>
      </c>
      <c r="Y146" s="68">
        <v>137.98179999999999</v>
      </c>
      <c r="Z146" s="51">
        <v>0.12093260797968336</v>
      </c>
      <c r="AA146" s="68">
        <v>104.36249999999998</v>
      </c>
      <c r="AB146" s="68">
        <v>124.2915</v>
      </c>
      <c r="AC146" s="51">
        <v>0.17475919771383741</v>
      </c>
      <c r="AD146" s="68">
        <v>226.62</v>
      </c>
      <c r="AE146" s="68">
        <v>262.37</v>
      </c>
      <c r="AF146" s="51">
        <v>0.14648111531313179</v>
      </c>
      <c r="AH146" s="46"/>
    </row>
    <row r="147" spans="1:125" x14ac:dyDescent="0.25">
      <c r="A147" s="22">
        <v>144</v>
      </c>
      <c r="B147" s="22">
        <v>23</v>
      </c>
      <c r="C147" s="22" t="s">
        <v>504</v>
      </c>
      <c r="D147" s="22" t="s">
        <v>2</v>
      </c>
      <c r="E147" s="22">
        <v>3</v>
      </c>
      <c r="F147" s="25">
        <v>3920</v>
      </c>
      <c r="G147" s="25">
        <v>4310</v>
      </c>
      <c r="H147" s="27">
        <f t="shared" si="20"/>
        <v>9.484625031328528E-2</v>
      </c>
      <c r="I147" s="25">
        <v>5750</v>
      </c>
      <c r="J147" s="25">
        <v>6470</v>
      </c>
      <c r="K147" s="27">
        <f t="shared" si="21"/>
        <v>0.11797625370355004</v>
      </c>
      <c r="L147" s="25">
        <v>9670</v>
      </c>
      <c r="M147" s="25">
        <v>10780</v>
      </c>
      <c r="N147" s="27">
        <f t="shared" si="22"/>
        <v>0.10866425601564808</v>
      </c>
      <c r="O147" s="28">
        <v>31.19</v>
      </c>
      <c r="P147" s="28">
        <v>33.32</v>
      </c>
      <c r="Q147" s="27">
        <f t="shared" si="19"/>
        <v>6.6060286678929964E-2</v>
      </c>
      <c r="R147" s="45">
        <v>18.149999999999999</v>
      </c>
      <c r="S147" s="45">
        <v>20.41</v>
      </c>
      <c r="T147" s="46">
        <v>0.11735441611089366</v>
      </c>
      <c r="U147" s="45">
        <v>23.435367114788004</v>
      </c>
      <c r="V147" s="45">
        <v>25.571428571428573</v>
      </c>
      <c r="W147" s="46">
        <v>8.7229360298224159E-2</v>
      </c>
      <c r="X147" s="68">
        <v>122.26480000000001</v>
      </c>
      <c r="Y147" s="68">
        <v>143.60920000000002</v>
      </c>
      <c r="Z147" s="51">
        <v>0.16090653699221527</v>
      </c>
      <c r="AA147" s="68">
        <v>104.36249999999998</v>
      </c>
      <c r="AB147" s="68">
        <v>132.05270000000002</v>
      </c>
      <c r="AC147" s="51">
        <v>0.23533066981444398</v>
      </c>
      <c r="AD147" s="68">
        <v>226.62</v>
      </c>
      <c r="AE147" s="68">
        <v>275.66000000000003</v>
      </c>
      <c r="AF147" s="51">
        <v>0.19589361631387239</v>
      </c>
      <c r="AH147" s="46"/>
    </row>
    <row r="148" spans="1:125" s="69" customFormat="1" x14ac:dyDescent="0.25">
      <c r="A148" s="22">
        <v>145</v>
      </c>
      <c r="B148" s="22">
        <v>23</v>
      </c>
      <c r="C148" s="22" t="s">
        <v>504</v>
      </c>
      <c r="D148" s="22" t="s">
        <v>2</v>
      </c>
      <c r="E148" s="22">
        <v>3</v>
      </c>
      <c r="F148" s="25">
        <v>3920</v>
      </c>
      <c r="G148" s="25">
        <v>4510</v>
      </c>
      <c r="H148" s="27">
        <f t="shared" si="20"/>
        <v>0.1402054997122158</v>
      </c>
      <c r="I148" s="25">
        <v>5750</v>
      </c>
      <c r="J148" s="25">
        <v>6840</v>
      </c>
      <c r="K148" s="27">
        <f t="shared" si="21"/>
        <v>0.17358787682519997</v>
      </c>
      <c r="L148" s="25">
        <v>9670</v>
      </c>
      <c r="M148" s="25">
        <v>11350</v>
      </c>
      <c r="N148" s="27">
        <f t="shared" si="22"/>
        <v>0.16018943446220874</v>
      </c>
      <c r="O148" s="28">
        <v>31.19</v>
      </c>
      <c r="P148" s="28">
        <v>35.119999999999997</v>
      </c>
      <c r="Q148" s="27">
        <f t="shared" si="19"/>
        <v>0.11867323814720382</v>
      </c>
      <c r="R148" s="45">
        <v>18.149999999999999</v>
      </c>
      <c r="S148" s="45">
        <v>21.16</v>
      </c>
      <c r="T148" s="46">
        <v>0.15344204627923894</v>
      </c>
      <c r="U148" s="45">
        <v>23.435367114788004</v>
      </c>
      <c r="V148" s="45">
        <v>26.706607929515418</v>
      </c>
      <c r="W148" s="46">
        <v>0.13066472629571604</v>
      </c>
      <c r="X148" s="68">
        <v>122.26480000000001</v>
      </c>
      <c r="Y148" s="68">
        <v>158.39119999999997</v>
      </c>
      <c r="Z148" s="51">
        <v>0.25887873785941951</v>
      </c>
      <c r="AA148" s="68">
        <v>104.36249999999998</v>
      </c>
      <c r="AB148" s="68">
        <v>144.73439999999999</v>
      </c>
      <c r="AC148" s="51">
        <v>0.32702992310443907</v>
      </c>
      <c r="AD148" s="68">
        <v>226.62</v>
      </c>
      <c r="AE148" s="68">
        <v>303.12</v>
      </c>
      <c r="AF148" s="51">
        <v>0.29085416075792481</v>
      </c>
      <c r="AG148" s="60"/>
      <c r="AH148" s="46"/>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c r="CA148" s="60"/>
      <c r="CB148" s="60"/>
      <c r="CC148" s="60"/>
      <c r="CD148" s="60"/>
      <c r="CE148" s="60"/>
      <c r="CF148" s="60"/>
      <c r="CG148" s="60"/>
      <c r="CH148" s="60"/>
      <c r="CI148" s="60"/>
      <c r="CJ148" s="60"/>
      <c r="CK148" s="60"/>
      <c r="CL148" s="60"/>
      <c r="CM148" s="60"/>
      <c r="CN148" s="60"/>
      <c r="CO148" s="60"/>
      <c r="CP148" s="60"/>
      <c r="CQ148" s="60"/>
      <c r="CR148" s="60"/>
      <c r="CS148" s="60"/>
      <c r="CT148" s="60"/>
      <c r="CU148" s="60"/>
      <c r="CV148" s="60"/>
      <c r="CW148" s="60"/>
      <c r="CX148" s="60"/>
      <c r="CY148" s="60"/>
      <c r="CZ148" s="60"/>
      <c r="DA148" s="60"/>
      <c r="DB148" s="60"/>
      <c r="DC148" s="60"/>
      <c r="DD148" s="60"/>
      <c r="DE148" s="60"/>
      <c r="DF148" s="60"/>
      <c r="DG148" s="60"/>
      <c r="DH148" s="60"/>
      <c r="DI148" s="60"/>
      <c r="DJ148" s="60"/>
      <c r="DK148" s="60"/>
      <c r="DL148" s="60"/>
      <c r="DM148" s="60"/>
      <c r="DN148" s="60"/>
      <c r="DO148" s="60"/>
      <c r="DP148" s="60"/>
      <c r="DQ148" s="60"/>
      <c r="DR148" s="60"/>
      <c r="DS148" s="60"/>
      <c r="DT148" s="60"/>
      <c r="DU148" s="60"/>
    </row>
    <row r="149" spans="1:125" x14ac:dyDescent="0.25">
      <c r="A149" s="22">
        <v>146</v>
      </c>
      <c r="B149" s="22">
        <v>23</v>
      </c>
      <c r="C149" s="22" t="s">
        <v>504</v>
      </c>
      <c r="D149" s="22" t="s">
        <v>2</v>
      </c>
      <c r="E149" s="22">
        <v>3</v>
      </c>
      <c r="F149" s="25">
        <v>3920</v>
      </c>
      <c r="G149" s="25">
        <v>4660</v>
      </c>
      <c r="H149" s="27">
        <f t="shared" si="20"/>
        <v>0.17292379433518329</v>
      </c>
      <c r="I149" s="25">
        <v>5750</v>
      </c>
      <c r="J149" s="25">
        <v>7080</v>
      </c>
      <c r="K149" s="27">
        <f t="shared" si="21"/>
        <v>0.20807405289636935</v>
      </c>
      <c r="L149" s="25">
        <v>9670</v>
      </c>
      <c r="M149" s="25">
        <v>11740</v>
      </c>
      <c r="N149" s="27">
        <f t="shared" si="22"/>
        <v>0.19397350493474749</v>
      </c>
      <c r="O149" s="28">
        <v>31.19</v>
      </c>
      <c r="P149" s="28">
        <v>35.81</v>
      </c>
      <c r="Q149" s="27">
        <f t="shared" si="19"/>
        <v>0.13812965339062941</v>
      </c>
      <c r="R149" s="45">
        <v>18.149999999999999</v>
      </c>
      <c r="S149" s="45">
        <v>22.2</v>
      </c>
      <c r="T149" s="46">
        <v>0.20142172816737408</v>
      </c>
      <c r="U149" s="45">
        <v>23.435367114788004</v>
      </c>
      <c r="V149" s="45">
        <v>27.602214650766609</v>
      </c>
      <c r="W149" s="46">
        <v>0.16364971398655695</v>
      </c>
      <c r="X149" s="68">
        <v>122.26480000000001</v>
      </c>
      <c r="Y149" s="68">
        <v>166.87460000000002</v>
      </c>
      <c r="Z149" s="51">
        <v>0.31105344772581289</v>
      </c>
      <c r="AA149" s="68">
        <v>104.36249999999998</v>
      </c>
      <c r="AB149" s="68">
        <v>157.17599999999999</v>
      </c>
      <c r="AC149" s="51">
        <v>0.4094957810637434</v>
      </c>
      <c r="AD149" s="68">
        <v>226.62</v>
      </c>
      <c r="AE149" s="68">
        <v>324.05</v>
      </c>
      <c r="AF149" s="51">
        <v>0.35762321892130455</v>
      </c>
      <c r="AH149" s="46"/>
    </row>
    <row r="150" spans="1:125" s="70" customFormat="1" x14ac:dyDescent="0.25">
      <c r="A150" s="22">
        <v>147</v>
      </c>
      <c r="B150" s="22">
        <v>23</v>
      </c>
      <c r="C150" s="22" t="s">
        <v>504</v>
      </c>
      <c r="D150" s="22" t="s">
        <v>2</v>
      </c>
      <c r="E150" s="22">
        <v>3</v>
      </c>
      <c r="F150" s="25">
        <v>3920</v>
      </c>
      <c r="G150" s="25">
        <v>4920</v>
      </c>
      <c r="H150" s="27">
        <f t="shared" si="20"/>
        <v>0.22721687670184554</v>
      </c>
      <c r="I150" s="25">
        <v>5750</v>
      </c>
      <c r="J150" s="25">
        <v>7150</v>
      </c>
      <c r="K150" s="27">
        <f t="shared" si="21"/>
        <v>0.21791250189665715</v>
      </c>
      <c r="L150" s="25">
        <v>9670</v>
      </c>
      <c r="M150" s="25">
        <v>12070</v>
      </c>
      <c r="N150" s="27">
        <f t="shared" si="22"/>
        <v>0.22169472564423726</v>
      </c>
      <c r="O150" s="28">
        <v>31.19</v>
      </c>
      <c r="P150" s="28">
        <v>40.799999999999997</v>
      </c>
      <c r="Q150" s="27">
        <f t="shared" si="19"/>
        <v>0.26858455079040405</v>
      </c>
      <c r="R150" s="45">
        <v>18.149999999999999</v>
      </c>
      <c r="S150" s="45">
        <v>24.31</v>
      </c>
      <c r="T150" s="46">
        <v>0.29221722761717217</v>
      </c>
      <c r="U150" s="45">
        <v>23.435367114788004</v>
      </c>
      <c r="V150" s="45">
        <v>31.031483015741507</v>
      </c>
      <c r="W150" s="46">
        <v>0.28075597379723422</v>
      </c>
      <c r="X150" s="68">
        <v>122.26480000000001</v>
      </c>
      <c r="Y150" s="68">
        <v>200.73599999999999</v>
      </c>
      <c r="Z150" s="51">
        <v>0.49580142749224959</v>
      </c>
      <c r="AA150" s="68">
        <v>104.36249999999998</v>
      </c>
      <c r="AB150" s="68">
        <v>173.81649999999999</v>
      </c>
      <c r="AC150" s="51">
        <v>0.51012972951382951</v>
      </c>
      <c r="AD150" s="68">
        <v>226.62</v>
      </c>
      <c r="AE150" s="68">
        <v>374.55</v>
      </c>
      <c r="AF150" s="51">
        <v>0.50245069944147136</v>
      </c>
      <c r="AG150" s="60"/>
      <c r="AH150" s="46"/>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c r="CA150" s="60"/>
      <c r="CB150" s="60"/>
      <c r="CC150" s="60"/>
      <c r="CD150" s="60"/>
      <c r="CE150" s="60"/>
      <c r="CF150" s="60"/>
      <c r="CG150" s="60"/>
      <c r="CH150" s="60"/>
      <c r="CI150" s="60"/>
      <c r="CJ150" s="60"/>
      <c r="CK150" s="60"/>
      <c r="CL150" s="60"/>
      <c r="CM150" s="60"/>
      <c r="CN150" s="60"/>
      <c r="CO150" s="60"/>
      <c r="CP150" s="60"/>
      <c r="CQ150" s="60"/>
      <c r="CR150" s="60"/>
      <c r="CS150" s="60"/>
      <c r="CT150" s="60"/>
      <c r="CU150" s="60"/>
      <c r="CV150" s="60"/>
      <c r="CW150" s="60"/>
      <c r="CX150" s="60"/>
      <c r="CY150" s="60"/>
      <c r="CZ150" s="60"/>
      <c r="DA150" s="60"/>
      <c r="DB150" s="60"/>
      <c r="DC150" s="60"/>
      <c r="DD150" s="60"/>
      <c r="DE150" s="60"/>
      <c r="DF150" s="60"/>
      <c r="DG150" s="60"/>
      <c r="DH150" s="60"/>
      <c r="DI150" s="60"/>
      <c r="DJ150" s="60"/>
      <c r="DK150" s="60"/>
      <c r="DL150" s="60"/>
      <c r="DM150" s="60"/>
      <c r="DN150" s="60"/>
      <c r="DO150" s="60"/>
      <c r="DP150" s="60"/>
      <c r="DQ150" s="60"/>
      <c r="DR150" s="60"/>
      <c r="DS150" s="60"/>
      <c r="DT150" s="60"/>
      <c r="DU150" s="60"/>
    </row>
    <row r="151" spans="1:125" x14ac:dyDescent="0.25">
      <c r="A151" s="22">
        <v>148</v>
      </c>
      <c r="B151" s="22">
        <v>23</v>
      </c>
      <c r="C151" s="22" t="s">
        <v>504</v>
      </c>
      <c r="D151" s="22" t="s">
        <v>2</v>
      </c>
      <c r="E151" s="22">
        <v>3</v>
      </c>
      <c r="F151" s="25">
        <v>3920</v>
      </c>
      <c r="G151" s="25">
        <v>4720</v>
      </c>
      <c r="H151" s="27">
        <f t="shared" si="20"/>
        <v>0.18571714579509285</v>
      </c>
      <c r="I151" s="25">
        <v>5750</v>
      </c>
      <c r="J151" s="25">
        <v>6890</v>
      </c>
      <c r="K151" s="27">
        <f t="shared" si="21"/>
        <v>0.18087123021630822</v>
      </c>
      <c r="L151" s="25">
        <v>9670</v>
      </c>
      <c r="M151" s="25">
        <v>11610</v>
      </c>
      <c r="N151" s="27">
        <f t="shared" si="22"/>
        <v>0.1828384862445972</v>
      </c>
      <c r="O151" s="28">
        <v>31.19</v>
      </c>
      <c r="P151" s="28">
        <v>38.75</v>
      </c>
      <c r="Q151" s="27">
        <f t="shared" si="19"/>
        <v>0.21703322517964416</v>
      </c>
      <c r="R151" s="45">
        <v>18.149999999999999</v>
      </c>
      <c r="S151" s="45">
        <v>23.06</v>
      </c>
      <c r="T151" s="46">
        <v>0.23942895413005322</v>
      </c>
      <c r="U151" s="45">
        <v>23.435367114788004</v>
      </c>
      <c r="V151" s="45">
        <v>29.438415159345393</v>
      </c>
      <c r="W151" s="46">
        <v>0.22805416302174522</v>
      </c>
      <c r="X151" s="68">
        <v>122.26480000000001</v>
      </c>
      <c r="Y151" s="68">
        <v>182.9</v>
      </c>
      <c r="Z151" s="51">
        <v>0.40275037097473687</v>
      </c>
      <c r="AA151" s="68">
        <v>104.36249999999998</v>
      </c>
      <c r="AB151" s="68">
        <v>158.88339999999999</v>
      </c>
      <c r="AC151" s="51">
        <v>0.42030018434636146</v>
      </c>
      <c r="AD151" s="68">
        <v>226.62</v>
      </c>
      <c r="AE151" s="68">
        <v>341.78</v>
      </c>
      <c r="AF151" s="51">
        <v>0.41089264926634222</v>
      </c>
      <c r="AH151" s="46"/>
    </row>
    <row r="152" spans="1:125" x14ac:dyDescent="0.25">
      <c r="A152" s="22">
        <v>149</v>
      </c>
      <c r="B152" s="22">
        <v>23</v>
      </c>
      <c r="C152" s="22" t="s">
        <v>504</v>
      </c>
      <c r="D152" s="22" t="s">
        <v>2</v>
      </c>
      <c r="E152" s="22">
        <v>3</v>
      </c>
      <c r="F152" s="25">
        <v>3920</v>
      </c>
      <c r="G152" s="25">
        <v>4800</v>
      </c>
      <c r="H152" s="27">
        <f t="shared" si="20"/>
        <v>0.20252426411147409</v>
      </c>
      <c r="I152" s="25">
        <v>5750</v>
      </c>
      <c r="J152" s="25">
        <v>6990</v>
      </c>
      <c r="K152" s="27">
        <f t="shared" si="21"/>
        <v>0.19528070143645981</v>
      </c>
      <c r="L152" s="25">
        <v>9670</v>
      </c>
      <c r="M152" s="25">
        <v>11790</v>
      </c>
      <c r="N152" s="27">
        <f t="shared" si="22"/>
        <v>0.19822340508407665</v>
      </c>
      <c r="O152" s="28">
        <v>31.19</v>
      </c>
      <c r="P152" s="28">
        <v>39.17</v>
      </c>
      <c r="Q152" s="27">
        <f t="shared" si="19"/>
        <v>0.22781361705802802</v>
      </c>
      <c r="R152" s="45">
        <v>18.149999999999999</v>
      </c>
      <c r="S152" s="45">
        <v>23.3</v>
      </c>
      <c r="T152" s="46">
        <v>0.24978279986079516</v>
      </c>
      <c r="U152" s="45">
        <v>23.435367114788004</v>
      </c>
      <c r="V152" s="45">
        <v>29.760814249363868</v>
      </c>
      <c r="W152" s="46">
        <v>0.23894627363308091</v>
      </c>
      <c r="X152" s="68">
        <v>122.26480000000001</v>
      </c>
      <c r="Y152" s="68">
        <v>188.01599999999999</v>
      </c>
      <c r="Z152" s="51">
        <v>0.430337881169502</v>
      </c>
      <c r="AA152" s="68">
        <v>104.36249999999998</v>
      </c>
      <c r="AB152" s="68">
        <v>162.86699999999999</v>
      </c>
      <c r="AC152" s="51">
        <v>0.44506350129725497</v>
      </c>
      <c r="AD152" s="68">
        <v>226.62</v>
      </c>
      <c r="AE152" s="68">
        <v>350.88</v>
      </c>
      <c r="AF152" s="51">
        <v>0.43716967871715762</v>
      </c>
      <c r="AH152" s="46"/>
    </row>
    <row r="153" spans="1:125" x14ac:dyDescent="0.25">
      <c r="A153" s="22">
        <v>150</v>
      </c>
      <c r="B153" s="22">
        <v>23</v>
      </c>
      <c r="C153" s="22" t="s">
        <v>504</v>
      </c>
      <c r="D153" s="22" t="s">
        <v>2</v>
      </c>
      <c r="E153" s="22">
        <v>3</v>
      </c>
      <c r="F153" s="25">
        <v>3920</v>
      </c>
      <c r="G153" s="25">
        <v>5130</v>
      </c>
      <c r="H153" s="27">
        <f t="shared" si="20"/>
        <v>0.26901400538030701</v>
      </c>
      <c r="I153" s="25">
        <v>5750</v>
      </c>
      <c r="J153" s="25">
        <v>7510</v>
      </c>
      <c r="K153" s="27">
        <f t="shared" si="21"/>
        <v>0.26703561096678435</v>
      </c>
      <c r="L153" s="25">
        <v>9670</v>
      </c>
      <c r="M153" s="25">
        <v>12640</v>
      </c>
      <c r="N153" s="27">
        <f t="shared" si="22"/>
        <v>0.26783807925350839</v>
      </c>
      <c r="O153" s="28">
        <v>31.19</v>
      </c>
      <c r="P153" s="28">
        <v>41.29</v>
      </c>
      <c r="Q153" s="27">
        <f t="shared" si="19"/>
        <v>0.28052280927828688</v>
      </c>
      <c r="R153" s="45">
        <v>18.149999999999999</v>
      </c>
      <c r="S153" s="45">
        <v>24.29</v>
      </c>
      <c r="T153" s="46">
        <v>0.29139418230322134</v>
      </c>
      <c r="U153" s="45">
        <v>23.435367114788004</v>
      </c>
      <c r="V153" s="45">
        <v>31.189082278481013</v>
      </c>
      <c r="W153" s="46">
        <v>0.28582181011772745</v>
      </c>
      <c r="X153" s="68">
        <v>122.26480000000001</v>
      </c>
      <c r="Y153" s="68">
        <v>211.81769999999997</v>
      </c>
      <c r="Z153" s="51">
        <v>0.54953681465859383</v>
      </c>
      <c r="AA153" s="68">
        <v>104.36249999999998</v>
      </c>
      <c r="AB153" s="68">
        <v>182.4179</v>
      </c>
      <c r="AC153" s="51">
        <v>0.55842979327000586</v>
      </c>
      <c r="AD153" s="68">
        <v>226.62</v>
      </c>
      <c r="AE153" s="68">
        <v>394.23</v>
      </c>
      <c r="AF153" s="51">
        <v>0.55365988937123589</v>
      </c>
      <c r="AH153" s="46"/>
    </row>
    <row r="154" spans="1:125" s="69" customFormat="1" x14ac:dyDescent="0.25">
      <c r="A154" s="22">
        <v>151</v>
      </c>
      <c r="B154" s="22">
        <v>23</v>
      </c>
      <c r="C154" s="22" t="s">
        <v>504</v>
      </c>
      <c r="D154" s="22" t="s">
        <v>2</v>
      </c>
      <c r="E154" s="22">
        <v>3</v>
      </c>
      <c r="F154" s="25">
        <v>3920</v>
      </c>
      <c r="G154" s="25">
        <v>4820</v>
      </c>
      <c r="H154" s="27">
        <f t="shared" si="20"/>
        <v>0.20668227426013774</v>
      </c>
      <c r="I154" s="25">
        <v>5750</v>
      </c>
      <c r="J154" s="25">
        <v>7040</v>
      </c>
      <c r="K154" s="27">
        <f t="shared" si="21"/>
        <v>0.20240831536069193</v>
      </c>
      <c r="L154" s="25">
        <v>9670</v>
      </c>
      <c r="M154" s="25">
        <v>11860</v>
      </c>
      <c r="N154" s="27">
        <f t="shared" si="22"/>
        <v>0.20414308410437651</v>
      </c>
      <c r="O154" s="28">
        <v>31.19</v>
      </c>
      <c r="P154" s="28">
        <v>39.81</v>
      </c>
      <c r="Q154" s="27">
        <f t="shared" si="19"/>
        <v>0.24402060639251394</v>
      </c>
      <c r="R154" s="45">
        <v>18.149999999999999</v>
      </c>
      <c r="S154" s="45">
        <v>23.74</v>
      </c>
      <c r="T154" s="46">
        <v>0.26849082847066219</v>
      </c>
      <c r="U154" s="45">
        <v>23.435367114788004</v>
      </c>
      <c r="V154" s="45">
        <v>30.270657672849914</v>
      </c>
      <c r="W154" s="46">
        <v>0.25593255319673769</v>
      </c>
      <c r="X154" s="68">
        <v>122.26480000000001</v>
      </c>
      <c r="Y154" s="68">
        <v>191.88420000000002</v>
      </c>
      <c r="Z154" s="51">
        <v>0.45070288065265174</v>
      </c>
      <c r="AA154" s="68">
        <v>104.36249999999998</v>
      </c>
      <c r="AB154" s="68">
        <v>167.12959999999998</v>
      </c>
      <c r="AC154" s="51">
        <v>0.47089914383135417</v>
      </c>
      <c r="AD154" s="68">
        <v>226.62</v>
      </c>
      <c r="AE154" s="68">
        <v>359.01</v>
      </c>
      <c r="AF154" s="51">
        <v>0.46007563730111406</v>
      </c>
      <c r="AG154" s="60"/>
      <c r="AH154" s="46"/>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c r="CB154" s="60"/>
      <c r="CC154" s="60"/>
      <c r="CD154" s="60"/>
      <c r="CE154" s="60"/>
      <c r="CF154" s="60"/>
      <c r="CG154" s="60"/>
      <c r="CH154" s="60"/>
      <c r="CI154" s="60"/>
      <c r="CJ154" s="60"/>
      <c r="CK154" s="60"/>
      <c r="CL154" s="60"/>
      <c r="CM154" s="60"/>
      <c r="CN154" s="60"/>
      <c r="CO154" s="60"/>
      <c r="CP154" s="60"/>
      <c r="CQ154" s="60"/>
      <c r="CR154" s="60"/>
      <c r="CS154" s="60"/>
      <c r="CT154" s="60"/>
      <c r="CU154" s="60"/>
      <c r="CV154" s="60"/>
      <c r="CW154" s="60"/>
      <c r="CX154" s="60"/>
      <c r="CY154" s="60"/>
      <c r="CZ154" s="60"/>
      <c r="DA154" s="60"/>
      <c r="DB154" s="60"/>
      <c r="DC154" s="60"/>
      <c r="DD154" s="60"/>
      <c r="DE154" s="60"/>
      <c r="DF154" s="60"/>
      <c r="DG154" s="60"/>
      <c r="DH154" s="60"/>
      <c r="DI154" s="60"/>
      <c r="DJ154" s="60"/>
      <c r="DK154" s="60"/>
      <c r="DL154" s="60"/>
      <c r="DM154" s="60"/>
      <c r="DN154" s="60"/>
      <c r="DO154" s="60"/>
      <c r="DP154" s="60"/>
      <c r="DQ154" s="60"/>
      <c r="DR154" s="60"/>
      <c r="DS154" s="60"/>
      <c r="DT154" s="60"/>
      <c r="DU154" s="60"/>
    </row>
    <row r="155" spans="1:125" x14ac:dyDescent="0.25">
      <c r="A155" s="22">
        <v>152</v>
      </c>
      <c r="B155" s="22">
        <v>23</v>
      </c>
      <c r="C155" s="22" t="s">
        <v>504</v>
      </c>
      <c r="D155" s="22" t="s">
        <v>2</v>
      </c>
      <c r="E155" s="22">
        <v>3</v>
      </c>
      <c r="F155" s="25">
        <v>3920</v>
      </c>
      <c r="G155" s="25">
        <v>4880</v>
      </c>
      <c r="H155" s="27">
        <f t="shared" si="20"/>
        <v>0.21905356606268467</v>
      </c>
      <c r="I155" s="25">
        <v>5750</v>
      </c>
      <c r="J155" s="25">
        <v>7070</v>
      </c>
      <c r="K155" s="27">
        <f t="shared" si="21"/>
        <v>0.20666062509922228</v>
      </c>
      <c r="L155" s="25">
        <v>9670</v>
      </c>
      <c r="M155" s="25">
        <v>11950</v>
      </c>
      <c r="N155" s="27">
        <f t="shared" si="22"/>
        <v>0.2117029689123168</v>
      </c>
      <c r="O155" s="28">
        <v>31.19</v>
      </c>
      <c r="P155" s="28">
        <v>40.04</v>
      </c>
      <c r="Q155" s="27">
        <f t="shared" si="19"/>
        <v>0.24978142382730786</v>
      </c>
      <c r="R155" s="45">
        <v>18.149999999999999</v>
      </c>
      <c r="S155" s="45">
        <v>23.99</v>
      </c>
      <c r="T155" s="46">
        <v>0.27896651614074347</v>
      </c>
      <c r="U155" s="45">
        <v>23.435367114788004</v>
      </c>
      <c r="V155" s="45">
        <v>30.543933054393307</v>
      </c>
      <c r="W155" s="46">
        <v>0.26491977871775441</v>
      </c>
      <c r="X155" s="68">
        <v>122.26480000000001</v>
      </c>
      <c r="Y155" s="68">
        <v>195.39519999999999</v>
      </c>
      <c r="Z155" s="51">
        <v>0.46883498988999239</v>
      </c>
      <c r="AA155" s="68">
        <v>104.36249999999998</v>
      </c>
      <c r="AB155" s="68">
        <v>169.60929999999999</v>
      </c>
      <c r="AC155" s="51">
        <v>0.48562714123996586</v>
      </c>
      <c r="AD155" s="68">
        <v>226.62</v>
      </c>
      <c r="AE155" s="68">
        <v>365</v>
      </c>
      <c r="AF155" s="51">
        <v>0.47662274763007095</v>
      </c>
      <c r="AH155" s="46"/>
    </row>
    <row r="156" spans="1:125" x14ac:dyDescent="0.25">
      <c r="A156" s="22">
        <v>153</v>
      </c>
      <c r="B156" s="22">
        <v>23</v>
      </c>
      <c r="C156" s="22" t="s">
        <v>504</v>
      </c>
      <c r="D156" s="22" t="s">
        <v>2</v>
      </c>
      <c r="E156" s="22">
        <v>3</v>
      </c>
      <c r="F156" s="25">
        <v>3920</v>
      </c>
      <c r="G156" s="25">
        <v>5220</v>
      </c>
      <c r="H156" s="27">
        <f t="shared" si="20"/>
        <v>0.28640574809217623</v>
      </c>
      <c r="I156" s="25">
        <v>5750</v>
      </c>
      <c r="J156" s="25">
        <v>7760</v>
      </c>
      <c r="K156" s="27">
        <f t="shared" si="21"/>
        <v>0.29978247938586838</v>
      </c>
      <c r="L156" s="25">
        <v>9670</v>
      </c>
      <c r="M156" s="25">
        <v>12980</v>
      </c>
      <c r="N156" s="27">
        <f t="shared" si="22"/>
        <v>0.29438140181074096</v>
      </c>
      <c r="O156" s="28">
        <v>31.19</v>
      </c>
      <c r="P156" s="28">
        <v>41.77</v>
      </c>
      <c r="Q156" s="27">
        <f t="shared" si="19"/>
        <v>0.29208084788937205</v>
      </c>
      <c r="R156" s="45">
        <v>18.149999999999999</v>
      </c>
      <c r="S156" s="45">
        <v>24.52</v>
      </c>
      <c r="T156" s="46">
        <v>0.30081855035715088</v>
      </c>
      <c r="U156" s="45">
        <v>23.435367114788004</v>
      </c>
      <c r="V156" s="45">
        <v>31.456856702619415</v>
      </c>
      <c r="W156" s="46">
        <v>0.29437068205769801</v>
      </c>
      <c r="X156" s="68">
        <v>122.26480000000001</v>
      </c>
      <c r="Y156" s="68">
        <v>218.03940000000003</v>
      </c>
      <c r="Z156" s="51">
        <v>0.57848659598154839</v>
      </c>
      <c r="AA156" s="68">
        <v>104.36249999999998</v>
      </c>
      <c r="AB156" s="68">
        <v>190.27519999999998</v>
      </c>
      <c r="AC156" s="51">
        <v>0.60060102974301921</v>
      </c>
      <c r="AD156" s="68">
        <v>226.62</v>
      </c>
      <c r="AE156" s="68">
        <v>408.31</v>
      </c>
      <c r="AF156" s="51">
        <v>0.58875208386843902</v>
      </c>
      <c r="AH156" s="46"/>
    </row>
    <row r="157" spans="1:125" x14ac:dyDescent="0.25">
      <c r="A157" s="22">
        <v>154</v>
      </c>
      <c r="B157" s="22">
        <v>24</v>
      </c>
      <c r="C157" s="22" t="s">
        <v>492</v>
      </c>
      <c r="D157" s="22" t="s">
        <v>2</v>
      </c>
      <c r="E157" s="22">
        <v>3</v>
      </c>
      <c r="F157" s="25"/>
      <c r="G157" s="25"/>
      <c r="H157" s="27"/>
      <c r="I157" s="25"/>
      <c r="J157" s="25"/>
      <c r="K157" s="27"/>
      <c r="L157" s="25"/>
      <c r="M157" s="25"/>
      <c r="N157" s="27"/>
      <c r="O157" s="28">
        <v>38.200000000000003</v>
      </c>
      <c r="P157" s="28">
        <v>50.9</v>
      </c>
      <c r="Q157" s="27">
        <f t="shared" si="19"/>
        <v>0.28702740794394743</v>
      </c>
      <c r="R157" s="45"/>
      <c r="S157" s="45"/>
      <c r="T157" s="46"/>
      <c r="U157" s="45"/>
      <c r="V157" s="45"/>
      <c r="W157" s="46"/>
      <c r="AH157" s="46"/>
    </row>
    <row r="158" spans="1:125" x14ac:dyDescent="0.25">
      <c r="A158" s="22">
        <v>155</v>
      </c>
      <c r="B158" s="22">
        <v>24</v>
      </c>
      <c r="C158" s="22" t="s">
        <v>492</v>
      </c>
      <c r="D158" s="22" t="s">
        <v>2</v>
      </c>
      <c r="E158" s="22">
        <v>3</v>
      </c>
      <c r="F158" s="25"/>
      <c r="G158" s="25"/>
      <c r="H158" s="27"/>
      <c r="I158" s="25"/>
      <c r="J158" s="25"/>
      <c r="K158" s="27"/>
      <c r="L158" s="25"/>
      <c r="M158" s="25"/>
      <c r="N158" s="27"/>
      <c r="O158" s="28">
        <v>42.5</v>
      </c>
      <c r="P158" s="28">
        <v>56.2</v>
      </c>
      <c r="Q158" s="27">
        <f t="shared" si="19"/>
        <v>0.27941268096927435</v>
      </c>
      <c r="R158" s="45"/>
      <c r="S158" s="45"/>
      <c r="T158" s="46"/>
      <c r="U158" s="45"/>
      <c r="V158" s="45"/>
      <c r="W158" s="46"/>
      <c r="AH158" s="46"/>
    </row>
    <row r="159" spans="1:125" s="70" customFormat="1" x14ac:dyDescent="0.25">
      <c r="A159" s="22">
        <v>156</v>
      </c>
      <c r="B159" s="22">
        <v>24</v>
      </c>
      <c r="C159" s="22" t="s">
        <v>492</v>
      </c>
      <c r="D159" s="22" t="s">
        <v>2</v>
      </c>
      <c r="E159" s="22">
        <v>3</v>
      </c>
      <c r="F159" s="25"/>
      <c r="G159" s="25"/>
      <c r="H159" s="27"/>
      <c r="I159" s="25"/>
      <c r="J159" s="25"/>
      <c r="K159" s="27"/>
      <c r="L159" s="25"/>
      <c r="M159" s="25"/>
      <c r="N159" s="27"/>
      <c r="O159" s="28">
        <v>43.8</v>
      </c>
      <c r="P159" s="28">
        <v>55.5</v>
      </c>
      <c r="Q159" s="27">
        <f t="shared" si="19"/>
        <v>0.23674920336998853</v>
      </c>
      <c r="R159" s="45"/>
      <c r="S159" s="45"/>
      <c r="T159" s="46"/>
      <c r="U159" s="45"/>
      <c r="V159" s="45"/>
      <c r="W159" s="46"/>
      <c r="X159" s="68"/>
      <c r="Y159" s="68"/>
      <c r="Z159" s="51"/>
      <c r="AA159" s="68"/>
      <c r="AB159" s="68"/>
      <c r="AC159" s="51"/>
      <c r="AD159" s="68"/>
      <c r="AE159" s="68"/>
      <c r="AF159" s="51"/>
      <c r="AG159" s="60"/>
      <c r="AH159" s="46"/>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c r="CE159" s="60"/>
      <c r="CF159" s="60"/>
      <c r="CG159" s="60"/>
      <c r="CH159" s="60"/>
      <c r="CI159" s="60"/>
      <c r="CJ159" s="60"/>
      <c r="CK159" s="60"/>
      <c r="CL159" s="60"/>
      <c r="CM159" s="60"/>
      <c r="CN159" s="60"/>
      <c r="CO159" s="60"/>
      <c r="CP159" s="60"/>
      <c r="CQ159" s="60"/>
      <c r="CR159" s="60"/>
      <c r="CS159" s="60"/>
      <c r="CT159" s="60"/>
      <c r="CU159" s="60"/>
      <c r="CV159" s="60"/>
      <c r="CW159" s="60"/>
      <c r="CX159" s="60"/>
      <c r="CY159" s="60"/>
      <c r="CZ159" s="60"/>
      <c r="DA159" s="60"/>
      <c r="DB159" s="60"/>
      <c r="DC159" s="60"/>
      <c r="DD159" s="60"/>
      <c r="DE159" s="60"/>
      <c r="DF159" s="60"/>
      <c r="DG159" s="60"/>
      <c r="DH159" s="60"/>
      <c r="DI159" s="60"/>
      <c r="DJ159" s="60"/>
      <c r="DK159" s="60"/>
      <c r="DL159" s="60"/>
      <c r="DM159" s="60"/>
      <c r="DN159" s="60"/>
      <c r="DO159" s="60"/>
      <c r="DP159" s="60"/>
      <c r="DQ159" s="60"/>
      <c r="DR159" s="60"/>
      <c r="DS159" s="60"/>
      <c r="DT159" s="60"/>
      <c r="DU159" s="60"/>
    </row>
    <row r="160" spans="1:125" s="69" customFormat="1" x14ac:dyDescent="0.25">
      <c r="A160" s="22">
        <v>157</v>
      </c>
      <c r="B160" s="22">
        <v>24</v>
      </c>
      <c r="C160" s="22" t="s">
        <v>492</v>
      </c>
      <c r="D160" s="22" t="s">
        <v>2</v>
      </c>
      <c r="E160" s="22">
        <v>3</v>
      </c>
      <c r="F160" s="25"/>
      <c r="G160" s="25"/>
      <c r="H160" s="27"/>
      <c r="I160" s="25"/>
      <c r="J160" s="25"/>
      <c r="K160" s="27"/>
      <c r="L160" s="25"/>
      <c r="M160" s="25"/>
      <c r="N160" s="27"/>
      <c r="O160" s="28">
        <v>35.5</v>
      </c>
      <c r="P160" s="28">
        <v>51.1</v>
      </c>
      <c r="Q160" s="27">
        <f t="shared" si="19"/>
        <v>0.36425180072828872</v>
      </c>
      <c r="R160" s="45"/>
      <c r="S160" s="45"/>
      <c r="T160" s="46"/>
      <c r="U160" s="45"/>
      <c r="V160" s="45"/>
      <c r="W160" s="46"/>
      <c r="X160" s="68"/>
      <c r="Y160" s="68"/>
      <c r="Z160" s="51"/>
      <c r="AA160" s="68"/>
      <c r="AB160" s="68"/>
      <c r="AC160" s="51"/>
      <c r="AD160" s="68"/>
      <c r="AE160" s="68"/>
      <c r="AF160" s="51"/>
      <c r="AG160" s="60"/>
      <c r="AH160" s="46"/>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c r="CE160" s="60"/>
      <c r="CF160" s="60"/>
      <c r="CG160" s="60"/>
      <c r="CH160" s="60"/>
      <c r="CI160" s="60"/>
      <c r="CJ160" s="60"/>
      <c r="CK160" s="60"/>
      <c r="CL160" s="60"/>
      <c r="CM160" s="60"/>
      <c r="CN160" s="60"/>
      <c r="CO160" s="60"/>
      <c r="CP160" s="60"/>
      <c r="CQ160" s="60"/>
      <c r="CR160" s="60"/>
      <c r="CS160" s="60"/>
      <c r="CT160" s="60"/>
      <c r="CU160" s="60"/>
      <c r="CV160" s="60"/>
      <c r="CW160" s="60"/>
      <c r="CX160" s="60"/>
      <c r="CY160" s="60"/>
      <c r="CZ160" s="60"/>
      <c r="DA160" s="60"/>
      <c r="DB160" s="60"/>
      <c r="DC160" s="60"/>
      <c r="DD160" s="60"/>
      <c r="DE160" s="60"/>
      <c r="DF160" s="60"/>
      <c r="DG160" s="60"/>
      <c r="DH160" s="60"/>
      <c r="DI160" s="60"/>
      <c r="DJ160" s="60"/>
      <c r="DK160" s="60"/>
      <c r="DL160" s="60"/>
      <c r="DM160" s="60"/>
      <c r="DN160" s="60"/>
      <c r="DO160" s="60"/>
      <c r="DP160" s="60"/>
      <c r="DQ160" s="60"/>
      <c r="DR160" s="60"/>
      <c r="DS160" s="60"/>
      <c r="DT160" s="60"/>
      <c r="DU160" s="60"/>
    </row>
    <row r="161" spans="1:34" x14ac:dyDescent="0.25">
      <c r="A161" s="22">
        <v>158</v>
      </c>
      <c r="B161" s="22">
        <v>24</v>
      </c>
      <c r="C161" s="22" t="s">
        <v>492</v>
      </c>
      <c r="D161" s="22" t="s">
        <v>2</v>
      </c>
      <c r="E161" s="22">
        <v>3</v>
      </c>
      <c r="F161" s="25"/>
      <c r="G161" s="25"/>
      <c r="H161" s="27"/>
      <c r="I161" s="25"/>
      <c r="J161" s="25"/>
      <c r="K161" s="27"/>
      <c r="L161" s="25"/>
      <c r="M161" s="25"/>
      <c r="N161" s="27"/>
      <c r="O161" s="28">
        <v>40.799999999999997</v>
      </c>
      <c r="P161" s="28">
        <v>56.3</v>
      </c>
      <c r="Q161" s="27">
        <f t="shared" si="19"/>
        <v>0.32201245373552867</v>
      </c>
      <c r="R161" s="45"/>
      <c r="S161" s="45"/>
      <c r="T161" s="46"/>
      <c r="U161" s="45"/>
      <c r="V161" s="45"/>
      <c r="W161" s="46"/>
      <c r="AH161" s="46"/>
    </row>
    <row r="162" spans="1:34" x14ac:dyDescent="0.25">
      <c r="A162" s="22">
        <v>159</v>
      </c>
      <c r="B162" s="22">
        <v>24</v>
      </c>
      <c r="C162" s="22" t="s">
        <v>492</v>
      </c>
      <c r="D162" s="22" t="s">
        <v>2</v>
      </c>
      <c r="E162" s="22">
        <v>3</v>
      </c>
      <c r="F162" s="25"/>
      <c r="G162" s="25"/>
      <c r="H162" s="27"/>
      <c r="I162" s="25"/>
      <c r="J162" s="25"/>
      <c r="K162" s="27"/>
      <c r="L162" s="25"/>
      <c r="M162" s="25"/>
      <c r="N162" s="27"/>
      <c r="O162" s="28">
        <v>39.5</v>
      </c>
      <c r="P162" s="28">
        <v>52.6</v>
      </c>
      <c r="Q162" s="27">
        <f t="shared" si="19"/>
        <v>0.28641544783658801</v>
      </c>
      <c r="R162" s="45"/>
      <c r="S162" s="45"/>
      <c r="T162" s="46"/>
      <c r="U162" s="45"/>
      <c r="V162" s="45"/>
      <c r="W162" s="46"/>
      <c r="AH162" s="46"/>
    </row>
    <row r="163" spans="1:34" x14ac:dyDescent="0.25">
      <c r="A163" s="22">
        <v>160</v>
      </c>
      <c r="B163" s="22">
        <v>25</v>
      </c>
      <c r="C163" s="22" t="s">
        <v>505</v>
      </c>
      <c r="D163" s="22" t="s">
        <v>2</v>
      </c>
      <c r="E163" s="22">
        <v>3</v>
      </c>
      <c r="F163" s="25">
        <v>2930</v>
      </c>
      <c r="G163" s="25">
        <v>3350</v>
      </c>
      <c r="H163" s="27">
        <f t="shared" ref="H163:H187" si="23">LN(G163/F163)</f>
        <v>0.13395792280799906</v>
      </c>
      <c r="I163" s="25"/>
      <c r="J163" s="25"/>
      <c r="K163" s="27"/>
      <c r="L163" s="25"/>
      <c r="M163" s="25"/>
      <c r="N163" s="27"/>
      <c r="O163" s="28">
        <v>41.6</v>
      </c>
      <c r="P163" s="28">
        <v>51.4</v>
      </c>
      <c r="Q163" s="27">
        <f t="shared" si="19"/>
        <v>0.21153800519390167</v>
      </c>
      <c r="R163" s="45"/>
      <c r="S163" s="45"/>
      <c r="T163" s="46"/>
      <c r="U163" s="45"/>
      <c r="V163" s="45"/>
      <c r="W163" s="46"/>
      <c r="X163" s="68">
        <v>121.88800000000001</v>
      </c>
      <c r="Y163" s="68">
        <v>172.19</v>
      </c>
      <c r="Z163" s="51">
        <v>0.34549592800190088</v>
      </c>
      <c r="AH163" s="46"/>
    </row>
    <row r="164" spans="1:34" x14ac:dyDescent="0.25">
      <c r="A164" s="22">
        <v>161</v>
      </c>
      <c r="B164" s="22">
        <v>25</v>
      </c>
      <c r="C164" s="22" t="s">
        <v>505</v>
      </c>
      <c r="D164" s="22" t="s">
        <v>2</v>
      </c>
      <c r="E164" s="22">
        <v>3</v>
      </c>
      <c r="F164" s="25">
        <v>3820</v>
      </c>
      <c r="G164" s="25">
        <v>4270</v>
      </c>
      <c r="H164" s="27">
        <f t="shared" si="23"/>
        <v>0.11136340462204945</v>
      </c>
      <c r="I164" s="25"/>
      <c r="J164" s="25"/>
      <c r="K164" s="27"/>
      <c r="L164" s="25"/>
      <c r="M164" s="25"/>
      <c r="N164" s="27"/>
      <c r="O164" s="28">
        <v>33.799999999999997</v>
      </c>
      <c r="P164" s="28">
        <v>47.5</v>
      </c>
      <c r="Q164" s="27">
        <f t="shared" si="19"/>
        <v>0.34026890855162256</v>
      </c>
      <c r="R164" s="45"/>
      <c r="S164" s="45"/>
      <c r="T164" s="46"/>
      <c r="U164" s="45"/>
      <c r="V164" s="45"/>
      <c r="W164" s="46"/>
      <c r="X164" s="68">
        <v>129.11599999999999</v>
      </c>
      <c r="Y164" s="68">
        <v>202.82499999999999</v>
      </c>
      <c r="Z164" s="51">
        <v>0.45163231317367181</v>
      </c>
      <c r="AH164" s="46"/>
    </row>
    <row r="165" spans="1:34" x14ac:dyDescent="0.25">
      <c r="A165" s="22">
        <v>162</v>
      </c>
      <c r="B165" s="22">
        <v>25</v>
      </c>
      <c r="C165" s="22" t="s">
        <v>505</v>
      </c>
      <c r="D165" s="22" t="s">
        <v>2</v>
      </c>
      <c r="E165" s="22">
        <v>3</v>
      </c>
      <c r="F165" s="25">
        <v>3870</v>
      </c>
      <c r="G165" s="25">
        <v>3930</v>
      </c>
      <c r="H165" s="27">
        <f t="shared" si="23"/>
        <v>1.5384918839479456E-2</v>
      </c>
      <c r="I165" s="25"/>
      <c r="J165" s="25"/>
      <c r="K165" s="27"/>
      <c r="L165" s="25"/>
      <c r="M165" s="25"/>
      <c r="N165" s="27"/>
      <c r="O165" s="28">
        <v>38.9</v>
      </c>
      <c r="P165" s="28">
        <v>44.3</v>
      </c>
      <c r="Q165" s="27">
        <f t="shared" si="19"/>
        <v>0.12999042642668937</v>
      </c>
      <c r="R165" s="45"/>
      <c r="S165" s="45"/>
      <c r="T165" s="46"/>
      <c r="U165" s="45"/>
      <c r="V165" s="45"/>
      <c r="W165" s="46"/>
      <c r="X165" s="68">
        <v>150.54300000000001</v>
      </c>
      <c r="Y165" s="68">
        <v>174.09899999999999</v>
      </c>
      <c r="Z165" s="51">
        <v>0.1453753452661686</v>
      </c>
      <c r="AH165" s="46"/>
    </row>
    <row r="166" spans="1:34" x14ac:dyDescent="0.25">
      <c r="A166" s="22">
        <v>163</v>
      </c>
      <c r="B166" s="22">
        <v>25</v>
      </c>
      <c r="C166" s="22" t="s">
        <v>505</v>
      </c>
      <c r="D166" s="22" t="s">
        <v>2</v>
      </c>
      <c r="E166" s="22">
        <v>3</v>
      </c>
      <c r="F166" s="25">
        <v>3710</v>
      </c>
      <c r="G166" s="25">
        <v>4090</v>
      </c>
      <c r="H166" s="27">
        <f t="shared" si="23"/>
        <v>9.7513093435366613E-2</v>
      </c>
      <c r="I166" s="25"/>
      <c r="J166" s="25"/>
      <c r="K166" s="27"/>
      <c r="L166" s="25"/>
      <c r="M166" s="25"/>
      <c r="N166" s="27"/>
      <c r="O166" s="28">
        <v>42.3</v>
      </c>
      <c r="P166" s="28">
        <v>46.9</v>
      </c>
      <c r="Q166" s="27">
        <f t="shared" si="19"/>
        <v>0.10323058940000134</v>
      </c>
      <c r="R166" s="45"/>
      <c r="S166" s="45"/>
      <c r="T166" s="46"/>
      <c r="U166" s="45"/>
      <c r="V166" s="45"/>
      <c r="W166" s="46"/>
      <c r="X166" s="68">
        <v>156.93299999999999</v>
      </c>
      <c r="Y166" s="68">
        <v>191.821</v>
      </c>
      <c r="Z166" s="51">
        <v>0.20074368283536795</v>
      </c>
      <c r="AH166" s="46"/>
    </row>
    <row r="167" spans="1:34" x14ac:dyDescent="0.25">
      <c r="A167" s="22">
        <v>164</v>
      </c>
      <c r="B167" s="22">
        <v>25</v>
      </c>
      <c r="C167" s="22" t="s">
        <v>505</v>
      </c>
      <c r="D167" s="22" t="s">
        <v>2</v>
      </c>
      <c r="E167" s="22">
        <v>3</v>
      </c>
      <c r="F167" s="25">
        <v>3640</v>
      </c>
      <c r="G167" s="25">
        <v>3900</v>
      </c>
      <c r="H167" s="27">
        <f t="shared" si="23"/>
        <v>6.8992871486951421E-2</v>
      </c>
      <c r="I167" s="25"/>
      <c r="J167" s="25"/>
      <c r="K167" s="27"/>
      <c r="L167" s="25"/>
      <c r="M167" s="25"/>
      <c r="N167" s="27"/>
      <c r="O167" s="28">
        <v>38.6</v>
      </c>
      <c r="P167" s="28">
        <v>45.1</v>
      </c>
      <c r="Q167" s="27">
        <f t="shared" si="19"/>
        <v>0.15562997003784743</v>
      </c>
      <c r="R167" s="45"/>
      <c r="S167" s="45"/>
      <c r="T167" s="46"/>
      <c r="U167" s="45"/>
      <c r="V167" s="45"/>
      <c r="W167" s="46"/>
      <c r="X167" s="68">
        <v>140.50399999999999</v>
      </c>
      <c r="Y167" s="68">
        <v>175.89</v>
      </c>
      <c r="Z167" s="51">
        <v>0.22462284152479897</v>
      </c>
      <c r="AH167" s="46"/>
    </row>
    <row r="168" spans="1:34" x14ac:dyDescent="0.25">
      <c r="A168" s="22">
        <v>165</v>
      </c>
      <c r="B168" s="22">
        <v>25</v>
      </c>
      <c r="C168" s="22" t="s">
        <v>505</v>
      </c>
      <c r="D168" s="22" t="s">
        <v>2</v>
      </c>
      <c r="E168" s="22">
        <v>3</v>
      </c>
      <c r="F168" s="25">
        <v>4120</v>
      </c>
      <c r="G168" s="25">
        <v>4440</v>
      </c>
      <c r="H168" s="27">
        <f t="shared" si="23"/>
        <v>7.480121308269834E-2</v>
      </c>
      <c r="I168" s="25"/>
      <c r="J168" s="25"/>
      <c r="K168" s="27"/>
      <c r="L168" s="25"/>
      <c r="M168" s="25"/>
      <c r="N168" s="27"/>
      <c r="O168" s="28">
        <v>34.700000000000003</v>
      </c>
      <c r="P168" s="28">
        <v>45.6</v>
      </c>
      <c r="Q168" s="27">
        <f t="shared" si="19"/>
        <v>0.27316802956752684</v>
      </c>
      <c r="R168" s="45"/>
      <c r="S168" s="45"/>
      <c r="T168" s="46"/>
      <c r="U168" s="45"/>
      <c r="V168" s="45"/>
      <c r="W168" s="46"/>
      <c r="X168" s="68">
        <v>142.964</v>
      </c>
      <c r="Y168" s="68">
        <v>202.464</v>
      </c>
      <c r="Z168" s="51">
        <v>0.34796924265022533</v>
      </c>
      <c r="AH168" s="46"/>
    </row>
    <row r="169" spans="1:34" x14ac:dyDescent="0.25">
      <c r="A169" s="22">
        <v>166</v>
      </c>
      <c r="B169" s="22">
        <v>25</v>
      </c>
      <c r="C169" s="22" t="s">
        <v>505</v>
      </c>
      <c r="D169" s="22" t="s">
        <v>2</v>
      </c>
      <c r="E169" s="22">
        <v>3</v>
      </c>
      <c r="F169" s="25">
        <v>3520</v>
      </c>
      <c r="G169" s="25">
        <v>3990</v>
      </c>
      <c r="H169" s="27">
        <f t="shared" si="23"/>
        <v>0.12533024129176637</v>
      </c>
      <c r="I169" s="25"/>
      <c r="J169" s="25"/>
      <c r="K169" s="27"/>
      <c r="L169" s="25"/>
      <c r="M169" s="25"/>
      <c r="N169" s="27"/>
      <c r="O169" s="28">
        <v>39.5</v>
      </c>
      <c r="P169" s="28">
        <v>49.9</v>
      </c>
      <c r="Q169" s="27">
        <f t="shared" si="19"/>
        <v>0.23372033085039684</v>
      </c>
      <c r="R169" s="45"/>
      <c r="S169" s="45"/>
      <c r="T169" s="46"/>
      <c r="U169" s="45"/>
      <c r="V169" s="45"/>
      <c r="W169" s="46"/>
      <c r="X169" s="68">
        <v>139.04</v>
      </c>
      <c r="Y169" s="68">
        <v>199.101</v>
      </c>
      <c r="Z169" s="51">
        <v>0.35905057214216318</v>
      </c>
      <c r="AH169" s="46"/>
    </row>
    <row r="170" spans="1:34" x14ac:dyDescent="0.25">
      <c r="A170" s="22">
        <v>167</v>
      </c>
      <c r="B170" s="22">
        <v>25</v>
      </c>
      <c r="C170" s="22" t="s">
        <v>505</v>
      </c>
      <c r="D170" s="22" t="s">
        <v>2</v>
      </c>
      <c r="E170" s="22">
        <v>3</v>
      </c>
      <c r="F170" s="25">
        <v>3720</v>
      </c>
      <c r="G170" s="25">
        <v>3850</v>
      </c>
      <c r="H170" s="27">
        <f t="shared" si="23"/>
        <v>3.434948001463764E-2</v>
      </c>
      <c r="I170" s="25"/>
      <c r="J170" s="25"/>
      <c r="K170" s="27"/>
      <c r="L170" s="25"/>
      <c r="M170" s="25"/>
      <c r="N170" s="27"/>
      <c r="O170" s="28">
        <v>38.700000000000003</v>
      </c>
      <c r="P170" s="28">
        <v>42.3</v>
      </c>
      <c r="Q170" s="27">
        <f t="shared" si="19"/>
        <v>8.8947486016496116E-2</v>
      </c>
      <c r="R170" s="45"/>
      <c r="S170" s="45"/>
      <c r="T170" s="46"/>
      <c r="U170" s="45"/>
      <c r="V170" s="45"/>
      <c r="W170" s="46"/>
      <c r="X170" s="68">
        <v>143.964</v>
      </c>
      <c r="Y170" s="68">
        <v>162.85499999999999</v>
      </c>
      <c r="Z170" s="51">
        <v>0.1232969660311338</v>
      </c>
      <c r="AH170" s="46"/>
    </row>
    <row r="171" spans="1:34" x14ac:dyDescent="0.25">
      <c r="A171" s="22">
        <v>168</v>
      </c>
      <c r="B171" s="22">
        <v>25</v>
      </c>
      <c r="C171" s="22" t="s">
        <v>505</v>
      </c>
      <c r="D171" s="22" t="s">
        <v>2</v>
      </c>
      <c r="E171" s="22">
        <v>3</v>
      </c>
      <c r="F171" s="25">
        <v>3500</v>
      </c>
      <c r="G171" s="25">
        <v>3630</v>
      </c>
      <c r="H171" s="27">
        <f t="shared" si="23"/>
        <v>3.6469679781391415E-2</v>
      </c>
      <c r="I171" s="25"/>
      <c r="J171" s="25"/>
      <c r="K171" s="27"/>
      <c r="L171" s="25"/>
      <c r="M171" s="25"/>
      <c r="N171" s="27"/>
      <c r="O171" s="28">
        <v>34.799999999999997</v>
      </c>
      <c r="P171" s="28">
        <v>50.3</v>
      </c>
      <c r="Q171" s="27">
        <f t="shared" si="19"/>
        <v>0.36838769032526492</v>
      </c>
      <c r="R171" s="45"/>
      <c r="S171" s="45"/>
      <c r="T171" s="46"/>
      <c r="U171" s="45"/>
      <c r="V171" s="45"/>
      <c r="W171" s="46"/>
      <c r="X171" s="68">
        <v>121.79999999999998</v>
      </c>
      <c r="Y171" s="68">
        <v>182.589</v>
      </c>
      <c r="Z171" s="51">
        <v>0.4048573701066564</v>
      </c>
      <c r="AH171" s="46"/>
    </row>
    <row r="172" spans="1:34" x14ac:dyDescent="0.25">
      <c r="A172" s="22">
        <v>169</v>
      </c>
      <c r="B172" s="22">
        <v>25</v>
      </c>
      <c r="C172" s="22" t="s">
        <v>505</v>
      </c>
      <c r="D172" s="22" t="s">
        <v>2</v>
      </c>
      <c r="E172" s="22">
        <v>3</v>
      </c>
      <c r="F172" s="25">
        <v>3090</v>
      </c>
      <c r="G172" s="25">
        <v>3200</v>
      </c>
      <c r="H172" s="27">
        <f t="shared" si="23"/>
        <v>3.4979718896026683E-2</v>
      </c>
      <c r="I172" s="25"/>
      <c r="J172" s="25"/>
      <c r="K172" s="27"/>
      <c r="L172" s="25"/>
      <c r="M172" s="25"/>
      <c r="N172" s="27"/>
      <c r="O172" s="28">
        <v>37.4</v>
      </c>
      <c r="P172" s="28">
        <v>47.9</v>
      </c>
      <c r="Q172" s="27">
        <f t="shared" si="19"/>
        <v>0.2474447999963833</v>
      </c>
      <c r="R172" s="45"/>
      <c r="S172" s="45"/>
      <c r="T172" s="46"/>
      <c r="U172" s="45"/>
      <c r="V172" s="45"/>
      <c r="W172" s="46"/>
      <c r="X172" s="68">
        <v>115.566</v>
      </c>
      <c r="Y172" s="68">
        <v>153.28</v>
      </c>
      <c r="Z172" s="51">
        <v>0.2824245188924101</v>
      </c>
      <c r="AH172" s="46"/>
    </row>
    <row r="173" spans="1:34" x14ac:dyDescent="0.25">
      <c r="A173" s="22">
        <v>170</v>
      </c>
      <c r="B173" s="22">
        <v>25</v>
      </c>
      <c r="C173" s="22" t="s">
        <v>505</v>
      </c>
      <c r="D173" s="22" t="s">
        <v>2</v>
      </c>
      <c r="E173" s="22">
        <v>3</v>
      </c>
      <c r="F173" s="25">
        <v>2670</v>
      </c>
      <c r="G173" s="25">
        <v>3130</v>
      </c>
      <c r="H173" s="27">
        <f t="shared" si="23"/>
        <v>0.15895453213990365</v>
      </c>
      <c r="I173" s="25"/>
      <c r="J173" s="25"/>
      <c r="K173" s="27"/>
      <c r="L173" s="25"/>
      <c r="M173" s="25"/>
      <c r="N173" s="27"/>
      <c r="O173" s="28">
        <v>42.8</v>
      </c>
      <c r="P173" s="28">
        <v>55.4</v>
      </c>
      <c r="Q173" s="27">
        <f t="shared" si="19"/>
        <v>0.25804149116548702</v>
      </c>
      <c r="R173" s="45"/>
      <c r="S173" s="45"/>
      <c r="T173" s="46"/>
      <c r="U173" s="45"/>
      <c r="V173" s="45"/>
      <c r="W173" s="46"/>
      <c r="X173" s="68">
        <v>114.27599999999998</v>
      </c>
      <c r="Y173" s="68">
        <v>173.40199999999999</v>
      </c>
      <c r="Z173" s="51">
        <v>0.41699602330539082</v>
      </c>
      <c r="AH173" s="46"/>
    </row>
    <row r="174" spans="1:34" x14ac:dyDescent="0.25">
      <c r="A174" s="22">
        <v>171</v>
      </c>
      <c r="B174" s="22">
        <v>25</v>
      </c>
      <c r="C174" s="22" t="s">
        <v>505</v>
      </c>
      <c r="D174" s="22" t="s">
        <v>2</v>
      </c>
      <c r="E174" s="22">
        <v>3</v>
      </c>
      <c r="F174" s="25">
        <v>3550</v>
      </c>
      <c r="G174" s="25">
        <v>3660</v>
      </c>
      <c r="H174" s="27">
        <f t="shared" si="23"/>
        <v>3.0515543925950413E-2</v>
      </c>
      <c r="I174" s="25"/>
      <c r="J174" s="25"/>
      <c r="K174" s="27"/>
      <c r="L174" s="25"/>
      <c r="M174" s="25"/>
      <c r="N174" s="27"/>
      <c r="O174" s="28">
        <v>38.299999999999997</v>
      </c>
      <c r="P174" s="28">
        <v>46.5</v>
      </c>
      <c r="Q174" s="27">
        <f t="shared" si="19"/>
        <v>0.19400241640671048</v>
      </c>
      <c r="R174" s="45"/>
      <c r="S174" s="45"/>
      <c r="T174" s="46"/>
      <c r="U174" s="45"/>
      <c r="V174" s="45"/>
      <c r="W174" s="46"/>
      <c r="X174" s="68">
        <v>135.965</v>
      </c>
      <c r="Y174" s="68">
        <v>170.19</v>
      </c>
      <c r="Z174" s="51">
        <v>0.22451796033266069</v>
      </c>
      <c r="AH174" s="46"/>
    </row>
    <row r="175" spans="1:34" x14ac:dyDescent="0.25">
      <c r="A175" s="22">
        <v>172</v>
      </c>
      <c r="B175" s="22">
        <v>25</v>
      </c>
      <c r="C175" s="22" t="s">
        <v>505</v>
      </c>
      <c r="D175" s="22" t="s">
        <v>2</v>
      </c>
      <c r="E175" s="22">
        <v>3</v>
      </c>
      <c r="F175" s="25">
        <v>3350</v>
      </c>
      <c r="G175" s="25">
        <v>3890</v>
      </c>
      <c r="H175" s="27">
        <f t="shared" si="23"/>
        <v>0.14944881179337996</v>
      </c>
      <c r="I175" s="25"/>
      <c r="J175" s="25"/>
      <c r="K175" s="27"/>
      <c r="L175" s="25"/>
      <c r="M175" s="25"/>
      <c r="N175" s="27"/>
      <c r="O175" s="28">
        <v>38.5</v>
      </c>
      <c r="P175" s="28">
        <v>46.3</v>
      </c>
      <c r="Q175" s="27">
        <f t="shared" si="19"/>
        <v>0.18448371979844971</v>
      </c>
      <c r="R175" s="45"/>
      <c r="S175" s="45"/>
      <c r="T175" s="46"/>
      <c r="U175" s="45"/>
      <c r="V175" s="45"/>
      <c r="W175" s="46"/>
      <c r="X175" s="68">
        <v>128.97499999999999</v>
      </c>
      <c r="Y175" s="68">
        <v>180.107</v>
      </c>
      <c r="Z175" s="51">
        <v>0.33393253159182978</v>
      </c>
      <c r="AH175" s="46"/>
    </row>
    <row r="176" spans="1:34" x14ac:dyDescent="0.25">
      <c r="A176" s="22">
        <v>173</v>
      </c>
      <c r="B176" s="22">
        <v>25</v>
      </c>
      <c r="C176" s="22" t="s">
        <v>505</v>
      </c>
      <c r="D176" s="22" t="s">
        <v>2</v>
      </c>
      <c r="E176" s="22">
        <v>3</v>
      </c>
      <c r="F176" s="25">
        <v>3910</v>
      </c>
      <c r="G176" s="25">
        <v>4390</v>
      </c>
      <c r="H176" s="27">
        <f t="shared" si="23"/>
        <v>0.11579185308980548</v>
      </c>
      <c r="I176" s="25"/>
      <c r="J176" s="25"/>
      <c r="K176" s="27"/>
      <c r="L176" s="25"/>
      <c r="M176" s="25"/>
      <c r="N176" s="27"/>
      <c r="O176" s="28">
        <v>38.799999999999997</v>
      </c>
      <c r="P176" s="28">
        <v>54.6</v>
      </c>
      <c r="Q176" s="27">
        <f t="shared" si="19"/>
        <v>0.3416136361216317</v>
      </c>
      <c r="R176" s="45"/>
      <c r="S176" s="45"/>
      <c r="T176" s="46"/>
      <c r="U176" s="45"/>
      <c r="V176" s="45"/>
      <c r="W176" s="46"/>
      <c r="X176" s="68">
        <v>151.708</v>
      </c>
      <c r="Y176" s="68">
        <v>239.69399999999999</v>
      </c>
      <c r="Z176" s="51">
        <v>0.45740548921143714</v>
      </c>
      <c r="AH176" s="46"/>
    </row>
    <row r="177" spans="1:125" x14ac:dyDescent="0.25">
      <c r="A177" s="22">
        <v>174</v>
      </c>
      <c r="B177" s="22">
        <v>25</v>
      </c>
      <c r="C177" s="22" t="s">
        <v>505</v>
      </c>
      <c r="D177" s="22" t="s">
        <v>2</v>
      </c>
      <c r="E177" s="22">
        <v>3</v>
      </c>
      <c r="F177" s="25">
        <v>4040</v>
      </c>
      <c r="G177" s="25">
        <v>4230</v>
      </c>
      <c r="H177" s="27">
        <f t="shared" si="23"/>
        <v>4.5957301085127938E-2</v>
      </c>
      <c r="I177" s="25"/>
      <c r="J177" s="25"/>
      <c r="K177" s="27"/>
      <c r="L177" s="25"/>
      <c r="M177" s="25"/>
      <c r="N177" s="27"/>
      <c r="O177" s="28">
        <v>39.9</v>
      </c>
      <c r="P177" s="28">
        <v>48.2</v>
      </c>
      <c r="Q177" s="27">
        <f t="shared" si="19"/>
        <v>0.18898269716073687</v>
      </c>
      <c r="R177" s="45"/>
      <c r="S177" s="45"/>
      <c r="T177" s="46"/>
      <c r="U177" s="45"/>
      <c r="V177" s="45"/>
      <c r="W177" s="46"/>
      <c r="X177" s="68">
        <v>161.196</v>
      </c>
      <c r="Y177" s="68">
        <v>203.886</v>
      </c>
      <c r="Z177" s="51">
        <v>0.23493999824586467</v>
      </c>
      <c r="AH177" s="46"/>
    </row>
    <row r="178" spans="1:125" x14ac:dyDescent="0.25">
      <c r="A178" s="22">
        <v>175</v>
      </c>
      <c r="B178" s="22">
        <v>25</v>
      </c>
      <c r="C178" s="22" t="s">
        <v>505</v>
      </c>
      <c r="D178" s="22" t="s">
        <v>2</v>
      </c>
      <c r="E178" s="22">
        <v>3</v>
      </c>
      <c r="F178" s="25">
        <v>3690</v>
      </c>
      <c r="G178" s="25">
        <v>4060</v>
      </c>
      <c r="H178" s="27">
        <f t="shared" si="23"/>
        <v>9.5556515561205452E-2</v>
      </c>
      <c r="I178" s="25"/>
      <c r="J178" s="25"/>
      <c r="K178" s="27"/>
      <c r="L178" s="25"/>
      <c r="M178" s="25"/>
      <c r="N178" s="27"/>
      <c r="O178" s="28">
        <v>44.2</v>
      </c>
      <c r="P178" s="28">
        <v>49.2</v>
      </c>
      <c r="Q178" s="27">
        <f t="shared" si="19"/>
        <v>0.10716883441461003</v>
      </c>
      <c r="R178" s="45"/>
      <c r="S178" s="45"/>
      <c r="T178" s="46"/>
      <c r="U178" s="45"/>
      <c r="V178" s="45"/>
      <c r="W178" s="46"/>
      <c r="X178" s="68">
        <v>163.09800000000001</v>
      </c>
      <c r="Y178" s="68">
        <v>199.75200000000001</v>
      </c>
      <c r="Z178" s="51">
        <v>0.20272534997581534</v>
      </c>
      <c r="AH178" s="46"/>
    </row>
    <row r="179" spans="1:125" x14ac:dyDescent="0.25">
      <c r="A179" s="22">
        <v>176</v>
      </c>
      <c r="B179" s="22">
        <v>25</v>
      </c>
      <c r="C179" s="22" t="s">
        <v>505</v>
      </c>
      <c r="D179" s="22" t="s">
        <v>2</v>
      </c>
      <c r="E179" s="22">
        <v>3</v>
      </c>
      <c r="F179" s="25">
        <v>2700</v>
      </c>
      <c r="G179" s="25">
        <v>3130</v>
      </c>
      <c r="H179" s="27">
        <f t="shared" si="23"/>
        <v>0.14778123154177841</v>
      </c>
      <c r="I179" s="25"/>
      <c r="J179" s="25"/>
      <c r="K179" s="27"/>
      <c r="L179" s="25"/>
      <c r="M179" s="25"/>
      <c r="N179" s="27"/>
      <c r="O179" s="28">
        <v>42.4</v>
      </c>
      <c r="P179" s="28">
        <v>51.7</v>
      </c>
      <c r="Q179" s="27">
        <f t="shared" si="19"/>
        <v>0.19830941927647153</v>
      </c>
      <c r="R179" s="45"/>
      <c r="S179" s="45"/>
      <c r="T179" s="46"/>
      <c r="U179" s="45"/>
      <c r="V179" s="45"/>
      <c r="W179" s="46"/>
      <c r="X179" s="68">
        <v>114.48</v>
      </c>
      <c r="Y179" s="68">
        <v>161.821</v>
      </c>
      <c r="Z179" s="51">
        <v>0.34609065081824969</v>
      </c>
      <c r="AH179" s="46"/>
    </row>
    <row r="180" spans="1:125" x14ac:dyDescent="0.25">
      <c r="A180" s="22">
        <v>177</v>
      </c>
      <c r="B180" s="22">
        <v>25</v>
      </c>
      <c r="C180" s="22" t="s">
        <v>505</v>
      </c>
      <c r="D180" s="22" t="s">
        <v>2</v>
      </c>
      <c r="E180" s="22">
        <v>3</v>
      </c>
      <c r="F180" s="25">
        <v>3800</v>
      </c>
      <c r="G180" s="25">
        <v>3990</v>
      </c>
      <c r="H180" s="27">
        <f t="shared" si="23"/>
        <v>4.8790164169432049E-2</v>
      </c>
      <c r="I180" s="25"/>
      <c r="J180" s="25"/>
      <c r="K180" s="27"/>
      <c r="L180" s="25"/>
      <c r="M180" s="25"/>
      <c r="N180" s="27"/>
      <c r="O180" s="28">
        <v>31</v>
      </c>
      <c r="P180" s="28">
        <v>36.700000000000003</v>
      </c>
      <c r="Q180" s="27">
        <f t="shared" si="19"/>
        <v>0.16878955057537851</v>
      </c>
      <c r="R180" s="45"/>
      <c r="S180" s="45"/>
      <c r="T180" s="46"/>
      <c r="U180" s="45"/>
      <c r="V180" s="45"/>
      <c r="W180" s="46"/>
      <c r="X180" s="68">
        <v>117.8</v>
      </c>
      <c r="Y180" s="68">
        <v>146.43299999999999</v>
      </c>
      <c r="Z180" s="51">
        <v>0.21757971474481025</v>
      </c>
      <c r="AH180" s="46"/>
    </row>
    <row r="181" spans="1:125" x14ac:dyDescent="0.25">
      <c r="A181" s="22">
        <v>178</v>
      </c>
      <c r="B181" s="22">
        <v>25</v>
      </c>
      <c r="C181" s="22" t="s">
        <v>505</v>
      </c>
      <c r="D181" s="22" t="s">
        <v>2</v>
      </c>
      <c r="E181" s="22">
        <v>3</v>
      </c>
      <c r="F181" s="25">
        <v>3580</v>
      </c>
      <c r="G181" s="25">
        <v>3990</v>
      </c>
      <c r="H181" s="27">
        <f t="shared" si="23"/>
        <v>0.10842843048916306</v>
      </c>
      <c r="I181" s="25"/>
      <c r="J181" s="25"/>
      <c r="K181" s="27"/>
      <c r="L181" s="25"/>
      <c r="M181" s="25"/>
      <c r="N181" s="27"/>
      <c r="O181" s="28">
        <v>38.9</v>
      </c>
      <c r="P181" s="28">
        <v>52.9</v>
      </c>
      <c r="Q181" s="27">
        <f t="shared" si="19"/>
        <v>0.30740908823985308</v>
      </c>
      <c r="R181" s="45"/>
      <c r="S181" s="45"/>
      <c r="T181" s="46"/>
      <c r="U181" s="45"/>
      <c r="V181" s="45"/>
      <c r="W181" s="46"/>
      <c r="X181" s="68">
        <v>139.262</v>
      </c>
      <c r="Y181" s="68">
        <v>211.071</v>
      </c>
      <c r="Z181" s="51">
        <v>0.4158375187290162</v>
      </c>
      <c r="AH181" s="46"/>
    </row>
    <row r="182" spans="1:125" x14ac:dyDescent="0.25">
      <c r="A182" s="22">
        <v>179</v>
      </c>
      <c r="B182" s="22">
        <v>25</v>
      </c>
      <c r="C182" s="22" t="s">
        <v>505</v>
      </c>
      <c r="D182" s="22" t="s">
        <v>2</v>
      </c>
      <c r="E182" s="22">
        <v>3</v>
      </c>
      <c r="F182" s="25">
        <v>3390</v>
      </c>
      <c r="G182" s="25">
        <v>3700</v>
      </c>
      <c r="H182" s="27">
        <f t="shared" si="23"/>
        <v>8.7502898257819928E-2</v>
      </c>
      <c r="I182" s="25"/>
      <c r="J182" s="25"/>
      <c r="K182" s="27"/>
      <c r="L182" s="25"/>
      <c r="M182" s="25"/>
      <c r="N182" s="27"/>
      <c r="O182" s="28">
        <v>47.9</v>
      </c>
      <c r="P182" s="28">
        <v>71.7</v>
      </c>
      <c r="Q182" s="27">
        <f t="shared" si="19"/>
        <v>0.40337524318870516</v>
      </c>
      <c r="R182" s="45"/>
      <c r="S182" s="45"/>
      <c r="T182" s="46"/>
      <c r="U182" s="45"/>
      <c r="V182" s="45"/>
      <c r="W182" s="46"/>
      <c r="X182" s="68">
        <v>162.381</v>
      </c>
      <c r="Y182" s="68">
        <v>265.29000000000002</v>
      </c>
      <c r="Z182" s="51">
        <v>0.49087814144652514</v>
      </c>
      <c r="AH182" s="46"/>
    </row>
    <row r="183" spans="1:125" x14ac:dyDescent="0.25">
      <c r="A183" s="22">
        <v>180</v>
      </c>
      <c r="B183" s="22">
        <v>25</v>
      </c>
      <c r="C183" s="22" t="s">
        <v>505</v>
      </c>
      <c r="D183" s="22" t="s">
        <v>2</v>
      </c>
      <c r="E183" s="22">
        <v>3</v>
      </c>
      <c r="F183" s="25">
        <v>3450</v>
      </c>
      <c r="G183" s="25">
        <v>3870</v>
      </c>
      <c r="H183" s="27">
        <f t="shared" si="23"/>
        <v>0.11488027599842202</v>
      </c>
      <c r="I183" s="25"/>
      <c r="J183" s="25"/>
      <c r="K183" s="27"/>
      <c r="L183" s="25"/>
      <c r="M183" s="25"/>
      <c r="N183" s="27"/>
      <c r="O183" s="28">
        <v>42</v>
      </c>
      <c r="P183" s="28">
        <v>52.6</v>
      </c>
      <c r="Q183" s="27">
        <f t="shared" si="19"/>
        <v>0.22504650146029587</v>
      </c>
      <c r="R183" s="45"/>
      <c r="S183" s="45"/>
      <c r="T183" s="46"/>
      <c r="U183" s="45"/>
      <c r="V183" s="45"/>
      <c r="W183" s="46"/>
      <c r="X183" s="68">
        <v>144.9</v>
      </c>
      <c r="Y183" s="68">
        <v>203.56200000000001</v>
      </c>
      <c r="Z183" s="51">
        <v>0.33992677745871785</v>
      </c>
      <c r="AH183" s="46"/>
    </row>
    <row r="184" spans="1:125" x14ac:dyDescent="0.25">
      <c r="A184" s="22">
        <v>181</v>
      </c>
      <c r="B184" s="22">
        <v>25</v>
      </c>
      <c r="C184" s="22" t="s">
        <v>505</v>
      </c>
      <c r="D184" s="22" t="s">
        <v>2</v>
      </c>
      <c r="E184" s="22">
        <v>3</v>
      </c>
      <c r="F184" s="25">
        <v>3740</v>
      </c>
      <c r="G184" s="25">
        <v>4150</v>
      </c>
      <c r="H184" s="27">
        <f t="shared" si="23"/>
        <v>0.10402272281616635</v>
      </c>
      <c r="I184" s="25"/>
      <c r="J184" s="25"/>
      <c r="K184" s="27"/>
      <c r="L184" s="25"/>
      <c r="M184" s="25"/>
      <c r="N184" s="27"/>
      <c r="O184" s="28">
        <v>39.700000000000003</v>
      </c>
      <c r="P184" s="28">
        <v>47.7</v>
      </c>
      <c r="Q184" s="27">
        <f t="shared" si="19"/>
        <v>0.18358021020115087</v>
      </c>
      <c r="R184" s="45"/>
      <c r="S184" s="45"/>
      <c r="T184" s="46"/>
      <c r="U184" s="45"/>
      <c r="V184" s="45"/>
      <c r="W184" s="46"/>
      <c r="X184" s="68">
        <v>148.47800000000001</v>
      </c>
      <c r="Y184" s="68">
        <v>197.95500000000001</v>
      </c>
      <c r="Z184" s="51">
        <v>0.28760293301731721</v>
      </c>
      <c r="AH184" s="46"/>
    </row>
    <row r="185" spans="1:125" x14ac:dyDescent="0.25">
      <c r="A185" s="22">
        <v>182</v>
      </c>
      <c r="B185" s="22">
        <v>25</v>
      </c>
      <c r="C185" s="22" t="s">
        <v>505</v>
      </c>
      <c r="D185" s="22" t="s">
        <v>2</v>
      </c>
      <c r="E185" s="22">
        <v>3</v>
      </c>
      <c r="F185" s="25">
        <v>3460</v>
      </c>
      <c r="G185" s="25">
        <v>3750</v>
      </c>
      <c r="H185" s="27">
        <f t="shared" si="23"/>
        <v>8.0487250912686548E-2</v>
      </c>
      <c r="I185" s="25"/>
      <c r="J185" s="25"/>
      <c r="K185" s="27"/>
      <c r="L185" s="25"/>
      <c r="M185" s="25"/>
      <c r="N185" s="27"/>
      <c r="O185" s="28">
        <v>43.7</v>
      </c>
      <c r="P185" s="28">
        <v>47.1</v>
      </c>
      <c r="Q185" s="27">
        <f t="shared" si="19"/>
        <v>7.4924898920827571E-2</v>
      </c>
      <c r="R185" s="45"/>
      <c r="S185" s="45"/>
      <c r="T185" s="46"/>
      <c r="U185" s="45"/>
      <c r="V185" s="45"/>
      <c r="W185" s="46"/>
      <c r="X185" s="68">
        <v>151.202</v>
      </c>
      <c r="Y185" s="68">
        <v>176.625</v>
      </c>
      <c r="Z185" s="51">
        <v>0.15541214983351409</v>
      </c>
      <c r="AH185" s="46"/>
    </row>
    <row r="186" spans="1:125" x14ac:dyDescent="0.25">
      <c r="A186" s="22">
        <v>183</v>
      </c>
      <c r="B186" s="22">
        <v>25</v>
      </c>
      <c r="C186" s="22" t="s">
        <v>505</v>
      </c>
      <c r="D186" s="22" t="s">
        <v>2</v>
      </c>
      <c r="E186" s="22">
        <v>3</v>
      </c>
      <c r="F186" s="25">
        <v>3500</v>
      </c>
      <c r="G186" s="25">
        <v>3870</v>
      </c>
      <c r="H186" s="27">
        <f t="shared" si="23"/>
        <v>0.10049153854632238</v>
      </c>
      <c r="I186" s="25"/>
      <c r="J186" s="25"/>
      <c r="K186" s="27"/>
      <c r="L186" s="25"/>
      <c r="M186" s="25"/>
      <c r="N186" s="27"/>
      <c r="O186" s="28">
        <v>43.2</v>
      </c>
      <c r="P186" s="28">
        <v>56.7</v>
      </c>
      <c r="Q186" s="27">
        <f t="shared" ref="Q186:Q196" si="24">LN(P186/O186)</f>
        <v>0.27193371548364176</v>
      </c>
      <c r="R186" s="45"/>
      <c r="S186" s="45"/>
      <c r="T186" s="46"/>
      <c r="U186" s="45"/>
      <c r="V186" s="45"/>
      <c r="W186" s="46"/>
      <c r="X186" s="68">
        <v>151.19999999999999</v>
      </c>
      <c r="Y186" s="68">
        <v>219.429</v>
      </c>
      <c r="Z186" s="51">
        <v>0.37242525402996429</v>
      </c>
      <c r="AH186" s="46"/>
    </row>
    <row r="187" spans="1:125" x14ac:dyDescent="0.25">
      <c r="A187" s="22">
        <v>184</v>
      </c>
      <c r="B187" s="22">
        <v>25</v>
      </c>
      <c r="C187" s="22" t="s">
        <v>505</v>
      </c>
      <c r="D187" s="22" t="s">
        <v>2</v>
      </c>
      <c r="E187" s="22">
        <v>3</v>
      </c>
      <c r="F187" s="25">
        <v>3220</v>
      </c>
      <c r="G187" s="25">
        <v>3700</v>
      </c>
      <c r="H187" s="27">
        <f t="shared" si="23"/>
        <v>0.13895146009386186</v>
      </c>
      <c r="I187" s="25"/>
      <c r="J187" s="25"/>
      <c r="K187" s="27"/>
      <c r="L187" s="25"/>
      <c r="M187" s="25"/>
      <c r="N187" s="27"/>
      <c r="O187" s="28">
        <v>40.200000000000003</v>
      </c>
      <c r="P187" s="28">
        <v>53.4</v>
      </c>
      <c r="Q187" s="27">
        <f t="shared" si="24"/>
        <v>0.28394375034117364</v>
      </c>
      <c r="R187" s="45"/>
      <c r="S187" s="45"/>
      <c r="T187" s="46"/>
      <c r="U187" s="45"/>
      <c r="V187" s="45"/>
      <c r="W187" s="46"/>
      <c r="X187" s="68">
        <v>129.44400000000002</v>
      </c>
      <c r="Y187" s="68">
        <v>197.58</v>
      </c>
      <c r="Z187" s="51">
        <v>0.42289521043503547</v>
      </c>
      <c r="AH187" s="46"/>
    </row>
    <row r="188" spans="1:125" s="69" customFormat="1" x14ac:dyDescent="0.25">
      <c r="A188" s="22">
        <v>185</v>
      </c>
      <c r="B188" s="22">
        <v>26</v>
      </c>
      <c r="C188" s="22" t="s">
        <v>493</v>
      </c>
      <c r="D188" s="22" t="s">
        <v>37</v>
      </c>
      <c r="E188" s="22">
        <v>3</v>
      </c>
      <c r="F188" s="25"/>
      <c r="G188" s="25"/>
      <c r="H188" s="27"/>
      <c r="I188" s="25"/>
      <c r="J188" s="25"/>
      <c r="K188" s="27"/>
      <c r="L188" s="25"/>
      <c r="M188" s="25"/>
      <c r="N188" s="27"/>
      <c r="O188" s="28">
        <v>22</v>
      </c>
      <c r="P188" s="28">
        <v>34</v>
      </c>
      <c r="Q188" s="27">
        <f t="shared" si="24"/>
        <v>0.4353180712578455</v>
      </c>
      <c r="R188" s="45"/>
      <c r="S188" s="45"/>
      <c r="T188" s="46"/>
      <c r="U188" s="45"/>
      <c r="V188" s="45"/>
      <c r="W188" s="46"/>
      <c r="X188" s="68"/>
      <c r="Y188" s="68"/>
      <c r="Z188" s="51"/>
      <c r="AA188" s="68"/>
      <c r="AB188" s="68"/>
      <c r="AC188" s="51"/>
      <c r="AD188" s="68"/>
      <c r="AE188" s="68"/>
      <c r="AF188" s="51"/>
      <c r="AG188" s="60"/>
      <c r="AH188" s="46"/>
      <c r="AI188" s="60"/>
      <c r="AJ188" s="60"/>
      <c r="AK188" s="60"/>
      <c r="AL188" s="60"/>
      <c r="AM188" s="60"/>
      <c r="AN188" s="60"/>
      <c r="AO188" s="60"/>
      <c r="AP188" s="60"/>
      <c r="AQ188" s="60"/>
      <c r="AR188" s="60"/>
      <c r="AS188" s="60"/>
      <c r="AT188" s="60"/>
      <c r="AU188" s="60"/>
      <c r="AV188" s="60"/>
      <c r="AW188" s="60"/>
      <c r="AX188" s="60"/>
      <c r="AY188" s="60"/>
      <c r="AZ188" s="60"/>
      <c r="BA188" s="60"/>
      <c r="BB188" s="60"/>
      <c r="BC188" s="60"/>
      <c r="BD188" s="60"/>
      <c r="BE188" s="60"/>
      <c r="BF188" s="60"/>
      <c r="BG188" s="60"/>
      <c r="BH188" s="60"/>
      <c r="BI188" s="60"/>
      <c r="BJ188" s="60"/>
      <c r="BK188" s="60"/>
      <c r="BL188" s="60"/>
      <c r="BM188" s="60"/>
      <c r="BN188" s="60"/>
      <c r="BO188" s="60"/>
      <c r="BP188" s="60"/>
      <c r="BQ188" s="60"/>
      <c r="BR188" s="60"/>
      <c r="BS188" s="60"/>
      <c r="BT188" s="60"/>
      <c r="BU188" s="60"/>
      <c r="BV188" s="60"/>
      <c r="BW188" s="60"/>
      <c r="BX188" s="60"/>
      <c r="BY188" s="60"/>
      <c r="BZ188" s="60"/>
      <c r="CA188" s="60"/>
      <c r="CB188" s="60"/>
      <c r="CC188" s="60"/>
      <c r="CD188" s="60"/>
      <c r="CE188" s="60"/>
      <c r="CF188" s="60"/>
      <c r="CG188" s="60"/>
      <c r="CH188" s="60"/>
      <c r="CI188" s="60"/>
      <c r="CJ188" s="60"/>
      <c r="CK188" s="60"/>
      <c r="CL188" s="60"/>
      <c r="CM188" s="60"/>
      <c r="CN188" s="60"/>
      <c r="CO188" s="60"/>
      <c r="CP188" s="60"/>
      <c r="CQ188" s="60"/>
      <c r="CR188" s="60"/>
      <c r="CS188" s="60"/>
      <c r="CT188" s="60"/>
      <c r="CU188" s="60"/>
      <c r="CV188" s="60"/>
      <c r="CW188" s="60"/>
      <c r="CX188" s="60"/>
      <c r="CY188" s="60"/>
      <c r="CZ188" s="60"/>
      <c r="DA188" s="60"/>
      <c r="DB188" s="60"/>
      <c r="DC188" s="60"/>
      <c r="DD188" s="60"/>
      <c r="DE188" s="60"/>
      <c r="DF188" s="60"/>
      <c r="DG188" s="60"/>
      <c r="DH188" s="60"/>
      <c r="DI188" s="60"/>
      <c r="DJ188" s="60"/>
      <c r="DK188" s="60"/>
      <c r="DL188" s="60"/>
      <c r="DM188" s="60"/>
      <c r="DN188" s="60"/>
      <c r="DO188" s="60"/>
      <c r="DP188" s="60"/>
      <c r="DQ188" s="60"/>
      <c r="DR188" s="60"/>
      <c r="DS188" s="60"/>
      <c r="DT188" s="60"/>
      <c r="DU188" s="60"/>
    </row>
    <row r="189" spans="1:125" x14ac:dyDescent="0.25">
      <c r="A189" s="22">
        <v>186</v>
      </c>
      <c r="B189" s="22">
        <v>26</v>
      </c>
      <c r="C189" s="22" t="s">
        <v>493</v>
      </c>
      <c r="D189" s="22" t="s">
        <v>37</v>
      </c>
      <c r="E189" s="22">
        <v>3</v>
      </c>
      <c r="F189" s="25"/>
      <c r="G189" s="25"/>
      <c r="H189" s="27"/>
      <c r="I189" s="25"/>
      <c r="J189" s="25"/>
      <c r="K189" s="27"/>
      <c r="L189" s="25"/>
      <c r="M189" s="25"/>
      <c r="N189" s="27"/>
      <c r="O189" s="28">
        <v>22</v>
      </c>
      <c r="P189" s="28">
        <v>33.200000000000003</v>
      </c>
      <c r="Q189" s="27">
        <f t="shared" si="24"/>
        <v>0.41150742256412709</v>
      </c>
      <c r="R189" s="45"/>
      <c r="S189" s="45"/>
      <c r="T189" s="46"/>
      <c r="U189" s="45"/>
      <c r="V189" s="45"/>
      <c r="W189" s="46"/>
      <c r="AH189" s="46"/>
    </row>
    <row r="190" spans="1:125" x14ac:dyDescent="0.25">
      <c r="A190" s="22">
        <v>187</v>
      </c>
      <c r="B190" s="22">
        <v>26</v>
      </c>
      <c r="C190" s="22" t="s">
        <v>493</v>
      </c>
      <c r="D190" s="22" t="s">
        <v>37</v>
      </c>
      <c r="E190" s="22">
        <v>3</v>
      </c>
      <c r="F190" s="25"/>
      <c r="G190" s="25"/>
      <c r="H190" s="27"/>
      <c r="I190" s="25"/>
      <c r="J190" s="25"/>
      <c r="K190" s="27"/>
      <c r="L190" s="25"/>
      <c r="M190" s="25"/>
      <c r="N190" s="27"/>
      <c r="O190" s="28">
        <v>22</v>
      </c>
      <c r="P190" s="28">
        <v>30.8</v>
      </c>
      <c r="Q190" s="27">
        <f t="shared" si="24"/>
        <v>0.33647223662121301</v>
      </c>
      <c r="R190" s="45"/>
      <c r="S190" s="45"/>
      <c r="T190" s="46"/>
      <c r="U190" s="45"/>
      <c r="V190" s="45"/>
      <c r="W190" s="46"/>
      <c r="AH190" s="46"/>
    </row>
    <row r="191" spans="1:125" x14ac:dyDescent="0.25">
      <c r="A191" s="22">
        <v>188</v>
      </c>
      <c r="B191" s="22">
        <v>27</v>
      </c>
      <c r="C191" s="22" t="s">
        <v>497</v>
      </c>
      <c r="D191" s="22" t="s">
        <v>2</v>
      </c>
      <c r="E191" s="22">
        <v>3</v>
      </c>
      <c r="F191" s="25">
        <v>3480</v>
      </c>
      <c r="G191" s="25">
        <v>4380</v>
      </c>
      <c r="H191" s="27">
        <f t="shared" ref="H191:H196" si="25">LN(G191/F191)</f>
        <v>0.23001643060197177</v>
      </c>
      <c r="I191" s="25">
        <v>6040</v>
      </c>
      <c r="J191" s="25">
        <v>7540</v>
      </c>
      <c r="K191" s="27">
        <f t="shared" ref="K191:K192" si="26">LN(J191/I191)</f>
        <v>0.22181817007314117</v>
      </c>
      <c r="L191" s="25">
        <v>9520</v>
      </c>
      <c r="M191" s="25">
        <v>11930</v>
      </c>
      <c r="N191" s="27">
        <f t="shared" ref="N191:N195" si="27">LN(M191/L191)</f>
        <v>0.2256613873065508</v>
      </c>
      <c r="O191" s="28">
        <v>33.567399999999999</v>
      </c>
      <c r="P191" s="28">
        <v>36.797800000000002</v>
      </c>
      <c r="Q191" s="27">
        <f t="shared" si="24"/>
        <v>9.1882702890868626E-2</v>
      </c>
      <c r="R191" s="45">
        <v>19.444400000000002</v>
      </c>
      <c r="S191" s="45">
        <v>21.3889</v>
      </c>
      <c r="T191" s="46">
        <v>9.5312985001607342E-2</v>
      </c>
      <c r="U191" s="45">
        <v>24.607009243697483</v>
      </c>
      <c r="V191" s="45">
        <v>27.028220452640401</v>
      </c>
      <c r="W191" s="46">
        <v>9.3850191151267318E-2</v>
      </c>
      <c r="X191" s="68">
        <v>116.81455199999999</v>
      </c>
      <c r="Y191" s="75">
        <v>161.174364</v>
      </c>
      <c r="Z191" s="51">
        <v>0.32189913349284044</v>
      </c>
      <c r="AA191" s="68">
        <v>117.44417600000001</v>
      </c>
      <c r="AB191" s="68">
        <v>161.27230599999999</v>
      </c>
      <c r="AC191" s="51">
        <v>0.31713115507474826</v>
      </c>
      <c r="AD191" s="68">
        <v>234.25872800000002</v>
      </c>
      <c r="AE191" s="68">
        <v>322.44666999999998</v>
      </c>
      <c r="AF191" s="76">
        <v>0.31951157845781825</v>
      </c>
      <c r="AG191" s="8"/>
      <c r="AH191" s="46"/>
    </row>
    <row r="192" spans="1:125" x14ac:dyDescent="0.25">
      <c r="A192" s="22">
        <v>189</v>
      </c>
      <c r="B192" s="22">
        <v>27</v>
      </c>
      <c r="C192" s="22" t="s">
        <v>497</v>
      </c>
      <c r="D192" s="22" t="s">
        <v>2</v>
      </c>
      <c r="E192" s="22">
        <v>3</v>
      </c>
      <c r="F192" s="25">
        <v>3520</v>
      </c>
      <c r="G192" s="25">
        <v>4560</v>
      </c>
      <c r="H192" s="27">
        <f t="shared" si="25"/>
        <v>0.25886163391628897</v>
      </c>
      <c r="I192" s="25">
        <v>6090</v>
      </c>
      <c r="J192" s="25">
        <v>7660</v>
      </c>
      <c r="K192" s="27">
        <f t="shared" si="26"/>
        <v>0.22936390203069429</v>
      </c>
      <c r="L192" s="25">
        <v>9610</v>
      </c>
      <c r="M192" s="25">
        <v>12220</v>
      </c>
      <c r="N192" s="27">
        <f t="shared" si="27"/>
        <v>0.24026973076124816</v>
      </c>
      <c r="O192" s="28">
        <v>33.567399999999999</v>
      </c>
      <c r="P192" s="28">
        <v>38.202199999999998</v>
      </c>
      <c r="Q192" s="27">
        <f t="shared" si="24"/>
        <v>0.12933774768896267</v>
      </c>
      <c r="R192" s="45">
        <v>19.444400000000002</v>
      </c>
      <c r="S192" s="45">
        <v>22.3611</v>
      </c>
      <c r="T192" s="46">
        <v>0.13976373119752319</v>
      </c>
      <c r="U192" s="45">
        <v>24.617444745057231</v>
      </c>
      <c r="V192" s="45">
        <v>28.27234517184943</v>
      </c>
      <c r="W192" s="46">
        <v>0.13842879686935056</v>
      </c>
      <c r="X192" s="68">
        <v>118.157248</v>
      </c>
      <c r="Y192" s="75">
        <v>174.20203199999997</v>
      </c>
      <c r="Z192" s="51">
        <v>0.38819938160525153</v>
      </c>
      <c r="AA192" s="68">
        <v>118.41639600000001</v>
      </c>
      <c r="AB192" s="68">
        <v>171.28602600000002</v>
      </c>
      <c r="AC192" s="51">
        <v>0.36912763322821757</v>
      </c>
      <c r="AD192" s="68">
        <v>236.573644</v>
      </c>
      <c r="AE192" s="68">
        <v>345.48805800000002</v>
      </c>
      <c r="AF192" s="76">
        <v>0.37869852763059852</v>
      </c>
      <c r="AG192" s="8"/>
      <c r="AH192" s="46"/>
    </row>
    <row r="193" spans="1:125" x14ac:dyDescent="0.25">
      <c r="A193" s="22">
        <v>190</v>
      </c>
      <c r="B193" s="22">
        <v>28</v>
      </c>
      <c r="C193" s="22" t="s">
        <v>499</v>
      </c>
      <c r="D193" s="22" t="s">
        <v>6</v>
      </c>
      <c r="E193" s="22">
        <v>4</v>
      </c>
      <c r="F193" s="25">
        <v>738</v>
      </c>
      <c r="G193" s="25">
        <v>2712</v>
      </c>
      <c r="H193" s="27">
        <f t="shared" si="25"/>
        <v>1.3014978244598137</v>
      </c>
      <c r="I193" s="25"/>
      <c r="J193" s="25"/>
      <c r="K193" s="27"/>
      <c r="L193" s="25">
        <v>3762</v>
      </c>
      <c r="M193" s="25">
        <v>7713</v>
      </c>
      <c r="N193" s="27">
        <f t="shared" si="27"/>
        <v>0.71795648607302354</v>
      </c>
      <c r="O193" s="28">
        <v>9</v>
      </c>
      <c r="P193" s="28">
        <v>34</v>
      </c>
      <c r="Q193" s="27">
        <f t="shared" si="24"/>
        <v>1.329135947279942</v>
      </c>
      <c r="R193" s="45"/>
      <c r="S193" s="45"/>
      <c r="T193" s="46"/>
      <c r="U193" s="45"/>
      <c r="V193" s="45"/>
      <c r="W193" s="46"/>
      <c r="X193" s="68">
        <v>6.6420000000000003</v>
      </c>
      <c r="Y193" s="68">
        <v>92.207999999999998</v>
      </c>
      <c r="Z193" s="51">
        <v>2.6306337717397557</v>
      </c>
      <c r="AH193" s="46"/>
    </row>
    <row r="194" spans="1:125" s="77" customFormat="1" x14ac:dyDescent="0.25">
      <c r="A194" s="22">
        <v>191</v>
      </c>
      <c r="B194" s="22">
        <v>28</v>
      </c>
      <c r="C194" s="22" t="s">
        <v>499</v>
      </c>
      <c r="D194" s="22" t="s">
        <v>6</v>
      </c>
      <c r="E194" s="22">
        <v>4</v>
      </c>
      <c r="F194" s="25">
        <v>633</v>
      </c>
      <c r="G194" s="25">
        <v>1955</v>
      </c>
      <c r="H194" s="27">
        <f t="shared" si="25"/>
        <v>1.1276750502752899</v>
      </c>
      <c r="I194" s="25"/>
      <c r="J194" s="25"/>
      <c r="K194" s="27"/>
      <c r="L194" s="25">
        <v>3175</v>
      </c>
      <c r="M194" s="25">
        <v>6388</v>
      </c>
      <c r="N194" s="27">
        <f t="shared" si="27"/>
        <v>0.6991135980081109</v>
      </c>
      <c r="O194" s="28">
        <v>10</v>
      </c>
      <c r="P194" s="28">
        <v>38</v>
      </c>
      <c r="Q194" s="27">
        <f t="shared" si="24"/>
        <v>1.33500106673234</v>
      </c>
      <c r="R194" s="45"/>
      <c r="S194" s="45"/>
      <c r="T194" s="46"/>
      <c r="U194" s="45"/>
      <c r="V194" s="45"/>
      <c r="W194" s="46"/>
      <c r="X194" s="68">
        <v>6.33</v>
      </c>
      <c r="Y194" s="68">
        <v>74.290000000000006</v>
      </c>
      <c r="Z194" s="51">
        <v>2.4626761170076299</v>
      </c>
      <c r="AA194" s="68"/>
      <c r="AB194" s="68"/>
      <c r="AC194" s="51"/>
      <c r="AD194" s="68"/>
      <c r="AE194" s="68"/>
      <c r="AF194" s="51"/>
      <c r="AG194" s="60"/>
      <c r="AH194" s="46"/>
      <c r="AI194" s="60"/>
      <c r="AJ194" s="60"/>
      <c r="AK194" s="60"/>
      <c r="AL194" s="60"/>
      <c r="AM194" s="60"/>
      <c r="AN194" s="60"/>
      <c r="AO194" s="60"/>
      <c r="AP194" s="60"/>
      <c r="AQ194" s="60"/>
      <c r="AR194" s="60"/>
      <c r="AS194" s="60"/>
      <c r="AT194" s="60"/>
      <c r="AU194" s="60"/>
      <c r="AV194" s="60"/>
      <c r="AW194" s="60"/>
      <c r="AX194" s="60"/>
      <c r="AY194" s="60"/>
      <c r="AZ194" s="60"/>
      <c r="BA194" s="60"/>
      <c r="BB194" s="60"/>
      <c r="BC194" s="60"/>
      <c r="BD194" s="60"/>
      <c r="BE194" s="60"/>
      <c r="BF194" s="60"/>
      <c r="BG194" s="60"/>
      <c r="BH194" s="60"/>
      <c r="BI194" s="60"/>
      <c r="BJ194" s="60"/>
      <c r="BK194" s="60"/>
      <c r="BL194" s="60"/>
      <c r="BM194" s="60"/>
      <c r="BN194" s="60"/>
      <c r="BO194" s="60"/>
      <c r="BP194" s="60"/>
      <c r="BQ194" s="60"/>
      <c r="BR194" s="60"/>
      <c r="BS194" s="60"/>
      <c r="BT194" s="60"/>
      <c r="BU194" s="60"/>
      <c r="BV194" s="60"/>
      <c r="BW194" s="60"/>
      <c r="BX194" s="60"/>
      <c r="BY194" s="60"/>
      <c r="BZ194" s="60"/>
      <c r="CA194" s="60"/>
      <c r="CB194" s="60"/>
      <c r="CC194" s="60"/>
      <c r="CD194" s="60"/>
      <c r="CE194" s="60"/>
      <c r="CF194" s="60"/>
      <c r="CG194" s="60"/>
      <c r="CH194" s="60"/>
      <c r="CI194" s="60"/>
      <c r="CJ194" s="60"/>
      <c r="CK194" s="60"/>
      <c r="CL194" s="60"/>
      <c r="CM194" s="60"/>
      <c r="CN194" s="60"/>
      <c r="CO194" s="60"/>
      <c r="CP194" s="60"/>
      <c r="CQ194" s="60"/>
      <c r="CR194" s="60"/>
      <c r="CS194" s="60"/>
      <c r="CT194" s="60"/>
      <c r="CU194" s="60"/>
      <c r="CV194" s="60"/>
      <c r="CW194" s="60"/>
      <c r="CX194" s="60"/>
      <c r="CY194" s="60"/>
      <c r="CZ194" s="60"/>
      <c r="DA194" s="60"/>
      <c r="DB194" s="60"/>
      <c r="DC194" s="60"/>
      <c r="DD194" s="60"/>
      <c r="DE194" s="60"/>
      <c r="DF194" s="60"/>
      <c r="DG194" s="60"/>
      <c r="DH194" s="60"/>
      <c r="DI194" s="60"/>
      <c r="DJ194" s="60"/>
      <c r="DK194" s="60"/>
      <c r="DL194" s="60"/>
      <c r="DM194" s="60"/>
      <c r="DN194" s="60"/>
      <c r="DO194" s="60"/>
      <c r="DP194" s="60"/>
      <c r="DQ194" s="60"/>
      <c r="DR194" s="60"/>
      <c r="DS194" s="60"/>
      <c r="DT194" s="60"/>
      <c r="DU194" s="60"/>
    </row>
    <row r="195" spans="1:125" s="77" customFormat="1" x14ac:dyDescent="0.25">
      <c r="A195" s="22">
        <v>192</v>
      </c>
      <c r="B195" s="22">
        <v>28</v>
      </c>
      <c r="C195" s="22" t="s">
        <v>499</v>
      </c>
      <c r="D195" s="22" t="s">
        <v>6</v>
      </c>
      <c r="E195" s="22">
        <v>4</v>
      </c>
      <c r="F195" s="25">
        <v>805</v>
      </c>
      <c r="G195" s="25">
        <v>2330</v>
      </c>
      <c r="H195" s="27">
        <f t="shared" si="25"/>
        <v>1.0627812691411829</v>
      </c>
      <c r="I195" s="25"/>
      <c r="J195" s="25"/>
      <c r="K195" s="27"/>
      <c r="L195" s="25">
        <v>4287</v>
      </c>
      <c r="M195" s="25">
        <v>6313</v>
      </c>
      <c r="N195" s="27">
        <f t="shared" si="27"/>
        <v>0.38702381176964856</v>
      </c>
      <c r="O195" s="28">
        <v>10</v>
      </c>
      <c r="P195" s="28">
        <v>34</v>
      </c>
      <c r="Q195" s="27">
        <f t="shared" si="24"/>
        <v>1.2237754316221157</v>
      </c>
      <c r="R195" s="45"/>
      <c r="S195" s="45"/>
      <c r="T195" s="46"/>
      <c r="U195" s="45"/>
      <c r="V195" s="45"/>
      <c r="W195" s="46"/>
      <c r="X195" s="68">
        <v>8.0500000000000007</v>
      </c>
      <c r="Y195" s="68">
        <v>79.22</v>
      </c>
      <c r="Z195" s="51">
        <v>2.2865567007632985</v>
      </c>
      <c r="AA195" s="68"/>
      <c r="AB195" s="68"/>
      <c r="AC195" s="51"/>
      <c r="AD195" s="68"/>
      <c r="AE195" s="68"/>
      <c r="AF195" s="51"/>
      <c r="AG195" s="60"/>
      <c r="AH195" s="46"/>
      <c r="AI195" s="60"/>
      <c r="AJ195" s="60"/>
      <c r="AK195" s="60"/>
      <c r="AL195" s="60"/>
      <c r="AM195" s="60"/>
      <c r="AN195" s="60"/>
      <c r="AO195" s="60"/>
      <c r="AP195" s="60"/>
      <c r="AQ195" s="60"/>
      <c r="AR195" s="60"/>
      <c r="AS195" s="60"/>
      <c r="AT195" s="60"/>
      <c r="AU195" s="60"/>
      <c r="AV195" s="60"/>
      <c r="AW195" s="60"/>
      <c r="AX195" s="60"/>
      <c r="AY195" s="60"/>
      <c r="AZ195" s="60"/>
      <c r="BA195" s="60"/>
      <c r="BB195" s="60"/>
      <c r="BC195" s="60"/>
      <c r="BD195" s="60"/>
      <c r="BE195" s="60"/>
      <c r="BF195" s="60"/>
      <c r="BG195" s="60"/>
      <c r="BH195" s="60"/>
      <c r="BI195" s="60"/>
      <c r="BJ195" s="60"/>
      <c r="BK195" s="60"/>
      <c r="BL195" s="60"/>
      <c r="BM195" s="60"/>
      <c r="BN195" s="60"/>
      <c r="BO195" s="60"/>
      <c r="BP195" s="60"/>
      <c r="BQ195" s="60"/>
      <c r="BR195" s="60"/>
      <c r="BS195" s="60"/>
      <c r="BT195" s="60"/>
      <c r="BU195" s="60"/>
      <c r="BV195" s="60"/>
      <c r="BW195" s="60"/>
      <c r="BX195" s="60"/>
      <c r="BY195" s="60"/>
      <c r="BZ195" s="60"/>
      <c r="CA195" s="60"/>
      <c r="CB195" s="60"/>
      <c r="CC195" s="60"/>
      <c r="CD195" s="60"/>
      <c r="CE195" s="60"/>
      <c r="CF195" s="60"/>
      <c r="CG195" s="60"/>
      <c r="CH195" s="60"/>
      <c r="CI195" s="60"/>
      <c r="CJ195" s="60"/>
      <c r="CK195" s="60"/>
      <c r="CL195" s="60"/>
      <c r="CM195" s="60"/>
      <c r="CN195" s="60"/>
      <c r="CO195" s="60"/>
      <c r="CP195" s="60"/>
      <c r="CQ195" s="60"/>
      <c r="CR195" s="60"/>
      <c r="CS195" s="60"/>
      <c r="CT195" s="60"/>
      <c r="CU195" s="60"/>
      <c r="CV195" s="60"/>
      <c r="CW195" s="60"/>
      <c r="CX195" s="60"/>
      <c r="CY195" s="60"/>
      <c r="CZ195" s="60"/>
      <c r="DA195" s="60"/>
      <c r="DB195" s="60"/>
      <c r="DC195" s="60"/>
      <c r="DD195" s="60"/>
      <c r="DE195" s="60"/>
      <c r="DF195" s="60"/>
      <c r="DG195" s="60"/>
      <c r="DH195" s="60"/>
      <c r="DI195" s="60"/>
      <c r="DJ195" s="60"/>
      <c r="DK195" s="60"/>
      <c r="DL195" s="60"/>
      <c r="DM195" s="60"/>
      <c r="DN195" s="60"/>
      <c r="DO195" s="60"/>
      <c r="DP195" s="60"/>
      <c r="DQ195" s="60"/>
      <c r="DR195" s="60"/>
      <c r="DS195" s="60"/>
      <c r="DT195" s="60"/>
      <c r="DU195" s="60"/>
    </row>
    <row r="196" spans="1:125" x14ac:dyDescent="0.25">
      <c r="A196" s="22">
        <v>193</v>
      </c>
      <c r="B196" s="22">
        <v>28</v>
      </c>
      <c r="C196" s="22" t="s">
        <v>499</v>
      </c>
      <c r="D196" s="22" t="s">
        <v>6</v>
      </c>
      <c r="E196" s="22">
        <v>4</v>
      </c>
      <c r="F196" s="25">
        <v>56</v>
      </c>
      <c r="G196" s="25">
        <v>818</v>
      </c>
      <c r="H196" s="27">
        <f t="shared" si="25"/>
        <v>2.6815106458675979</v>
      </c>
      <c r="I196" s="25"/>
      <c r="J196" s="25"/>
      <c r="K196" s="27"/>
      <c r="L196" s="25"/>
      <c r="M196" s="25"/>
      <c r="N196" s="27"/>
      <c r="O196" s="28">
        <v>12</v>
      </c>
      <c r="P196" s="28">
        <v>35</v>
      </c>
      <c r="Q196" s="27">
        <f t="shared" si="24"/>
        <v>1.0704414117014134</v>
      </c>
      <c r="R196" s="45"/>
      <c r="S196" s="45"/>
      <c r="T196" s="46"/>
      <c r="U196" s="45"/>
      <c r="V196" s="45"/>
      <c r="W196" s="46"/>
      <c r="X196" s="68">
        <v>0.67200000000000004</v>
      </c>
      <c r="Y196" s="68">
        <v>28.63</v>
      </c>
      <c r="Z196" s="51">
        <v>3.7519520575690111</v>
      </c>
      <c r="AH196" s="46"/>
    </row>
    <row r="197" spans="1:125" x14ac:dyDescent="0.25">
      <c r="R197" s="45"/>
      <c r="S197" s="45"/>
      <c r="T197" s="46"/>
      <c r="U197" s="45"/>
      <c r="V197" s="45"/>
      <c r="W197" s="46"/>
    </row>
    <row r="198" spans="1:125" x14ac:dyDescent="0.25">
      <c r="R198" s="45"/>
      <c r="S198" s="45"/>
      <c r="T198" s="46"/>
      <c r="U198" s="45"/>
      <c r="V198" s="45"/>
      <c r="W198" s="46"/>
    </row>
    <row r="199" spans="1:125" x14ac:dyDescent="0.25">
      <c r="R199" s="45"/>
      <c r="S199" s="45"/>
      <c r="T199" s="46"/>
      <c r="U199" s="45"/>
      <c r="V199" s="45"/>
      <c r="W199" s="46"/>
    </row>
    <row r="200" spans="1:125" x14ac:dyDescent="0.25">
      <c r="R200" s="45"/>
      <c r="S200" s="45"/>
      <c r="T200" s="46"/>
      <c r="U200" s="45"/>
      <c r="V200" s="45"/>
      <c r="W200" s="46"/>
    </row>
    <row r="201" spans="1:125" x14ac:dyDescent="0.25">
      <c r="R201" s="45"/>
      <c r="S201" s="45"/>
      <c r="T201" s="46"/>
      <c r="U201" s="45"/>
      <c r="V201" s="45"/>
      <c r="W201" s="46"/>
    </row>
    <row r="202" spans="1:125" x14ac:dyDescent="0.25">
      <c r="R202" s="45"/>
      <c r="S202" s="45"/>
      <c r="T202" s="46"/>
      <c r="U202" s="45"/>
      <c r="V202" s="45"/>
      <c r="W202" s="46"/>
    </row>
    <row r="203" spans="1:125" x14ac:dyDescent="0.25">
      <c r="R203" s="45"/>
      <c r="S203" s="45"/>
      <c r="T203" s="46"/>
      <c r="U203" s="45"/>
      <c r="V203" s="45"/>
      <c r="W203" s="46"/>
    </row>
    <row r="204" spans="1:125" x14ac:dyDescent="0.25">
      <c r="R204" s="45"/>
      <c r="S204" s="45"/>
      <c r="T204" s="46"/>
      <c r="U204" s="45"/>
      <c r="V204" s="45"/>
      <c r="W204" s="46"/>
    </row>
    <row r="205" spans="1:125" x14ac:dyDescent="0.25">
      <c r="R205" s="45"/>
      <c r="S205" s="45"/>
      <c r="T205" s="46"/>
      <c r="U205" s="45"/>
      <c r="V205" s="45"/>
      <c r="W205" s="46"/>
    </row>
    <row r="206" spans="1:125" x14ac:dyDescent="0.25">
      <c r="R206" s="45"/>
      <c r="S206" s="45"/>
      <c r="T206" s="46"/>
      <c r="U206" s="45"/>
      <c r="V206" s="45"/>
      <c r="W206" s="46"/>
    </row>
    <row r="207" spans="1:125" x14ac:dyDescent="0.25">
      <c r="R207" s="45"/>
      <c r="S207" s="45"/>
      <c r="T207" s="46"/>
      <c r="U207" s="45"/>
      <c r="V207" s="45"/>
      <c r="W207" s="46"/>
    </row>
    <row r="208" spans="1:125" x14ac:dyDescent="0.25">
      <c r="R208" s="45"/>
      <c r="S208" s="45"/>
      <c r="T208" s="46"/>
      <c r="U208" s="45"/>
      <c r="V208" s="45"/>
      <c r="W208" s="46"/>
    </row>
    <row r="209" spans="18:23" x14ac:dyDescent="0.25">
      <c r="R209" s="45"/>
      <c r="S209" s="45"/>
      <c r="T209" s="46"/>
      <c r="U209" s="45"/>
      <c r="V209" s="45"/>
      <c r="W209" s="46"/>
    </row>
    <row r="210" spans="18:23" x14ac:dyDescent="0.25">
      <c r="R210" s="45"/>
      <c r="S210" s="45"/>
      <c r="T210" s="46"/>
      <c r="U210" s="45"/>
      <c r="V210" s="45"/>
      <c r="W210" s="46"/>
    </row>
    <row r="211" spans="18:23" x14ac:dyDescent="0.25">
      <c r="R211" s="45"/>
      <c r="S211" s="45"/>
      <c r="T211" s="46"/>
      <c r="U211" s="45"/>
      <c r="V211" s="45"/>
      <c r="W211" s="46"/>
    </row>
    <row r="212" spans="18:23" x14ac:dyDescent="0.25">
      <c r="R212" s="45"/>
      <c r="S212" s="45"/>
      <c r="T212" s="46"/>
      <c r="U212" s="45"/>
      <c r="V212" s="45"/>
      <c r="W212" s="46"/>
    </row>
    <row r="213" spans="18:23" x14ac:dyDescent="0.25">
      <c r="R213" s="45"/>
      <c r="S213" s="45"/>
      <c r="T213" s="46"/>
      <c r="U213" s="45"/>
      <c r="V213" s="45"/>
      <c r="W213" s="46"/>
    </row>
    <row r="214" spans="18:23" x14ac:dyDescent="0.25">
      <c r="R214" s="45"/>
      <c r="S214" s="45"/>
      <c r="T214" s="46"/>
      <c r="U214" s="45"/>
      <c r="V214" s="45"/>
      <c r="W214" s="46"/>
    </row>
    <row r="215" spans="18:23" x14ac:dyDescent="0.25">
      <c r="R215" s="45"/>
      <c r="S215" s="45"/>
      <c r="T215" s="46"/>
      <c r="U215" s="45"/>
      <c r="V215" s="45"/>
      <c r="W215" s="46"/>
    </row>
    <row r="216" spans="18:23" x14ac:dyDescent="0.25">
      <c r="R216" s="45"/>
      <c r="S216" s="45"/>
      <c r="T216" s="46"/>
      <c r="U216" s="45"/>
      <c r="V216" s="45"/>
      <c r="W216" s="46"/>
    </row>
    <row r="217" spans="18:23" x14ac:dyDescent="0.25">
      <c r="R217" s="45"/>
      <c r="S217" s="45"/>
      <c r="T217" s="46"/>
      <c r="U217" s="45"/>
      <c r="V217" s="45"/>
      <c r="W217" s="46"/>
    </row>
    <row r="218" spans="18:23" x14ac:dyDescent="0.25">
      <c r="R218" s="45"/>
      <c r="S218" s="45"/>
      <c r="T218" s="46"/>
      <c r="U218" s="45"/>
      <c r="V218" s="45"/>
      <c r="W218" s="46"/>
    </row>
    <row r="219" spans="18:23" x14ac:dyDescent="0.25">
      <c r="R219" s="45"/>
      <c r="S219" s="45"/>
      <c r="T219" s="46"/>
      <c r="U219" s="45"/>
      <c r="V219" s="45"/>
      <c r="W219" s="46"/>
    </row>
    <row r="220" spans="18:23" x14ac:dyDescent="0.25">
      <c r="R220" s="45"/>
      <c r="S220" s="45"/>
      <c r="T220" s="46"/>
      <c r="U220" s="45"/>
      <c r="V220" s="45"/>
      <c r="W220" s="46"/>
    </row>
    <row r="221" spans="18:23" x14ac:dyDescent="0.25">
      <c r="R221" s="45"/>
      <c r="S221" s="45"/>
      <c r="T221" s="46"/>
      <c r="U221" s="45"/>
      <c r="V221" s="45"/>
      <c r="W221" s="46"/>
    </row>
    <row r="222" spans="18:23" x14ac:dyDescent="0.25">
      <c r="R222" s="45"/>
      <c r="S222" s="45"/>
      <c r="T222" s="46"/>
      <c r="U222" s="45"/>
      <c r="V222" s="45"/>
      <c r="W222" s="46"/>
    </row>
    <row r="223" spans="18:23" x14ac:dyDescent="0.25">
      <c r="R223" s="45"/>
      <c r="S223" s="45"/>
      <c r="T223" s="46"/>
      <c r="U223" s="45"/>
      <c r="V223" s="45"/>
      <c r="W223" s="46"/>
    </row>
    <row r="224" spans="18:23" x14ac:dyDescent="0.25">
      <c r="R224" s="45"/>
      <c r="S224" s="45"/>
      <c r="T224" s="46"/>
      <c r="U224" s="45"/>
      <c r="V224" s="45"/>
      <c r="W224" s="46"/>
    </row>
    <row r="225" spans="18:23" x14ac:dyDescent="0.25">
      <c r="R225" s="45"/>
      <c r="S225" s="45"/>
      <c r="T225" s="46"/>
      <c r="U225" s="45"/>
      <c r="V225" s="45"/>
      <c r="W225" s="46"/>
    </row>
    <row r="226" spans="18:23" x14ac:dyDescent="0.25">
      <c r="R226" s="45"/>
      <c r="S226" s="45"/>
      <c r="T226" s="46"/>
      <c r="U226" s="45"/>
      <c r="V226" s="45"/>
      <c r="W226" s="46"/>
    </row>
    <row r="227" spans="18:23" x14ac:dyDescent="0.25">
      <c r="R227" s="45"/>
      <c r="S227" s="45"/>
      <c r="T227" s="46"/>
      <c r="U227" s="45"/>
      <c r="V227" s="45"/>
      <c r="W227" s="46"/>
    </row>
    <row r="228" spans="18:23" x14ac:dyDescent="0.25">
      <c r="R228" s="45"/>
      <c r="S228" s="45"/>
      <c r="T228" s="46"/>
      <c r="U228" s="45"/>
      <c r="V228" s="45"/>
      <c r="W228" s="46"/>
    </row>
    <row r="229" spans="18:23" x14ac:dyDescent="0.25">
      <c r="R229" s="45"/>
      <c r="S229" s="45"/>
      <c r="T229" s="46"/>
      <c r="U229" s="45"/>
      <c r="V229" s="45"/>
      <c r="W229" s="46"/>
    </row>
    <row r="230" spans="18:23" x14ac:dyDescent="0.25">
      <c r="R230" s="45"/>
      <c r="S230" s="45"/>
      <c r="T230" s="46"/>
      <c r="U230" s="45"/>
      <c r="V230" s="45"/>
      <c r="W230" s="46"/>
    </row>
    <row r="231" spans="18:23" x14ac:dyDescent="0.25">
      <c r="R231" s="45"/>
      <c r="S231" s="45"/>
      <c r="T231" s="46"/>
      <c r="U231" s="45"/>
      <c r="V231" s="45"/>
      <c r="W231" s="46"/>
    </row>
    <row r="232" spans="18:23" x14ac:dyDescent="0.25">
      <c r="R232" s="45"/>
      <c r="S232" s="45"/>
      <c r="T232" s="46"/>
      <c r="U232" s="45"/>
      <c r="V232" s="45"/>
      <c r="W232" s="46"/>
    </row>
    <row r="233" spans="18:23" x14ac:dyDescent="0.25">
      <c r="R233" s="45"/>
      <c r="S233" s="45"/>
      <c r="T233" s="46"/>
      <c r="U233" s="45"/>
      <c r="V233" s="45"/>
      <c r="W233" s="46"/>
    </row>
    <row r="234" spans="18:23" x14ac:dyDescent="0.25">
      <c r="R234" s="45"/>
      <c r="S234" s="45"/>
      <c r="T234" s="46"/>
      <c r="U234" s="45"/>
      <c r="V234" s="45"/>
      <c r="W234" s="46"/>
    </row>
    <row r="235" spans="18:23" x14ac:dyDescent="0.25">
      <c r="R235" s="45"/>
      <c r="S235" s="45"/>
      <c r="T235" s="46"/>
      <c r="U235" s="45"/>
      <c r="V235" s="45"/>
      <c r="W235" s="46"/>
    </row>
    <row r="236" spans="18:23" x14ac:dyDescent="0.25">
      <c r="R236" s="45"/>
      <c r="S236" s="45"/>
      <c r="T236" s="46"/>
      <c r="U236" s="45"/>
      <c r="V236" s="45"/>
      <c r="W236" s="46"/>
    </row>
    <row r="237" spans="18:23" x14ac:dyDescent="0.25">
      <c r="R237" s="45"/>
      <c r="S237" s="45"/>
      <c r="T237" s="46"/>
      <c r="U237" s="45"/>
      <c r="V237" s="45"/>
      <c r="W237" s="46"/>
    </row>
    <row r="238" spans="18:23" x14ac:dyDescent="0.25">
      <c r="R238" s="45"/>
      <c r="S238" s="45"/>
      <c r="T238" s="46"/>
      <c r="U238" s="45"/>
      <c r="V238" s="45"/>
      <c r="W238" s="46"/>
    </row>
    <row r="239" spans="18:23" x14ac:dyDescent="0.25">
      <c r="R239" s="45"/>
      <c r="S239" s="45"/>
      <c r="T239" s="46"/>
      <c r="U239" s="45"/>
      <c r="V239" s="45"/>
      <c r="W239" s="46"/>
    </row>
    <row r="240" spans="18:23" x14ac:dyDescent="0.25">
      <c r="R240" s="45"/>
      <c r="S240" s="45"/>
      <c r="T240" s="46"/>
      <c r="U240" s="45"/>
      <c r="V240" s="45"/>
      <c r="W240" s="46"/>
    </row>
    <row r="241" spans="18:23" x14ac:dyDescent="0.25">
      <c r="R241" s="45"/>
      <c r="S241" s="45"/>
      <c r="T241" s="46"/>
      <c r="U241" s="45"/>
      <c r="V241" s="45"/>
      <c r="W241" s="46"/>
    </row>
    <row r="242" spans="18:23" x14ac:dyDescent="0.25">
      <c r="R242" s="45"/>
      <c r="S242" s="45"/>
      <c r="T242" s="46"/>
      <c r="U242" s="45"/>
      <c r="V242" s="45"/>
      <c r="W242" s="46"/>
    </row>
    <row r="243" spans="18:23" x14ac:dyDescent="0.25">
      <c r="R243" s="45"/>
      <c r="S243" s="45"/>
      <c r="T243" s="46"/>
      <c r="U243" s="45"/>
      <c r="V243" s="45"/>
      <c r="W243" s="46"/>
    </row>
    <row r="244" spans="18:23" x14ac:dyDescent="0.25">
      <c r="R244" s="45"/>
      <c r="S244" s="45"/>
      <c r="T244" s="46"/>
      <c r="U244" s="45"/>
      <c r="V244" s="45"/>
      <c r="W244" s="46"/>
    </row>
    <row r="245" spans="18:23" x14ac:dyDescent="0.25">
      <c r="R245" s="45"/>
      <c r="S245" s="45"/>
      <c r="T245" s="46"/>
      <c r="U245" s="45"/>
      <c r="V245" s="45"/>
      <c r="W245" s="46"/>
    </row>
    <row r="246" spans="18:23" x14ac:dyDescent="0.25">
      <c r="R246" s="45"/>
      <c r="S246" s="45"/>
      <c r="T246" s="46"/>
      <c r="U246" s="45"/>
      <c r="V246" s="45"/>
      <c r="W246" s="46"/>
    </row>
    <row r="247" spans="18:23" x14ac:dyDescent="0.25">
      <c r="R247" s="45"/>
      <c r="S247" s="45"/>
      <c r="T247" s="46"/>
      <c r="U247" s="45"/>
      <c r="V247" s="45"/>
      <c r="W247" s="46"/>
    </row>
    <row r="248" spans="18:23" x14ac:dyDescent="0.25">
      <c r="R248" s="45"/>
      <c r="S248" s="45"/>
      <c r="T248" s="46"/>
      <c r="U248" s="45"/>
      <c r="V248" s="45"/>
      <c r="W248" s="46"/>
    </row>
    <row r="249" spans="18:23" x14ac:dyDescent="0.25">
      <c r="R249" s="45"/>
      <c r="S249" s="45"/>
      <c r="T249" s="46"/>
      <c r="U249" s="45"/>
      <c r="V249" s="45"/>
      <c r="W249" s="46"/>
    </row>
    <row r="250" spans="18:23" x14ac:dyDescent="0.25">
      <c r="R250" s="45"/>
      <c r="S250" s="45"/>
      <c r="T250" s="46"/>
      <c r="U250" s="45"/>
      <c r="V250" s="45"/>
      <c r="W250" s="46"/>
    </row>
    <row r="251" spans="18:23" x14ac:dyDescent="0.25">
      <c r="R251" s="45"/>
      <c r="S251" s="45"/>
      <c r="T251" s="46"/>
      <c r="U251" s="45"/>
      <c r="V251" s="45"/>
      <c r="W251" s="46"/>
    </row>
    <row r="252" spans="18:23" x14ac:dyDescent="0.25">
      <c r="R252" s="45"/>
      <c r="S252" s="45"/>
      <c r="T252" s="46"/>
      <c r="U252" s="45"/>
      <c r="V252" s="45"/>
      <c r="W252" s="46"/>
    </row>
    <row r="253" spans="18:23" x14ac:dyDescent="0.25">
      <c r="R253" s="45"/>
      <c r="S253" s="45"/>
      <c r="T253" s="46"/>
      <c r="U253" s="45"/>
      <c r="V253" s="45"/>
      <c r="W253" s="46"/>
    </row>
    <row r="254" spans="18:23" x14ac:dyDescent="0.25">
      <c r="R254" s="45"/>
      <c r="S254" s="45"/>
      <c r="T254" s="46"/>
      <c r="U254" s="45"/>
      <c r="V254" s="45"/>
      <c r="W254" s="46"/>
    </row>
    <row r="255" spans="18:23" x14ac:dyDescent="0.25">
      <c r="R255" s="45"/>
      <c r="S255" s="45"/>
      <c r="T255" s="46"/>
      <c r="U255" s="45"/>
      <c r="V255" s="45"/>
      <c r="W255" s="46"/>
    </row>
    <row r="256" spans="18:23" x14ac:dyDescent="0.25">
      <c r="R256" s="45"/>
      <c r="S256" s="45"/>
      <c r="T256" s="46"/>
      <c r="U256" s="45"/>
      <c r="V256" s="45"/>
      <c r="W256" s="46"/>
    </row>
    <row r="257" spans="18:23" x14ac:dyDescent="0.25">
      <c r="R257" s="45"/>
      <c r="S257" s="45"/>
      <c r="T257" s="46"/>
      <c r="U257" s="45"/>
      <c r="V257" s="45"/>
      <c r="W257" s="46"/>
    </row>
    <row r="258" spans="18:23" x14ac:dyDescent="0.25">
      <c r="R258" s="45"/>
      <c r="S258" s="45"/>
      <c r="T258" s="46"/>
      <c r="U258" s="45"/>
      <c r="V258" s="45"/>
      <c r="W258" s="46"/>
    </row>
    <row r="259" spans="18:23" x14ac:dyDescent="0.25">
      <c r="R259" s="45"/>
      <c r="S259" s="45"/>
      <c r="T259" s="46"/>
      <c r="U259" s="45"/>
      <c r="V259" s="45"/>
      <c r="W259" s="46"/>
    </row>
    <row r="260" spans="18:23" x14ac:dyDescent="0.25">
      <c r="R260" s="45"/>
      <c r="S260" s="45"/>
      <c r="T260" s="46"/>
      <c r="U260" s="45"/>
      <c r="V260" s="45"/>
      <c r="W260" s="46"/>
    </row>
    <row r="261" spans="18:23" x14ac:dyDescent="0.25">
      <c r="R261" s="45"/>
      <c r="S261" s="45"/>
      <c r="T261" s="46"/>
      <c r="U261" s="45"/>
      <c r="V261" s="45"/>
      <c r="W261" s="46"/>
    </row>
    <row r="262" spans="18:23" x14ac:dyDescent="0.25">
      <c r="R262" s="45"/>
      <c r="S262" s="45"/>
      <c r="T262" s="46"/>
      <c r="U262" s="45"/>
      <c r="V262" s="45"/>
      <c r="W262" s="46"/>
    </row>
    <row r="263" spans="18:23" x14ac:dyDescent="0.25">
      <c r="R263" s="45"/>
      <c r="S263" s="45"/>
      <c r="T263" s="46"/>
      <c r="U263" s="45"/>
      <c r="V263" s="45"/>
      <c r="W263" s="46"/>
    </row>
    <row r="264" spans="18:23" x14ac:dyDescent="0.25">
      <c r="R264" s="45"/>
      <c r="S264" s="45"/>
      <c r="T264" s="46"/>
      <c r="U264" s="45"/>
      <c r="V264" s="45"/>
      <c r="W264" s="46"/>
    </row>
    <row r="265" spans="18:23" x14ac:dyDescent="0.25">
      <c r="R265" s="45"/>
      <c r="S265" s="45"/>
      <c r="T265" s="46"/>
      <c r="U265" s="45"/>
      <c r="V265" s="45"/>
      <c r="W265" s="46"/>
    </row>
    <row r="266" spans="18:23" x14ac:dyDescent="0.25">
      <c r="R266" s="45"/>
      <c r="S266" s="45"/>
      <c r="T266" s="46"/>
      <c r="U266" s="45"/>
      <c r="V266" s="45"/>
      <c r="W266" s="46"/>
    </row>
    <row r="267" spans="18:23" x14ac:dyDescent="0.25">
      <c r="R267" s="45"/>
      <c r="S267" s="45"/>
      <c r="T267" s="46"/>
      <c r="U267" s="45"/>
      <c r="V267" s="45"/>
      <c r="W267" s="46"/>
    </row>
    <row r="268" spans="18:23" x14ac:dyDescent="0.25">
      <c r="R268" s="45"/>
      <c r="S268" s="45"/>
      <c r="T268" s="46"/>
      <c r="U268" s="45"/>
      <c r="V268" s="45"/>
      <c r="W268" s="46"/>
    </row>
    <row r="269" spans="18:23" x14ac:dyDescent="0.25">
      <c r="R269" s="45"/>
      <c r="S269" s="45"/>
      <c r="T269" s="46"/>
      <c r="U269" s="45"/>
      <c r="V269" s="45"/>
      <c r="W269" s="46"/>
    </row>
    <row r="270" spans="18:23" x14ac:dyDescent="0.25">
      <c r="R270" s="45"/>
      <c r="S270" s="45"/>
      <c r="T270" s="46"/>
      <c r="U270" s="45"/>
      <c r="V270" s="45"/>
      <c r="W270" s="46"/>
    </row>
    <row r="271" spans="18:23" x14ac:dyDescent="0.25">
      <c r="R271" s="45"/>
      <c r="S271" s="45"/>
      <c r="T271" s="46"/>
      <c r="U271" s="45"/>
      <c r="V271" s="45"/>
      <c r="W271" s="46"/>
    </row>
    <row r="272" spans="18:23" x14ac:dyDescent="0.25">
      <c r="R272" s="45"/>
      <c r="S272" s="45"/>
      <c r="T272" s="46"/>
      <c r="U272" s="45"/>
      <c r="V272" s="45"/>
      <c r="W272" s="46"/>
    </row>
    <row r="273" spans="18:23" x14ac:dyDescent="0.25">
      <c r="R273" s="45"/>
      <c r="S273" s="45"/>
      <c r="T273" s="46"/>
      <c r="U273" s="45"/>
      <c r="V273" s="45"/>
      <c r="W273" s="46"/>
    </row>
    <row r="274" spans="18:23" x14ac:dyDescent="0.25">
      <c r="R274" s="45"/>
      <c r="S274" s="45"/>
      <c r="T274" s="46"/>
      <c r="U274" s="45"/>
      <c r="V274" s="45"/>
      <c r="W274" s="46"/>
    </row>
    <row r="275" spans="18:23" x14ac:dyDescent="0.25">
      <c r="R275" s="45"/>
      <c r="S275" s="45"/>
      <c r="T275" s="46"/>
      <c r="U275" s="45"/>
      <c r="V275" s="45"/>
      <c r="W275" s="46"/>
    </row>
    <row r="276" spans="18:23" x14ac:dyDescent="0.25">
      <c r="R276" s="45"/>
      <c r="S276" s="45"/>
      <c r="T276" s="46"/>
      <c r="U276" s="45"/>
      <c r="V276" s="45"/>
      <c r="W276" s="46"/>
    </row>
    <row r="277" spans="18:23" x14ac:dyDescent="0.25">
      <c r="R277" s="45"/>
      <c r="S277" s="45"/>
      <c r="T277" s="46"/>
      <c r="U277" s="45"/>
      <c r="V277" s="45"/>
      <c r="W277" s="46"/>
    </row>
    <row r="278" spans="18:23" x14ac:dyDescent="0.25">
      <c r="R278" s="45"/>
      <c r="S278" s="45"/>
      <c r="T278" s="46"/>
      <c r="U278" s="45"/>
      <c r="V278" s="45"/>
      <c r="W278" s="46"/>
    </row>
    <row r="279" spans="18:23" x14ac:dyDescent="0.25">
      <c r="R279" s="45"/>
      <c r="S279" s="45"/>
      <c r="T279" s="46"/>
      <c r="U279" s="45"/>
      <c r="V279" s="45"/>
      <c r="W279" s="46"/>
    </row>
    <row r="280" spans="18:23" x14ac:dyDescent="0.25">
      <c r="R280" s="45"/>
      <c r="S280" s="45"/>
      <c r="T280" s="46"/>
      <c r="U280" s="45"/>
      <c r="V280" s="45"/>
      <c r="W280" s="46"/>
    </row>
    <row r="281" spans="18:23" x14ac:dyDescent="0.25">
      <c r="R281" s="45"/>
      <c r="S281" s="45"/>
      <c r="T281" s="46"/>
      <c r="U281" s="45"/>
      <c r="V281" s="45"/>
      <c r="W281" s="46"/>
    </row>
    <row r="282" spans="18:23" x14ac:dyDescent="0.25">
      <c r="R282" s="45"/>
      <c r="S282" s="45"/>
      <c r="T282" s="46"/>
      <c r="U282" s="45"/>
      <c r="V282" s="45"/>
      <c r="W282" s="46"/>
    </row>
    <row r="283" spans="18:23" x14ac:dyDescent="0.25">
      <c r="R283" s="45"/>
      <c r="S283" s="45"/>
      <c r="T283" s="46"/>
      <c r="U283" s="45"/>
      <c r="V283" s="45"/>
      <c r="W283" s="46"/>
    </row>
    <row r="284" spans="18:23" x14ac:dyDescent="0.25">
      <c r="R284" s="45"/>
      <c r="S284" s="45"/>
      <c r="T284" s="46"/>
      <c r="U284" s="45"/>
      <c r="V284" s="45"/>
      <c r="W284" s="46"/>
    </row>
    <row r="285" spans="18:23" x14ac:dyDescent="0.25">
      <c r="R285" s="45"/>
      <c r="S285" s="45"/>
      <c r="T285" s="46"/>
      <c r="U285" s="45"/>
      <c r="V285" s="45"/>
      <c r="W285" s="46"/>
    </row>
    <row r="286" spans="18:23" x14ac:dyDescent="0.25">
      <c r="R286" s="45"/>
      <c r="S286" s="45"/>
      <c r="T286" s="46"/>
      <c r="U286" s="45"/>
      <c r="V286" s="45"/>
      <c r="W286" s="46"/>
    </row>
    <row r="287" spans="18:23" x14ac:dyDescent="0.25">
      <c r="R287" s="45"/>
      <c r="S287" s="45"/>
      <c r="T287" s="46"/>
      <c r="U287" s="45"/>
      <c r="V287" s="45"/>
      <c r="W287" s="46"/>
    </row>
    <row r="288" spans="18:23" x14ac:dyDescent="0.25">
      <c r="R288" s="45"/>
      <c r="S288" s="45"/>
      <c r="T288" s="46"/>
      <c r="U288" s="45"/>
      <c r="V288" s="45"/>
      <c r="W288" s="46"/>
    </row>
    <row r="289" spans="18:23" x14ac:dyDescent="0.25">
      <c r="R289" s="45"/>
      <c r="S289" s="45"/>
      <c r="T289" s="46"/>
      <c r="U289" s="45"/>
      <c r="V289" s="45"/>
      <c r="W289" s="46"/>
    </row>
    <row r="290" spans="18:23" x14ac:dyDescent="0.25">
      <c r="R290" s="45"/>
      <c r="S290" s="45"/>
      <c r="T290" s="46"/>
      <c r="U290" s="45"/>
      <c r="V290" s="45"/>
      <c r="W290" s="46"/>
    </row>
    <row r="291" spans="18:23" x14ac:dyDescent="0.25">
      <c r="R291" s="45"/>
      <c r="S291" s="45"/>
      <c r="T291" s="46"/>
      <c r="U291" s="45"/>
      <c r="V291" s="45"/>
      <c r="W291" s="46"/>
    </row>
    <row r="292" spans="18:23" x14ac:dyDescent="0.25">
      <c r="R292" s="45"/>
      <c r="S292" s="45"/>
      <c r="T292" s="46"/>
      <c r="U292" s="45"/>
      <c r="V292" s="45"/>
      <c r="W292" s="46"/>
    </row>
    <row r="293" spans="18:23" x14ac:dyDescent="0.25">
      <c r="R293" s="45"/>
      <c r="S293" s="45"/>
      <c r="T293" s="46"/>
      <c r="U293" s="45"/>
      <c r="V293" s="45"/>
      <c r="W293" s="46"/>
    </row>
    <row r="294" spans="18:23" x14ac:dyDescent="0.25">
      <c r="R294" s="45"/>
      <c r="S294" s="45"/>
      <c r="T294" s="46"/>
      <c r="U294" s="45"/>
      <c r="V294" s="45"/>
      <c r="W294" s="46"/>
    </row>
    <row r="295" spans="18:23" x14ac:dyDescent="0.25">
      <c r="R295" s="45"/>
      <c r="S295" s="45"/>
      <c r="T295" s="46"/>
      <c r="U295" s="45"/>
      <c r="V295" s="45"/>
      <c r="W295" s="46"/>
    </row>
    <row r="296" spans="18:23" x14ac:dyDescent="0.25">
      <c r="R296" s="45"/>
      <c r="S296" s="45"/>
      <c r="T296" s="46"/>
      <c r="U296" s="45"/>
      <c r="V296" s="45"/>
      <c r="W296" s="46"/>
    </row>
    <row r="297" spans="18:23" x14ac:dyDescent="0.25">
      <c r="R297" s="45"/>
      <c r="S297" s="45"/>
      <c r="T297" s="46"/>
      <c r="U297" s="45"/>
      <c r="V297" s="45"/>
      <c r="W297" s="46"/>
    </row>
    <row r="298" spans="18:23" x14ac:dyDescent="0.25">
      <c r="R298" s="45"/>
      <c r="S298" s="45"/>
      <c r="T298" s="46"/>
      <c r="U298" s="45"/>
      <c r="V298" s="45"/>
      <c r="W298" s="46"/>
    </row>
    <row r="299" spans="18:23" x14ac:dyDescent="0.25">
      <c r="R299" s="45"/>
      <c r="S299" s="45"/>
      <c r="T299" s="46"/>
      <c r="U299" s="45"/>
      <c r="V299" s="45"/>
      <c r="W299" s="46"/>
    </row>
    <row r="300" spans="18:23" x14ac:dyDescent="0.25">
      <c r="R300" s="45"/>
      <c r="S300" s="45"/>
      <c r="T300" s="46"/>
      <c r="U300" s="45"/>
      <c r="V300" s="45"/>
      <c r="W300" s="46"/>
    </row>
    <row r="301" spans="18:23" x14ac:dyDescent="0.25">
      <c r="R301" s="45"/>
      <c r="S301" s="45"/>
      <c r="T301" s="46"/>
      <c r="U301" s="45"/>
      <c r="V301" s="45"/>
      <c r="W301" s="46"/>
    </row>
    <row r="302" spans="18:23" x14ac:dyDescent="0.25">
      <c r="R302" s="45"/>
      <c r="S302" s="45"/>
      <c r="T302" s="46"/>
      <c r="U302" s="45"/>
      <c r="V302" s="45"/>
      <c r="W302" s="46"/>
    </row>
    <row r="303" spans="18:23" x14ac:dyDescent="0.25">
      <c r="R303" s="45"/>
      <c r="S303" s="45"/>
      <c r="T303" s="46"/>
      <c r="U303" s="45"/>
      <c r="V303" s="45"/>
      <c r="W303" s="46"/>
    </row>
    <row r="304" spans="18:23" x14ac:dyDescent="0.25">
      <c r="R304" s="45"/>
      <c r="S304" s="45"/>
      <c r="T304" s="46"/>
      <c r="U304" s="45"/>
      <c r="V304" s="45"/>
      <c r="W304" s="46"/>
    </row>
    <row r="305" spans="18:23" x14ac:dyDescent="0.25">
      <c r="R305" s="45"/>
      <c r="S305" s="45"/>
      <c r="T305" s="46"/>
      <c r="U305" s="45"/>
      <c r="V305" s="45"/>
      <c r="W305" s="46"/>
    </row>
    <row r="306" spans="18:23" x14ac:dyDescent="0.25">
      <c r="R306" s="45"/>
      <c r="S306" s="45"/>
      <c r="T306" s="46"/>
      <c r="U306" s="45"/>
      <c r="V306" s="45"/>
      <c r="W306" s="46"/>
    </row>
    <row r="307" spans="18:23" x14ac:dyDescent="0.25">
      <c r="R307" s="45"/>
      <c r="S307" s="45"/>
      <c r="T307" s="46"/>
      <c r="U307" s="45"/>
      <c r="V307" s="45"/>
      <c r="W307" s="46"/>
    </row>
    <row r="308" spans="18:23" x14ac:dyDescent="0.25">
      <c r="R308" s="45"/>
      <c r="S308" s="45"/>
      <c r="T308" s="46"/>
      <c r="U308" s="45"/>
      <c r="V308" s="45"/>
      <c r="W308" s="46"/>
    </row>
    <row r="309" spans="18:23" x14ac:dyDescent="0.25">
      <c r="R309" s="45"/>
      <c r="S309" s="45"/>
      <c r="T309" s="46"/>
      <c r="U309" s="45"/>
      <c r="V309" s="45"/>
      <c r="W309" s="46"/>
    </row>
    <row r="310" spans="18:23" x14ac:dyDescent="0.25">
      <c r="R310" s="45"/>
      <c r="S310" s="45"/>
      <c r="T310" s="46"/>
      <c r="U310" s="45"/>
      <c r="V310" s="45"/>
      <c r="W310" s="46"/>
    </row>
    <row r="311" spans="18:23" x14ac:dyDescent="0.25">
      <c r="R311" s="45"/>
      <c r="S311" s="45"/>
      <c r="T311" s="46"/>
      <c r="U311" s="45"/>
      <c r="V311" s="45"/>
      <c r="W311" s="46"/>
    </row>
    <row r="312" spans="18:23" x14ac:dyDescent="0.25">
      <c r="R312" s="45"/>
      <c r="S312" s="45"/>
      <c r="T312" s="46"/>
      <c r="U312" s="45"/>
      <c r="V312" s="45"/>
      <c r="W312" s="46"/>
    </row>
    <row r="313" spans="18:23" x14ac:dyDescent="0.25">
      <c r="R313" s="45"/>
      <c r="S313" s="45"/>
      <c r="T313" s="46"/>
      <c r="U313" s="45"/>
      <c r="V313" s="45"/>
      <c r="W313" s="46"/>
    </row>
    <row r="314" spans="18:23" x14ac:dyDescent="0.25">
      <c r="R314" s="45"/>
      <c r="S314" s="45"/>
      <c r="T314" s="46"/>
      <c r="U314" s="45"/>
      <c r="V314" s="45"/>
      <c r="W314" s="46"/>
    </row>
    <row r="315" spans="18:23" x14ac:dyDescent="0.25">
      <c r="R315" s="45"/>
      <c r="S315" s="45"/>
      <c r="T315" s="46"/>
      <c r="U315" s="45"/>
      <c r="V315" s="45"/>
      <c r="W315" s="46"/>
    </row>
    <row r="316" spans="18:23" x14ac:dyDescent="0.25">
      <c r="R316" s="45"/>
      <c r="S316" s="45"/>
      <c r="T316" s="46"/>
      <c r="U316" s="45"/>
      <c r="V316" s="45"/>
      <c r="W316" s="46"/>
    </row>
    <row r="317" spans="18:23" x14ac:dyDescent="0.25">
      <c r="R317" s="45"/>
      <c r="S317" s="45"/>
      <c r="T317" s="46"/>
      <c r="U317" s="45"/>
      <c r="V317" s="45"/>
      <c r="W317" s="46"/>
    </row>
    <row r="318" spans="18:23" x14ac:dyDescent="0.25">
      <c r="R318" s="45"/>
      <c r="S318" s="45"/>
      <c r="T318" s="46"/>
      <c r="U318" s="45"/>
      <c r="V318" s="45"/>
      <c r="W318" s="46"/>
    </row>
    <row r="319" spans="18:23" x14ac:dyDescent="0.25">
      <c r="R319" s="45"/>
      <c r="S319" s="45"/>
      <c r="T319" s="46"/>
      <c r="U319" s="45"/>
      <c r="V319" s="45"/>
      <c r="W319" s="46"/>
    </row>
    <row r="320" spans="18:23" x14ac:dyDescent="0.25">
      <c r="R320" s="45"/>
      <c r="S320" s="45"/>
      <c r="T320" s="46"/>
      <c r="U320" s="45"/>
      <c r="V320" s="45"/>
      <c r="W320" s="46"/>
    </row>
    <row r="321" spans="18:23" x14ac:dyDescent="0.25">
      <c r="R321" s="45"/>
      <c r="S321" s="45"/>
      <c r="T321" s="46"/>
      <c r="U321" s="45"/>
      <c r="V321" s="45"/>
      <c r="W321" s="46"/>
    </row>
    <row r="322" spans="18:23" x14ac:dyDescent="0.25">
      <c r="R322" s="45"/>
      <c r="S322" s="45"/>
      <c r="T322" s="46"/>
      <c r="U322" s="45"/>
      <c r="V322" s="45"/>
      <c r="W322" s="46"/>
    </row>
    <row r="323" spans="18:23" x14ac:dyDescent="0.25">
      <c r="R323" s="45"/>
      <c r="S323" s="45"/>
      <c r="T323" s="46"/>
      <c r="U323" s="45"/>
      <c r="V323" s="45"/>
      <c r="W323" s="46"/>
    </row>
    <row r="324" spans="18:23" x14ac:dyDescent="0.25">
      <c r="R324" s="45"/>
      <c r="S324" s="45"/>
      <c r="T324" s="46"/>
      <c r="U324" s="45"/>
      <c r="V324" s="45"/>
      <c r="W324" s="46"/>
    </row>
    <row r="325" spans="18:23" x14ac:dyDescent="0.25">
      <c r="R325" s="45"/>
      <c r="S325" s="45"/>
      <c r="T325" s="46"/>
      <c r="U325" s="45"/>
      <c r="V325" s="45"/>
      <c r="W325" s="46"/>
    </row>
    <row r="326" spans="18:23" x14ac:dyDescent="0.25">
      <c r="R326" s="45"/>
      <c r="S326" s="45"/>
      <c r="T326" s="46"/>
      <c r="U326" s="45"/>
      <c r="V326" s="45"/>
      <c r="W326" s="46"/>
    </row>
    <row r="327" spans="18:23" x14ac:dyDescent="0.25">
      <c r="R327" s="45"/>
      <c r="S327" s="45"/>
      <c r="T327" s="46"/>
      <c r="U327" s="45"/>
      <c r="V327" s="45"/>
      <c r="W327" s="46"/>
    </row>
    <row r="328" spans="18:23" x14ac:dyDescent="0.25">
      <c r="R328" s="45"/>
      <c r="S328" s="45"/>
      <c r="T328" s="46"/>
      <c r="U328" s="45"/>
      <c r="V328" s="45"/>
      <c r="W328" s="46"/>
    </row>
    <row r="329" spans="18:23" x14ac:dyDescent="0.25">
      <c r="R329" s="45"/>
      <c r="S329" s="45"/>
      <c r="T329" s="46"/>
      <c r="U329" s="45"/>
      <c r="V329" s="45"/>
      <c r="W329" s="46"/>
    </row>
    <row r="330" spans="18:23" x14ac:dyDescent="0.25">
      <c r="R330" s="45"/>
      <c r="S330" s="45"/>
      <c r="T330" s="46"/>
      <c r="U330" s="45"/>
      <c r="V330" s="45"/>
      <c r="W330" s="46"/>
    </row>
    <row r="331" spans="18:23" x14ac:dyDescent="0.25">
      <c r="R331" s="45"/>
      <c r="S331" s="45"/>
      <c r="T331" s="46"/>
      <c r="U331" s="45"/>
      <c r="V331" s="45"/>
      <c r="W331" s="46"/>
    </row>
    <row r="332" spans="18:23" x14ac:dyDescent="0.25">
      <c r="R332" s="45"/>
      <c r="S332" s="45"/>
      <c r="T332" s="46"/>
      <c r="U332" s="45"/>
      <c r="V332" s="45"/>
      <c r="W332" s="46"/>
    </row>
    <row r="333" spans="18:23" x14ac:dyDescent="0.25">
      <c r="R333" s="45"/>
      <c r="S333" s="45"/>
      <c r="T333" s="46"/>
      <c r="U333" s="45"/>
      <c r="V333" s="45"/>
      <c r="W333" s="46"/>
    </row>
    <row r="334" spans="18:23" x14ac:dyDescent="0.25">
      <c r="R334" s="45"/>
      <c r="S334" s="45"/>
      <c r="T334" s="46"/>
      <c r="U334" s="45"/>
      <c r="V334" s="45"/>
      <c r="W334" s="46"/>
    </row>
    <row r="335" spans="18:23" x14ac:dyDescent="0.25">
      <c r="R335" s="45"/>
      <c r="S335" s="45"/>
      <c r="T335" s="46"/>
      <c r="U335" s="45"/>
      <c r="V335" s="45"/>
      <c r="W335" s="46"/>
    </row>
    <row r="336" spans="18:23" x14ac:dyDescent="0.25">
      <c r="R336" s="45"/>
      <c r="S336" s="45"/>
      <c r="T336" s="46"/>
      <c r="U336" s="45"/>
      <c r="V336" s="45"/>
      <c r="W336" s="46"/>
    </row>
    <row r="337" spans="18:23" x14ac:dyDescent="0.25">
      <c r="R337" s="45"/>
      <c r="S337" s="45"/>
      <c r="T337" s="46"/>
      <c r="U337" s="45"/>
      <c r="V337" s="45"/>
      <c r="W337" s="46"/>
    </row>
    <row r="338" spans="18:23" x14ac:dyDescent="0.25">
      <c r="R338" s="45"/>
      <c r="S338" s="45"/>
      <c r="T338" s="46"/>
      <c r="U338" s="45"/>
      <c r="V338" s="45"/>
      <c r="W338" s="46"/>
    </row>
    <row r="339" spans="18:23" x14ac:dyDescent="0.25">
      <c r="R339" s="45"/>
      <c r="S339" s="45"/>
      <c r="T339" s="46"/>
      <c r="U339" s="45"/>
      <c r="V339" s="45"/>
      <c r="W339" s="46"/>
    </row>
    <row r="340" spans="18:23" x14ac:dyDescent="0.25">
      <c r="R340" s="45"/>
      <c r="S340" s="45"/>
      <c r="T340" s="46"/>
      <c r="U340" s="45"/>
      <c r="V340" s="45"/>
      <c r="W340" s="46"/>
    </row>
    <row r="341" spans="18:23" x14ac:dyDescent="0.25">
      <c r="R341" s="45"/>
      <c r="S341" s="45"/>
      <c r="T341" s="46"/>
      <c r="U341" s="45"/>
      <c r="V341" s="45"/>
      <c r="W341" s="46"/>
    </row>
    <row r="342" spans="18:23" x14ac:dyDescent="0.25">
      <c r="R342" s="45"/>
      <c r="S342" s="45"/>
      <c r="T342" s="46"/>
      <c r="U342" s="45"/>
      <c r="V342" s="45"/>
      <c r="W342" s="46"/>
    </row>
    <row r="343" spans="18:23" x14ac:dyDescent="0.25">
      <c r="R343" s="45"/>
      <c r="S343" s="45"/>
      <c r="T343" s="46"/>
      <c r="U343" s="45"/>
      <c r="V343" s="45"/>
      <c r="W343" s="46"/>
    </row>
    <row r="344" spans="18:23" x14ac:dyDescent="0.25">
      <c r="R344" s="45"/>
      <c r="S344" s="45"/>
      <c r="T344" s="46"/>
      <c r="U344" s="45"/>
      <c r="V344" s="45"/>
      <c r="W344" s="46"/>
    </row>
    <row r="345" spans="18:23" x14ac:dyDescent="0.25">
      <c r="R345" s="45"/>
      <c r="S345" s="45"/>
      <c r="T345" s="46"/>
      <c r="U345" s="45"/>
      <c r="V345" s="45"/>
      <c r="W345" s="46"/>
    </row>
    <row r="346" spans="18:23" x14ac:dyDescent="0.25">
      <c r="R346" s="45"/>
      <c r="S346" s="45"/>
      <c r="T346" s="46"/>
      <c r="U346" s="45"/>
      <c r="V346" s="45"/>
      <c r="W346" s="46"/>
    </row>
    <row r="347" spans="18:23" x14ac:dyDescent="0.25">
      <c r="R347" s="45"/>
      <c r="S347" s="45"/>
      <c r="T347" s="46"/>
      <c r="U347" s="45"/>
      <c r="V347" s="45"/>
      <c r="W347" s="46"/>
    </row>
    <row r="348" spans="18:23" x14ac:dyDescent="0.25">
      <c r="R348" s="45"/>
      <c r="S348" s="45"/>
      <c r="T348" s="46"/>
      <c r="U348" s="45"/>
      <c r="V348" s="45"/>
      <c r="W348" s="46"/>
    </row>
    <row r="349" spans="18:23" x14ac:dyDescent="0.25">
      <c r="R349" s="45"/>
      <c r="S349" s="45"/>
      <c r="T349" s="46"/>
      <c r="U349" s="45"/>
      <c r="V349" s="45"/>
      <c r="W349" s="46"/>
    </row>
    <row r="350" spans="18:23" x14ac:dyDescent="0.25">
      <c r="R350" s="45"/>
      <c r="S350" s="45"/>
      <c r="T350" s="46"/>
      <c r="U350" s="45"/>
      <c r="V350" s="45"/>
      <c r="W350" s="46"/>
    </row>
    <row r="351" spans="18:23" x14ac:dyDescent="0.25">
      <c r="R351" s="45"/>
      <c r="S351" s="45"/>
      <c r="T351" s="46"/>
      <c r="U351" s="45"/>
      <c r="V351" s="45"/>
      <c r="W351" s="46"/>
    </row>
    <row r="352" spans="18:23" x14ac:dyDescent="0.25">
      <c r="R352" s="45"/>
      <c r="S352" s="45"/>
      <c r="T352" s="46"/>
      <c r="U352" s="45"/>
      <c r="V352" s="45"/>
      <c r="W352" s="46"/>
    </row>
    <row r="353" spans="18:23" x14ac:dyDescent="0.25">
      <c r="R353" s="45"/>
      <c r="S353" s="45"/>
      <c r="T353" s="46"/>
      <c r="U353" s="45"/>
      <c r="V353" s="45"/>
      <c r="W353" s="46"/>
    </row>
    <row r="354" spans="18:23" x14ac:dyDescent="0.25">
      <c r="R354" s="45"/>
      <c r="S354" s="45"/>
      <c r="T354" s="46"/>
      <c r="U354" s="45"/>
      <c r="V354" s="45"/>
      <c r="W354" s="46"/>
    </row>
    <row r="355" spans="18:23" x14ac:dyDescent="0.25">
      <c r="R355" s="45"/>
      <c r="S355" s="45"/>
      <c r="T355" s="46"/>
      <c r="U355" s="45"/>
      <c r="V355" s="45"/>
      <c r="W355" s="46"/>
    </row>
    <row r="356" spans="18:23" x14ac:dyDescent="0.25">
      <c r="R356" s="45"/>
      <c r="S356" s="45"/>
      <c r="T356" s="46"/>
      <c r="U356" s="45"/>
      <c r="V356" s="45"/>
      <c r="W356" s="46"/>
    </row>
    <row r="357" spans="18:23" x14ac:dyDescent="0.25">
      <c r="R357" s="45"/>
      <c r="S357" s="45"/>
      <c r="T357" s="46"/>
      <c r="U357" s="45"/>
      <c r="V357" s="45"/>
      <c r="W357" s="46"/>
    </row>
    <row r="358" spans="18:23" x14ac:dyDescent="0.25">
      <c r="R358" s="45"/>
      <c r="S358" s="45"/>
      <c r="T358" s="46"/>
      <c r="U358" s="45"/>
      <c r="V358" s="45"/>
      <c r="W358" s="46"/>
    </row>
    <row r="359" spans="18:23" x14ac:dyDescent="0.25">
      <c r="R359" s="45"/>
      <c r="S359" s="45"/>
      <c r="T359" s="46"/>
      <c r="U359" s="45"/>
      <c r="V359" s="45"/>
      <c r="W359" s="46"/>
    </row>
    <row r="360" spans="18:23" x14ac:dyDescent="0.25">
      <c r="R360" s="45"/>
      <c r="S360" s="45"/>
      <c r="T360" s="46"/>
      <c r="U360" s="45"/>
      <c r="V360" s="45"/>
      <c r="W360" s="46"/>
    </row>
    <row r="361" spans="18:23" x14ac:dyDescent="0.25">
      <c r="R361" s="45"/>
      <c r="S361" s="45"/>
      <c r="T361" s="46"/>
      <c r="U361" s="45"/>
      <c r="V361" s="45"/>
      <c r="W361" s="46"/>
    </row>
    <row r="362" spans="18:23" x14ac:dyDescent="0.25">
      <c r="R362" s="45"/>
      <c r="S362" s="45"/>
      <c r="T362" s="46"/>
      <c r="U362" s="45"/>
      <c r="V362" s="45"/>
      <c r="W362" s="46"/>
    </row>
    <row r="363" spans="18:23" x14ac:dyDescent="0.25">
      <c r="R363" s="45"/>
      <c r="S363" s="45"/>
      <c r="T363" s="46"/>
      <c r="U363" s="45"/>
      <c r="V363" s="45"/>
      <c r="W363" s="46"/>
    </row>
    <row r="364" spans="18:23" x14ac:dyDescent="0.25">
      <c r="R364" s="45"/>
      <c r="S364" s="45"/>
      <c r="T364" s="46"/>
      <c r="U364" s="45"/>
      <c r="V364" s="45"/>
      <c r="W364" s="46"/>
    </row>
    <row r="365" spans="18:23" x14ac:dyDescent="0.25">
      <c r="R365" s="45"/>
      <c r="S365" s="45"/>
      <c r="T365" s="46"/>
      <c r="U365" s="45"/>
      <c r="V365" s="45"/>
      <c r="W365" s="46"/>
    </row>
    <row r="366" spans="18:23" x14ac:dyDescent="0.25">
      <c r="R366" s="45"/>
      <c r="S366" s="45"/>
      <c r="T366" s="46"/>
      <c r="U366" s="45"/>
      <c r="V366" s="45"/>
      <c r="W366" s="46"/>
    </row>
    <row r="367" spans="18:23" x14ac:dyDescent="0.25">
      <c r="R367" s="45"/>
      <c r="S367" s="45"/>
      <c r="T367" s="46"/>
      <c r="U367" s="45"/>
      <c r="V367" s="45"/>
      <c r="W367" s="46"/>
    </row>
    <row r="368" spans="18:23" x14ac:dyDescent="0.25">
      <c r="R368" s="45"/>
      <c r="S368" s="45"/>
      <c r="T368" s="46"/>
      <c r="U368" s="45"/>
      <c r="V368" s="45"/>
      <c r="W368" s="46"/>
    </row>
    <row r="369" spans="18:23" x14ac:dyDescent="0.25">
      <c r="R369" s="45"/>
      <c r="S369" s="45"/>
      <c r="T369" s="46"/>
      <c r="U369" s="45"/>
      <c r="V369" s="45"/>
      <c r="W369" s="46"/>
    </row>
    <row r="370" spans="18:23" x14ac:dyDescent="0.25">
      <c r="R370" s="45"/>
      <c r="S370" s="45"/>
      <c r="T370" s="46"/>
      <c r="U370" s="45"/>
      <c r="V370" s="45"/>
      <c r="W370" s="46"/>
    </row>
    <row r="371" spans="18:23" x14ac:dyDescent="0.25">
      <c r="R371" s="45"/>
      <c r="S371" s="45"/>
      <c r="T371" s="46"/>
      <c r="U371" s="45"/>
      <c r="V371" s="45"/>
      <c r="W371" s="46"/>
    </row>
    <row r="372" spans="18:23" x14ac:dyDescent="0.25">
      <c r="R372" s="45"/>
      <c r="S372" s="45"/>
      <c r="T372" s="46"/>
      <c r="U372" s="45"/>
      <c r="V372" s="45"/>
      <c r="W372" s="46"/>
    </row>
    <row r="373" spans="18:23" x14ac:dyDescent="0.25">
      <c r="R373" s="45"/>
      <c r="S373" s="45"/>
      <c r="T373" s="46"/>
      <c r="U373" s="45"/>
      <c r="V373" s="45"/>
      <c r="W373" s="46"/>
    </row>
    <row r="374" spans="18:23" x14ac:dyDescent="0.25">
      <c r="R374" s="45"/>
      <c r="S374" s="45"/>
      <c r="T374" s="46"/>
      <c r="U374" s="45"/>
      <c r="V374" s="45"/>
      <c r="W374" s="46"/>
    </row>
    <row r="375" spans="18:23" x14ac:dyDescent="0.25">
      <c r="R375" s="45"/>
      <c r="S375" s="45"/>
      <c r="T375" s="46"/>
      <c r="U375" s="45"/>
      <c r="V375" s="45"/>
      <c r="W375" s="46"/>
    </row>
    <row r="376" spans="18:23" x14ac:dyDescent="0.25">
      <c r="R376" s="45"/>
      <c r="S376" s="45"/>
      <c r="T376" s="46"/>
      <c r="U376" s="45"/>
      <c r="V376" s="45"/>
      <c r="W376" s="46"/>
    </row>
    <row r="377" spans="18:23" x14ac:dyDescent="0.25">
      <c r="R377" s="45"/>
      <c r="S377" s="45"/>
      <c r="T377" s="46"/>
      <c r="U377" s="45"/>
      <c r="V377" s="45"/>
      <c r="W377" s="46"/>
    </row>
    <row r="378" spans="18:23" x14ac:dyDescent="0.25">
      <c r="R378" s="45"/>
      <c r="S378" s="45"/>
      <c r="T378" s="46"/>
      <c r="U378" s="45"/>
      <c r="V378" s="45"/>
      <c r="W378" s="46"/>
    </row>
    <row r="379" spans="18:23" x14ac:dyDescent="0.25">
      <c r="R379" s="45"/>
      <c r="S379" s="45"/>
      <c r="T379" s="46"/>
      <c r="U379" s="45"/>
      <c r="V379" s="45"/>
      <c r="W379" s="46"/>
    </row>
    <row r="380" spans="18:23" x14ac:dyDescent="0.25">
      <c r="R380" s="45"/>
      <c r="S380" s="45"/>
      <c r="T380" s="46"/>
      <c r="U380" s="45"/>
      <c r="V380" s="45"/>
      <c r="W380" s="46"/>
    </row>
    <row r="381" spans="18:23" x14ac:dyDescent="0.25">
      <c r="R381" s="45"/>
      <c r="S381" s="45"/>
      <c r="T381" s="46"/>
      <c r="U381" s="45"/>
      <c r="V381" s="45"/>
      <c r="W381" s="46"/>
    </row>
    <row r="382" spans="18:23" x14ac:dyDescent="0.25">
      <c r="R382" s="45"/>
      <c r="S382" s="45"/>
      <c r="T382" s="46"/>
      <c r="U382" s="45"/>
      <c r="V382" s="45"/>
      <c r="W382" s="46"/>
    </row>
    <row r="383" spans="18:23" x14ac:dyDescent="0.25">
      <c r="R383" s="45"/>
      <c r="S383" s="45"/>
      <c r="T383" s="46"/>
      <c r="U383" s="45"/>
      <c r="V383" s="45"/>
      <c r="W383" s="46"/>
    </row>
    <row r="384" spans="18:23" x14ac:dyDescent="0.25">
      <c r="R384" s="45"/>
      <c r="S384" s="45"/>
      <c r="T384" s="46"/>
      <c r="U384" s="45"/>
      <c r="V384" s="45"/>
      <c r="W384" s="46"/>
    </row>
    <row r="385" spans="18:23" x14ac:dyDescent="0.25">
      <c r="R385" s="45"/>
      <c r="S385" s="45"/>
      <c r="T385" s="46"/>
      <c r="U385" s="45"/>
      <c r="V385" s="45"/>
      <c r="W385" s="46"/>
    </row>
    <row r="386" spans="18:23" x14ac:dyDescent="0.25">
      <c r="R386" s="45"/>
      <c r="S386" s="45"/>
      <c r="T386" s="46"/>
      <c r="U386" s="45"/>
      <c r="V386" s="45"/>
      <c r="W386" s="46"/>
    </row>
    <row r="387" spans="18:23" x14ac:dyDescent="0.25">
      <c r="R387" s="45"/>
      <c r="S387" s="45"/>
      <c r="T387" s="46"/>
      <c r="U387" s="45"/>
      <c r="V387" s="45"/>
      <c r="W387" s="46"/>
    </row>
    <row r="388" spans="18:23" x14ac:dyDescent="0.25">
      <c r="R388" s="45"/>
      <c r="S388" s="45"/>
      <c r="T388" s="46"/>
      <c r="U388" s="45"/>
      <c r="V388" s="45"/>
      <c r="W388" s="46"/>
    </row>
    <row r="389" spans="18:23" x14ac:dyDescent="0.25">
      <c r="R389" s="45"/>
      <c r="S389" s="45"/>
      <c r="T389" s="46"/>
      <c r="U389" s="45"/>
      <c r="V389" s="45"/>
      <c r="W389" s="46"/>
    </row>
    <row r="390" spans="18:23" x14ac:dyDescent="0.25">
      <c r="R390" s="45"/>
      <c r="S390" s="45"/>
      <c r="T390" s="46"/>
      <c r="U390" s="45"/>
      <c r="V390" s="45"/>
      <c r="W390" s="46"/>
    </row>
    <row r="391" spans="18:23" x14ac:dyDescent="0.25">
      <c r="R391" s="45"/>
      <c r="S391" s="45"/>
      <c r="T391" s="46"/>
      <c r="U391" s="45"/>
      <c r="V391" s="45"/>
      <c r="W391" s="46"/>
    </row>
    <row r="392" spans="18:23" x14ac:dyDescent="0.25">
      <c r="R392" s="45"/>
      <c r="S392" s="45"/>
      <c r="T392" s="46"/>
      <c r="U392" s="45"/>
      <c r="V392" s="45"/>
      <c r="W392" s="46"/>
    </row>
    <row r="393" spans="18:23" x14ac:dyDescent="0.25">
      <c r="R393" s="45"/>
      <c r="S393" s="45"/>
      <c r="T393" s="46"/>
      <c r="U393" s="45"/>
      <c r="V393" s="45"/>
      <c r="W393" s="46"/>
    </row>
    <row r="394" spans="18:23" x14ac:dyDescent="0.25">
      <c r="R394" s="45"/>
      <c r="S394" s="45"/>
      <c r="T394" s="46"/>
      <c r="U394" s="45"/>
      <c r="V394" s="45"/>
      <c r="W394" s="46"/>
    </row>
    <row r="395" spans="18:23" x14ac:dyDescent="0.25">
      <c r="R395" s="45"/>
      <c r="S395" s="45"/>
      <c r="T395" s="46"/>
      <c r="U395" s="45"/>
      <c r="V395" s="45"/>
      <c r="W395" s="46"/>
    </row>
    <row r="396" spans="18:23" x14ac:dyDescent="0.25">
      <c r="R396" s="45"/>
      <c r="S396" s="45"/>
      <c r="T396" s="46"/>
      <c r="U396" s="45"/>
      <c r="V396" s="45"/>
      <c r="W396" s="46"/>
    </row>
    <row r="397" spans="18:23" x14ac:dyDescent="0.25">
      <c r="R397" s="45"/>
      <c r="S397" s="45"/>
      <c r="T397" s="46"/>
      <c r="U397" s="45"/>
      <c r="V397" s="45"/>
      <c r="W397" s="46"/>
    </row>
    <row r="398" spans="18:23" x14ac:dyDescent="0.25">
      <c r="R398" s="45"/>
      <c r="S398" s="45"/>
      <c r="T398" s="46"/>
      <c r="U398" s="45"/>
      <c r="V398" s="45"/>
      <c r="W398" s="46"/>
    </row>
    <row r="399" spans="18:23" x14ac:dyDescent="0.25">
      <c r="R399" s="45"/>
      <c r="S399" s="45"/>
      <c r="T399" s="46"/>
      <c r="U399" s="45"/>
      <c r="V399" s="45"/>
      <c r="W399" s="46"/>
    </row>
    <row r="400" spans="18:23" x14ac:dyDescent="0.25">
      <c r="R400" s="45"/>
      <c r="S400" s="45"/>
      <c r="T400" s="46"/>
      <c r="U400" s="45"/>
      <c r="V400" s="45"/>
      <c r="W400" s="46"/>
    </row>
    <row r="401" spans="18:23" x14ac:dyDescent="0.25">
      <c r="R401" s="45"/>
      <c r="S401" s="45"/>
      <c r="T401" s="46"/>
      <c r="U401" s="45"/>
      <c r="V401" s="45"/>
      <c r="W401" s="46"/>
    </row>
    <row r="402" spans="18:23" x14ac:dyDescent="0.25">
      <c r="R402" s="45"/>
      <c r="S402" s="45"/>
      <c r="T402" s="46"/>
      <c r="U402" s="45"/>
      <c r="V402" s="45"/>
      <c r="W402" s="46"/>
    </row>
    <row r="403" spans="18:23" x14ac:dyDescent="0.25">
      <c r="R403" s="45"/>
      <c r="S403" s="45"/>
      <c r="T403" s="46"/>
      <c r="U403" s="45"/>
      <c r="V403" s="45"/>
      <c r="W403" s="46"/>
    </row>
    <row r="404" spans="18:23" x14ac:dyDescent="0.25">
      <c r="R404" s="45"/>
      <c r="S404" s="45"/>
      <c r="T404" s="46"/>
      <c r="U404" s="45"/>
      <c r="V404" s="45"/>
      <c r="W404" s="46"/>
    </row>
    <row r="405" spans="18:23" x14ac:dyDescent="0.25">
      <c r="R405" s="45"/>
      <c r="S405" s="45"/>
      <c r="T405" s="46"/>
      <c r="U405" s="45"/>
      <c r="V405" s="45"/>
      <c r="W405" s="46"/>
    </row>
    <row r="406" spans="18:23" x14ac:dyDescent="0.25">
      <c r="R406" s="45"/>
      <c r="S406" s="45"/>
      <c r="T406" s="46"/>
      <c r="U406" s="45"/>
      <c r="V406" s="45"/>
      <c r="W406" s="46"/>
    </row>
    <row r="407" spans="18:23" x14ac:dyDescent="0.25">
      <c r="R407" s="45"/>
      <c r="S407" s="45"/>
      <c r="T407" s="46"/>
      <c r="U407" s="45"/>
      <c r="V407" s="45"/>
      <c r="W407" s="46"/>
    </row>
    <row r="408" spans="18:23" x14ac:dyDescent="0.25">
      <c r="R408" s="45"/>
      <c r="S408" s="45"/>
      <c r="T408" s="46"/>
      <c r="U408" s="45"/>
      <c r="V408" s="45"/>
      <c r="W408" s="46"/>
    </row>
    <row r="409" spans="18:23" x14ac:dyDescent="0.25">
      <c r="R409" s="45"/>
      <c r="S409" s="45"/>
      <c r="T409" s="46"/>
      <c r="U409" s="45"/>
      <c r="V409" s="45"/>
      <c r="W409" s="46"/>
    </row>
    <row r="410" spans="18:23" x14ac:dyDescent="0.25">
      <c r="R410" s="45"/>
      <c r="S410" s="45"/>
      <c r="T410" s="46"/>
      <c r="U410" s="45"/>
      <c r="V410" s="45"/>
      <c r="W410" s="46"/>
    </row>
    <row r="411" spans="18:23" x14ac:dyDescent="0.25">
      <c r="R411" s="45"/>
      <c r="S411" s="45"/>
      <c r="T411" s="46"/>
      <c r="U411" s="45"/>
      <c r="V411" s="45"/>
      <c r="W411" s="46"/>
    </row>
    <row r="412" spans="18:23" x14ac:dyDescent="0.25">
      <c r="R412" s="45"/>
      <c r="S412" s="45"/>
      <c r="T412" s="46"/>
      <c r="U412" s="45"/>
      <c r="V412" s="45"/>
      <c r="W412" s="46"/>
    </row>
    <row r="413" spans="18:23" x14ac:dyDescent="0.25">
      <c r="R413" s="45"/>
      <c r="S413" s="45"/>
      <c r="T413" s="46"/>
      <c r="U413" s="45"/>
      <c r="V413" s="45"/>
      <c r="W413" s="46"/>
    </row>
    <row r="414" spans="18:23" x14ac:dyDescent="0.25">
      <c r="R414" s="45"/>
      <c r="S414" s="45"/>
      <c r="T414" s="46"/>
      <c r="U414" s="45"/>
      <c r="V414" s="45"/>
      <c r="W414" s="46"/>
    </row>
    <row r="415" spans="18:23" x14ac:dyDescent="0.25">
      <c r="R415" s="45"/>
      <c r="S415" s="45"/>
      <c r="T415" s="46"/>
      <c r="U415" s="45"/>
      <c r="V415" s="45"/>
      <c r="W415" s="46"/>
    </row>
    <row r="416" spans="18:23" x14ac:dyDescent="0.25">
      <c r="R416" s="45"/>
      <c r="S416" s="45"/>
      <c r="T416" s="46"/>
      <c r="U416" s="45"/>
      <c r="V416" s="45"/>
      <c r="W416" s="46"/>
    </row>
    <row r="417" spans="18:23" x14ac:dyDescent="0.25">
      <c r="R417" s="45"/>
      <c r="S417" s="45"/>
      <c r="T417" s="46"/>
      <c r="U417" s="45"/>
      <c r="V417" s="45"/>
      <c r="W417" s="46"/>
    </row>
    <row r="418" spans="18:23" x14ac:dyDescent="0.25">
      <c r="R418" s="45"/>
      <c r="S418" s="45"/>
      <c r="T418" s="46"/>
      <c r="U418" s="45"/>
      <c r="V418" s="45"/>
      <c r="W418" s="46"/>
    </row>
    <row r="419" spans="18:23" x14ac:dyDescent="0.25">
      <c r="R419" s="45"/>
      <c r="S419" s="45"/>
      <c r="T419" s="46"/>
      <c r="U419" s="45"/>
      <c r="V419" s="45"/>
      <c r="W419" s="46"/>
    </row>
    <row r="420" spans="18:23" x14ac:dyDescent="0.25">
      <c r="R420" s="45"/>
      <c r="S420" s="45"/>
      <c r="T420" s="46"/>
      <c r="U420" s="45"/>
      <c r="V420" s="45"/>
      <c r="W420" s="46"/>
    </row>
    <row r="421" spans="18:23" x14ac:dyDescent="0.25">
      <c r="R421" s="45"/>
      <c r="S421" s="45"/>
      <c r="T421" s="46"/>
      <c r="U421" s="45"/>
      <c r="V421" s="45"/>
      <c r="W421" s="46"/>
    </row>
    <row r="422" spans="18:23" x14ac:dyDescent="0.25">
      <c r="R422" s="45"/>
      <c r="S422" s="45"/>
      <c r="T422" s="46"/>
      <c r="U422" s="45"/>
      <c r="V422" s="45"/>
      <c r="W422" s="46"/>
    </row>
    <row r="423" spans="18:23" x14ac:dyDescent="0.25">
      <c r="R423" s="45"/>
      <c r="S423" s="45"/>
      <c r="T423" s="46"/>
      <c r="U423" s="45"/>
      <c r="V423" s="45"/>
      <c r="W423" s="46"/>
    </row>
    <row r="424" spans="18:23" x14ac:dyDescent="0.25">
      <c r="R424" s="45"/>
      <c r="S424" s="45"/>
      <c r="T424" s="46"/>
      <c r="U424" s="45"/>
      <c r="V424" s="45"/>
      <c r="W424" s="46"/>
    </row>
    <row r="425" spans="18:23" x14ac:dyDescent="0.25">
      <c r="R425" s="45"/>
      <c r="S425" s="45"/>
      <c r="T425" s="46"/>
      <c r="U425" s="45"/>
      <c r="V425" s="45"/>
      <c r="W425" s="46"/>
    </row>
    <row r="426" spans="18:23" x14ac:dyDescent="0.25">
      <c r="R426" s="45"/>
      <c r="S426" s="45"/>
      <c r="T426" s="46"/>
      <c r="U426" s="45"/>
      <c r="V426" s="45"/>
      <c r="W426" s="46"/>
    </row>
    <row r="427" spans="18:23" x14ac:dyDescent="0.25">
      <c r="R427" s="45"/>
      <c r="S427" s="45"/>
      <c r="T427" s="46"/>
      <c r="U427" s="45"/>
      <c r="V427" s="45"/>
      <c r="W427" s="46"/>
    </row>
    <row r="428" spans="18:23" x14ac:dyDescent="0.25">
      <c r="R428" s="45"/>
      <c r="S428" s="45"/>
      <c r="T428" s="46"/>
      <c r="U428" s="45"/>
      <c r="V428" s="45"/>
      <c r="W428" s="46"/>
    </row>
    <row r="429" spans="18:23" x14ac:dyDescent="0.25">
      <c r="R429" s="45"/>
      <c r="S429" s="45"/>
      <c r="T429" s="46"/>
      <c r="U429" s="45"/>
      <c r="V429" s="45"/>
      <c r="W429" s="46"/>
    </row>
    <row r="430" spans="18:23" x14ac:dyDescent="0.25">
      <c r="R430" s="45"/>
      <c r="S430" s="45"/>
      <c r="T430" s="46"/>
      <c r="U430" s="45"/>
      <c r="V430" s="45"/>
      <c r="W430" s="46"/>
    </row>
    <row r="431" spans="18:23" x14ac:dyDescent="0.25">
      <c r="R431" s="45"/>
      <c r="S431" s="45"/>
      <c r="T431" s="46"/>
      <c r="U431" s="45"/>
      <c r="V431" s="45"/>
      <c r="W431" s="46"/>
    </row>
    <row r="432" spans="18:23" x14ac:dyDescent="0.25">
      <c r="R432" s="45"/>
      <c r="S432" s="45"/>
      <c r="T432" s="46"/>
      <c r="U432" s="45"/>
      <c r="V432" s="45"/>
      <c r="W432" s="46"/>
    </row>
    <row r="433" spans="18:23" x14ac:dyDescent="0.25">
      <c r="R433" s="45"/>
      <c r="S433" s="45"/>
      <c r="T433" s="46"/>
      <c r="U433" s="45"/>
      <c r="V433" s="45"/>
      <c r="W433" s="46"/>
    </row>
    <row r="434" spans="18:23" x14ac:dyDescent="0.25">
      <c r="R434" s="45"/>
      <c r="S434" s="45"/>
      <c r="T434" s="46"/>
      <c r="U434" s="45"/>
      <c r="V434" s="45"/>
      <c r="W434" s="46"/>
    </row>
    <row r="435" spans="18:23" x14ac:dyDescent="0.25">
      <c r="R435" s="45"/>
      <c r="S435" s="45"/>
      <c r="T435" s="46"/>
      <c r="U435" s="45"/>
      <c r="V435" s="45"/>
      <c r="W435" s="46"/>
    </row>
    <row r="436" spans="18:23" x14ac:dyDescent="0.25">
      <c r="R436" s="45"/>
      <c r="S436" s="45"/>
      <c r="T436" s="46"/>
      <c r="U436" s="45"/>
      <c r="V436" s="45"/>
      <c r="W436" s="46"/>
    </row>
    <row r="437" spans="18:23" x14ac:dyDescent="0.25">
      <c r="R437" s="45"/>
      <c r="S437" s="45"/>
      <c r="T437" s="46"/>
      <c r="U437" s="45"/>
      <c r="V437" s="45"/>
      <c r="W437" s="46"/>
    </row>
    <row r="438" spans="18:23" x14ac:dyDescent="0.25">
      <c r="R438" s="45"/>
      <c r="S438" s="45"/>
      <c r="T438" s="46"/>
      <c r="U438" s="45"/>
      <c r="V438" s="45"/>
      <c r="W438" s="46"/>
    </row>
    <row r="439" spans="18:23" x14ac:dyDescent="0.25">
      <c r="R439" s="45"/>
      <c r="S439" s="45"/>
      <c r="T439" s="46"/>
      <c r="U439" s="45"/>
      <c r="V439" s="45"/>
      <c r="W439" s="46"/>
    </row>
    <row r="440" spans="18:23" x14ac:dyDescent="0.25">
      <c r="R440" s="45"/>
      <c r="S440" s="45"/>
      <c r="T440" s="46"/>
      <c r="U440" s="45"/>
      <c r="V440" s="45"/>
      <c r="W440" s="46"/>
    </row>
    <row r="441" spans="18:23" x14ac:dyDescent="0.25">
      <c r="R441" s="45"/>
      <c r="S441" s="45"/>
      <c r="T441" s="46"/>
      <c r="U441" s="45"/>
      <c r="V441" s="45"/>
      <c r="W441" s="46"/>
    </row>
    <row r="442" spans="18:23" x14ac:dyDescent="0.25">
      <c r="R442" s="45"/>
      <c r="S442" s="45"/>
      <c r="T442" s="46"/>
      <c r="U442" s="45"/>
      <c r="V442" s="45"/>
      <c r="W442" s="46"/>
    </row>
    <row r="443" spans="18:23" x14ac:dyDescent="0.25">
      <c r="R443" s="45"/>
      <c r="S443" s="45"/>
      <c r="T443" s="46"/>
      <c r="U443" s="45"/>
      <c r="V443" s="45"/>
      <c r="W443" s="46"/>
    </row>
    <row r="444" spans="18:23" x14ac:dyDescent="0.25">
      <c r="R444" s="45"/>
      <c r="S444" s="45"/>
      <c r="T444" s="46"/>
      <c r="U444" s="45"/>
      <c r="V444" s="45"/>
      <c r="W444" s="46"/>
    </row>
    <row r="445" spans="18:23" x14ac:dyDescent="0.25">
      <c r="R445" s="45"/>
      <c r="S445" s="45"/>
      <c r="T445" s="46"/>
      <c r="U445" s="45"/>
      <c r="V445" s="45"/>
      <c r="W445" s="46"/>
    </row>
    <row r="446" spans="18:23" x14ac:dyDescent="0.25">
      <c r="R446" s="45"/>
      <c r="S446" s="45"/>
      <c r="T446" s="46"/>
      <c r="U446" s="45"/>
      <c r="V446" s="45"/>
      <c r="W446" s="46"/>
    </row>
    <row r="447" spans="18:23" x14ac:dyDescent="0.25">
      <c r="R447" s="45"/>
      <c r="S447" s="45"/>
      <c r="T447" s="46"/>
      <c r="U447" s="45"/>
      <c r="V447" s="45"/>
      <c r="W447" s="46"/>
    </row>
    <row r="448" spans="18:23" x14ac:dyDescent="0.25">
      <c r="R448" s="45"/>
      <c r="S448" s="45"/>
      <c r="T448" s="46"/>
      <c r="U448" s="45"/>
      <c r="V448" s="45"/>
      <c r="W448" s="46"/>
    </row>
    <row r="449" spans="18:23" x14ac:dyDescent="0.25">
      <c r="R449" s="45"/>
      <c r="S449" s="45"/>
      <c r="T449" s="46"/>
      <c r="U449" s="45"/>
      <c r="V449" s="45"/>
      <c r="W449" s="46"/>
    </row>
    <row r="450" spans="18:23" x14ac:dyDescent="0.25">
      <c r="R450" s="45"/>
      <c r="S450" s="45"/>
      <c r="T450" s="46"/>
      <c r="U450" s="45"/>
      <c r="V450" s="45"/>
      <c r="W450" s="46"/>
    </row>
    <row r="451" spans="18:23" x14ac:dyDescent="0.25">
      <c r="R451" s="45"/>
      <c r="S451" s="45"/>
      <c r="T451" s="46"/>
      <c r="U451" s="45"/>
      <c r="V451" s="45"/>
      <c r="W451" s="46"/>
    </row>
    <row r="452" spans="18:23" x14ac:dyDescent="0.25">
      <c r="R452" s="45"/>
      <c r="S452" s="45"/>
      <c r="T452" s="46"/>
      <c r="U452" s="45"/>
      <c r="V452" s="45"/>
      <c r="W452" s="46"/>
    </row>
    <row r="453" spans="18:23" x14ac:dyDescent="0.25">
      <c r="R453" s="45"/>
      <c r="S453" s="45"/>
      <c r="T453" s="46"/>
      <c r="U453" s="45"/>
      <c r="V453" s="45"/>
      <c r="W453" s="46"/>
    </row>
    <row r="454" spans="18:23" x14ac:dyDescent="0.25">
      <c r="R454" s="45"/>
      <c r="S454" s="45"/>
      <c r="T454" s="46"/>
      <c r="U454" s="45"/>
      <c r="V454" s="45"/>
      <c r="W454" s="46"/>
    </row>
    <row r="455" spans="18:23" x14ac:dyDescent="0.25">
      <c r="R455" s="45"/>
      <c r="S455" s="45"/>
      <c r="T455" s="46"/>
      <c r="U455" s="45"/>
      <c r="V455" s="45"/>
      <c r="W455" s="46"/>
    </row>
    <row r="456" spans="18:23" x14ac:dyDescent="0.25">
      <c r="R456" s="45"/>
      <c r="S456" s="45"/>
      <c r="T456" s="46"/>
      <c r="U456" s="45"/>
      <c r="V456" s="45"/>
      <c r="W456" s="46"/>
    </row>
    <row r="457" spans="18:23" x14ac:dyDescent="0.25">
      <c r="R457" s="45"/>
      <c r="S457" s="45"/>
      <c r="T457" s="46"/>
      <c r="U457" s="45"/>
      <c r="V457" s="45"/>
      <c r="W457" s="46"/>
    </row>
    <row r="458" spans="18:23" x14ac:dyDescent="0.25">
      <c r="R458" s="45"/>
      <c r="S458" s="45"/>
      <c r="T458" s="46"/>
      <c r="U458" s="45"/>
      <c r="V458" s="45"/>
      <c r="W458" s="46"/>
    </row>
    <row r="459" spans="18:23" x14ac:dyDescent="0.25">
      <c r="R459" s="45"/>
      <c r="S459" s="45"/>
      <c r="T459" s="46"/>
      <c r="U459" s="45"/>
      <c r="V459" s="45"/>
      <c r="W459" s="46"/>
    </row>
    <row r="460" spans="18:23" x14ac:dyDescent="0.25">
      <c r="R460" s="45"/>
      <c r="S460" s="45"/>
      <c r="T460" s="46"/>
      <c r="U460" s="45"/>
      <c r="V460" s="45"/>
      <c r="W460" s="46"/>
    </row>
    <row r="461" spans="18:23" x14ac:dyDescent="0.25">
      <c r="R461" s="45"/>
      <c r="S461" s="45"/>
      <c r="T461" s="46"/>
      <c r="U461" s="45"/>
      <c r="V461" s="45"/>
      <c r="W461" s="46"/>
    </row>
    <row r="462" spans="18:23" x14ac:dyDescent="0.25">
      <c r="R462" s="45"/>
      <c r="S462" s="45"/>
      <c r="T462" s="46"/>
      <c r="U462" s="45"/>
      <c r="V462" s="45"/>
      <c r="W462" s="46"/>
    </row>
    <row r="463" spans="18:23" x14ac:dyDescent="0.25">
      <c r="R463" s="45"/>
      <c r="S463" s="45"/>
      <c r="T463" s="46"/>
      <c r="U463" s="45"/>
      <c r="V463" s="45"/>
      <c r="W463" s="46"/>
    </row>
    <row r="464" spans="18:23" x14ac:dyDescent="0.25">
      <c r="R464" s="45"/>
      <c r="S464" s="45"/>
      <c r="T464" s="46"/>
      <c r="U464" s="45"/>
      <c r="V464" s="45"/>
      <c r="W464" s="46"/>
    </row>
    <row r="465" spans="18:23" x14ac:dyDescent="0.25">
      <c r="R465" s="45"/>
      <c r="S465" s="45"/>
      <c r="T465" s="46"/>
      <c r="U465" s="45"/>
      <c r="V465" s="45"/>
      <c r="W465" s="46"/>
    </row>
    <row r="466" spans="18:23" x14ac:dyDescent="0.25">
      <c r="R466" s="45"/>
      <c r="S466" s="45"/>
      <c r="T466" s="46"/>
      <c r="U466" s="45"/>
      <c r="V466" s="45"/>
      <c r="W466" s="46"/>
    </row>
    <row r="467" spans="18:23" x14ac:dyDescent="0.25">
      <c r="R467" s="45"/>
      <c r="S467" s="45"/>
      <c r="T467" s="46"/>
      <c r="U467" s="45"/>
      <c r="V467" s="45"/>
      <c r="W467" s="46"/>
    </row>
    <row r="468" spans="18:23" x14ac:dyDescent="0.25">
      <c r="R468" s="45"/>
      <c r="S468" s="45"/>
      <c r="T468" s="46"/>
      <c r="U468" s="45"/>
      <c r="V468" s="45"/>
      <c r="W468" s="46"/>
    </row>
    <row r="469" spans="18:23" x14ac:dyDescent="0.25">
      <c r="R469" s="45"/>
      <c r="S469" s="45"/>
      <c r="T469" s="46"/>
      <c r="U469" s="45"/>
      <c r="V469" s="45"/>
      <c r="W469" s="46"/>
    </row>
    <row r="470" spans="18:23" x14ac:dyDescent="0.25">
      <c r="R470" s="45"/>
      <c r="S470" s="45"/>
      <c r="T470" s="46"/>
      <c r="U470" s="45"/>
      <c r="V470" s="45"/>
      <c r="W470" s="46"/>
    </row>
    <row r="471" spans="18:23" x14ac:dyDescent="0.25">
      <c r="R471" s="45"/>
      <c r="S471" s="45"/>
      <c r="T471" s="46"/>
      <c r="U471" s="45"/>
      <c r="V471" s="45"/>
      <c r="W471" s="46"/>
    </row>
    <row r="472" spans="18:23" x14ac:dyDescent="0.25">
      <c r="R472" s="45"/>
      <c r="S472" s="45"/>
      <c r="T472" s="46"/>
      <c r="U472" s="45"/>
      <c r="V472" s="45"/>
      <c r="W472" s="46"/>
    </row>
    <row r="473" spans="18:23" x14ac:dyDescent="0.25">
      <c r="R473" s="45"/>
      <c r="S473" s="45"/>
      <c r="T473" s="46"/>
      <c r="U473" s="45"/>
      <c r="V473" s="45"/>
      <c r="W473" s="46"/>
    </row>
    <row r="474" spans="18:23" x14ac:dyDescent="0.25">
      <c r="R474" s="45"/>
      <c r="S474" s="45"/>
      <c r="T474" s="46"/>
      <c r="U474" s="45"/>
      <c r="V474" s="45"/>
      <c r="W474" s="46"/>
    </row>
    <row r="475" spans="18:23" x14ac:dyDescent="0.25">
      <c r="R475" s="45"/>
      <c r="S475" s="45"/>
      <c r="T475" s="46"/>
      <c r="U475" s="45"/>
      <c r="V475" s="45"/>
      <c r="W475" s="46"/>
    </row>
    <row r="476" spans="18:23" x14ac:dyDescent="0.25">
      <c r="R476" s="45"/>
      <c r="S476" s="45"/>
      <c r="T476" s="46"/>
      <c r="U476" s="45"/>
      <c r="V476" s="45"/>
      <c r="W476" s="46"/>
    </row>
    <row r="477" spans="18:23" x14ac:dyDescent="0.25">
      <c r="R477" s="45"/>
      <c r="S477" s="45"/>
      <c r="T477" s="46"/>
      <c r="U477" s="45"/>
      <c r="V477" s="45"/>
      <c r="W477" s="46"/>
    </row>
    <row r="478" spans="18:23" x14ac:dyDescent="0.25">
      <c r="R478" s="45"/>
      <c r="S478" s="45"/>
      <c r="T478" s="46"/>
      <c r="U478" s="45"/>
      <c r="V478" s="45"/>
      <c r="W478" s="46"/>
    </row>
    <row r="479" spans="18:23" x14ac:dyDescent="0.25">
      <c r="R479" s="45"/>
      <c r="S479" s="45"/>
      <c r="T479" s="46"/>
      <c r="U479" s="45"/>
      <c r="V479" s="45"/>
      <c r="W479" s="46"/>
    </row>
    <row r="480" spans="18:23" x14ac:dyDescent="0.25">
      <c r="R480" s="45"/>
      <c r="S480" s="45"/>
      <c r="T480" s="46"/>
      <c r="U480" s="45"/>
      <c r="V480" s="45"/>
      <c r="W480" s="46"/>
    </row>
    <row r="481" spans="18:23" x14ac:dyDescent="0.25">
      <c r="R481" s="45"/>
      <c r="S481" s="45"/>
      <c r="T481" s="46"/>
      <c r="U481" s="45"/>
      <c r="V481" s="45"/>
      <c r="W481" s="46"/>
    </row>
    <row r="482" spans="18:23" x14ac:dyDescent="0.25">
      <c r="R482" s="45"/>
      <c r="S482" s="45"/>
      <c r="T482" s="46"/>
      <c r="U482" s="45"/>
      <c r="V482" s="45"/>
      <c r="W482" s="46"/>
    </row>
    <row r="483" spans="18:23" x14ac:dyDescent="0.25">
      <c r="R483" s="45"/>
      <c r="S483" s="45"/>
      <c r="T483" s="46"/>
      <c r="U483" s="45"/>
      <c r="V483" s="45"/>
      <c r="W483" s="46"/>
    </row>
    <row r="484" spans="18:23" x14ac:dyDescent="0.25">
      <c r="R484" s="45"/>
      <c r="S484" s="45"/>
      <c r="T484" s="46"/>
      <c r="U484" s="45"/>
      <c r="V484" s="45"/>
      <c r="W484" s="46"/>
    </row>
    <row r="485" spans="18:23" x14ac:dyDescent="0.25">
      <c r="R485" s="45"/>
      <c r="S485" s="45"/>
      <c r="T485" s="46"/>
      <c r="U485" s="45"/>
      <c r="V485" s="45"/>
      <c r="W485" s="46"/>
    </row>
    <row r="486" spans="18:23" x14ac:dyDescent="0.25">
      <c r="R486" s="45"/>
      <c r="S486" s="45"/>
      <c r="T486" s="46"/>
      <c r="U486" s="45"/>
      <c r="V486" s="45"/>
      <c r="W486" s="46"/>
    </row>
    <row r="487" spans="18:23" x14ac:dyDescent="0.25">
      <c r="R487" s="45"/>
      <c r="S487" s="45"/>
      <c r="T487" s="46"/>
      <c r="U487" s="45"/>
      <c r="V487" s="45"/>
      <c r="W487" s="46"/>
    </row>
    <row r="488" spans="18:23" x14ac:dyDescent="0.25">
      <c r="R488" s="45"/>
      <c r="S488" s="45"/>
      <c r="T488" s="46"/>
      <c r="U488" s="45"/>
      <c r="V488" s="45"/>
      <c r="W488" s="46"/>
    </row>
    <row r="489" spans="18:23" x14ac:dyDescent="0.25">
      <c r="R489" s="45"/>
      <c r="S489" s="45"/>
      <c r="T489" s="46"/>
      <c r="U489" s="45"/>
      <c r="V489" s="45"/>
      <c r="W489" s="46"/>
    </row>
    <row r="490" spans="18:23" x14ac:dyDescent="0.25">
      <c r="R490" s="45"/>
      <c r="S490" s="45"/>
      <c r="T490" s="46"/>
      <c r="U490" s="45"/>
      <c r="V490" s="45"/>
      <c r="W490" s="46"/>
    </row>
    <row r="491" spans="18:23" x14ac:dyDescent="0.25">
      <c r="R491" s="45"/>
      <c r="S491" s="45"/>
      <c r="T491" s="46"/>
      <c r="U491" s="45"/>
      <c r="V491" s="45"/>
      <c r="W491" s="46"/>
    </row>
    <row r="492" spans="18:23" x14ac:dyDescent="0.25">
      <c r="R492" s="45"/>
      <c r="S492" s="45"/>
      <c r="T492" s="46"/>
      <c r="U492" s="45"/>
      <c r="V492" s="45"/>
      <c r="W492" s="46"/>
    </row>
    <row r="493" spans="18:23" x14ac:dyDescent="0.25">
      <c r="R493" s="45"/>
      <c r="S493" s="45"/>
      <c r="T493" s="46"/>
      <c r="U493" s="45"/>
      <c r="V493" s="45"/>
      <c r="W493" s="46"/>
    </row>
    <row r="494" spans="18:23" x14ac:dyDescent="0.25">
      <c r="R494" s="45"/>
      <c r="S494" s="45"/>
      <c r="T494" s="46"/>
      <c r="U494" s="45"/>
      <c r="V494" s="45"/>
      <c r="W494" s="46"/>
    </row>
    <row r="495" spans="18:23" x14ac:dyDescent="0.25">
      <c r="R495" s="45"/>
      <c r="S495" s="45"/>
      <c r="T495" s="46"/>
      <c r="U495" s="45"/>
      <c r="V495" s="45"/>
      <c r="W495" s="46"/>
    </row>
    <row r="496" spans="18:23" x14ac:dyDescent="0.25">
      <c r="R496" s="45"/>
      <c r="S496" s="45"/>
      <c r="T496" s="46"/>
      <c r="U496" s="45"/>
      <c r="V496" s="45"/>
      <c r="W496" s="46"/>
    </row>
    <row r="497" spans="18:23" x14ac:dyDescent="0.25">
      <c r="R497" s="45"/>
      <c r="S497" s="45"/>
      <c r="T497" s="46"/>
      <c r="U497" s="45"/>
      <c r="V497" s="45"/>
      <c r="W497" s="46"/>
    </row>
    <row r="498" spans="18:23" x14ac:dyDescent="0.25">
      <c r="R498" s="45"/>
      <c r="S498" s="45"/>
      <c r="T498" s="46"/>
      <c r="U498" s="45"/>
      <c r="V498" s="45"/>
      <c r="W498" s="46"/>
    </row>
    <row r="499" spans="18:23" x14ac:dyDescent="0.25">
      <c r="R499" s="45"/>
      <c r="S499" s="45"/>
      <c r="T499" s="46"/>
      <c r="U499" s="45"/>
      <c r="V499" s="45"/>
      <c r="W499" s="46"/>
    </row>
    <row r="500" spans="18:23" x14ac:dyDescent="0.25">
      <c r="R500" s="45"/>
      <c r="S500" s="45"/>
      <c r="T500" s="46"/>
      <c r="U500" s="45"/>
      <c r="V500" s="45"/>
      <c r="W500" s="46"/>
    </row>
    <row r="501" spans="18:23" x14ac:dyDescent="0.25">
      <c r="R501" s="45"/>
      <c r="S501" s="45"/>
      <c r="T501" s="46"/>
      <c r="U501" s="45"/>
      <c r="V501" s="45"/>
      <c r="W501" s="46"/>
    </row>
    <row r="502" spans="18:23" x14ac:dyDescent="0.25">
      <c r="R502" s="45"/>
      <c r="S502" s="45"/>
      <c r="T502" s="46"/>
      <c r="U502" s="45"/>
      <c r="V502" s="45"/>
      <c r="W502" s="46"/>
    </row>
    <row r="503" spans="18:23" x14ac:dyDescent="0.25">
      <c r="R503" s="45"/>
      <c r="S503" s="45"/>
      <c r="T503" s="46"/>
      <c r="U503" s="45"/>
      <c r="V503" s="45"/>
      <c r="W503" s="46"/>
    </row>
    <row r="504" spans="18:23" x14ac:dyDescent="0.25">
      <c r="R504" s="45"/>
      <c r="S504" s="45"/>
      <c r="T504" s="46"/>
      <c r="U504" s="45"/>
      <c r="V504" s="45"/>
      <c r="W504" s="46"/>
    </row>
    <row r="505" spans="18:23" x14ac:dyDescent="0.25">
      <c r="R505" s="45"/>
      <c r="S505" s="45"/>
      <c r="T505" s="46"/>
      <c r="U505" s="45"/>
      <c r="V505" s="45"/>
      <c r="W505" s="46"/>
    </row>
    <row r="506" spans="18:23" x14ac:dyDescent="0.25">
      <c r="R506" s="45"/>
      <c r="S506" s="45"/>
      <c r="T506" s="46"/>
      <c r="U506" s="45"/>
      <c r="V506" s="45"/>
      <c r="W506" s="46"/>
    </row>
    <row r="507" spans="18:23" x14ac:dyDescent="0.25">
      <c r="R507" s="45"/>
      <c r="S507" s="45"/>
      <c r="T507" s="46"/>
      <c r="U507" s="45"/>
      <c r="V507" s="45"/>
      <c r="W507" s="46"/>
    </row>
    <row r="508" spans="18:23" x14ac:dyDescent="0.25">
      <c r="R508" s="45"/>
      <c r="S508" s="45"/>
      <c r="T508" s="46"/>
      <c r="U508" s="45"/>
      <c r="V508" s="45"/>
      <c r="W508" s="46"/>
    </row>
    <row r="509" spans="18:23" x14ac:dyDescent="0.25">
      <c r="R509" s="45"/>
      <c r="S509" s="45"/>
      <c r="T509" s="46"/>
      <c r="U509" s="45"/>
      <c r="V509" s="45"/>
      <c r="W509" s="46"/>
    </row>
    <row r="510" spans="18:23" x14ac:dyDescent="0.25">
      <c r="R510" s="45"/>
      <c r="S510" s="45"/>
      <c r="T510" s="46"/>
      <c r="U510" s="45"/>
      <c r="V510" s="45"/>
      <c r="W510" s="46"/>
    </row>
    <row r="511" spans="18:23" x14ac:dyDescent="0.25">
      <c r="R511" s="45"/>
      <c r="S511" s="45"/>
      <c r="T511" s="46"/>
      <c r="U511" s="45"/>
      <c r="V511" s="45"/>
      <c r="W511" s="46"/>
    </row>
    <row r="512" spans="18:23" x14ac:dyDescent="0.25">
      <c r="R512" s="45"/>
      <c r="S512" s="45"/>
      <c r="T512" s="46"/>
      <c r="U512" s="45"/>
      <c r="V512" s="45"/>
      <c r="W512" s="46"/>
    </row>
    <row r="513" spans="18:23" x14ac:dyDescent="0.25">
      <c r="R513" s="45"/>
      <c r="S513" s="45"/>
      <c r="T513" s="46"/>
      <c r="U513" s="45"/>
      <c r="V513" s="45"/>
      <c r="W513" s="46"/>
    </row>
    <row r="514" spans="18:23" x14ac:dyDescent="0.25">
      <c r="R514" s="45"/>
      <c r="S514" s="45"/>
      <c r="T514" s="46"/>
      <c r="U514" s="45"/>
      <c r="V514" s="45"/>
      <c r="W514" s="46"/>
    </row>
    <row r="515" spans="18:23" x14ac:dyDescent="0.25">
      <c r="R515" s="45"/>
      <c r="S515" s="45"/>
      <c r="T515" s="46"/>
      <c r="U515" s="45"/>
      <c r="V515" s="45"/>
      <c r="W515" s="46"/>
    </row>
    <row r="516" spans="18:23" x14ac:dyDescent="0.25">
      <c r="R516" s="45"/>
      <c r="S516" s="45"/>
      <c r="T516" s="46"/>
      <c r="U516" s="45"/>
      <c r="V516" s="45"/>
      <c r="W516" s="46"/>
    </row>
    <row r="517" spans="18:23" x14ac:dyDescent="0.25">
      <c r="R517" s="45"/>
      <c r="S517" s="45"/>
      <c r="T517" s="46"/>
      <c r="U517" s="45"/>
      <c r="V517" s="45"/>
      <c r="W517" s="46"/>
    </row>
    <row r="518" spans="18:23" x14ac:dyDescent="0.25">
      <c r="R518" s="45"/>
      <c r="S518" s="45"/>
      <c r="T518" s="46"/>
      <c r="U518" s="45"/>
      <c r="V518" s="45"/>
      <c r="W518" s="46"/>
    </row>
    <row r="519" spans="18:23" x14ac:dyDescent="0.25">
      <c r="R519" s="45"/>
      <c r="S519" s="45"/>
      <c r="T519" s="46"/>
      <c r="U519" s="45"/>
      <c r="V519" s="45"/>
      <c r="W519" s="46"/>
    </row>
    <row r="520" spans="18:23" x14ac:dyDescent="0.25">
      <c r="R520" s="45"/>
      <c r="S520" s="45"/>
      <c r="T520" s="46"/>
      <c r="U520" s="45"/>
      <c r="V520" s="45"/>
      <c r="W520" s="46"/>
    </row>
    <row r="521" spans="18:23" x14ac:dyDescent="0.25">
      <c r="R521" s="45"/>
      <c r="S521" s="45"/>
      <c r="T521" s="46"/>
      <c r="U521" s="45"/>
      <c r="V521" s="45"/>
      <c r="W521" s="46"/>
    </row>
    <row r="522" spans="18:23" x14ac:dyDescent="0.25">
      <c r="R522" s="45"/>
      <c r="S522" s="45"/>
      <c r="T522" s="46"/>
      <c r="U522" s="45"/>
      <c r="V522" s="45"/>
      <c r="W522" s="46"/>
    </row>
    <row r="523" spans="18:23" x14ac:dyDescent="0.25">
      <c r="R523" s="45"/>
      <c r="S523" s="45"/>
      <c r="T523" s="46"/>
      <c r="U523" s="45"/>
      <c r="V523" s="45"/>
      <c r="W523" s="46"/>
    </row>
    <row r="524" spans="18:23" x14ac:dyDescent="0.25">
      <c r="R524" s="45"/>
      <c r="S524" s="45"/>
      <c r="T524" s="46"/>
      <c r="U524" s="45"/>
      <c r="V524" s="45"/>
      <c r="W524" s="46"/>
    </row>
    <row r="525" spans="18:23" x14ac:dyDescent="0.25">
      <c r="R525" s="45"/>
      <c r="S525" s="45"/>
      <c r="T525" s="46"/>
      <c r="U525" s="45"/>
      <c r="V525" s="45"/>
      <c r="W525" s="46"/>
    </row>
    <row r="526" spans="18:23" x14ac:dyDescent="0.25">
      <c r="R526" s="45"/>
      <c r="S526" s="45"/>
      <c r="T526" s="46"/>
      <c r="U526" s="45"/>
      <c r="V526" s="45"/>
      <c r="W526" s="46"/>
    </row>
    <row r="527" spans="18:23" x14ac:dyDescent="0.25">
      <c r="R527" s="45"/>
      <c r="S527" s="45"/>
      <c r="T527" s="46"/>
      <c r="U527" s="45"/>
      <c r="V527" s="45"/>
      <c r="W527" s="46"/>
    </row>
    <row r="528" spans="18:23" x14ac:dyDescent="0.25">
      <c r="R528" s="45"/>
      <c r="S528" s="45"/>
      <c r="T528" s="46"/>
      <c r="U528" s="45"/>
      <c r="V528" s="45"/>
      <c r="W528" s="46"/>
    </row>
    <row r="529" spans="18:23" x14ac:dyDescent="0.25">
      <c r="R529" s="45"/>
      <c r="S529" s="45"/>
      <c r="T529" s="46"/>
      <c r="U529" s="45"/>
      <c r="V529" s="45"/>
      <c r="W529" s="46"/>
    </row>
    <row r="530" spans="18:23" x14ac:dyDescent="0.25">
      <c r="R530" s="45"/>
      <c r="S530" s="45"/>
      <c r="T530" s="46"/>
      <c r="U530" s="45"/>
      <c r="V530" s="45"/>
      <c r="W530" s="46"/>
    </row>
    <row r="531" spans="18:23" x14ac:dyDescent="0.25">
      <c r="R531" s="45"/>
      <c r="S531" s="45"/>
      <c r="T531" s="46"/>
      <c r="U531" s="45"/>
      <c r="V531" s="45"/>
      <c r="W531" s="46"/>
    </row>
    <row r="532" spans="18:23" x14ac:dyDescent="0.25">
      <c r="R532" s="45"/>
      <c r="S532" s="45"/>
      <c r="T532" s="46"/>
      <c r="U532" s="45"/>
      <c r="V532" s="45"/>
      <c r="W532" s="46"/>
    </row>
    <row r="533" spans="18:23" x14ac:dyDescent="0.25">
      <c r="R533" s="45"/>
      <c r="S533" s="45"/>
      <c r="T533" s="46"/>
      <c r="U533" s="45"/>
      <c r="V533" s="45"/>
      <c r="W533" s="46"/>
    </row>
    <row r="534" spans="18:23" x14ac:dyDescent="0.25">
      <c r="R534" s="45"/>
      <c r="S534" s="45"/>
      <c r="T534" s="46"/>
      <c r="U534" s="45"/>
      <c r="V534" s="45"/>
      <c r="W534" s="46"/>
    </row>
    <row r="535" spans="18:23" x14ac:dyDescent="0.25">
      <c r="R535" s="45"/>
      <c r="S535" s="45"/>
      <c r="T535" s="46"/>
      <c r="U535" s="45"/>
      <c r="V535" s="45"/>
      <c r="W535" s="46"/>
    </row>
    <row r="536" spans="18:23" x14ac:dyDescent="0.25">
      <c r="R536" s="45"/>
      <c r="S536" s="45"/>
      <c r="T536" s="46"/>
      <c r="U536" s="45"/>
      <c r="V536" s="45"/>
      <c r="W536" s="46"/>
    </row>
    <row r="537" spans="18:23" x14ac:dyDescent="0.25">
      <c r="R537" s="45"/>
      <c r="S537" s="45"/>
      <c r="T537" s="46"/>
      <c r="U537" s="45"/>
      <c r="V537" s="45"/>
      <c r="W537" s="46"/>
    </row>
    <row r="538" spans="18:23" x14ac:dyDescent="0.25">
      <c r="R538" s="45"/>
      <c r="S538" s="45"/>
      <c r="T538" s="46"/>
      <c r="U538" s="45"/>
      <c r="V538" s="45"/>
      <c r="W538" s="46"/>
    </row>
    <row r="539" spans="18:23" x14ac:dyDescent="0.25">
      <c r="R539" s="45"/>
      <c r="S539" s="45"/>
      <c r="T539" s="46"/>
      <c r="U539" s="45"/>
      <c r="V539" s="45"/>
      <c r="W539" s="46"/>
    </row>
    <row r="540" spans="18:23" x14ac:dyDescent="0.25">
      <c r="R540" s="45"/>
      <c r="S540" s="45"/>
      <c r="T540" s="46"/>
      <c r="U540" s="45"/>
      <c r="V540" s="45"/>
      <c r="W540" s="46"/>
    </row>
    <row r="541" spans="18:23" x14ac:dyDescent="0.25">
      <c r="R541" s="45"/>
      <c r="S541" s="45"/>
      <c r="T541" s="46"/>
      <c r="U541" s="45"/>
      <c r="V541" s="45"/>
      <c r="W541" s="46"/>
    </row>
    <row r="542" spans="18:23" x14ac:dyDescent="0.25">
      <c r="R542" s="45"/>
      <c r="S542" s="45"/>
      <c r="T542" s="46"/>
      <c r="U542" s="45"/>
      <c r="V542" s="45"/>
      <c r="W542" s="46"/>
    </row>
    <row r="543" spans="18:23" x14ac:dyDescent="0.25">
      <c r="R543" s="45"/>
      <c r="S543" s="45"/>
      <c r="T543" s="46"/>
      <c r="U543" s="45"/>
      <c r="V543" s="45"/>
      <c r="W543" s="46"/>
    </row>
    <row r="544" spans="18:23" x14ac:dyDescent="0.25">
      <c r="R544" s="45"/>
      <c r="S544" s="45"/>
      <c r="T544" s="46"/>
      <c r="U544" s="45"/>
      <c r="V544" s="45"/>
      <c r="W544" s="46"/>
    </row>
    <row r="545" spans="18:23" x14ac:dyDescent="0.25">
      <c r="R545" s="45"/>
      <c r="S545" s="45"/>
      <c r="T545" s="46"/>
      <c r="U545" s="45"/>
      <c r="V545" s="45"/>
      <c r="W545" s="46"/>
    </row>
    <row r="546" spans="18:23" x14ac:dyDescent="0.25">
      <c r="R546" s="45"/>
      <c r="S546" s="45"/>
      <c r="T546" s="46"/>
      <c r="U546" s="45"/>
      <c r="V546" s="45"/>
      <c r="W546" s="46"/>
    </row>
    <row r="547" spans="18:23" x14ac:dyDescent="0.25">
      <c r="R547" s="45"/>
      <c r="S547" s="45"/>
      <c r="T547" s="46"/>
      <c r="U547" s="45"/>
      <c r="V547" s="45"/>
      <c r="W547" s="46"/>
    </row>
    <row r="548" spans="18:23" x14ac:dyDescent="0.25">
      <c r="R548" s="45"/>
      <c r="S548" s="45"/>
      <c r="T548" s="46"/>
      <c r="U548" s="45"/>
      <c r="V548" s="45"/>
      <c r="W548" s="46"/>
    </row>
    <row r="549" spans="18:23" x14ac:dyDescent="0.25">
      <c r="R549" s="45"/>
      <c r="S549" s="45"/>
      <c r="T549" s="46"/>
      <c r="U549" s="45"/>
      <c r="V549" s="45"/>
      <c r="W549" s="46"/>
    </row>
    <row r="550" spans="18:23" x14ac:dyDescent="0.25">
      <c r="R550" s="45"/>
      <c r="S550" s="45"/>
      <c r="T550" s="46"/>
      <c r="U550" s="45"/>
      <c r="V550" s="45"/>
      <c r="W550" s="46"/>
    </row>
    <row r="551" spans="18:23" x14ac:dyDescent="0.25">
      <c r="R551" s="45"/>
      <c r="S551" s="45"/>
      <c r="T551" s="46"/>
      <c r="U551" s="45"/>
      <c r="V551" s="45"/>
      <c r="W551" s="46"/>
    </row>
    <row r="552" spans="18:23" x14ac:dyDescent="0.25">
      <c r="R552" s="45"/>
      <c r="S552" s="45"/>
      <c r="T552" s="46"/>
      <c r="U552" s="45"/>
      <c r="V552" s="45"/>
      <c r="W552" s="46"/>
    </row>
    <row r="553" spans="18:23" x14ac:dyDescent="0.25">
      <c r="R553" s="45"/>
      <c r="S553" s="45"/>
      <c r="T553" s="46"/>
      <c r="U553" s="45"/>
      <c r="V553" s="45"/>
      <c r="W553" s="46"/>
    </row>
    <row r="554" spans="18:23" x14ac:dyDescent="0.25">
      <c r="R554" s="45"/>
      <c r="S554" s="45"/>
      <c r="T554" s="46"/>
      <c r="U554" s="45"/>
      <c r="V554" s="45"/>
      <c r="W554" s="46"/>
    </row>
    <row r="555" spans="18:23" x14ac:dyDescent="0.25">
      <c r="R555" s="45"/>
      <c r="S555" s="45"/>
      <c r="T555" s="46"/>
      <c r="U555" s="45"/>
      <c r="V555" s="45"/>
      <c r="W555" s="46"/>
    </row>
    <row r="556" spans="18:23" x14ac:dyDescent="0.25">
      <c r="R556" s="45"/>
      <c r="S556" s="45"/>
      <c r="T556" s="46"/>
      <c r="U556" s="45"/>
      <c r="V556" s="45"/>
      <c r="W556" s="46"/>
    </row>
    <row r="557" spans="18:23" x14ac:dyDescent="0.25">
      <c r="R557" s="45"/>
      <c r="S557" s="45"/>
      <c r="T557" s="46"/>
      <c r="U557" s="45"/>
      <c r="V557" s="45"/>
      <c r="W557" s="46"/>
    </row>
    <row r="558" spans="18:23" x14ac:dyDescent="0.25">
      <c r="R558" s="45"/>
      <c r="S558" s="45"/>
      <c r="T558" s="46"/>
      <c r="U558" s="45"/>
      <c r="V558" s="45"/>
      <c r="W558" s="46"/>
    </row>
    <row r="559" spans="18:23" x14ac:dyDescent="0.25">
      <c r="R559" s="45"/>
      <c r="S559" s="45"/>
      <c r="T559" s="46"/>
      <c r="U559" s="45"/>
      <c r="V559" s="45"/>
      <c r="W559" s="46"/>
    </row>
    <row r="560" spans="18:23" x14ac:dyDescent="0.25">
      <c r="R560" s="45"/>
      <c r="S560" s="45"/>
      <c r="T560" s="46"/>
      <c r="U560" s="45"/>
      <c r="V560" s="45"/>
      <c r="W560" s="46"/>
    </row>
    <row r="561" spans="18:23" x14ac:dyDescent="0.25">
      <c r="R561" s="45"/>
      <c r="S561" s="45"/>
      <c r="T561" s="46"/>
      <c r="U561" s="45"/>
      <c r="V561" s="45"/>
      <c r="W561" s="46"/>
    </row>
    <row r="562" spans="18:23" x14ac:dyDescent="0.25">
      <c r="R562" s="45"/>
      <c r="S562" s="45"/>
      <c r="T562" s="46"/>
      <c r="U562" s="45"/>
      <c r="V562" s="45"/>
      <c r="W562" s="46"/>
    </row>
    <row r="563" spans="18:23" x14ac:dyDescent="0.25">
      <c r="R563" s="45"/>
      <c r="S563" s="45"/>
      <c r="T563" s="46"/>
      <c r="U563" s="45"/>
      <c r="V563" s="45"/>
      <c r="W563" s="46"/>
    </row>
    <row r="564" spans="18:23" x14ac:dyDescent="0.25">
      <c r="R564" s="45"/>
      <c r="S564" s="45"/>
      <c r="T564" s="46"/>
      <c r="U564" s="45"/>
      <c r="V564" s="45"/>
      <c r="W564" s="46"/>
    </row>
    <row r="565" spans="18:23" x14ac:dyDescent="0.25">
      <c r="R565" s="45"/>
      <c r="S565" s="45"/>
      <c r="T565" s="46"/>
      <c r="U565" s="45"/>
      <c r="V565" s="45"/>
      <c r="W565" s="46"/>
    </row>
    <row r="566" spans="18:23" x14ac:dyDescent="0.25">
      <c r="R566" s="45"/>
      <c r="S566" s="45"/>
      <c r="T566" s="46"/>
      <c r="U566" s="45"/>
      <c r="V566" s="45"/>
      <c r="W566" s="46"/>
    </row>
    <row r="567" spans="18:23" x14ac:dyDescent="0.25">
      <c r="R567" s="45"/>
      <c r="S567" s="45"/>
      <c r="T567" s="46"/>
      <c r="U567" s="45"/>
      <c r="V567" s="45"/>
      <c r="W567" s="46"/>
    </row>
    <row r="568" spans="18:23" x14ac:dyDescent="0.25">
      <c r="R568" s="45"/>
      <c r="S568" s="45"/>
      <c r="T568" s="46"/>
      <c r="U568" s="45"/>
      <c r="V568" s="45"/>
      <c r="W568" s="46"/>
    </row>
    <row r="569" spans="18:23" x14ac:dyDescent="0.25">
      <c r="R569" s="45"/>
      <c r="S569" s="45"/>
      <c r="T569" s="46"/>
      <c r="U569" s="45"/>
      <c r="V569" s="45"/>
      <c r="W569" s="46"/>
    </row>
    <row r="570" spans="18:23" x14ac:dyDescent="0.25">
      <c r="R570" s="45"/>
      <c r="S570" s="45"/>
      <c r="T570" s="46"/>
      <c r="U570" s="45"/>
      <c r="V570" s="45"/>
      <c r="W570" s="46"/>
    </row>
    <row r="571" spans="18:23" x14ac:dyDescent="0.25">
      <c r="R571" s="45"/>
      <c r="S571" s="45"/>
      <c r="T571" s="46"/>
      <c r="U571" s="45"/>
      <c r="V571" s="45"/>
      <c r="W571" s="46"/>
    </row>
    <row r="572" spans="18:23" x14ac:dyDescent="0.25">
      <c r="R572" s="45"/>
      <c r="S572" s="45"/>
      <c r="T572" s="46"/>
      <c r="U572" s="45"/>
      <c r="V572" s="45"/>
      <c r="W572" s="46"/>
    </row>
    <row r="573" spans="18:23" x14ac:dyDescent="0.25">
      <c r="R573" s="45"/>
      <c r="S573" s="45"/>
      <c r="T573" s="46"/>
      <c r="U573" s="45"/>
      <c r="V573" s="45"/>
      <c r="W573" s="46"/>
    </row>
    <row r="574" spans="18:23" x14ac:dyDescent="0.25">
      <c r="R574" s="45"/>
      <c r="S574" s="45"/>
      <c r="T574" s="46"/>
      <c r="U574" s="45"/>
      <c r="V574" s="45"/>
      <c r="W574" s="46"/>
    </row>
    <row r="575" spans="18:23" x14ac:dyDescent="0.25">
      <c r="R575" s="45"/>
      <c r="S575" s="45"/>
      <c r="T575" s="46"/>
      <c r="U575" s="45"/>
      <c r="V575" s="45"/>
      <c r="W575" s="46"/>
    </row>
    <row r="576" spans="18:23" x14ac:dyDescent="0.25">
      <c r="R576" s="45"/>
      <c r="S576" s="45"/>
      <c r="T576" s="46"/>
      <c r="U576" s="45"/>
      <c r="V576" s="45"/>
      <c r="W576" s="46"/>
    </row>
    <row r="577" spans="18:23" x14ac:dyDescent="0.25">
      <c r="R577" s="45"/>
      <c r="S577" s="45"/>
      <c r="T577" s="46"/>
      <c r="U577" s="45"/>
      <c r="V577" s="45"/>
      <c r="W577" s="46"/>
    </row>
    <row r="578" spans="18:23" x14ac:dyDescent="0.25">
      <c r="R578" s="45"/>
      <c r="S578" s="45"/>
      <c r="T578" s="46"/>
      <c r="U578" s="45"/>
      <c r="V578" s="45"/>
      <c r="W578" s="46"/>
    </row>
    <row r="579" spans="18:23" x14ac:dyDescent="0.25">
      <c r="R579" s="45"/>
      <c r="S579" s="45"/>
      <c r="T579" s="46"/>
      <c r="U579" s="45"/>
      <c r="V579" s="45"/>
      <c r="W579" s="46"/>
    </row>
    <row r="580" spans="18:23" x14ac:dyDescent="0.25">
      <c r="R580" s="45"/>
      <c r="S580" s="45"/>
      <c r="T580" s="46"/>
      <c r="U580" s="45"/>
      <c r="V580" s="45"/>
      <c r="W580" s="46"/>
    </row>
    <row r="581" spans="18:23" x14ac:dyDescent="0.25">
      <c r="R581" s="45"/>
      <c r="S581" s="45"/>
      <c r="T581" s="46"/>
      <c r="U581" s="45"/>
      <c r="V581" s="45"/>
      <c r="W581" s="46"/>
    </row>
    <row r="582" spans="18:23" x14ac:dyDescent="0.25">
      <c r="R582" s="45"/>
      <c r="S582" s="45"/>
      <c r="T582" s="46"/>
      <c r="U582" s="45"/>
      <c r="V582" s="45"/>
      <c r="W582" s="46"/>
    </row>
    <row r="583" spans="18:23" x14ac:dyDescent="0.25">
      <c r="R583" s="45"/>
      <c r="S583" s="45"/>
      <c r="T583" s="46"/>
      <c r="U583" s="45"/>
      <c r="V583" s="45"/>
      <c r="W583" s="46"/>
    </row>
    <row r="584" spans="18:23" x14ac:dyDescent="0.25">
      <c r="R584" s="45"/>
      <c r="S584" s="45"/>
      <c r="T584" s="46"/>
      <c r="U584" s="45"/>
      <c r="V584" s="45"/>
      <c r="W584" s="46"/>
    </row>
    <row r="585" spans="18:23" x14ac:dyDescent="0.25">
      <c r="R585" s="45"/>
      <c r="S585" s="45"/>
      <c r="T585" s="46"/>
      <c r="U585" s="45"/>
      <c r="V585" s="45"/>
      <c r="W585" s="46"/>
    </row>
    <row r="586" spans="18:23" x14ac:dyDescent="0.25">
      <c r="R586" s="45"/>
      <c r="S586" s="45"/>
      <c r="T586" s="46"/>
      <c r="U586" s="45"/>
      <c r="V586" s="45"/>
      <c r="W586" s="46"/>
    </row>
    <row r="587" spans="18:23" x14ac:dyDescent="0.25">
      <c r="R587" s="45"/>
      <c r="S587" s="45"/>
      <c r="T587" s="46"/>
      <c r="U587" s="45"/>
      <c r="V587" s="45"/>
      <c r="W587" s="46"/>
    </row>
    <row r="588" spans="18:23" x14ac:dyDescent="0.25">
      <c r="R588" s="45"/>
      <c r="S588" s="45"/>
      <c r="T588" s="46"/>
      <c r="U588" s="45"/>
      <c r="V588" s="45"/>
      <c r="W588" s="46"/>
    </row>
    <row r="589" spans="18:23" x14ac:dyDescent="0.25">
      <c r="R589" s="45"/>
      <c r="S589" s="45"/>
      <c r="T589" s="46"/>
      <c r="U589" s="45"/>
      <c r="V589" s="45"/>
      <c r="W589" s="46"/>
    </row>
    <row r="590" spans="18:23" x14ac:dyDescent="0.25">
      <c r="R590" s="45"/>
      <c r="S590" s="45"/>
      <c r="T590" s="46"/>
      <c r="U590" s="45"/>
      <c r="V590" s="45"/>
      <c r="W590" s="46"/>
    </row>
    <row r="591" spans="18:23" x14ac:dyDescent="0.25">
      <c r="R591" s="45"/>
      <c r="S591" s="45"/>
      <c r="T591" s="46"/>
      <c r="U591" s="45"/>
      <c r="V591" s="45"/>
      <c r="W591" s="46"/>
    </row>
    <row r="592" spans="18:23" x14ac:dyDescent="0.25">
      <c r="R592" s="45"/>
      <c r="S592" s="45"/>
      <c r="T592" s="46"/>
      <c r="U592" s="45"/>
      <c r="V592" s="45"/>
      <c r="W592" s="46"/>
    </row>
    <row r="593" spans="18:23" x14ac:dyDescent="0.25">
      <c r="R593" s="45"/>
      <c r="S593" s="45"/>
      <c r="T593" s="46"/>
      <c r="U593" s="45"/>
      <c r="V593" s="45"/>
      <c r="W593" s="46"/>
    </row>
    <row r="594" spans="18:23" x14ac:dyDescent="0.25">
      <c r="R594" s="45"/>
      <c r="S594" s="45"/>
      <c r="T594" s="46"/>
      <c r="U594" s="45"/>
      <c r="V594" s="45"/>
      <c r="W594" s="46"/>
    </row>
    <row r="595" spans="18:23" x14ac:dyDescent="0.25">
      <c r="R595" s="45"/>
      <c r="S595" s="45"/>
      <c r="T595" s="46"/>
      <c r="U595" s="45"/>
      <c r="V595" s="45"/>
      <c r="W595" s="46"/>
    </row>
    <row r="596" spans="18:23" x14ac:dyDescent="0.25">
      <c r="R596" s="45"/>
      <c r="S596" s="45"/>
      <c r="T596" s="46"/>
      <c r="U596" s="45"/>
      <c r="V596" s="45"/>
      <c r="W596" s="46"/>
    </row>
    <row r="597" spans="18:23" x14ac:dyDescent="0.25">
      <c r="R597" s="45"/>
      <c r="S597" s="45"/>
      <c r="T597" s="46"/>
      <c r="U597" s="45"/>
      <c r="V597" s="45"/>
      <c r="W597" s="46"/>
    </row>
    <row r="598" spans="18:23" x14ac:dyDescent="0.25">
      <c r="R598" s="45"/>
      <c r="S598" s="45"/>
      <c r="T598" s="46"/>
      <c r="U598" s="45"/>
      <c r="V598" s="45"/>
      <c r="W598" s="46"/>
    </row>
    <row r="599" spans="18:23" x14ac:dyDescent="0.25">
      <c r="R599" s="45"/>
      <c r="S599" s="45"/>
      <c r="T599" s="46"/>
      <c r="U599" s="45"/>
      <c r="V599" s="45"/>
      <c r="W599" s="46"/>
    </row>
    <row r="600" spans="18:23" x14ac:dyDescent="0.25">
      <c r="R600" s="45"/>
      <c r="S600" s="45"/>
      <c r="T600" s="46"/>
      <c r="U600" s="45"/>
      <c r="V600" s="45"/>
      <c r="W600" s="46"/>
    </row>
    <row r="601" spans="18:23" x14ac:dyDescent="0.25">
      <c r="R601" s="45"/>
      <c r="S601" s="45"/>
      <c r="T601" s="46"/>
      <c r="U601" s="45"/>
      <c r="V601" s="45"/>
      <c r="W601" s="46"/>
    </row>
    <row r="602" spans="18:23" x14ac:dyDescent="0.25">
      <c r="R602" s="45"/>
      <c r="S602" s="45"/>
      <c r="T602" s="46"/>
      <c r="U602" s="45"/>
      <c r="V602" s="45"/>
      <c r="W602" s="46"/>
    </row>
    <row r="603" spans="18:23" x14ac:dyDescent="0.25">
      <c r="R603" s="45"/>
      <c r="S603" s="45"/>
      <c r="T603" s="46"/>
      <c r="U603" s="45"/>
      <c r="V603" s="45"/>
      <c r="W603" s="46"/>
    </row>
    <row r="604" spans="18:23" x14ac:dyDescent="0.25">
      <c r="R604" s="45"/>
      <c r="S604" s="45"/>
      <c r="T604" s="46"/>
      <c r="U604" s="45"/>
      <c r="V604" s="45"/>
      <c r="W604" s="46"/>
    </row>
    <row r="605" spans="18:23" x14ac:dyDescent="0.25">
      <c r="R605" s="45"/>
      <c r="S605" s="45"/>
      <c r="T605" s="46"/>
      <c r="U605" s="45"/>
      <c r="V605" s="45"/>
      <c r="W605" s="46"/>
    </row>
    <row r="606" spans="18:23" x14ac:dyDescent="0.25">
      <c r="R606" s="45"/>
      <c r="S606" s="45"/>
      <c r="T606" s="46"/>
      <c r="U606" s="45"/>
      <c r="V606" s="45"/>
      <c r="W606" s="46"/>
    </row>
    <row r="607" spans="18:23" x14ac:dyDescent="0.25">
      <c r="R607" s="45"/>
      <c r="S607" s="45"/>
      <c r="T607" s="46"/>
      <c r="U607" s="45"/>
      <c r="V607" s="45"/>
      <c r="W607" s="46"/>
    </row>
    <row r="608" spans="18:23" x14ac:dyDescent="0.25">
      <c r="R608" s="45"/>
      <c r="S608" s="45"/>
      <c r="T608" s="46"/>
      <c r="U608" s="45"/>
      <c r="V608" s="45"/>
      <c r="W608" s="46"/>
    </row>
    <row r="609" spans="18:23" x14ac:dyDescent="0.25">
      <c r="R609" s="45"/>
      <c r="S609" s="45"/>
      <c r="T609" s="46"/>
      <c r="U609" s="45"/>
      <c r="V609" s="45"/>
      <c r="W609" s="46"/>
    </row>
    <row r="610" spans="18:23" x14ac:dyDescent="0.25">
      <c r="R610" s="45"/>
      <c r="S610" s="45"/>
      <c r="T610" s="46"/>
      <c r="U610" s="45"/>
      <c r="V610" s="45"/>
      <c r="W610" s="46"/>
    </row>
    <row r="611" spans="18:23" x14ac:dyDescent="0.25">
      <c r="R611" s="45"/>
      <c r="S611" s="45"/>
      <c r="T611" s="46"/>
      <c r="U611" s="45"/>
      <c r="V611" s="45"/>
      <c r="W611" s="46"/>
    </row>
    <row r="612" spans="18:23" x14ac:dyDescent="0.25">
      <c r="R612" s="45"/>
      <c r="S612" s="45"/>
      <c r="T612" s="46"/>
      <c r="U612" s="45"/>
      <c r="V612" s="45"/>
      <c r="W612" s="46"/>
    </row>
    <row r="613" spans="18:23" x14ac:dyDescent="0.25">
      <c r="R613" s="45"/>
      <c r="S613" s="45"/>
      <c r="T613" s="46"/>
      <c r="U613" s="45"/>
      <c r="V613" s="45"/>
      <c r="W613" s="46"/>
    </row>
    <row r="614" spans="18:23" x14ac:dyDescent="0.25">
      <c r="R614" s="45"/>
      <c r="S614" s="45"/>
      <c r="T614" s="46"/>
      <c r="U614" s="45"/>
      <c r="V614" s="45"/>
      <c r="W614" s="46"/>
    </row>
    <row r="615" spans="18:23" x14ac:dyDescent="0.25">
      <c r="R615" s="45"/>
      <c r="S615" s="45"/>
      <c r="T615" s="46"/>
      <c r="U615" s="45"/>
      <c r="V615" s="45"/>
      <c r="W615" s="46"/>
    </row>
    <row r="616" spans="18:23" x14ac:dyDescent="0.25">
      <c r="R616" s="45"/>
      <c r="S616" s="45"/>
      <c r="T616" s="46"/>
      <c r="U616" s="45"/>
      <c r="V616" s="45"/>
      <c r="W616" s="46"/>
    </row>
    <row r="617" spans="18:23" x14ac:dyDescent="0.25">
      <c r="R617" s="45"/>
      <c r="S617" s="45"/>
      <c r="T617" s="46"/>
      <c r="U617" s="45"/>
      <c r="V617" s="45"/>
      <c r="W617" s="46"/>
    </row>
    <row r="618" spans="18:23" x14ac:dyDescent="0.25">
      <c r="R618" s="45"/>
      <c r="S618" s="45"/>
      <c r="T618" s="46"/>
      <c r="U618" s="45"/>
      <c r="V618" s="45"/>
      <c r="W618" s="46"/>
    </row>
    <row r="619" spans="18:23" x14ac:dyDescent="0.25">
      <c r="R619" s="45"/>
      <c r="S619" s="45"/>
      <c r="T619" s="46"/>
      <c r="U619" s="45"/>
      <c r="V619" s="45"/>
      <c r="W619" s="46"/>
    </row>
    <row r="620" spans="18:23" x14ac:dyDescent="0.25">
      <c r="R620" s="45"/>
      <c r="S620" s="45"/>
      <c r="T620" s="46"/>
      <c r="U620" s="45"/>
      <c r="V620" s="45"/>
      <c r="W620" s="46"/>
    </row>
    <row r="621" spans="18:23" x14ac:dyDescent="0.25">
      <c r="R621" s="45"/>
      <c r="S621" s="45"/>
      <c r="T621" s="46"/>
      <c r="U621" s="45"/>
      <c r="V621" s="45"/>
      <c r="W621" s="46"/>
    </row>
    <row r="622" spans="18:23" x14ac:dyDescent="0.25">
      <c r="R622" s="45"/>
      <c r="S622" s="45"/>
      <c r="T622" s="46"/>
      <c r="U622" s="45"/>
      <c r="V622" s="45"/>
      <c r="W622" s="46"/>
    </row>
    <row r="623" spans="18:23" x14ac:dyDescent="0.25">
      <c r="R623" s="45"/>
      <c r="S623" s="45"/>
      <c r="T623" s="46"/>
      <c r="U623" s="45"/>
      <c r="V623" s="45"/>
      <c r="W623" s="46"/>
    </row>
    <row r="624" spans="18:23" x14ac:dyDescent="0.25">
      <c r="R624" s="45"/>
      <c r="S624" s="45"/>
      <c r="T624" s="46"/>
      <c r="U624" s="45"/>
      <c r="V624" s="45"/>
      <c r="W624" s="46"/>
    </row>
    <row r="625" spans="18:23" x14ac:dyDescent="0.25">
      <c r="R625" s="45"/>
      <c r="S625" s="45"/>
      <c r="T625" s="46"/>
      <c r="U625" s="45"/>
      <c r="V625" s="45"/>
      <c r="W625" s="46"/>
    </row>
    <row r="626" spans="18:23" x14ac:dyDescent="0.25">
      <c r="R626" s="45"/>
      <c r="S626" s="45"/>
      <c r="T626" s="46"/>
      <c r="U626" s="45"/>
      <c r="V626" s="45"/>
      <c r="W626" s="46"/>
    </row>
    <row r="627" spans="18:23" x14ac:dyDescent="0.25">
      <c r="R627" s="45"/>
      <c r="S627" s="45"/>
      <c r="T627" s="46"/>
      <c r="U627" s="45"/>
      <c r="V627" s="45"/>
      <c r="W627" s="46"/>
    </row>
    <row r="628" spans="18:23" x14ac:dyDescent="0.25">
      <c r="R628" s="45"/>
      <c r="S628" s="45"/>
      <c r="T628" s="46"/>
      <c r="U628" s="45"/>
      <c r="V628" s="45"/>
      <c r="W628" s="46"/>
    </row>
    <row r="629" spans="18:23" x14ac:dyDescent="0.25">
      <c r="R629" s="45"/>
      <c r="S629" s="45"/>
      <c r="T629" s="46"/>
      <c r="U629" s="45"/>
      <c r="V629" s="45"/>
      <c r="W629" s="46"/>
    </row>
    <row r="630" spans="18:23" x14ac:dyDescent="0.25">
      <c r="R630" s="45"/>
      <c r="S630" s="45"/>
      <c r="T630" s="46"/>
      <c r="U630" s="45"/>
      <c r="V630" s="45"/>
      <c r="W630" s="46"/>
    </row>
    <row r="631" spans="18:23" x14ac:dyDescent="0.25">
      <c r="R631" s="45"/>
      <c r="S631" s="45"/>
      <c r="T631" s="46"/>
      <c r="U631" s="45"/>
      <c r="V631" s="45"/>
      <c r="W631" s="46"/>
    </row>
    <row r="632" spans="18:23" x14ac:dyDescent="0.25">
      <c r="R632" s="45"/>
      <c r="S632" s="45"/>
      <c r="T632" s="46"/>
      <c r="U632" s="45"/>
      <c r="V632" s="45"/>
      <c r="W632" s="46"/>
    </row>
    <row r="633" spans="18:23" x14ac:dyDescent="0.25">
      <c r="R633" s="45"/>
      <c r="S633" s="45"/>
      <c r="T633" s="46"/>
      <c r="U633" s="45"/>
      <c r="V633" s="45"/>
      <c r="W633" s="46"/>
    </row>
    <row r="634" spans="18:23" x14ac:dyDescent="0.25">
      <c r="R634" s="45"/>
      <c r="S634" s="45"/>
      <c r="T634" s="46"/>
      <c r="U634" s="45"/>
      <c r="V634" s="45"/>
      <c r="W634" s="46"/>
    </row>
    <row r="635" spans="18:23" x14ac:dyDescent="0.25">
      <c r="R635" s="45"/>
      <c r="S635" s="45"/>
      <c r="T635" s="46"/>
      <c r="U635" s="45"/>
      <c r="V635" s="45"/>
      <c r="W635" s="46"/>
    </row>
    <row r="636" spans="18:23" x14ac:dyDescent="0.25">
      <c r="R636" s="45"/>
      <c r="S636" s="45"/>
      <c r="T636" s="46"/>
      <c r="U636" s="45"/>
      <c r="V636" s="45"/>
      <c r="W636" s="46"/>
    </row>
    <row r="637" spans="18:23" x14ac:dyDescent="0.25">
      <c r="R637" s="45"/>
      <c r="S637" s="45"/>
      <c r="T637" s="46"/>
      <c r="U637" s="45"/>
      <c r="V637" s="45"/>
      <c r="W637" s="46"/>
    </row>
    <row r="638" spans="18:23" x14ac:dyDescent="0.25">
      <c r="R638" s="45"/>
      <c r="S638" s="45"/>
      <c r="T638" s="46"/>
      <c r="U638" s="45"/>
      <c r="V638" s="45"/>
      <c r="W638" s="46"/>
    </row>
    <row r="639" spans="18:23" x14ac:dyDescent="0.25">
      <c r="R639" s="45"/>
      <c r="S639" s="45"/>
      <c r="T639" s="46"/>
      <c r="U639" s="45"/>
      <c r="V639" s="45"/>
      <c r="W639" s="46"/>
    </row>
    <row r="640" spans="18:23" x14ac:dyDescent="0.25">
      <c r="R640" s="45"/>
      <c r="S640" s="45"/>
      <c r="T640" s="46"/>
      <c r="U640" s="45"/>
      <c r="V640" s="45"/>
      <c r="W640" s="46"/>
    </row>
    <row r="641" spans="18:23" x14ac:dyDescent="0.25">
      <c r="R641" s="45"/>
      <c r="S641" s="45"/>
      <c r="T641" s="46"/>
      <c r="U641" s="45"/>
      <c r="V641" s="45"/>
      <c r="W641" s="46"/>
    </row>
    <row r="642" spans="18:23" x14ac:dyDescent="0.25">
      <c r="R642" s="71"/>
      <c r="S642" s="71"/>
      <c r="T642" s="46"/>
      <c r="U642" s="71"/>
      <c r="V642" s="71"/>
      <c r="W642" s="46"/>
    </row>
    <row r="643" spans="18:23" x14ac:dyDescent="0.25">
      <c r="R643" s="45"/>
      <c r="S643" s="45"/>
      <c r="T643" s="46"/>
      <c r="U643" s="45"/>
      <c r="V643" s="45"/>
      <c r="W643" s="46"/>
    </row>
    <row r="644" spans="18:23" x14ac:dyDescent="0.25">
      <c r="R644" s="45"/>
      <c r="S644" s="45"/>
      <c r="T644" s="46"/>
      <c r="U644" s="45"/>
      <c r="V644" s="45"/>
      <c r="W644" s="46"/>
    </row>
    <row r="645" spans="18:23" x14ac:dyDescent="0.25">
      <c r="R645" s="45"/>
      <c r="S645" s="45"/>
      <c r="T645" s="46"/>
      <c r="U645" s="45"/>
      <c r="V645" s="45"/>
      <c r="W645" s="46"/>
    </row>
    <row r="646" spans="18:23" x14ac:dyDescent="0.25">
      <c r="R646" s="45"/>
      <c r="S646" s="45"/>
      <c r="T646" s="46"/>
      <c r="U646" s="45"/>
      <c r="V646" s="45"/>
      <c r="W646" s="46"/>
    </row>
    <row r="647" spans="18:23" x14ac:dyDescent="0.25">
      <c r="R647" s="45"/>
      <c r="S647" s="45"/>
      <c r="T647" s="46"/>
      <c r="U647" s="45"/>
      <c r="V647" s="45"/>
      <c r="W647" s="46"/>
    </row>
    <row r="648" spans="18:23" x14ac:dyDescent="0.25">
      <c r="R648" s="45"/>
      <c r="S648" s="45"/>
      <c r="T648" s="46"/>
      <c r="U648" s="45"/>
      <c r="V648" s="45"/>
      <c r="W648" s="46"/>
    </row>
    <row r="649" spans="18:23" x14ac:dyDescent="0.25">
      <c r="R649" s="45"/>
      <c r="S649" s="45"/>
      <c r="T649" s="46"/>
      <c r="U649" s="45"/>
      <c r="V649" s="45"/>
      <c r="W649" s="46"/>
    </row>
    <row r="650" spans="18:23" x14ac:dyDescent="0.25">
      <c r="R650" s="45"/>
      <c r="S650" s="45"/>
      <c r="T650" s="46"/>
      <c r="U650" s="45"/>
      <c r="V650" s="45"/>
      <c r="W650" s="46"/>
    </row>
    <row r="651" spans="18:23" x14ac:dyDescent="0.25">
      <c r="R651" s="45"/>
      <c r="S651" s="45"/>
      <c r="T651" s="46"/>
      <c r="U651" s="45"/>
      <c r="V651" s="45"/>
      <c r="W651" s="46"/>
    </row>
    <row r="652" spans="18:23" x14ac:dyDescent="0.25">
      <c r="R652" s="45"/>
      <c r="S652" s="45"/>
      <c r="T652" s="46"/>
      <c r="U652" s="45"/>
      <c r="V652" s="45"/>
      <c r="W652" s="46"/>
    </row>
    <row r="653" spans="18:23" x14ac:dyDescent="0.25">
      <c r="R653" s="45"/>
      <c r="S653" s="45"/>
      <c r="T653" s="46"/>
      <c r="U653" s="45"/>
      <c r="V653" s="45"/>
      <c r="W653" s="46"/>
    </row>
    <row r="654" spans="18:23" x14ac:dyDescent="0.25">
      <c r="R654" s="45"/>
      <c r="S654" s="45"/>
      <c r="T654" s="46"/>
      <c r="U654" s="45"/>
      <c r="V654" s="45"/>
      <c r="W654" s="46"/>
    </row>
    <row r="655" spans="18:23" x14ac:dyDescent="0.25">
      <c r="R655" s="45"/>
      <c r="S655" s="45"/>
      <c r="T655" s="46"/>
      <c r="U655" s="45"/>
      <c r="V655" s="45"/>
      <c r="W655" s="46"/>
    </row>
    <row r="656" spans="18:23" x14ac:dyDescent="0.25">
      <c r="R656" s="45"/>
      <c r="S656" s="45"/>
      <c r="T656" s="46"/>
      <c r="U656" s="45"/>
      <c r="V656" s="45"/>
      <c r="W656" s="46"/>
    </row>
    <row r="657" spans="18:23" x14ac:dyDescent="0.25">
      <c r="R657" s="45"/>
      <c r="S657" s="45"/>
      <c r="T657" s="46"/>
      <c r="U657" s="45"/>
      <c r="V657" s="45"/>
      <c r="W657" s="46"/>
    </row>
    <row r="658" spans="18:23" x14ac:dyDescent="0.25">
      <c r="R658" s="45"/>
      <c r="S658" s="45"/>
      <c r="T658" s="46"/>
      <c r="U658" s="45"/>
      <c r="V658" s="45"/>
      <c r="W658" s="46"/>
    </row>
    <row r="659" spans="18:23" x14ac:dyDescent="0.25">
      <c r="R659" s="45"/>
      <c r="S659" s="45"/>
      <c r="T659" s="46"/>
      <c r="U659" s="45"/>
      <c r="V659" s="45"/>
      <c r="W659" s="46"/>
    </row>
    <row r="660" spans="18:23" x14ac:dyDescent="0.25">
      <c r="R660" s="45"/>
      <c r="S660" s="45"/>
      <c r="T660" s="46"/>
      <c r="U660" s="45"/>
      <c r="V660" s="45"/>
      <c r="W660" s="46"/>
    </row>
    <row r="661" spans="18:23" x14ac:dyDescent="0.25">
      <c r="R661" s="45"/>
      <c r="S661" s="45"/>
      <c r="T661" s="46"/>
      <c r="U661" s="45"/>
      <c r="V661" s="45"/>
      <c r="W661" s="46"/>
    </row>
    <row r="662" spans="18:23" x14ac:dyDescent="0.25">
      <c r="R662" s="45"/>
      <c r="S662" s="45"/>
      <c r="T662" s="46"/>
      <c r="U662" s="45"/>
      <c r="V662" s="45"/>
      <c r="W662" s="46"/>
    </row>
    <row r="663" spans="18:23" x14ac:dyDescent="0.25">
      <c r="R663" s="45"/>
      <c r="S663" s="45"/>
      <c r="T663" s="46"/>
      <c r="U663" s="45"/>
      <c r="V663" s="45"/>
      <c r="W663" s="46"/>
    </row>
    <row r="664" spans="18:23" x14ac:dyDescent="0.25">
      <c r="R664" s="45"/>
      <c r="S664" s="45"/>
      <c r="T664" s="46"/>
      <c r="U664" s="45"/>
      <c r="V664" s="45"/>
      <c r="W664" s="46"/>
    </row>
    <row r="665" spans="18:23" x14ac:dyDescent="0.25">
      <c r="R665" s="45"/>
      <c r="S665" s="45"/>
      <c r="T665" s="46"/>
      <c r="U665" s="45"/>
      <c r="V665" s="45"/>
      <c r="W665" s="46"/>
    </row>
    <row r="666" spans="18:23" x14ac:dyDescent="0.25">
      <c r="R666" s="45"/>
      <c r="S666" s="45"/>
      <c r="T666" s="46"/>
      <c r="U666" s="45"/>
      <c r="V666" s="45"/>
      <c r="W666" s="46"/>
    </row>
    <row r="667" spans="18:23" x14ac:dyDescent="0.25">
      <c r="R667" s="45"/>
      <c r="S667" s="45"/>
      <c r="T667" s="46"/>
      <c r="U667" s="45"/>
      <c r="V667" s="45"/>
      <c r="W667" s="46"/>
    </row>
    <row r="668" spans="18:23" x14ac:dyDescent="0.25">
      <c r="R668" s="45"/>
      <c r="S668" s="45"/>
      <c r="T668" s="46"/>
      <c r="U668" s="45"/>
      <c r="V668" s="45"/>
      <c r="W668" s="46"/>
    </row>
    <row r="669" spans="18:23" x14ac:dyDescent="0.25">
      <c r="R669" s="45"/>
      <c r="S669" s="45"/>
      <c r="T669" s="46"/>
      <c r="U669" s="45"/>
      <c r="V669" s="45"/>
      <c r="W669" s="46"/>
    </row>
    <row r="670" spans="18:23" x14ac:dyDescent="0.25">
      <c r="R670" s="45"/>
      <c r="S670" s="45"/>
      <c r="T670" s="46"/>
      <c r="U670" s="45"/>
      <c r="V670" s="45"/>
      <c r="W670" s="46"/>
    </row>
    <row r="671" spans="18:23" x14ac:dyDescent="0.25">
      <c r="R671" s="45"/>
      <c r="S671" s="45"/>
      <c r="T671" s="46"/>
      <c r="U671" s="45"/>
      <c r="V671" s="45"/>
      <c r="W671" s="46"/>
    </row>
    <row r="672" spans="18:23" x14ac:dyDescent="0.25">
      <c r="R672" s="45"/>
      <c r="S672" s="45"/>
      <c r="T672" s="46"/>
      <c r="U672" s="45"/>
      <c r="V672" s="45"/>
      <c r="W672" s="46"/>
    </row>
    <row r="673" spans="18:23" x14ac:dyDescent="0.25">
      <c r="R673" s="45"/>
      <c r="S673" s="45"/>
      <c r="T673" s="46"/>
      <c r="U673" s="45"/>
      <c r="V673" s="45"/>
      <c r="W673" s="46"/>
    </row>
    <row r="674" spans="18:23" x14ac:dyDescent="0.25">
      <c r="R674" s="45"/>
      <c r="S674" s="45"/>
      <c r="T674" s="46"/>
      <c r="U674" s="45"/>
      <c r="V674" s="45"/>
      <c r="W674" s="46"/>
    </row>
    <row r="675" spans="18:23" x14ac:dyDescent="0.25">
      <c r="R675" s="45"/>
      <c r="S675" s="45"/>
      <c r="T675" s="46"/>
      <c r="U675" s="45"/>
      <c r="V675" s="45"/>
      <c r="W675" s="46"/>
    </row>
    <row r="676" spans="18:23" x14ac:dyDescent="0.25">
      <c r="R676" s="45"/>
      <c r="S676" s="45"/>
      <c r="T676" s="46"/>
      <c r="U676" s="45"/>
      <c r="V676" s="45"/>
      <c r="W676" s="46"/>
    </row>
    <row r="677" spans="18:23" x14ac:dyDescent="0.25">
      <c r="R677" s="45"/>
      <c r="S677" s="45"/>
      <c r="T677" s="46"/>
      <c r="U677" s="45"/>
      <c r="V677" s="45"/>
      <c r="W677" s="46"/>
    </row>
    <row r="678" spans="18:23" x14ac:dyDescent="0.25">
      <c r="R678" s="45"/>
      <c r="S678" s="45"/>
      <c r="T678" s="46"/>
      <c r="U678" s="45"/>
      <c r="V678" s="45"/>
      <c r="W678" s="46"/>
    </row>
    <row r="679" spans="18:23" x14ac:dyDescent="0.25">
      <c r="R679" s="45"/>
      <c r="S679" s="45"/>
      <c r="T679" s="46"/>
      <c r="U679" s="45"/>
      <c r="V679" s="45"/>
      <c r="W679" s="46"/>
    </row>
    <row r="680" spans="18:23" x14ac:dyDescent="0.25">
      <c r="R680" s="45"/>
      <c r="S680" s="45"/>
      <c r="T680" s="46"/>
      <c r="U680" s="45"/>
      <c r="V680" s="45"/>
      <c r="W680" s="46"/>
    </row>
    <row r="681" spans="18:23" x14ac:dyDescent="0.25">
      <c r="R681" s="45"/>
      <c r="S681" s="45"/>
      <c r="T681" s="46"/>
      <c r="U681" s="45"/>
      <c r="V681" s="45"/>
      <c r="W681" s="46"/>
    </row>
    <row r="682" spans="18:23" x14ac:dyDescent="0.25">
      <c r="R682" s="45"/>
      <c r="S682" s="45"/>
      <c r="T682" s="46"/>
      <c r="U682" s="45"/>
      <c r="V682" s="45"/>
      <c r="W682" s="46"/>
    </row>
    <row r="683" spans="18:23" x14ac:dyDescent="0.25">
      <c r="R683" s="45"/>
      <c r="S683" s="45"/>
      <c r="T683" s="46"/>
      <c r="U683" s="45"/>
      <c r="V683" s="45"/>
      <c r="W683" s="46"/>
    </row>
    <row r="684" spans="18:23" x14ac:dyDescent="0.25">
      <c r="R684" s="45"/>
      <c r="S684" s="45"/>
      <c r="T684" s="46"/>
      <c r="U684" s="45"/>
      <c r="V684" s="45"/>
      <c r="W684" s="46"/>
    </row>
    <row r="685" spans="18:23" x14ac:dyDescent="0.25">
      <c r="R685" s="45"/>
      <c r="S685" s="45"/>
      <c r="T685" s="46"/>
      <c r="U685" s="45"/>
      <c r="V685" s="45"/>
      <c r="W685" s="46"/>
    </row>
    <row r="686" spans="18:23" x14ac:dyDescent="0.25">
      <c r="R686" s="45"/>
      <c r="S686" s="45"/>
      <c r="T686" s="46"/>
      <c r="U686" s="45"/>
      <c r="V686" s="45"/>
      <c r="W686" s="46"/>
    </row>
    <row r="687" spans="18:23" x14ac:dyDescent="0.25">
      <c r="R687" s="45"/>
      <c r="S687" s="45"/>
      <c r="T687" s="46"/>
      <c r="U687" s="45"/>
      <c r="V687" s="45"/>
      <c r="W687" s="46"/>
    </row>
    <row r="688" spans="18:23" x14ac:dyDescent="0.25">
      <c r="R688" s="45"/>
      <c r="S688" s="45"/>
      <c r="T688" s="46"/>
      <c r="U688" s="45"/>
      <c r="V688" s="45"/>
      <c r="W688" s="46"/>
    </row>
    <row r="689" spans="18:23" x14ac:dyDescent="0.25">
      <c r="R689" s="45"/>
      <c r="S689" s="45"/>
      <c r="T689" s="46"/>
      <c r="U689" s="45"/>
      <c r="V689" s="45"/>
      <c r="W689" s="46"/>
    </row>
    <row r="690" spans="18:23" x14ac:dyDescent="0.25">
      <c r="R690" s="45"/>
      <c r="S690" s="45"/>
      <c r="T690" s="46"/>
      <c r="U690" s="45"/>
      <c r="V690" s="45"/>
      <c r="W690" s="46"/>
    </row>
    <row r="691" spans="18:23" x14ac:dyDescent="0.25">
      <c r="R691" s="45"/>
      <c r="S691" s="45"/>
      <c r="T691" s="46"/>
      <c r="U691" s="45"/>
      <c r="V691" s="45"/>
      <c r="W691" s="46"/>
    </row>
    <row r="692" spans="18:23" x14ac:dyDescent="0.25">
      <c r="R692" s="45"/>
      <c r="S692" s="45"/>
      <c r="T692" s="46"/>
      <c r="U692" s="45"/>
      <c r="V692" s="45"/>
      <c r="W692" s="46"/>
    </row>
    <row r="693" spans="18:23" x14ac:dyDescent="0.25">
      <c r="R693" s="45"/>
      <c r="S693" s="45"/>
      <c r="T693" s="46"/>
      <c r="U693" s="45"/>
      <c r="V693" s="45"/>
      <c r="W693" s="46"/>
    </row>
    <row r="694" spans="18:23" x14ac:dyDescent="0.25">
      <c r="R694" s="45"/>
      <c r="S694" s="45"/>
      <c r="T694" s="46"/>
      <c r="U694" s="45"/>
      <c r="V694" s="45"/>
      <c r="W694" s="46"/>
    </row>
    <row r="695" spans="18:23" x14ac:dyDescent="0.25">
      <c r="R695" s="45"/>
      <c r="S695" s="45"/>
      <c r="T695" s="46"/>
      <c r="U695" s="45"/>
      <c r="V695" s="45"/>
      <c r="W695" s="46"/>
    </row>
    <row r="696" spans="18:23" x14ac:dyDescent="0.25">
      <c r="R696" s="45"/>
      <c r="S696" s="45"/>
      <c r="T696" s="46"/>
      <c r="U696" s="45"/>
      <c r="V696" s="45"/>
      <c r="W696" s="46"/>
    </row>
    <row r="697" spans="18:23" x14ac:dyDescent="0.25">
      <c r="R697" s="45"/>
      <c r="S697" s="45"/>
      <c r="T697" s="46"/>
      <c r="U697" s="45"/>
      <c r="V697" s="45"/>
      <c r="W697" s="46"/>
    </row>
    <row r="698" spans="18:23" x14ac:dyDescent="0.25">
      <c r="R698" s="45"/>
      <c r="S698" s="45"/>
      <c r="T698" s="46"/>
      <c r="U698" s="45"/>
      <c r="V698" s="45"/>
      <c r="W698" s="46"/>
    </row>
    <row r="699" spans="18:23" x14ac:dyDescent="0.25">
      <c r="R699" s="45"/>
      <c r="S699" s="45"/>
      <c r="T699" s="46"/>
      <c r="U699" s="45"/>
      <c r="V699" s="45"/>
      <c r="W699" s="46"/>
    </row>
    <row r="700" spans="18:23" x14ac:dyDescent="0.25">
      <c r="R700" s="45"/>
      <c r="S700" s="45"/>
      <c r="T700" s="46"/>
      <c r="U700" s="45"/>
      <c r="V700" s="45"/>
      <c r="W700" s="46"/>
    </row>
    <row r="701" spans="18:23" x14ac:dyDescent="0.25">
      <c r="R701" s="45"/>
      <c r="S701" s="45"/>
      <c r="T701" s="46"/>
      <c r="U701" s="45"/>
      <c r="V701" s="45"/>
      <c r="W701" s="46"/>
    </row>
    <row r="702" spans="18:23" x14ac:dyDescent="0.25">
      <c r="R702" s="45"/>
      <c r="S702" s="45"/>
      <c r="T702" s="46"/>
      <c r="U702" s="45"/>
      <c r="V702" s="45"/>
      <c r="W702" s="46"/>
    </row>
    <row r="703" spans="18:23" x14ac:dyDescent="0.25">
      <c r="R703" s="45"/>
      <c r="S703" s="45"/>
      <c r="T703" s="46"/>
      <c r="U703" s="45"/>
      <c r="V703" s="45"/>
      <c r="W703" s="46"/>
    </row>
    <row r="704" spans="18:23" x14ac:dyDescent="0.25">
      <c r="R704" s="45"/>
      <c r="S704" s="45"/>
      <c r="T704" s="46"/>
      <c r="U704" s="45"/>
      <c r="V704" s="45"/>
      <c r="W704" s="46"/>
    </row>
    <row r="705" spans="18:23" x14ac:dyDescent="0.25">
      <c r="R705" s="45"/>
      <c r="S705" s="45"/>
      <c r="T705" s="46"/>
      <c r="U705" s="45"/>
      <c r="V705" s="45"/>
      <c r="W705" s="46"/>
    </row>
    <row r="706" spans="18:23" x14ac:dyDescent="0.25">
      <c r="R706" s="45"/>
      <c r="S706" s="45"/>
      <c r="T706" s="46"/>
      <c r="U706" s="45"/>
      <c r="V706" s="45"/>
      <c r="W706" s="46"/>
    </row>
    <row r="707" spans="18:23" x14ac:dyDescent="0.25">
      <c r="R707" s="45"/>
      <c r="S707" s="45"/>
      <c r="T707" s="46"/>
      <c r="U707" s="45"/>
      <c r="V707" s="45"/>
      <c r="W707" s="46"/>
    </row>
    <row r="708" spans="18:23" x14ac:dyDescent="0.25">
      <c r="R708" s="45"/>
      <c r="S708" s="45"/>
      <c r="T708" s="46"/>
      <c r="U708" s="45"/>
      <c r="V708" s="45"/>
      <c r="W708" s="46"/>
    </row>
    <row r="709" spans="18:23" x14ac:dyDescent="0.25">
      <c r="R709" s="45"/>
      <c r="S709" s="45"/>
      <c r="T709" s="46"/>
      <c r="U709" s="45"/>
      <c r="V709" s="45"/>
      <c r="W709" s="46"/>
    </row>
    <row r="710" spans="18:23" x14ac:dyDescent="0.25">
      <c r="R710" s="45"/>
      <c r="S710" s="45"/>
      <c r="T710" s="46"/>
      <c r="U710" s="45"/>
      <c r="V710" s="45"/>
      <c r="W710" s="46"/>
    </row>
    <row r="711" spans="18:23" x14ac:dyDescent="0.25">
      <c r="R711" s="45"/>
      <c r="S711" s="45"/>
      <c r="T711" s="46"/>
      <c r="U711" s="45"/>
      <c r="V711" s="45"/>
      <c r="W711" s="46"/>
    </row>
    <row r="712" spans="18:23" x14ac:dyDescent="0.25">
      <c r="R712" s="45"/>
      <c r="S712" s="45"/>
      <c r="T712" s="46"/>
      <c r="U712" s="45"/>
      <c r="V712" s="45"/>
      <c r="W712" s="46"/>
    </row>
    <row r="713" spans="18:23" x14ac:dyDescent="0.25">
      <c r="R713" s="45"/>
      <c r="S713" s="45"/>
      <c r="T713" s="46"/>
      <c r="U713" s="45"/>
      <c r="V713" s="45"/>
      <c r="W713" s="46"/>
    </row>
    <row r="714" spans="18:23" x14ac:dyDescent="0.25">
      <c r="R714" s="45"/>
      <c r="S714" s="45"/>
      <c r="T714" s="46"/>
      <c r="U714" s="45"/>
      <c r="V714" s="45"/>
      <c r="W714" s="46"/>
    </row>
    <row r="715" spans="18:23" x14ac:dyDescent="0.25">
      <c r="R715" s="45"/>
      <c r="S715" s="45"/>
      <c r="T715" s="46"/>
      <c r="U715" s="45"/>
      <c r="V715" s="45"/>
      <c r="W715" s="46"/>
    </row>
    <row r="716" spans="18:23" x14ac:dyDescent="0.25">
      <c r="R716" s="45"/>
      <c r="S716" s="45"/>
      <c r="T716" s="46"/>
      <c r="U716" s="45"/>
      <c r="V716" s="45"/>
      <c r="W716" s="46"/>
    </row>
    <row r="717" spans="18:23" x14ac:dyDescent="0.25">
      <c r="R717" s="45"/>
      <c r="S717" s="45"/>
      <c r="T717" s="46"/>
      <c r="U717" s="45"/>
      <c r="V717" s="45"/>
      <c r="W717" s="46"/>
    </row>
    <row r="718" spans="18:23" x14ac:dyDescent="0.25">
      <c r="R718" s="45"/>
      <c r="S718" s="45"/>
      <c r="T718" s="46"/>
      <c r="U718" s="45"/>
      <c r="V718" s="45"/>
      <c r="W718" s="46"/>
    </row>
    <row r="719" spans="18:23" x14ac:dyDescent="0.25">
      <c r="R719" s="45"/>
      <c r="S719" s="45"/>
      <c r="T719" s="46"/>
      <c r="U719" s="45"/>
      <c r="V719" s="45"/>
      <c r="W719" s="46"/>
    </row>
    <row r="720" spans="18:23" x14ac:dyDescent="0.25">
      <c r="R720" s="45"/>
      <c r="S720" s="45"/>
      <c r="T720" s="46"/>
      <c r="U720" s="45"/>
      <c r="V720" s="45"/>
      <c r="W720" s="46"/>
    </row>
    <row r="721" spans="18:23" x14ac:dyDescent="0.25">
      <c r="R721" s="45"/>
      <c r="S721" s="45"/>
      <c r="T721" s="46"/>
      <c r="U721" s="45"/>
      <c r="V721" s="45"/>
      <c r="W721" s="46"/>
    </row>
    <row r="722" spans="18:23" x14ac:dyDescent="0.25">
      <c r="R722" s="45"/>
      <c r="S722" s="45"/>
      <c r="T722" s="46"/>
      <c r="U722" s="45"/>
      <c r="V722" s="45"/>
      <c r="W722" s="46"/>
    </row>
    <row r="723" spans="18:23" x14ac:dyDescent="0.25">
      <c r="R723" s="45"/>
      <c r="S723" s="45"/>
      <c r="T723" s="46"/>
      <c r="U723" s="45"/>
      <c r="V723" s="45"/>
      <c r="W723" s="46"/>
    </row>
    <row r="724" spans="18:23" x14ac:dyDescent="0.25">
      <c r="R724" s="45"/>
      <c r="S724" s="45"/>
      <c r="T724" s="46"/>
      <c r="U724" s="45"/>
      <c r="V724" s="45"/>
      <c r="W724" s="46"/>
    </row>
    <row r="725" spans="18:23" x14ac:dyDescent="0.25">
      <c r="R725" s="45"/>
      <c r="S725" s="45"/>
      <c r="T725" s="46"/>
      <c r="U725" s="45"/>
      <c r="V725" s="45"/>
      <c r="W725" s="46"/>
    </row>
    <row r="726" spans="18:23" x14ac:dyDescent="0.25">
      <c r="R726" s="45"/>
      <c r="S726" s="45"/>
      <c r="T726" s="46"/>
      <c r="U726" s="45"/>
      <c r="V726" s="45"/>
      <c r="W726" s="46"/>
    </row>
    <row r="727" spans="18:23" x14ac:dyDescent="0.25">
      <c r="R727" s="45"/>
      <c r="S727" s="45"/>
      <c r="T727" s="46"/>
      <c r="U727" s="45"/>
      <c r="V727" s="45"/>
      <c r="W727" s="46"/>
    </row>
    <row r="728" spans="18:23" x14ac:dyDescent="0.25">
      <c r="R728" s="45"/>
      <c r="S728" s="45"/>
      <c r="T728" s="46"/>
      <c r="U728" s="45"/>
      <c r="V728" s="45"/>
      <c r="W728" s="46"/>
    </row>
    <row r="729" spans="18:23" x14ac:dyDescent="0.25">
      <c r="R729" s="45"/>
      <c r="S729" s="45"/>
      <c r="T729" s="46"/>
      <c r="U729" s="45"/>
      <c r="V729" s="45"/>
      <c r="W729" s="46"/>
    </row>
    <row r="730" spans="18:23" x14ac:dyDescent="0.25">
      <c r="R730" s="45"/>
      <c r="S730" s="45"/>
      <c r="T730" s="46"/>
      <c r="U730" s="45"/>
      <c r="V730" s="45"/>
      <c r="W730" s="46"/>
    </row>
    <row r="731" spans="18:23" x14ac:dyDescent="0.25">
      <c r="R731" s="45"/>
      <c r="S731" s="45"/>
      <c r="T731" s="46"/>
      <c r="U731" s="45"/>
      <c r="V731" s="45"/>
      <c r="W731" s="46"/>
    </row>
    <row r="732" spans="18:23" x14ac:dyDescent="0.25">
      <c r="R732" s="45"/>
      <c r="S732" s="45"/>
      <c r="T732" s="46"/>
      <c r="U732" s="45"/>
      <c r="V732" s="45"/>
      <c r="W732" s="46"/>
    </row>
    <row r="733" spans="18:23" x14ac:dyDescent="0.25">
      <c r="R733" s="45"/>
      <c r="S733" s="45"/>
      <c r="T733" s="46"/>
      <c r="U733" s="45"/>
      <c r="V733" s="45"/>
      <c r="W733" s="46"/>
    </row>
    <row r="734" spans="18:23" x14ac:dyDescent="0.25">
      <c r="R734" s="45"/>
      <c r="S734" s="45"/>
      <c r="T734" s="46"/>
      <c r="U734" s="45"/>
      <c r="V734" s="45"/>
      <c r="W734" s="46"/>
    </row>
    <row r="735" spans="18:23" x14ac:dyDescent="0.25">
      <c r="R735" s="45"/>
      <c r="S735" s="45"/>
      <c r="T735" s="46"/>
      <c r="U735" s="45"/>
      <c r="V735" s="45"/>
      <c r="W735" s="46"/>
    </row>
    <row r="736" spans="18:23" x14ac:dyDescent="0.25">
      <c r="R736" s="45"/>
      <c r="S736" s="45"/>
      <c r="T736" s="46"/>
      <c r="U736" s="45"/>
      <c r="V736" s="45"/>
      <c r="W736" s="46"/>
    </row>
    <row r="737" spans="18:23" x14ac:dyDescent="0.25">
      <c r="R737" s="45"/>
      <c r="S737" s="45"/>
      <c r="T737" s="46"/>
      <c r="U737" s="45"/>
      <c r="V737" s="45"/>
      <c r="W737" s="46"/>
    </row>
    <row r="738" spans="18:23" x14ac:dyDescent="0.25">
      <c r="R738" s="45"/>
      <c r="S738" s="45"/>
      <c r="T738" s="46"/>
      <c r="U738" s="45"/>
      <c r="V738" s="45"/>
      <c r="W738" s="46"/>
    </row>
    <row r="739" spans="18:23" x14ac:dyDescent="0.25">
      <c r="R739" s="45"/>
      <c r="S739" s="45"/>
      <c r="T739" s="46"/>
      <c r="U739" s="45"/>
      <c r="V739" s="45"/>
      <c r="W739" s="46"/>
    </row>
    <row r="740" spans="18:23" x14ac:dyDescent="0.25">
      <c r="R740" s="45"/>
      <c r="S740" s="45"/>
      <c r="T740" s="46"/>
      <c r="U740" s="45"/>
      <c r="V740" s="45"/>
      <c r="W740" s="46"/>
    </row>
    <row r="741" spans="18:23" x14ac:dyDescent="0.25">
      <c r="R741" s="45"/>
      <c r="S741" s="45"/>
      <c r="T741" s="46"/>
      <c r="U741" s="45"/>
      <c r="V741" s="45"/>
      <c r="W741" s="46"/>
    </row>
    <row r="742" spans="18:23" x14ac:dyDescent="0.25">
      <c r="R742" s="45"/>
      <c r="S742" s="45"/>
      <c r="T742" s="46"/>
      <c r="U742" s="45"/>
      <c r="V742" s="45"/>
      <c r="W742" s="46"/>
    </row>
    <row r="743" spans="18:23" x14ac:dyDescent="0.25">
      <c r="R743" s="45"/>
      <c r="S743" s="45"/>
      <c r="T743" s="46"/>
      <c r="U743" s="45"/>
      <c r="V743" s="45"/>
      <c r="W743" s="46"/>
    </row>
    <row r="744" spans="18:23" x14ac:dyDescent="0.25">
      <c r="R744" s="45"/>
      <c r="S744" s="45"/>
      <c r="T744" s="46"/>
      <c r="U744" s="45"/>
      <c r="V744" s="45"/>
      <c r="W744" s="46"/>
    </row>
    <row r="745" spans="18:23" x14ac:dyDescent="0.25">
      <c r="R745" s="45"/>
      <c r="S745" s="45"/>
      <c r="T745" s="46"/>
      <c r="U745" s="45"/>
      <c r="V745" s="45"/>
      <c r="W745" s="46"/>
    </row>
    <row r="746" spans="18:23" x14ac:dyDescent="0.25">
      <c r="R746" s="45"/>
      <c r="S746" s="45"/>
      <c r="T746" s="46"/>
      <c r="U746" s="45"/>
      <c r="V746" s="45"/>
      <c r="W746" s="46"/>
    </row>
    <row r="747" spans="18:23" x14ac:dyDescent="0.25">
      <c r="R747" s="45"/>
      <c r="S747" s="45"/>
      <c r="T747" s="46"/>
      <c r="U747" s="45"/>
      <c r="V747" s="45"/>
      <c r="W747" s="46"/>
    </row>
    <row r="748" spans="18:23" x14ac:dyDescent="0.25">
      <c r="R748" s="45"/>
      <c r="S748" s="45"/>
      <c r="T748" s="46"/>
      <c r="U748" s="45"/>
      <c r="V748" s="45"/>
      <c r="W748" s="46"/>
    </row>
    <row r="749" spans="18:23" x14ac:dyDescent="0.25">
      <c r="R749" s="45"/>
      <c r="S749" s="45"/>
      <c r="T749" s="46"/>
      <c r="U749" s="45"/>
      <c r="V749" s="45"/>
      <c r="W749" s="46"/>
    </row>
    <row r="750" spans="18:23" x14ac:dyDescent="0.25">
      <c r="R750" s="45"/>
      <c r="S750" s="45"/>
      <c r="T750" s="46"/>
      <c r="U750" s="45"/>
      <c r="V750" s="45"/>
      <c r="W750" s="46"/>
    </row>
    <row r="751" spans="18:23" x14ac:dyDescent="0.25">
      <c r="R751" s="45"/>
      <c r="S751" s="45"/>
      <c r="T751" s="46"/>
      <c r="U751" s="45"/>
      <c r="V751" s="45"/>
      <c r="W751" s="46"/>
    </row>
    <row r="752" spans="18:23" x14ac:dyDescent="0.25">
      <c r="R752" s="45"/>
      <c r="S752" s="45"/>
      <c r="T752" s="46"/>
      <c r="U752" s="45"/>
      <c r="V752" s="45"/>
      <c r="W752" s="46"/>
    </row>
    <row r="753" spans="18:23" x14ac:dyDescent="0.25">
      <c r="R753" s="45"/>
      <c r="S753" s="45"/>
      <c r="T753" s="46"/>
      <c r="U753" s="45"/>
      <c r="V753" s="45"/>
      <c r="W753" s="46"/>
    </row>
    <row r="754" spans="18:23" x14ac:dyDescent="0.25">
      <c r="R754" s="45"/>
      <c r="S754" s="45"/>
      <c r="T754" s="46"/>
      <c r="U754" s="45"/>
      <c r="V754" s="45"/>
      <c r="W754" s="46"/>
    </row>
    <row r="755" spans="18:23" x14ac:dyDescent="0.25">
      <c r="R755" s="45"/>
      <c r="S755" s="45"/>
      <c r="T755" s="46"/>
      <c r="U755" s="45"/>
      <c r="V755" s="45"/>
      <c r="W755" s="46"/>
    </row>
    <row r="756" spans="18:23" x14ac:dyDescent="0.25">
      <c r="R756" s="45"/>
      <c r="S756" s="45"/>
      <c r="T756" s="46"/>
      <c r="U756" s="45"/>
      <c r="V756" s="45"/>
      <c r="W756" s="46"/>
    </row>
    <row r="757" spans="18:23" x14ac:dyDescent="0.25">
      <c r="R757" s="45"/>
      <c r="S757" s="45"/>
      <c r="T757" s="46"/>
      <c r="U757" s="45"/>
      <c r="V757" s="45"/>
      <c r="W757" s="46"/>
    </row>
    <row r="758" spans="18:23" x14ac:dyDescent="0.25">
      <c r="R758" s="45"/>
      <c r="S758" s="45"/>
      <c r="T758" s="46"/>
      <c r="U758" s="45"/>
      <c r="V758" s="45"/>
      <c r="W758" s="46"/>
    </row>
    <row r="759" spans="18:23" x14ac:dyDescent="0.25">
      <c r="R759" s="45"/>
      <c r="S759" s="45"/>
      <c r="T759" s="46"/>
      <c r="U759" s="45"/>
      <c r="V759" s="45"/>
      <c r="W759" s="46"/>
    </row>
    <row r="760" spans="18:23" x14ac:dyDescent="0.25">
      <c r="R760" s="45"/>
      <c r="S760" s="45"/>
      <c r="T760" s="46"/>
      <c r="U760" s="45"/>
      <c r="V760" s="45"/>
      <c r="W760" s="46"/>
    </row>
    <row r="761" spans="18:23" x14ac:dyDescent="0.25">
      <c r="R761" s="45"/>
      <c r="S761" s="45"/>
      <c r="T761" s="46"/>
      <c r="U761" s="45"/>
      <c r="V761" s="45"/>
      <c r="W761" s="46"/>
    </row>
    <row r="762" spans="18:23" x14ac:dyDescent="0.25">
      <c r="R762" s="45"/>
      <c r="S762" s="45"/>
      <c r="T762" s="46"/>
      <c r="U762" s="45"/>
      <c r="V762" s="45"/>
      <c r="W762" s="46"/>
    </row>
    <row r="763" spans="18:23" x14ac:dyDescent="0.25">
      <c r="R763" s="45"/>
      <c r="S763" s="45"/>
      <c r="T763" s="46"/>
      <c r="U763" s="45"/>
      <c r="V763" s="45"/>
      <c r="W763" s="46"/>
    </row>
    <row r="764" spans="18:23" x14ac:dyDescent="0.25">
      <c r="R764" s="45"/>
      <c r="S764" s="45"/>
      <c r="T764" s="46"/>
      <c r="U764" s="45"/>
      <c r="V764" s="45"/>
      <c r="W764" s="46"/>
    </row>
    <row r="765" spans="18:23" x14ac:dyDescent="0.25">
      <c r="R765" s="45"/>
      <c r="S765" s="45"/>
      <c r="T765" s="46"/>
      <c r="U765" s="45"/>
      <c r="V765" s="45"/>
      <c r="W765" s="46"/>
    </row>
    <row r="766" spans="18:23" x14ac:dyDescent="0.25">
      <c r="R766" s="45"/>
      <c r="S766" s="45"/>
      <c r="T766" s="46"/>
      <c r="U766" s="45"/>
      <c r="V766" s="45"/>
      <c r="W766" s="46"/>
    </row>
    <row r="767" spans="18:23" x14ac:dyDescent="0.25">
      <c r="R767" s="45"/>
      <c r="S767" s="45"/>
      <c r="T767" s="46"/>
      <c r="U767" s="45"/>
      <c r="V767" s="45"/>
      <c r="W767" s="46"/>
    </row>
    <row r="768" spans="18:23" x14ac:dyDescent="0.25">
      <c r="R768" s="45"/>
      <c r="S768" s="45"/>
      <c r="T768" s="46"/>
      <c r="U768" s="45"/>
      <c r="V768" s="45"/>
      <c r="W768" s="46"/>
    </row>
    <row r="769" spans="18:23" x14ac:dyDescent="0.25">
      <c r="R769" s="45"/>
      <c r="S769" s="45"/>
      <c r="T769" s="46"/>
      <c r="U769" s="45"/>
      <c r="V769" s="45"/>
      <c r="W769" s="46"/>
    </row>
    <row r="770" spans="18:23" x14ac:dyDescent="0.25">
      <c r="R770" s="45"/>
      <c r="S770" s="45"/>
      <c r="T770" s="46"/>
      <c r="U770" s="45"/>
      <c r="V770" s="45"/>
      <c r="W770" s="46"/>
    </row>
    <row r="771" spans="18:23" x14ac:dyDescent="0.25">
      <c r="R771" s="45"/>
      <c r="S771" s="45"/>
      <c r="T771" s="46"/>
      <c r="U771" s="45"/>
      <c r="V771" s="45"/>
      <c r="W771" s="46"/>
    </row>
    <row r="772" spans="18:23" x14ac:dyDescent="0.25">
      <c r="R772" s="45"/>
      <c r="S772" s="45"/>
      <c r="T772" s="46"/>
      <c r="U772" s="45"/>
      <c r="V772" s="45"/>
      <c r="W772" s="46"/>
    </row>
    <row r="773" spans="18:23" x14ac:dyDescent="0.25">
      <c r="R773" s="45"/>
      <c r="S773" s="45"/>
      <c r="T773" s="46"/>
      <c r="U773" s="45"/>
      <c r="V773" s="45"/>
      <c r="W773" s="46"/>
    </row>
    <row r="774" spans="18:23" x14ac:dyDescent="0.25">
      <c r="R774" s="45"/>
      <c r="S774" s="45"/>
      <c r="T774" s="46"/>
      <c r="U774" s="45"/>
      <c r="V774" s="45"/>
      <c r="W774" s="46"/>
    </row>
    <row r="775" spans="18:23" x14ac:dyDescent="0.25">
      <c r="R775" s="45"/>
      <c r="S775" s="45"/>
      <c r="T775" s="46"/>
      <c r="U775" s="45"/>
      <c r="V775" s="45"/>
      <c r="W775" s="46"/>
    </row>
    <row r="776" spans="18:23" x14ac:dyDescent="0.25">
      <c r="R776" s="45"/>
      <c r="S776" s="45"/>
      <c r="T776" s="46"/>
      <c r="U776" s="45"/>
      <c r="V776" s="45"/>
      <c r="W776" s="46"/>
    </row>
    <row r="777" spans="18:23" x14ac:dyDescent="0.25">
      <c r="R777" s="45"/>
      <c r="S777" s="45"/>
      <c r="T777" s="46"/>
      <c r="U777" s="45"/>
      <c r="V777" s="45"/>
      <c r="W777" s="46"/>
    </row>
    <row r="778" spans="18:23" x14ac:dyDescent="0.25">
      <c r="R778" s="45"/>
      <c r="S778" s="45"/>
      <c r="T778" s="46"/>
      <c r="U778" s="45"/>
      <c r="V778" s="45"/>
      <c r="W778" s="46"/>
    </row>
    <row r="779" spans="18:23" x14ac:dyDescent="0.25">
      <c r="R779" s="45"/>
      <c r="S779" s="45"/>
      <c r="T779" s="46"/>
      <c r="U779" s="45"/>
      <c r="V779" s="45"/>
      <c r="W779" s="46"/>
    </row>
    <row r="780" spans="18:23" x14ac:dyDescent="0.25">
      <c r="R780" s="45"/>
      <c r="S780" s="45"/>
      <c r="T780" s="46"/>
      <c r="U780" s="45"/>
      <c r="V780" s="45"/>
      <c r="W780" s="46"/>
    </row>
    <row r="781" spans="18:23" x14ac:dyDescent="0.25">
      <c r="R781" s="45"/>
      <c r="S781" s="45"/>
      <c r="T781" s="46"/>
      <c r="U781" s="45"/>
      <c r="V781" s="45"/>
      <c r="W781" s="46"/>
    </row>
    <row r="782" spans="18:23" x14ac:dyDescent="0.25">
      <c r="R782" s="45"/>
      <c r="S782" s="45"/>
      <c r="T782" s="46"/>
      <c r="U782" s="45"/>
      <c r="V782" s="45"/>
      <c r="W782" s="46"/>
    </row>
    <row r="783" spans="18:23" x14ac:dyDescent="0.25">
      <c r="R783" s="45"/>
      <c r="S783" s="45"/>
      <c r="T783" s="46"/>
      <c r="U783" s="45"/>
      <c r="V783" s="45"/>
      <c r="W783" s="46"/>
    </row>
    <row r="784" spans="18:23" x14ac:dyDescent="0.25">
      <c r="R784" s="45"/>
      <c r="S784" s="45"/>
      <c r="T784" s="46"/>
      <c r="U784" s="45"/>
      <c r="V784" s="45"/>
      <c r="W784" s="46"/>
    </row>
    <row r="785" spans="18:23" x14ac:dyDescent="0.25">
      <c r="R785" s="45"/>
      <c r="S785" s="45"/>
      <c r="T785" s="46"/>
      <c r="U785" s="45"/>
      <c r="V785" s="45"/>
      <c r="W785" s="46"/>
    </row>
    <row r="786" spans="18:23" x14ac:dyDescent="0.25">
      <c r="R786" s="45"/>
      <c r="S786" s="45"/>
      <c r="T786" s="46"/>
      <c r="U786" s="45"/>
      <c r="V786" s="45"/>
      <c r="W786" s="46"/>
    </row>
    <row r="787" spans="18:23" x14ac:dyDescent="0.25">
      <c r="R787" s="45"/>
      <c r="S787" s="45"/>
      <c r="T787" s="46"/>
      <c r="U787" s="45"/>
      <c r="V787" s="45"/>
      <c r="W787" s="46"/>
    </row>
    <row r="788" spans="18:23" x14ac:dyDescent="0.25">
      <c r="R788" s="45"/>
      <c r="S788" s="45"/>
      <c r="T788" s="46"/>
      <c r="U788" s="45"/>
      <c r="V788" s="45"/>
      <c r="W788" s="46"/>
    </row>
    <row r="789" spans="18:23" x14ac:dyDescent="0.25">
      <c r="R789" s="45"/>
      <c r="S789" s="45"/>
      <c r="T789" s="46"/>
      <c r="U789" s="45"/>
      <c r="V789" s="45"/>
      <c r="W789" s="46"/>
    </row>
    <row r="790" spans="18:23" x14ac:dyDescent="0.25">
      <c r="R790" s="45"/>
      <c r="S790" s="45"/>
      <c r="T790" s="46"/>
      <c r="U790" s="45"/>
      <c r="V790" s="45"/>
      <c r="W790" s="46"/>
    </row>
    <row r="791" spans="18:23" x14ac:dyDescent="0.25">
      <c r="R791" s="45"/>
      <c r="S791" s="45"/>
      <c r="T791" s="46"/>
      <c r="U791" s="45"/>
      <c r="V791" s="45"/>
      <c r="W791" s="46"/>
    </row>
    <row r="792" spans="18:23" x14ac:dyDescent="0.25">
      <c r="R792" s="45"/>
      <c r="S792" s="45"/>
      <c r="T792" s="46"/>
      <c r="U792" s="45"/>
      <c r="V792" s="45"/>
      <c r="W792" s="46"/>
    </row>
    <row r="793" spans="18:23" x14ac:dyDescent="0.25">
      <c r="R793" s="45"/>
      <c r="S793" s="45"/>
      <c r="T793" s="46"/>
      <c r="U793" s="45"/>
      <c r="V793" s="45"/>
      <c r="W793" s="46"/>
    </row>
    <row r="794" spans="18:23" x14ac:dyDescent="0.25">
      <c r="R794" s="45"/>
      <c r="S794" s="45"/>
      <c r="T794" s="46"/>
      <c r="U794" s="45"/>
      <c r="V794" s="45"/>
      <c r="W794" s="46"/>
    </row>
    <row r="795" spans="18:23" x14ac:dyDescent="0.25">
      <c r="R795" s="45"/>
      <c r="S795" s="45"/>
      <c r="T795" s="46"/>
      <c r="U795" s="45"/>
      <c r="V795" s="45"/>
      <c r="W795" s="46"/>
    </row>
    <row r="796" spans="18:23" x14ac:dyDescent="0.25">
      <c r="R796" s="45"/>
      <c r="S796" s="45"/>
      <c r="T796" s="46"/>
      <c r="U796" s="45"/>
      <c r="V796" s="45"/>
      <c r="W796" s="46"/>
    </row>
    <row r="797" spans="18:23" x14ac:dyDescent="0.25">
      <c r="R797" s="45"/>
      <c r="S797" s="45"/>
      <c r="T797" s="46"/>
      <c r="U797" s="45"/>
      <c r="V797" s="45"/>
      <c r="W797" s="46"/>
    </row>
    <row r="798" spans="18:23" x14ac:dyDescent="0.25">
      <c r="R798" s="45"/>
      <c r="S798" s="45"/>
      <c r="T798" s="46"/>
      <c r="U798" s="45"/>
      <c r="V798" s="45"/>
      <c r="W798" s="46"/>
    </row>
    <row r="799" spans="18:23" x14ac:dyDescent="0.25">
      <c r="R799" s="45"/>
      <c r="S799" s="45"/>
      <c r="T799" s="46"/>
      <c r="U799" s="45"/>
      <c r="V799" s="45"/>
      <c r="W799" s="46"/>
    </row>
    <row r="800" spans="18:23" x14ac:dyDescent="0.25">
      <c r="R800" s="45"/>
      <c r="S800" s="45"/>
      <c r="T800" s="46"/>
      <c r="U800" s="45"/>
      <c r="V800" s="45"/>
      <c r="W800" s="46"/>
    </row>
    <row r="801" spans="18:23" x14ac:dyDescent="0.25">
      <c r="R801" s="45"/>
      <c r="S801" s="45"/>
      <c r="T801" s="46"/>
      <c r="U801" s="45"/>
      <c r="V801" s="45"/>
      <c r="W801" s="46"/>
    </row>
    <row r="802" spans="18:23" x14ac:dyDescent="0.25">
      <c r="R802" s="45"/>
      <c r="S802" s="45"/>
      <c r="T802" s="46"/>
      <c r="U802" s="45"/>
      <c r="V802" s="45"/>
      <c r="W802" s="46"/>
    </row>
    <row r="803" spans="18:23" x14ac:dyDescent="0.25">
      <c r="R803" s="45"/>
      <c r="S803" s="45"/>
      <c r="T803" s="46"/>
      <c r="U803" s="45"/>
      <c r="V803" s="45"/>
      <c r="W803" s="46"/>
    </row>
    <row r="804" spans="18:23" x14ac:dyDescent="0.25">
      <c r="R804" s="45"/>
      <c r="S804" s="45"/>
      <c r="T804" s="46"/>
      <c r="U804" s="45"/>
      <c r="V804" s="45"/>
      <c r="W804" s="46"/>
    </row>
    <row r="805" spans="18:23" x14ac:dyDescent="0.25">
      <c r="R805" s="45"/>
      <c r="S805" s="45"/>
      <c r="T805" s="46"/>
      <c r="U805" s="45"/>
      <c r="V805" s="45"/>
      <c r="W805" s="46"/>
    </row>
    <row r="806" spans="18:23" x14ac:dyDescent="0.25">
      <c r="R806" s="45"/>
      <c r="S806" s="45"/>
      <c r="T806" s="46"/>
      <c r="U806" s="45"/>
      <c r="V806" s="45"/>
      <c r="W806" s="46"/>
    </row>
    <row r="807" spans="18:23" x14ac:dyDescent="0.25">
      <c r="R807" s="45"/>
      <c r="S807" s="45"/>
      <c r="T807" s="46"/>
      <c r="U807" s="45"/>
      <c r="V807" s="45"/>
      <c r="W807" s="46"/>
    </row>
    <row r="808" spans="18:23" x14ac:dyDescent="0.25">
      <c r="R808" s="45"/>
      <c r="S808" s="45"/>
      <c r="T808" s="46"/>
      <c r="U808" s="45"/>
      <c r="V808" s="45"/>
      <c r="W808" s="46"/>
    </row>
    <row r="809" spans="18:23" x14ac:dyDescent="0.25">
      <c r="R809" s="45"/>
      <c r="S809" s="45"/>
      <c r="T809" s="46"/>
      <c r="U809" s="45"/>
      <c r="V809" s="45"/>
      <c r="W809" s="46"/>
    </row>
    <row r="810" spans="18:23" x14ac:dyDescent="0.25">
      <c r="R810" s="45"/>
      <c r="S810" s="45"/>
      <c r="T810" s="46"/>
      <c r="U810" s="45"/>
      <c r="V810" s="45"/>
      <c r="W810" s="46"/>
    </row>
    <row r="811" spans="18:23" x14ac:dyDescent="0.25">
      <c r="R811" s="45"/>
      <c r="S811" s="45"/>
      <c r="T811" s="46"/>
      <c r="U811" s="45"/>
      <c r="V811" s="45"/>
      <c r="W811" s="46"/>
    </row>
    <row r="812" spans="18:23" x14ac:dyDescent="0.25">
      <c r="R812" s="45"/>
      <c r="S812" s="45"/>
      <c r="T812" s="46"/>
      <c r="U812" s="45"/>
      <c r="V812" s="45"/>
      <c r="W812" s="46"/>
    </row>
    <row r="813" spans="18:23" x14ac:dyDescent="0.25">
      <c r="R813" s="45"/>
      <c r="S813" s="45"/>
      <c r="T813" s="46"/>
      <c r="U813" s="45"/>
      <c r="V813" s="45"/>
      <c r="W813" s="46"/>
    </row>
    <row r="814" spans="18:23" x14ac:dyDescent="0.25">
      <c r="R814" s="45"/>
      <c r="S814" s="45"/>
      <c r="T814" s="46"/>
      <c r="U814" s="45"/>
      <c r="V814" s="45"/>
      <c r="W814" s="46"/>
    </row>
    <row r="815" spans="18:23" x14ac:dyDescent="0.25">
      <c r="R815" s="45"/>
      <c r="S815" s="45"/>
      <c r="T815" s="46"/>
      <c r="U815" s="45"/>
      <c r="V815" s="45"/>
      <c r="W815" s="46"/>
    </row>
    <row r="816" spans="18:23" x14ac:dyDescent="0.25">
      <c r="R816" s="45"/>
      <c r="S816" s="45"/>
      <c r="T816" s="46"/>
      <c r="U816" s="45"/>
      <c r="V816" s="45"/>
      <c r="W816" s="46"/>
    </row>
    <row r="817" spans="18:23" x14ac:dyDescent="0.25">
      <c r="R817" s="45"/>
      <c r="S817" s="45"/>
      <c r="T817" s="46"/>
      <c r="U817" s="45"/>
      <c r="V817" s="45"/>
      <c r="W817" s="46"/>
    </row>
    <row r="818" spans="18:23" x14ac:dyDescent="0.25">
      <c r="R818" s="45"/>
      <c r="S818" s="45"/>
      <c r="T818" s="46"/>
      <c r="U818" s="45"/>
      <c r="V818" s="45"/>
      <c r="W818" s="46"/>
    </row>
    <row r="819" spans="18:23" x14ac:dyDescent="0.25">
      <c r="R819" s="45"/>
      <c r="S819" s="45"/>
      <c r="T819" s="46"/>
      <c r="U819" s="45"/>
      <c r="V819" s="45"/>
      <c r="W819" s="46"/>
    </row>
    <row r="820" spans="18:23" x14ac:dyDescent="0.25">
      <c r="R820" s="45"/>
      <c r="S820" s="45"/>
      <c r="T820" s="46"/>
      <c r="U820" s="45"/>
      <c r="V820" s="45"/>
      <c r="W820" s="46"/>
    </row>
    <row r="821" spans="18:23" x14ac:dyDescent="0.25">
      <c r="R821" s="45"/>
      <c r="S821" s="45"/>
      <c r="T821" s="46"/>
      <c r="U821" s="45"/>
      <c r="V821" s="45"/>
      <c r="W821" s="46"/>
    </row>
    <row r="822" spans="18:23" x14ac:dyDescent="0.25">
      <c r="R822" s="45"/>
      <c r="S822" s="45"/>
      <c r="T822" s="46"/>
      <c r="U822" s="45"/>
      <c r="V822" s="45"/>
      <c r="W822" s="46"/>
    </row>
    <row r="823" spans="18:23" x14ac:dyDescent="0.25">
      <c r="R823" s="45"/>
      <c r="S823" s="45"/>
      <c r="T823" s="46"/>
      <c r="U823" s="45"/>
      <c r="V823" s="45"/>
      <c r="W823" s="46"/>
    </row>
    <row r="824" spans="18:23" x14ac:dyDescent="0.25">
      <c r="R824" s="45"/>
      <c r="S824" s="45"/>
      <c r="T824" s="46"/>
      <c r="U824" s="45"/>
      <c r="V824" s="45"/>
      <c r="W824" s="46"/>
    </row>
    <row r="825" spans="18:23" x14ac:dyDescent="0.25">
      <c r="R825" s="45"/>
      <c r="S825" s="45"/>
      <c r="T825" s="46"/>
      <c r="U825" s="45"/>
      <c r="V825" s="45"/>
      <c r="W825" s="46"/>
    </row>
    <row r="826" spans="18:23" x14ac:dyDescent="0.25">
      <c r="R826" s="45"/>
      <c r="S826" s="45"/>
      <c r="T826" s="46"/>
      <c r="U826" s="45"/>
      <c r="V826" s="45"/>
      <c r="W826" s="46"/>
    </row>
    <row r="827" spans="18:23" x14ac:dyDescent="0.25">
      <c r="R827" s="45"/>
      <c r="S827" s="45"/>
      <c r="T827" s="46"/>
      <c r="U827" s="45"/>
      <c r="V827" s="45"/>
      <c r="W827" s="46"/>
    </row>
    <row r="828" spans="18:23" x14ac:dyDescent="0.25">
      <c r="R828" s="45"/>
      <c r="S828" s="45"/>
      <c r="T828" s="46"/>
      <c r="U828" s="45"/>
      <c r="V828" s="45"/>
      <c r="W828" s="46"/>
    </row>
    <row r="829" spans="18:23" x14ac:dyDescent="0.25">
      <c r="R829" s="45"/>
      <c r="S829" s="45"/>
      <c r="T829" s="46"/>
      <c r="U829" s="45"/>
      <c r="V829" s="45"/>
      <c r="W829" s="46"/>
    </row>
    <row r="830" spans="18:23" x14ac:dyDescent="0.25">
      <c r="R830" s="45"/>
      <c r="S830" s="45"/>
      <c r="T830" s="46"/>
      <c r="U830" s="45"/>
      <c r="V830" s="45"/>
      <c r="W830" s="46"/>
    </row>
    <row r="831" spans="18:23" x14ac:dyDescent="0.25">
      <c r="R831" s="45"/>
      <c r="S831" s="45"/>
      <c r="T831" s="46"/>
      <c r="U831" s="45"/>
      <c r="V831" s="45"/>
      <c r="W831" s="46"/>
    </row>
    <row r="832" spans="18:23" x14ac:dyDescent="0.25">
      <c r="R832" s="45"/>
      <c r="S832" s="45"/>
      <c r="T832" s="46"/>
      <c r="U832" s="45"/>
      <c r="V832" s="45"/>
      <c r="W832" s="46"/>
    </row>
    <row r="833" spans="18:23" x14ac:dyDescent="0.25">
      <c r="R833" s="45"/>
      <c r="S833" s="45"/>
      <c r="T833" s="46"/>
      <c r="U833" s="45"/>
      <c r="V833" s="45"/>
      <c r="W833" s="46"/>
    </row>
    <row r="834" spans="18:23" x14ac:dyDescent="0.25">
      <c r="R834" s="45"/>
      <c r="S834" s="45"/>
      <c r="T834" s="46"/>
      <c r="U834" s="45"/>
      <c r="V834" s="45"/>
      <c r="W834" s="46"/>
    </row>
    <row r="835" spans="18:23" x14ac:dyDescent="0.25">
      <c r="R835" s="45"/>
      <c r="S835" s="45"/>
      <c r="T835" s="46"/>
      <c r="U835" s="45"/>
      <c r="V835" s="45"/>
      <c r="W835" s="46"/>
    </row>
    <row r="836" spans="18:23" x14ac:dyDescent="0.25">
      <c r="R836" s="45"/>
      <c r="S836" s="45"/>
      <c r="T836" s="46"/>
      <c r="U836" s="45"/>
      <c r="V836" s="45"/>
      <c r="W836" s="46"/>
    </row>
    <row r="837" spans="18:23" x14ac:dyDescent="0.25">
      <c r="R837" s="45"/>
      <c r="S837" s="45"/>
      <c r="T837" s="46"/>
      <c r="U837" s="45"/>
      <c r="V837" s="45"/>
      <c r="W837" s="46"/>
    </row>
    <row r="838" spans="18:23" x14ac:dyDescent="0.25">
      <c r="R838" s="45"/>
      <c r="S838" s="45"/>
      <c r="T838" s="46"/>
      <c r="U838" s="45"/>
      <c r="V838" s="45"/>
      <c r="W838" s="46"/>
    </row>
    <row r="839" spans="18:23" x14ac:dyDescent="0.25">
      <c r="R839" s="45"/>
      <c r="S839" s="45"/>
      <c r="T839" s="46"/>
      <c r="U839" s="45"/>
      <c r="V839" s="45"/>
      <c r="W839" s="46"/>
    </row>
    <row r="840" spans="18:23" x14ac:dyDescent="0.25">
      <c r="R840" s="45"/>
      <c r="S840" s="45"/>
      <c r="T840" s="46"/>
      <c r="U840" s="45"/>
      <c r="V840" s="45"/>
      <c r="W840" s="46"/>
    </row>
    <row r="841" spans="18:23" x14ac:dyDescent="0.25">
      <c r="R841" s="45"/>
      <c r="S841" s="45"/>
      <c r="T841" s="46"/>
      <c r="U841" s="45"/>
      <c r="V841" s="45"/>
      <c r="W841" s="46"/>
    </row>
    <row r="842" spans="18:23" x14ac:dyDescent="0.25">
      <c r="R842" s="45"/>
      <c r="S842" s="45"/>
      <c r="T842" s="46"/>
      <c r="U842" s="45"/>
      <c r="V842" s="45"/>
      <c r="W842" s="46"/>
    </row>
    <row r="843" spans="18:23" x14ac:dyDescent="0.25">
      <c r="R843" s="45"/>
      <c r="S843" s="45"/>
      <c r="T843" s="46"/>
      <c r="U843" s="45"/>
      <c r="V843" s="45"/>
      <c r="W843" s="46"/>
    </row>
    <row r="844" spans="18:23" x14ac:dyDescent="0.25">
      <c r="R844" s="45"/>
      <c r="S844" s="45"/>
      <c r="T844" s="46"/>
      <c r="U844" s="45"/>
      <c r="V844" s="45"/>
      <c r="W844" s="46"/>
    </row>
    <row r="845" spans="18:23" x14ac:dyDescent="0.25">
      <c r="R845" s="45"/>
      <c r="S845" s="45"/>
      <c r="T845" s="46"/>
      <c r="U845" s="45"/>
      <c r="V845" s="45"/>
      <c r="W845" s="46"/>
    </row>
    <row r="846" spans="18:23" x14ac:dyDescent="0.25">
      <c r="R846" s="45"/>
      <c r="S846" s="45"/>
      <c r="T846" s="46"/>
      <c r="U846" s="45"/>
      <c r="V846" s="45"/>
      <c r="W846" s="46"/>
    </row>
    <row r="847" spans="18:23" x14ac:dyDescent="0.25">
      <c r="R847" s="45"/>
      <c r="S847" s="45"/>
      <c r="T847" s="46"/>
      <c r="U847" s="45"/>
      <c r="V847" s="45"/>
      <c r="W847" s="46"/>
    </row>
    <row r="848" spans="18:23" x14ac:dyDescent="0.25">
      <c r="R848" s="45"/>
      <c r="S848" s="45"/>
      <c r="T848" s="46"/>
      <c r="U848" s="45"/>
      <c r="V848" s="45"/>
      <c r="W848" s="46"/>
    </row>
    <row r="849" spans="18:23" x14ac:dyDescent="0.25">
      <c r="R849" s="45"/>
      <c r="S849" s="45"/>
      <c r="T849" s="46"/>
      <c r="U849" s="45"/>
      <c r="V849" s="45"/>
      <c r="W849" s="46"/>
    </row>
    <row r="850" spans="18:23" x14ac:dyDescent="0.25">
      <c r="R850" s="45"/>
      <c r="S850" s="45"/>
      <c r="T850" s="46"/>
      <c r="U850" s="45"/>
      <c r="V850" s="45"/>
      <c r="W850" s="46"/>
    </row>
    <row r="851" spans="18:23" x14ac:dyDescent="0.25">
      <c r="R851" s="45"/>
      <c r="S851" s="45"/>
      <c r="T851" s="46"/>
      <c r="U851" s="45"/>
      <c r="V851" s="45"/>
      <c r="W851" s="46"/>
    </row>
    <row r="852" spans="18:23" x14ac:dyDescent="0.25">
      <c r="R852" s="45"/>
      <c r="S852" s="45"/>
      <c r="T852" s="46"/>
      <c r="U852" s="45"/>
      <c r="V852" s="45"/>
      <c r="W852" s="46"/>
    </row>
    <row r="853" spans="18:23" x14ac:dyDescent="0.25">
      <c r="R853" s="45"/>
      <c r="S853" s="45"/>
      <c r="T853" s="46"/>
      <c r="U853" s="45"/>
      <c r="V853" s="45"/>
      <c r="W853" s="46"/>
    </row>
    <row r="854" spans="18:23" x14ac:dyDescent="0.25">
      <c r="R854" s="45"/>
      <c r="S854" s="45"/>
      <c r="T854" s="46"/>
      <c r="U854" s="45"/>
      <c r="V854" s="45"/>
      <c r="W854" s="46"/>
    </row>
    <row r="855" spans="18:23" x14ac:dyDescent="0.25">
      <c r="R855" s="45"/>
      <c r="S855" s="45"/>
      <c r="T855" s="46"/>
      <c r="U855" s="45"/>
      <c r="V855" s="45"/>
      <c r="W855" s="46"/>
    </row>
    <row r="856" spans="18:23" x14ac:dyDescent="0.25">
      <c r="R856" s="45"/>
      <c r="S856" s="45"/>
      <c r="T856" s="46"/>
      <c r="U856" s="45"/>
      <c r="V856" s="45"/>
      <c r="W856" s="46"/>
    </row>
    <row r="857" spans="18:23" x14ac:dyDescent="0.25">
      <c r="R857" s="45"/>
      <c r="S857" s="45"/>
      <c r="T857" s="46"/>
      <c r="U857" s="45"/>
      <c r="V857" s="45"/>
      <c r="W857" s="46"/>
    </row>
    <row r="858" spans="18:23" x14ac:dyDescent="0.25">
      <c r="R858" s="45"/>
      <c r="S858" s="45"/>
      <c r="T858" s="46"/>
      <c r="U858" s="45"/>
      <c r="V858" s="45"/>
      <c r="W858" s="46"/>
    </row>
  </sheetData>
  <mergeCells count="13">
    <mergeCell ref="AD2:AF2"/>
    <mergeCell ref="AA2:AC2"/>
    <mergeCell ref="F2:H2"/>
    <mergeCell ref="L2:N2"/>
    <mergeCell ref="A2:A3"/>
    <mergeCell ref="C2:C3"/>
    <mergeCell ref="D2:D3"/>
    <mergeCell ref="O2:Q2"/>
    <mergeCell ref="X2:Z2"/>
    <mergeCell ref="I2:K2"/>
    <mergeCell ref="B2:B3"/>
    <mergeCell ref="R2:T2"/>
    <mergeCell ref="U2:W2"/>
  </mergeCells>
  <phoneticPr fontId="1"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6CF1-3596-4B30-A38B-D8F9AE594146}">
  <dimension ref="A1:N10"/>
  <sheetViews>
    <sheetView tabSelected="1" workbookViewId="0">
      <selection activeCell="I18" sqref="I18"/>
    </sheetView>
  </sheetViews>
  <sheetFormatPr defaultColWidth="8.77734375" defaultRowHeight="13.2" x14ac:dyDescent="0.25"/>
  <cols>
    <col min="1" max="1" width="35.21875" style="8" customWidth="1"/>
    <col min="2" max="2" width="20.33203125" style="8" customWidth="1"/>
    <col min="3" max="3" width="14.6640625" style="8" customWidth="1"/>
    <col min="4" max="6" width="13.109375" style="8" customWidth="1"/>
    <col min="7" max="7" width="10.5546875" style="8" customWidth="1"/>
    <col min="8" max="11" width="14.109375" style="8" customWidth="1"/>
    <col min="12" max="12" width="10.33203125" style="8" customWidth="1"/>
    <col min="13" max="13" width="17.21875" style="8" customWidth="1"/>
    <col min="14" max="14" width="10.77734375" style="8" customWidth="1"/>
    <col min="15" max="16384" width="8.77734375" style="8"/>
  </cols>
  <sheetData>
    <row r="1" spans="1:14" ht="17.399999999999999" x14ac:dyDescent="0.3">
      <c r="A1" s="95" t="s">
        <v>621</v>
      </c>
    </row>
    <row r="2" spans="1:14" x14ac:dyDescent="0.25">
      <c r="A2" s="119" t="s">
        <v>562</v>
      </c>
      <c r="B2" s="119" t="s">
        <v>546</v>
      </c>
      <c r="C2" s="119" t="s">
        <v>599</v>
      </c>
      <c r="D2" s="119" t="s">
        <v>600</v>
      </c>
      <c r="E2" s="119"/>
      <c r="F2" s="119"/>
      <c r="G2" s="119"/>
      <c r="H2" s="119" t="s">
        <v>601</v>
      </c>
      <c r="I2" s="119"/>
      <c r="J2" s="119"/>
      <c r="K2" s="119"/>
      <c r="L2" s="119"/>
      <c r="M2" s="119" t="s">
        <v>602</v>
      </c>
      <c r="N2" s="119" t="s">
        <v>547</v>
      </c>
    </row>
    <row r="3" spans="1:14" x14ac:dyDescent="0.25">
      <c r="A3" s="119"/>
      <c r="B3" s="119"/>
      <c r="C3" s="119"/>
      <c r="D3" s="120" t="s">
        <v>548</v>
      </c>
      <c r="E3" s="120" t="s">
        <v>549</v>
      </c>
      <c r="F3" s="120" t="s">
        <v>550</v>
      </c>
      <c r="G3" s="120" t="s">
        <v>551</v>
      </c>
      <c r="H3" s="119" t="s">
        <v>552</v>
      </c>
      <c r="I3" s="119" t="s">
        <v>553</v>
      </c>
      <c r="J3" s="119"/>
      <c r="K3" s="119"/>
      <c r="L3" s="119"/>
      <c r="M3" s="119"/>
      <c r="N3" s="119"/>
    </row>
    <row r="4" spans="1:14" x14ac:dyDescent="0.25">
      <c r="A4" s="119"/>
      <c r="B4" s="119"/>
      <c r="C4" s="119"/>
      <c r="D4" s="120"/>
      <c r="E4" s="120"/>
      <c r="F4" s="120"/>
      <c r="G4" s="120"/>
      <c r="H4" s="119"/>
      <c r="I4" s="9" t="s">
        <v>548</v>
      </c>
      <c r="J4" s="9" t="s">
        <v>549</v>
      </c>
      <c r="K4" s="9" t="s">
        <v>550</v>
      </c>
      <c r="L4" s="9" t="s">
        <v>551</v>
      </c>
      <c r="M4" s="119"/>
      <c r="N4" s="119"/>
    </row>
    <row r="5" spans="1:14" x14ac:dyDescent="0.25">
      <c r="A5" s="1" t="s">
        <v>556</v>
      </c>
      <c r="B5" s="1" t="s">
        <v>554</v>
      </c>
      <c r="C5" s="3">
        <v>16.7</v>
      </c>
      <c r="D5" s="3">
        <v>26.974546778689799</v>
      </c>
      <c r="E5" s="3">
        <v>24.318384902478901</v>
      </c>
      <c r="F5" s="3">
        <v>25.512735724460097</v>
      </c>
      <c r="G5" s="3">
        <f>AVERAGE(D5:F5)</f>
        <v>25.6018891352096</v>
      </c>
      <c r="H5" s="1">
        <v>30</v>
      </c>
      <c r="I5" s="3">
        <v>31</v>
      </c>
      <c r="J5" s="3">
        <v>30.3265597961115</v>
      </c>
      <c r="K5" s="3">
        <v>31.6</v>
      </c>
      <c r="L5" s="3">
        <f t="shared" ref="L5:L10" si="0">AVERAGE(I5:K5)</f>
        <v>30.975519932037162</v>
      </c>
      <c r="M5" s="2">
        <v>0.26350587902142947</v>
      </c>
      <c r="N5" s="10">
        <f>(SQRT(((30-I5)^2+(30-J5)^2+(30-K5)^2)/3))*100/L5</f>
        <v>3.5690693008577781</v>
      </c>
    </row>
    <row r="6" spans="1:14" x14ac:dyDescent="0.25">
      <c r="A6" s="1" t="s">
        <v>557</v>
      </c>
      <c r="B6" s="1" t="s">
        <v>554</v>
      </c>
      <c r="C6" s="3">
        <v>23.1</v>
      </c>
      <c r="D6" s="3">
        <v>32.024077402038998</v>
      </c>
      <c r="E6" s="3">
        <v>30.726764946664204</v>
      </c>
      <c r="F6" s="3">
        <v>33.6057870034535</v>
      </c>
      <c r="G6" s="3">
        <f t="shared" ref="G6:G10" si="1">AVERAGE(D6:F6)</f>
        <v>32.118876450718901</v>
      </c>
      <c r="H6" s="1">
        <v>40</v>
      </c>
      <c r="I6" s="3">
        <v>40.9</v>
      </c>
      <c r="J6" s="3">
        <v>41.1</v>
      </c>
      <c r="K6" s="3">
        <v>42.2</v>
      </c>
      <c r="L6" s="3">
        <f t="shared" si="0"/>
        <v>41.4</v>
      </c>
      <c r="M6" s="2">
        <v>0.34191176470588225</v>
      </c>
      <c r="N6" s="10">
        <f t="shared" ref="N6:N10" si="2">(SQRT(((30-I6)^2+(30-J6)^2+(30-K6)^2)/3))*100/L6</f>
        <v>27.570817616685325</v>
      </c>
    </row>
    <row r="7" spans="1:14" x14ac:dyDescent="0.25">
      <c r="A7" s="1" t="s">
        <v>558</v>
      </c>
      <c r="B7" s="1" t="s">
        <v>554</v>
      </c>
      <c r="C7" s="3">
        <v>12</v>
      </c>
      <c r="D7" s="3">
        <v>30.8367411819893</v>
      </c>
      <c r="E7" s="3">
        <v>30.5093266814361</v>
      </c>
      <c r="F7" s="3">
        <v>32.254358436574613</v>
      </c>
      <c r="G7" s="3">
        <f t="shared" si="1"/>
        <v>31.200142100000004</v>
      </c>
      <c r="H7" s="1">
        <v>40</v>
      </c>
      <c r="I7" s="3">
        <v>41.7</v>
      </c>
      <c r="J7" s="3">
        <v>40.700000000000003</v>
      </c>
      <c r="K7" s="3">
        <v>41.2</v>
      </c>
      <c r="L7" s="3">
        <f>AVERAGE(I7:K7)</f>
        <v>41.2</v>
      </c>
      <c r="M7" s="2">
        <v>0.7352941176470591</v>
      </c>
      <c r="N7" s="10">
        <f t="shared" si="2"/>
        <v>27.202519432941219</v>
      </c>
    </row>
    <row r="8" spans="1:14" x14ac:dyDescent="0.25">
      <c r="A8" s="1" t="s">
        <v>559</v>
      </c>
      <c r="B8" s="1" t="s">
        <v>555</v>
      </c>
      <c r="C8" s="1">
        <v>0.56999999999999995</v>
      </c>
      <c r="D8" s="3">
        <v>32.834466884924332</v>
      </c>
      <c r="E8" s="3">
        <v>31.191489147092614</v>
      </c>
      <c r="F8" s="3">
        <v>32.007949244825298</v>
      </c>
      <c r="G8" s="3">
        <f t="shared" si="1"/>
        <v>32.011301758947418</v>
      </c>
      <c r="H8" s="1">
        <v>40</v>
      </c>
      <c r="I8" s="3">
        <v>41.5</v>
      </c>
      <c r="J8" s="3">
        <v>40.9</v>
      </c>
      <c r="K8" s="3">
        <v>42.1</v>
      </c>
      <c r="L8" s="3">
        <f t="shared" si="0"/>
        <v>41.5</v>
      </c>
      <c r="M8" s="3">
        <v>13.929618768328444</v>
      </c>
      <c r="N8" s="10">
        <f t="shared" si="2"/>
        <v>27.735976030801357</v>
      </c>
    </row>
    <row r="9" spans="1:14" x14ac:dyDescent="0.25">
      <c r="A9" s="1" t="s">
        <v>560</v>
      </c>
      <c r="B9" s="1" t="s">
        <v>555</v>
      </c>
      <c r="C9" s="1">
        <v>0.57999999999999996</v>
      </c>
      <c r="D9" s="3">
        <v>31.077930203919699</v>
      </c>
      <c r="E9" s="3">
        <v>30.813611069546269</v>
      </c>
      <c r="F9" s="3">
        <v>32.445770636732924</v>
      </c>
      <c r="G9" s="3">
        <f t="shared" si="1"/>
        <v>31.445770636732963</v>
      </c>
      <c r="H9" s="1">
        <v>40</v>
      </c>
      <c r="I9" s="3">
        <v>40.200000000000003</v>
      </c>
      <c r="J9" s="3">
        <v>41.3</v>
      </c>
      <c r="K9" s="3">
        <v>42.8</v>
      </c>
      <c r="L9" s="3">
        <f t="shared" si="0"/>
        <v>41.43333333333333</v>
      </c>
      <c r="M9" s="3">
        <v>14.711632453567933</v>
      </c>
      <c r="N9" s="10">
        <f t="shared" si="2"/>
        <v>27.714125059083326</v>
      </c>
    </row>
    <row r="10" spans="1:14" x14ac:dyDescent="0.25">
      <c r="A10" s="1" t="s">
        <v>561</v>
      </c>
      <c r="B10" s="1" t="s">
        <v>555</v>
      </c>
      <c r="C10" s="1">
        <v>0.57999999999999996</v>
      </c>
      <c r="D10" s="3">
        <v>33.864248618903474</v>
      </c>
      <c r="E10" s="3">
        <v>31.259355895835355</v>
      </c>
      <c r="F10" s="3">
        <v>34.291337936990587</v>
      </c>
      <c r="G10" s="3">
        <f t="shared" si="1"/>
        <v>33.13831415057647</v>
      </c>
      <c r="H10" s="1">
        <v>40</v>
      </c>
      <c r="I10" s="3">
        <v>40.299999999999997</v>
      </c>
      <c r="J10" s="3">
        <v>42.5</v>
      </c>
      <c r="K10" s="3">
        <v>40.799999999999997</v>
      </c>
      <c r="L10" s="3">
        <f t="shared" si="0"/>
        <v>41.199999999999996</v>
      </c>
      <c r="M10" s="3">
        <v>11.876832844574771</v>
      </c>
      <c r="N10" s="10">
        <f t="shared" si="2"/>
        <v>27.28037289134161</v>
      </c>
    </row>
  </sheetData>
  <mergeCells count="13">
    <mergeCell ref="N2:N4"/>
    <mergeCell ref="H3:H4"/>
    <mergeCell ref="I3:L3"/>
    <mergeCell ref="A2:A4"/>
    <mergeCell ref="B2:B4"/>
    <mergeCell ref="M2:M4"/>
    <mergeCell ref="D3:D4"/>
    <mergeCell ref="E3:E4"/>
    <mergeCell ref="F3:F4"/>
    <mergeCell ref="G3:G4"/>
    <mergeCell ref="C2:C4"/>
    <mergeCell ref="D2:G2"/>
    <mergeCell ref="H2:L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BB413-8C33-4456-9B2D-34997CC79811}">
  <dimension ref="A1:C1033"/>
  <sheetViews>
    <sheetView topLeftCell="A1014" workbookViewId="0">
      <selection activeCell="K1033" sqref="K1033"/>
    </sheetView>
  </sheetViews>
  <sheetFormatPr defaultColWidth="8.77734375" defaultRowHeight="13.2" x14ac:dyDescent="0.25"/>
  <cols>
    <col min="1" max="1" width="8.77734375" style="82"/>
    <col min="2" max="2" width="11.44140625" style="82" customWidth="1"/>
    <col min="3" max="3" width="20.21875" style="82" customWidth="1"/>
    <col min="4" max="16384" width="8.77734375" style="82"/>
  </cols>
  <sheetData>
    <row r="1" spans="1:3" ht="17.399999999999999" x14ac:dyDescent="0.3">
      <c r="A1" s="95" t="s">
        <v>620</v>
      </c>
    </row>
    <row r="2" spans="1:3" ht="39" customHeight="1" x14ac:dyDescent="0.25">
      <c r="A2" s="78" t="s">
        <v>564</v>
      </c>
      <c r="B2" s="78" t="s">
        <v>563</v>
      </c>
      <c r="C2" s="80" t="s">
        <v>603</v>
      </c>
    </row>
    <row r="3" spans="1:3" x14ac:dyDescent="0.25">
      <c r="A3" s="83">
        <v>1</v>
      </c>
      <c r="B3" s="83">
        <v>2018</v>
      </c>
      <c r="C3" s="84">
        <v>32.815877416375905</v>
      </c>
    </row>
    <row r="4" spans="1:3" x14ac:dyDescent="0.25">
      <c r="A4" s="83">
        <v>2</v>
      </c>
      <c r="B4" s="83">
        <v>2018</v>
      </c>
      <c r="C4" s="84">
        <v>22.744695862595066</v>
      </c>
    </row>
    <row r="5" spans="1:3" x14ac:dyDescent="0.25">
      <c r="A5" s="83">
        <v>3</v>
      </c>
      <c r="B5" s="83">
        <v>2018</v>
      </c>
      <c r="C5" s="84">
        <v>27.155778749343085</v>
      </c>
    </row>
    <row r="6" spans="1:3" x14ac:dyDescent="0.25">
      <c r="A6" s="83">
        <v>4</v>
      </c>
      <c r="B6" s="83">
        <v>2018</v>
      </c>
      <c r="C6" s="84">
        <v>27.518907159173992</v>
      </c>
    </row>
    <row r="7" spans="1:3" x14ac:dyDescent="0.25">
      <c r="A7" s="83">
        <v>5</v>
      </c>
      <c r="B7" s="83">
        <v>2018</v>
      </c>
      <c r="C7" s="84">
        <v>32.61049531413984</v>
      </c>
    </row>
    <row r="8" spans="1:3" x14ac:dyDescent="0.25">
      <c r="A8" s="83">
        <v>6</v>
      </c>
      <c r="B8" s="83">
        <v>2018</v>
      </c>
      <c r="C8" s="84">
        <v>34.380692692098968</v>
      </c>
    </row>
    <row r="9" spans="1:3" x14ac:dyDescent="0.25">
      <c r="A9" s="83">
        <v>7</v>
      </c>
      <c r="B9" s="83">
        <v>2018</v>
      </c>
      <c r="C9" s="84">
        <v>45.199643244249636</v>
      </c>
    </row>
    <row r="10" spans="1:3" x14ac:dyDescent="0.25">
      <c r="A10" s="83">
        <v>8</v>
      </c>
      <c r="B10" s="83">
        <v>2018</v>
      </c>
      <c r="C10" s="84">
        <v>42.833456170605217</v>
      </c>
    </row>
    <row r="11" spans="1:3" x14ac:dyDescent="0.25">
      <c r="A11" s="83">
        <v>9</v>
      </c>
      <c r="B11" s="83">
        <v>2018</v>
      </c>
      <c r="C11" s="84">
        <v>26.783623977731601</v>
      </c>
    </row>
    <row r="12" spans="1:3" x14ac:dyDescent="0.25">
      <c r="A12" s="83">
        <v>10</v>
      </c>
      <c r="B12" s="83">
        <v>2018</v>
      </c>
      <c r="C12" s="85">
        <v>43.483451188115822</v>
      </c>
    </row>
    <row r="13" spans="1:3" x14ac:dyDescent="0.25">
      <c r="A13" s="83">
        <v>11</v>
      </c>
      <c r="B13" s="83">
        <v>2018</v>
      </c>
      <c r="C13" s="84">
        <v>25.828561361475224</v>
      </c>
    </row>
    <row r="14" spans="1:3" x14ac:dyDescent="0.25">
      <c r="A14" s="83">
        <v>12</v>
      </c>
      <c r="B14" s="83">
        <v>2018</v>
      </c>
      <c r="C14" s="84">
        <v>32.881913129866518</v>
      </c>
    </row>
    <row r="15" spans="1:3" x14ac:dyDescent="0.25">
      <c r="A15" s="83">
        <v>13</v>
      </c>
      <c r="B15" s="83">
        <v>2018</v>
      </c>
      <c r="C15" s="84">
        <v>28.580461725420264</v>
      </c>
    </row>
    <row r="16" spans="1:3" x14ac:dyDescent="0.25">
      <c r="A16" s="83">
        <v>14</v>
      </c>
      <c r="B16" s="83">
        <v>2018</v>
      </c>
      <c r="C16" s="84">
        <v>20.178522852345274</v>
      </c>
    </row>
    <row r="17" spans="1:3" x14ac:dyDescent="0.25">
      <c r="A17" s="83">
        <v>15</v>
      </c>
      <c r="B17" s="83">
        <v>2018</v>
      </c>
      <c r="C17" s="84">
        <v>18.726768698301527</v>
      </c>
    </row>
    <row r="18" spans="1:3" x14ac:dyDescent="0.25">
      <c r="A18" s="83">
        <v>16</v>
      </c>
      <c r="B18" s="83">
        <v>2018</v>
      </c>
      <c r="C18" s="84">
        <v>26.588546337379338</v>
      </c>
    </row>
    <row r="19" spans="1:3" x14ac:dyDescent="0.25">
      <c r="A19" s="83">
        <v>17</v>
      </c>
      <c r="B19" s="83">
        <v>2018</v>
      </c>
      <c r="C19" s="84">
        <v>26.338523284970581</v>
      </c>
    </row>
    <row r="20" spans="1:3" x14ac:dyDescent="0.25">
      <c r="A20" s="83">
        <v>18</v>
      </c>
      <c r="B20" s="83">
        <v>2018</v>
      </c>
      <c r="C20" s="84">
        <v>29.336377315877101</v>
      </c>
    </row>
    <row r="21" spans="1:3" x14ac:dyDescent="0.25">
      <c r="A21" s="83">
        <v>19</v>
      </c>
      <c r="B21" s="83">
        <v>2018</v>
      </c>
      <c r="C21" s="84">
        <v>32.704333002401441</v>
      </c>
    </row>
    <row r="22" spans="1:3" x14ac:dyDescent="0.25">
      <c r="A22" s="83">
        <v>20</v>
      </c>
      <c r="B22" s="83">
        <v>2018</v>
      </c>
      <c r="C22" s="84">
        <v>45.883515357239034</v>
      </c>
    </row>
    <row r="23" spans="1:3" x14ac:dyDescent="0.25">
      <c r="A23" s="83">
        <v>21</v>
      </c>
      <c r="B23" s="83">
        <v>2018</v>
      </c>
      <c r="C23" s="84">
        <v>22.534204261628211</v>
      </c>
    </row>
    <row r="24" spans="1:3" x14ac:dyDescent="0.25">
      <c r="A24" s="83">
        <v>22</v>
      </c>
      <c r="B24" s="83">
        <v>2018</v>
      </c>
      <c r="C24" s="84">
        <v>23.157033088271685</v>
      </c>
    </row>
    <row r="25" spans="1:3" x14ac:dyDescent="0.25">
      <c r="A25" s="83">
        <v>23</v>
      </c>
      <c r="B25" s="83">
        <v>2019</v>
      </c>
      <c r="C25" s="84">
        <v>18.027760940497323</v>
      </c>
    </row>
    <row r="26" spans="1:3" x14ac:dyDescent="0.25">
      <c r="A26" s="83">
        <v>24</v>
      </c>
      <c r="B26" s="83">
        <v>2019</v>
      </c>
      <c r="C26" s="84">
        <v>24.864097585697824</v>
      </c>
    </row>
    <row r="27" spans="1:3" x14ac:dyDescent="0.25">
      <c r="A27" s="83">
        <v>25</v>
      </c>
      <c r="B27" s="83">
        <v>2019</v>
      </c>
      <c r="C27" s="84">
        <v>29.129375973462714</v>
      </c>
    </row>
    <row r="28" spans="1:3" x14ac:dyDescent="0.25">
      <c r="A28" s="83">
        <v>26</v>
      </c>
      <c r="B28" s="83">
        <v>2019</v>
      </c>
      <c r="C28" s="84">
        <v>29.070676205215946</v>
      </c>
    </row>
    <row r="29" spans="1:3" x14ac:dyDescent="0.25">
      <c r="A29" s="83">
        <v>27</v>
      </c>
      <c r="B29" s="83">
        <v>2019</v>
      </c>
      <c r="C29" s="84">
        <v>22.452132635962116</v>
      </c>
    </row>
    <row r="30" spans="1:3" x14ac:dyDescent="0.25">
      <c r="A30" s="83">
        <v>28</v>
      </c>
      <c r="B30" s="83">
        <v>2019</v>
      </c>
      <c r="C30" s="84">
        <v>30.739426706807379</v>
      </c>
    </row>
    <row r="31" spans="1:3" x14ac:dyDescent="0.25">
      <c r="A31" s="83">
        <v>29</v>
      </c>
      <c r="B31" s="83">
        <v>2019</v>
      </c>
      <c r="C31" s="84">
        <v>25.397047935319172</v>
      </c>
    </row>
    <row r="32" spans="1:3" x14ac:dyDescent="0.25">
      <c r="A32" s="83">
        <v>30</v>
      </c>
      <c r="B32" s="83">
        <v>2019</v>
      </c>
      <c r="C32" s="84">
        <v>27.03205089076727</v>
      </c>
    </row>
    <row r="33" spans="1:3" x14ac:dyDescent="0.25">
      <c r="A33" s="83">
        <v>31</v>
      </c>
      <c r="B33" s="83">
        <v>2019</v>
      </c>
      <c r="C33" s="84">
        <v>24.847516990569453</v>
      </c>
    </row>
    <row r="34" spans="1:3" x14ac:dyDescent="0.25">
      <c r="A34" s="83">
        <v>32</v>
      </c>
      <c r="B34" s="83">
        <v>2019</v>
      </c>
      <c r="C34" s="84">
        <v>34.771635866126758</v>
      </c>
    </row>
    <row r="35" spans="1:3" x14ac:dyDescent="0.25">
      <c r="A35" s="83">
        <v>33</v>
      </c>
      <c r="B35" s="83">
        <v>2019</v>
      </c>
      <c r="C35" s="84">
        <v>27.276084720635843</v>
      </c>
    </row>
    <row r="36" spans="1:3" x14ac:dyDescent="0.25">
      <c r="A36" s="83">
        <v>34</v>
      </c>
      <c r="B36" s="83">
        <v>2019</v>
      </c>
      <c r="C36" s="84">
        <v>26.189420899659304</v>
      </c>
    </row>
    <row r="37" spans="1:3" x14ac:dyDescent="0.25">
      <c r="A37" s="83">
        <v>35</v>
      </c>
      <c r="B37" s="83">
        <v>2019</v>
      </c>
      <c r="C37" s="84">
        <v>31.521713132374849</v>
      </c>
    </row>
    <row r="38" spans="1:3" x14ac:dyDescent="0.25">
      <c r="A38" s="83">
        <v>36</v>
      </c>
      <c r="B38" s="83">
        <v>2019</v>
      </c>
      <c r="C38" s="84">
        <v>24.633593109412686</v>
      </c>
    </row>
    <row r="39" spans="1:3" x14ac:dyDescent="0.25">
      <c r="A39" s="83">
        <v>37</v>
      </c>
      <c r="B39" s="83">
        <v>2019</v>
      </c>
      <c r="C39" s="84">
        <v>22.034635145802117</v>
      </c>
    </row>
    <row r="40" spans="1:3" x14ac:dyDescent="0.25">
      <c r="A40" s="83">
        <v>38</v>
      </c>
      <c r="B40" s="83">
        <v>2019</v>
      </c>
      <c r="C40" s="84">
        <v>28.410016263714219</v>
      </c>
    </row>
    <row r="41" spans="1:3" x14ac:dyDescent="0.25">
      <c r="A41" s="83">
        <v>39</v>
      </c>
      <c r="B41" s="83">
        <v>2019</v>
      </c>
      <c r="C41" s="84">
        <v>23.67560927101114</v>
      </c>
    </row>
    <row r="42" spans="1:3" x14ac:dyDescent="0.25">
      <c r="A42" s="83">
        <v>40</v>
      </c>
      <c r="B42" s="83">
        <v>2019</v>
      </c>
      <c r="C42" s="84">
        <v>29.958944778392446</v>
      </c>
    </row>
    <row r="43" spans="1:3" x14ac:dyDescent="0.25">
      <c r="A43" s="83">
        <v>41</v>
      </c>
      <c r="B43" s="83">
        <v>2019</v>
      </c>
      <c r="C43" s="84">
        <v>46.902120889624982</v>
      </c>
    </row>
    <row r="44" spans="1:3" x14ac:dyDescent="0.25">
      <c r="A44" s="83">
        <v>42</v>
      </c>
      <c r="B44" s="83">
        <v>2019</v>
      </c>
      <c r="C44" s="84">
        <v>27.670898758237456</v>
      </c>
    </row>
    <row r="45" spans="1:3" x14ac:dyDescent="0.25">
      <c r="A45" s="83">
        <v>43</v>
      </c>
      <c r="B45" s="83">
        <v>2019</v>
      </c>
      <c r="C45" s="84">
        <v>25.406693233446525</v>
      </c>
    </row>
    <row r="46" spans="1:3" x14ac:dyDescent="0.25">
      <c r="A46" s="83">
        <v>44</v>
      </c>
      <c r="B46" s="83">
        <v>2019</v>
      </c>
      <c r="C46" s="84">
        <v>24.630147019304182</v>
      </c>
    </row>
    <row r="47" spans="1:3" x14ac:dyDescent="0.25">
      <c r="A47" s="83">
        <v>45</v>
      </c>
      <c r="B47" s="83">
        <v>2019</v>
      </c>
      <c r="C47" s="84">
        <v>30.354155355376029</v>
      </c>
    </row>
    <row r="48" spans="1:3" x14ac:dyDescent="0.25">
      <c r="A48" s="83">
        <v>46</v>
      </c>
      <c r="B48" s="83">
        <v>2020</v>
      </c>
      <c r="C48" s="87">
        <v>23.656030148156461</v>
      </c>
    </row>
    <row r="49" spans="1:3" x14ac:dyDescent="0.25">
      <c r="A49" s="83">
        <v>47</v>
      </c>
      <c r="B49" s="83">
        <v>2020</v>
      </c>
      <c r="C49" s="87">
        <v>29.541132754942279</v>
      </c>
    </row>
    <row r="50" spans="1:3" x14ac:dyDescent="0.25">
      <c r="A50" s="83">
        <v>48</v>
      </c>
      <c r="B50" s="83">
        <v>2020</v>
      </c>
      <c r="C50" s="87">
        <v>33.623040237067855</v>
      </c>
    </row>
    <row r="51" spans="1:3" x14ac:dyDescent="0.25">
      <c r="A51" s="83">
        <v>49</v>
      </c>
      <c r="B51" s="83">
        <v>2020</v>
      </c>
      <c r="C51" s="87">
        <v>33.841294657648398</v>
      </c>
    </row>
    <row r="52" spans="1:3" x14ac:dyDescent="0.25">
      <c r="A52" s="83">
        <v>50</v>
      </c>
      <c r="B52" s="83">
        <v>2020</v>
      </c>
      <c r="C52" s="87">
        <v>24.886000816467835</v>
      </c>
    </row>
    <row r="53" spans="1:3" x14ac:dyDescent="0.25">
      <c r="A53" s="83">
        <v>51</v>
      </c>
      <c r="B53" s="83">
        <v>2020</v>
      </c>
      <c r="C53" s="87">
        <v>34.105428377784975</v>
      </c>
    </row>
    <row r="54" spans="1:3" x14ac:dyDescent="0.25">
      <c r="A54" s="83">
        <v>52</v>
      </c>
      <c r="B54" s="83">
        <v>2020</v>
      </c>
      <c r="C54" s="87">
        <v>30.286502742109214</v>
      </c>
    </row>
    <row r="55" spans="1:3" x14ac:dyDescent="0.25">
      <c r="A55" s="83">
        <v>53</v>
      </c>
      <c r="B55" s="83">
        <v>2020</v>
      </c>
      <c r="C55" s="87">
        <v>29.013761631112423</v>
      </c>
    </row>
    <row r="56" spans="1:3" x14ac:dyDescent="0.25">
      <c r="A56" s="83">
        <v>54</v>
      </c>
      <c r="B56" s="83">
        <v>2020</v>
      </c>
      <c r="C56" s="87">
        <v>31.666349276151177</v>
      </c>
    </row>
    <row r="57" spans="1:3" x14ac:dyDescent="0.25">
      <c r="A57" s="83">
        <v>55</v>
      </c>
      <c r="B57" s="83">
        <v>2020</v>
      </c>
      <c r="C57" s="87">
        <v>26.358083324128721</v>
      </c>
    </row>
    <row r="58" spans="1:3" x14ac:dyDescent="0.25">
      <c r="A58" s="83">
        <v>56</v>
      </c>
      <c r="B58" s="83">
        <v>2020</v>
      </c>
      <c r="C58" s="87">
        <v>16.266265658940892</v>
      </c>
    </row>
    <row r="59" spans="1:3" x14ac:dyDescent="0.25">
      <c r="A59" s="83">
        <v>57</v>
      </c>
      <c r="B59" s="83">
        <v>2020</v>
      </c>
      <c r="C59" s="87">
        <v>41.237445456214417</v>
      </c>
    </row>
    <row r="60" spans="1:3" x14ac:dyDescent="0.25">
      <c r="A60" s="83">
        <v>58</v>
      </c>
      <c r="B60" s="83">
        <v>2020</v>
      </c>
      <c r="C60" s="87">
        <v>13.235320241445352</v>
      </c>
    </row>
    <row r="61" spans="1:3" x14ac:dyDescent="0.25">
      <c r="A61" s="83">
        <v>59</v>
      </c>
      <c r="B61" s="83">
        <v>2020</v>
      </c>
      <c r="C61" s="87">
        <v>25.04371518413198</v>
      </c>
    </row>
    <row r="62" spans="1:3" x14ac:dyDescent="0.25">
      <c r="A62" s="83">
        <v>60</v>
      </c>
      <c r="B62" s="83">
        <v>2021</v>
      </c>
      <c r="C62" s="84">
        <v>25.466096644051184</v>
      </c>
    </row>
    <row r="63" spans="1:3" x14ac:dyDescent="0.25">
      <c r="A63" s="83">
        <v>61</v>
      </c>
      <c r="B63" s="83">
        <v>2021</v>
      </c>
      <c r="C63" s="84">
        <v>23.437651107617086</v>
      </c>
    </row>
    <row r="64" spans="1:3" x14ac:dyDescent="0.25">
      <c r="A64" s="83">
        <v>62</v>
      </c>
      <c r="B64" s="83">
        <v>2021</v>
      </c>
      <c r="C64" s="84">
        <v>25.983295016686281</v>
      </c>
    </row>
    <row r="65" spans="1:3" x14ac:dyDescent="0.25">
      <c r="A65" s="83">
        <v>63</v>
      </c>
      <c r="B65" s="83">
        <v>2021</v>
      </c>
      <c r="C65" s="84">
        <v>24.091963477454449</v>
      </c>
    </row>
    <row r="66" spans="1:3" x14ac:dyDescent="0.25">
      <c r="A66" s="83">
        <v>64</v>
      </c>
      <c r="B66" s="83">
        <v>2021</v>
      </c>
      <c r="C66" s="84">
        <v>18.526367723358106</v>
      </c>
    </row>
    <row r="67" spans="1:3" x14ac:dyDescent="0.25">
      <c r="A67" s="83">
        <v>65</v>
      </c>
      <c r="B67" s="83">
        <v>2021</v>
      </c>
      <c r="C67" s="84">
        <v>32.445742015005926</v>
      </c>
    </row>
    <row r="68" spans="1:3" x14ac:dyDescent="0.25">
      <c r="A68" s="83">
        <v>66</v>
      </c>
      <c r="B68" s="83">
        <v>2021</v>
      </c>
      <c r="C68" s="84">
        <v>35.504544332829816</v>
      </c>
    </row>
    <row r="69" spans="1:3" x14ac:dyDescent="0.25">
      <c r="A69" s="83">
        <v>67</v>
      </c>
      <c r="B69" s="83">
        <v>2021</v>
      </c>
      <c r="C69" s="84">
        <v>28.849205878933649</v>
      </c>
    </row>
    <row r="70" spans="1:3" x14ac:dyDescent="0.25">
      <c r="A70" s="83">
        <v>68</v>
      </c>
      <c r="B70" s="83">
        <v>2021</v>
      </c>
      <c r="C70" s="84">
        <v>35.62570394100738</v>
      </c>
    </row>
    <row r="71" spans="1:3" x14ac:dyDescent="0.25">
      <c r="A71" s="83">
        <v>69</v>
      </c>
      <c r="B71" s="83">
        <v>2021</v>
      </c>
      <c r="C71" s="84">
        <v>19.721657349024252</v>
      </c>
    </row>
    <row r="72" spans="1:3" x14ac:dyDescent="0.25">
      <c r="A72" s="83">
        <v>70</v>
      </c>
      <c r="B72" s="83">
        <v>2021</v>
      </c>
      <c r="C72" s="84">
        <v>22.982137643495932</v>
      </c>
    </row>
    <row r="73" spans="1:3" x14ac:dyDescent="0.25">
      <c r="A73" s="83">
        <v>71</v>
      </c>
      <c r="B73" s="83">
        <v>2021</v>
      </c>
      <c r="C73" s="84">
        <v>36.869645217258878</v>
      </c>
    </row>
    <row r="74" spans="1:3" x14ac:dyDescent="0.25">
      <c r="A74" s="83">
        <v>72</v>
      </c>
      <c r="B74" s="83">
        <v>2021</v>
      </c>
      <c r="C74" s="84">
        <v>26.938170851698558</v>
      </c>
    </row>
    <row r="75" spans="1:3" x14ac:dyDescent="0.25">
      <c r="A75" s="83">
        <v>73</v>
      </c>
      <c r="B75" s="83">
        <v>2021</v>
      </c>
      <c r="C75" s="84">
        <v>29.126877197852135</v>
      </c>
    </row>
    <row r="76" spans="1:3" x14ac:dyDescent="0.25">
      <c r="A76" s="83">
        <v>74</v>
      </c>
      <c r="B76" s="83">
        <v>2021</v>
      </c>
      <c r="C76" s="84">
        <v>25.084101390438892</v>
      </c>
    </row>
    <row r="77" spans="1:3" x14ac:dyDescent="0.25">
      <c r="A77" s="83">
        <v>75</v>
      </c>
      <c r="B77" s="83">
        <v>2021</v>
      </c>
      <c r="C77" s="84">
        <v>29.343380005715026</v>
      </c>
    </row>
    <row r="78" spans="1:3" x14ac:dyDescent="0.25">
      <c r="A78" s="83">
        <v>76</v>
      </c>
      <c r="B78" s="83">
        <v>2021</v>
      </c>
      <c r="C78" s="84">
        <v>28.446068344491962</v>
      </c>
    </row>
    <row r="79" spans="1:3" x14ac:dyDescent="0.25">
      <c r="A79" s="83">
        <v>77</v>
      </c>
      <c r="B79" s="83">
        <v>2021</v>
      </c>
      <c r="C79" s="84">
        <v>22.081610077879063</v>
      </c>
    </row>
    <row r="80" spans="1:3" x14ac:dyDescent="0.25">
      <c r="A80" s="83">
        <v>78</v>
      </c>
      <c r="B80" s="83">
        <v>2021</v>
      </c>
      <c r="C80" s="84">
        <v>27.227822169672518</v>
      </c>
    </row>
    <row r="81" spans="1:3" x14ac:dyDescent="0.25">
      <c r="A81" s="83">
        <v>79</v>
      </c>
      <c r="B81" s="83">
        <v>2021</v>
      </c>
      <c r="C81" s="84">
        <v>23.117577742960581</v>
      </c>
    </row>
    <row r="82" spans="1:3" x14ac:dyDescent="0.25">
      <c r="A82" s="83">
        <v>80</v>
      </c>
      <c r="B82" s="83">
        <v>2021</v>
      </c>
      <c r="C82" s="84">
        <v>26.749066548372095</v>
      </c>
    </row>
    <row r="83" spans="1:3" x14ac:dyDescent="0.25">
      <c r="A83" s="83">
        <v>81</v>
      </c>
      <c r="B83" s="83">
        <v>2021</v>
      </c>
      <c r="C83" s="84">
        <v>28.108366629792346</v>
      </c>
    </row>
    <row r="84" spans="1:3" x14ac:dyDescent="0.25">
      <c r="A84" s="83">
        <v>82</v>
      </c>
      <c r="B84" s="83">
        <v>2021</v>
      </c>
      <c r="C84" s="84">
        <v>34.172551919086224</v>
      </c>
    </row>
    <row r="85" spans="1:3" x14ac:dyDescent="0.25">
      <c r="A85" s="83">
        <v>83</v>
      </c>
      <c r="B85" s="83">
        <v>2021</v>
      </c>
      <c r="C85" s="84">
        <v>22.973174712535279</v>
      </c>
    </row>
    <row r="86" spans="1:3" x14ac:dyDescent="0.25">
      <c r="A86" s="83">
        <v>84</v>
      </c>
      <c r="B86" s="83">
        <v>2021</v>
      </c>
      <c r="C86" s="84">
        <v>25.29032735813179</v>
      </c>
    </row>
    <row r="87" spans="1:3" x14ac:dyDescent="0.25">
      <c r="A87" s="83">
        <v>85</v>
      </c>
      <c r="B87" s="83">
        <v>2021</v>
      </c>
      <c r="C87" s="84">
        <v>21.629718784974841</v>
      </c>
    </row>
    <row r="88" spans="1:3" x14ac:dyDescent="0.25">
      <c r="A88" s="83">
        <v>86</v>
      </c>
      <c r="B88" s="83">
        <v>2021</v>
      </c>
      <c r="C88" s="84">
        <v>21.881503581180212</v>
      </c>
    </row>
    <row r="89" spans="1:3" x14ac:dyDescent="0.25">
      <c r="A89" s="83">
        <v>87</v>
      </c>
      <c r="B89" s="83">
        <v>2021</v>
      </c>
      <c r="C89" s="84">
        <v>27.780437704005891</v>
      </c>
    </row>
    <row r="90" spans="1:3" x14ac:dyDescent="0.25">
      <c r="A90" s="83">
        <v>88</v>
      </c>
      <c r="B90" s="83">
        <v>2021</v>
      </c>
      <c r="C90" s="84">
        <v>31.932597191898264</v>
      </c>
    </row>
    <row r="91" spans="1:3" x14ac:dyDescent="0.25">
      <c r="A91" s="83">
        <v>89</v>
      </c>
      <c r="B91" s="83">
        <v>2022</v>
      </c>
      <c r="C91" s="84">
        <v>18.657552562206195</v>
      </c>
    </row>
    <row r="92" spans="1:3" x14ac:dyDescent="0.25">
      <c r="A92" s="83">
        <v>90</v>
      </c>
      <c r="B92" s="83">
        <v>2022</v>
      </c>
      <c r="C92" s="84">
        <v>29.160138933361324</v>
      </c>
    </row>
    <row r="93" spans="1:3" x14ac:dyDescent="0.25">
      <c r="A93" s="83">
        <v>91</v>
      </c>
      <c r="B93" s="83">
        <v>2022</v>
      </c>
      <c r="C93" s="84">
        <v>18.334848372916863</v>
      </c>
    </row>
    <row r="94" spans="1:3" x14ac:dyDescent="0.25">
      <c r="A94" s="83">
        <v>92</v>
      </c>
      <c r="B94" s="83">
        <v>2022</v>
      </c>
      <c r="C94" s="84">
        <v>23.763583039831246</v>
      </c>
    </row>
    <row r="95" spans="1:3" x14ac:dyDescent="0.25">
      <c r="A95" s="83">
        <v>93</v>
      </c>
      <c r="B95" s="83">
        <v>2022</v>
      </c>
      <c r="C95" s="84">
        <v>28.910146512336489</v>
      </c>
    </row>
    <row r="96" spans="1:3" x14ac:dyDescent="0.25">
      <c r="A96" s="83">
        <v>94</v>
      </c>
      <c r="B96" s="83">
        <v>2022</v>
      </c>
      <c r="C96" s="84">
        <v>18.955330583155568</v>
      </c>
    </row>
    <row r="97" spans="1:3" x14ac:dyDescent="0.25">
      <c r="A97" s="83">
        <v>95</v>
      </c>
      <c r="B97" s="83">
        <v>2022</v>
      </c>
      <c r="C97" s="84">
        <v>17.457584544499042</v>
      </c>
    </row>
    <row r="98" spans="1:3" x14ac:dyDescent="0.25">
      <c r="A98" s="83">
        <v>96</v>
      </c>
      <c r="B98" s="83">
        <v>2022</v>
      </c>
      <c r="C98" s="84">
        <v>33.990248337307605</v>
      </c>
    </row>
    <row r="99" spans="1:3" x14ac:dyDescent="0.25">
      <c r="A99" s="83">
        <v>97</v>
      </c>
      <c r="B99" s="83">
        <v>2022</v>
      </c>
      <c r="C99" s="84">
        <v>30.191654470449947</v>
      </c>
    </row>
    <row r="100" spans="1:3" x14ac:dyDescent="0.25">
      <c r="A100" s="83">
        <v>98</v>
      </c>
      <c r="B100" s="83">
        <v>2022</v>
      </c>
      <c r="C100" s="84">
        <v>24.403543283665527</v>
      </c>
    </row>
    <row r="101" spans="1:3" x14ac:dyDescent="0.25">
      <c r="A101" s="83">
        <v>99</v>
      </c>
      <c r="B101" s="83">
        <v>2022</v>
      </c>
      <c r="C101" s="84">
        <v>31.065907490441198</v>
      </c>
    </row>
    <row r="102" spans="1:3" x14ac:dyDescent="0.25">
      <c r="A102" s="83">
        <v>100</v>
      </c>
      <c r="B102" s="83">
        <v>2022</v>
      </c>
      <c r="C102" s="84">
        <v>33.077363201465921</v>
      </c>
    </row>
    <row r="103" spans="1:3" x14ac:dyDescent="0.25">
      <c r="A103" s="83">
        <v>101</v>
      </c>
      <c r="B103" s="83">
        <v>2022</v>
      </c>
      <c r="C103" s="84">
        <v>39.360738264175509</v>
      </c>
    </row>
    <row r="104" spans="1:3" x14ac:dyDescent="0.25">
      <c r="A104" s="83">
        <v>102</v>
      </c>
      <c r="B104" s="83">
        <v>2022</v>
      </c>
      <c r="C104" s="84">
        <v>20.628065204618743</v>
      </c>
    </row>
    <row r="105" spans="1:3" x14ac:dyDescent="0.25">
      <c r="A105" s="83">
        <v>103</v>
      </c>
      <c r="B105" s="83">
        <v>2022</v>
      </c>
      <c r="C105" s="84">
        <v>30.962653339014217</v>
      </c>
    </row>
    <row r="106" spans="1:3" x14ac:dyDescent="0.25">
      <c r="A106" s="83">
        <v>104</v>
      </c>
      <c r="B106" s="83">
        <v>2022</v>
      </c>
      <c r="C106" s="84">
        <v>21.487374127528795</v>
      </c>
    </row>
    <row r="107" spans="1:3" x14ac:dyDescent="0.25">
      <c r="A107" s="83">
        <v>105</v>
      </c>
      <c r="B107" s="83">
        <v>2022</v>
      </c>
      <c r="C107" s="84">
        <v>21.197609173931777</v>
      </c>
    </row>
    <row r="108" spans="1:3" x14ac:dyDescent="0.25">
      <c r="A108" s="83">
        <v>106</v>
      </c>
      <c r="B108" s="83">
        <v>2022</v>
      </c>
      <c r="C108" s="84">
        <v>22.258183452852187</v>
      </c>
    </row>
    <row r="109" spans="1:3" x14ac:dyDescent="0.25">
      <c r="A109" s="83">
        <v>107</v>
      </c>
      <c r="B109" s="83">
        <v>2022</v>
      </c>
      <c r="C109" s="84">
        <v>18.646501169671033</v>
      </c>
    </row>
    <row r="110" spans="1:3" x14ac:dyDescent="0.25">
      <c r="A110" s="83">
        <v>108</v>
      </c>
      <c r="B110" s="83">
        <v>2022</v>
      </c>
      <c r="C110" s="84">
        <v>17.232715645751369</v>
      </c>
    </row>
    <row r="111" spans="1:3" x14ac:dyDescent="0.25">
      <c r="A111" s="83">
        <v>109</v>
      </c>
      <c r="B111" s="83">
        <v>2022</v>
      </c>
      <c r="C111" s="84">
        <v>18.635445477408631</v>
      </c>
    </row>
    <row r="112" spans="1:3" x14ac:dyDescent="0.25">
      <c r="A112" s="83">
        <v>110</v>
      </c>
      <c r="B112" s="83">
        <v>2022</v>
      </c>
      <c r="C112" s="84">
        <v>23.843764214265427</v>
      </c>
    </row>
    <row r="113" spans="1:3" x14ac:dyDescent="0.25">
      <c r="A113" s="83">
        <v>111</v>
      </c>
      <c r="B113" s="83">
        <v>2022</v>
      </c>
      <c r="C113" s="84">
        <v>24.110736793870714</v>
      </c>
    </row>
    <row r="114" spans="1:3" x14ac:dyDescent="0.25">
      <c r="A114" s="83">
        <v>112</v>
      </c>
      <c r="B114" s="83">
        <v>2018</v>
      </c>
      <c r="C114" s="84">
        <v>34.145318808551608</v>
      </c>
    </row>
    <row r="115" spans="1:3" x14ac:dyDescent="0.25">
      <c r="A115" s="83">
        <v>113</v>
      </c>
      <c r="B115" s="83">
        <v>2018</v>
      </c>
      <c r="C115" s="84">
        <v>39.153250731103789</v>
      </c>
    </row>
    <row r="116" spans="1:3" x14ac:dyDescent="0.25">
      <c r="A116" s="83">
        <v>114</v>
      </c>
      <c r="B116" s="83">
        <v>2018</v>
      </c>
      <c r="C116" s="84">
        <v>36.453584124892295</v>
      </c>
    </row>
    <row r="117" spans="1:3" x14ac:dyDescent="0.25">
      <c r="A117" s="83">
        <v>115</v>
      </c>
      <c r="B117" s="83">
        <v>2018</v>
      </c>
      <c r="C117" s="84">
        <v>30.996858469193711</v>
      </c>
    </row>
    <row r="118" spans="1:3" x14ac:dyDescent="0.25">
      <c r="A118" s="83">
        <v>116</v>
      </c>
      <c r="B118" s="83">
        <v>2018</v>
      </c>
      <c r="C118" s="84">
        <v>28.274471149866748</v>
      </c>
    </row>
    <row r="119" spans="1:3" x14ac:dyDescent="0.25">
      <c r="A119" s="83">
        <v>117</v>
      </c>
      <c r="B119" s="83">
        <v>2019</v>
      </c>
      <c r="C119" s="84">
        <v>28.901765889674831</v>
      </c>
    </row>
    <row r="120" spans="1:3" x14ac:dyDescent="0.25">
      <c r="A120" s="83">
        <v>118</v>
      </c>
      <c r="B120" s="83">
        <v>2019</v>
      </c>
      <c r="C120" s="84">
        <v>76.664180644645938</v>
      </c>
    </row>
    <row r="121" spans="1:3" x14ac:dyDescent="0.25">
      <c r="A121" s="83">
        <v>119</v>
      </c>
      <c r="B121" s="83">
        <v>2019</v>
      </c>
      <c r="C121" s="84">
        <v>41.595230201627878</v>
      </c>
    </row>
    <row r="122" spans="1:3" x14ac:dyDescent="0.25">
      <c r="A122" s="83">
        <v>120</v>
      </c>
      <c r="B122" s="83">
        <v>2019</v>
      </c>
      <c r="C122" s="84">
        <v>25.557906199539126</v>
      </c>
    </row>
    <row r="123" spans="1:3" x14ac:dyDescent="0.25">
      <c r="A123" s="83">
        <v>121</v>
      </c>
      <c r="B123" s="83">
        <v>2019</v>
      </c>
      <c r="C123" s="84">
        <v>25.870753143593106</v>
      </c>
    </row>
    <row r="124" spans="1:3" x14ac:dyDescent="0.25">
      <c r="A124" s="83">
        <v>122</v>
      </c>
      <c r="B124" s="83">
        <v>2020</v>
      </c>
      <c r="C124" s="87">
        <v>30.289608426634871</v>
      </c>
    </row>
    <row r="125" spans="1:3" x14ac:dyDescent="0.25">
      <c r="A125" s="83">
        <v>123</v>
      </c>
      <c r="B125" s="83">
        <v>2020</v>
      </c>
      <c r="C125" s="87">
        <v>29.864735570414918</v>
      </c>
    </row>
    <row r="126" spans="1:3" x14ac:dyDescent="0.25">
      <c r="A126" s="83">
        <v>124</v>
      </c>
      <c r="B126" s="83">
        <v>2020</v>
      </c>
      <c r="C126" s="87">
        <v>37.797975352333722</v>
      </c>
    </row>
    <row r="127" spans="1:3" x14ac:dyDescent="0.25">
      <c r="A127" s="83">
        <v>125</v>
      </c>
      <c r="B127" s="83">
        <v>2020</v>
      </c>
      <c r="C127" s="87">
        <v>39.30184390637389</v>
      </c>
    </row>
    <row r="128" spans="1:3" x14ac:dyDescent="0.25">
      <c r="A128" s="83">
        <v>126</v>
      </c>
      <c r="B128" s="83">
        <v>2021</v>
      </c>
      <c r="C128" s="84">
        <v>44.993673521429187</v>
      </c>
    </row>
    <row r="129" spans="1:3" x14ac:dyDescent="0.25">
      <c r="A129" s="83">
        <v>127</v>
      </c>
      <c r="B129" s="83">
        <v>2021</v>
      </c>
      <c r="C129" s="84">
        <v>41.089910328701826</v>
      </c>
    </row>
    <row r="130" spans="1:3" x14ac:dyDescent="0.25">
      <c r="A130" s="83">
        <v>128</v>
      </c>
      <c r="B130" s="83">
        <v>2021</v>
      </c>
      <c r="C130" s="84">
        <v>37.180648676939725</v>
      </c>
    </row>
    <row r="131" spans="1:3" x14ac:dyDescent="0.25">
      <c r="A131" s="83">
        <v>129</v>
      </c>
      <c r="B131" s="83">
        <v>2021</v>
      </c>
      <c r="C131" s="84">
        <v>34.655605582990241</v>
      </c>
    </row>
    <row r="132" spans="1:3" x14ac:dyDescent="0.25">
      <c r="A132" s="83">
        <v>130</v>
      </c>
      <c r="B132" s="83">
        <v>2021</v>
      </c>
      <c r="C132" s="84">
        <v>34.527309234348316</v>
      </c>
    </row>
    <row r="133" spans="1:3" x14ac:dyDescent="0.25">
      <c r="A133" s="83">
        <v>131</v>
      </c>
      <c r="B133" s="83">
        <v>2021</v>
      </c>
      <c r="C133" s="84">
        <v>34.068493582117824</v>
      </c>
    </row>
    <row r="134" spans="1:3" x14ac:dyDescent="0.25">
      <c r="A134" s="83">
        <v>132</v>
      </c>
      <c r="B134" s="83">
        <v>2021</v>
      </c>
      <c r="C134" s="84">
        <v>28.227324932504693</v>
      </c>
    </row>
    <row r="135" spans="1:3" x14ac:dyDescent="0.25">
      <c r="A135" s="83">
        <v>133</v>
      </c>
      <c r="B135" s="83">
        <v>2021</v>
      </c>
      <c r="C135" s="84">
        <v>29.588002423835437</v>
      </c>
    </row>
    <row r="136" spans="1:3" x14ac:dyDescent="0.25">
      <c r="A136" s="83">
        <v>134</v>
      </c>
      <c r="B136" s="83">
        <v>2022</v>
      </c>
      <c r="C136" s="84">
        <v>22.822686487404063</v>
      </c>
    </row>
    <row r="137" spans="1:3" x14ac:dyDescent="0.25">
      <c r="A137" s="83">
        <v>135</v>
      </c>
      <c r="B137" s="83">
        <v>2022</v>
      </c>
      <c r="C137" s="84">
        <v>33.255490757098599</v>
      </c>
    </row>
    <row r="138" spans="1:3" x14ac:dyDescent="0.25">
      <c r="A138" s="83">
        <v>136</v>
      </c>
      <c r="B138" s="83">
        <v>2022</v>
      </c>
      <c r="C138" s="84">
        <v>20.529348597227283</v>
      </c>
    </row>
    <row r="139" spans="1:3" x14ac:dyDescent="0.25">
      <c r="A139" s="83">
        <v>137</v>
      </c>
      <c r="B139" s="83">
        <v>2022</v>
      </c>
      <c r="C139" s="84">
        <v>19.547689740624179</v>
      </c>
    </row>
    <row r="140" spans="1:3" x14ac:dyDescent="0.25">
      <c r="A140" s="83">
        <v>138</v>
      </c>
      <c r="B140" s="83">
        <v>2022</v>
      </c>
      <c r="C140" s="84">
        <v>26.818760533641417</v>
      </c>
    </row>
    <row r="141" spans="1:3" x14ac:dyDescent="0.25">
      <c r="A141" s="83">
        <v>139</v>
      </c>
      <c r="B141" s="83">
        <v>2018</v>
      </c>
      <c r="C141" s="84">
        <v>23.414101985766038</v>
      </c>
    </row>
    <row r="142" spans="1:3" x14ac:dyDescent="0.25">
      <c r="A142" s="83">
        <v>140</v>
      </c>
      <c r="B142" s="83">
        <v>2018</v>
      </c>
      <c r="C142" s="84">
        <v>26.140847491074986</v>
      </c>
    </row>
    <row r="143" spans="1:3" x14ac:dyDescent="0.25">
      <c r="A143" s="83">
        <v>141</v>
      </c>
      <c r="B143" s="83">
        <v>2018</v>
      </c>
      <c r="C143" s="84">
        <v>30.215420665040682</v>
      </c>
    </row>
    <row r="144" spans="1:3" x14ac:dyDescent="0.25">
      <c r="A144" s="83">
        <v>142</v>
      </c>
      <c r="B144" s="83">
        <v>2019</v>
      </c>
      <c r="C144" s="84">
        <v>30.484158860880299</v>
      </c>
    </row>
    <row r="145" spans="1:3" x14ac:dyDescent="0.25">
      <c r="A145" s="83">
        <v>143</v>
      </c>
      <c r="B145" s="83">
        <v>2019</v>
      </c>
      <c r="C145" s="84">
        <v>20.478338711665508</v>
      </c>
    </row>
    <row r="146" spans="1:3" x14ac:dyDescent="0.25">
      <c r="A146" s="83">
        <v>144</v>
      </c>
      <c r="B146" s="83">
        <v>2019</v>
      </c>
      <c r="C146" s="84">
        <v>30.890493143587662</v>
      </c>
    </row>
    <row r="147" spans="1:3" x14ac:dyDescent="0.25">
      <c r="A147" s="83">
        <v>145</v>
      </c>
      <c r="B147" s="83">
        <v>2020</v>
      </c>
      <c r="C147" s="87">
        <v>26.009835055458868</v>
      </c>
    </row>
    <row r="148" spans="1:3" x14ac:dyDescent="0.25">
      <c r="A148" s="83">
        <v>146</v>
      </c>
      <c r="B148" s="83">
        <v>2020</v>
      </c>
      <c r="C148" s="87">
        <v>19.837538027267414</v>
      </c>
    </row>
    <row r="149" spans="1:3" x14ac:dyDescent="0.25">
      <c r="A149" s="83">
        <v>147</v>
      </c>
      <c r="B149" s="83">
        <v>2020</v>
      </c>
      <c r="C149" s="87">
        <v>15.839072305179457</v>
      </c>
    </row>
    <row r="150" spans="1:3" x14ac:dyDescent="0.25">
      <c r="A150" s="83">
        <v>148</v>
      </c>
      <c r="B150" s="83">
        <v>2021</v>
      </c>
      <c r="C150" s="84">
        <v>29.641168461721549</v>
      </c>
    </row>
    <row r="151" spans="1:3" x14ac:dyDescent="0.25">
      <c r="A151" s="83">
        <v>149</v>
      </c>
      <c r="B151" s="83">
        <v>2021</v>
      </c>
      <c r="C151" s="84">
        <v>22.356624635496033</v>
      </c>
    </row>
    <row r="152" spans="1:3" x14ac:dyDescent="0.25">
      <c r="A152" s="83">
        <v>150</v>
      </c>
      <c r="B152" s="83">
        <v>2021</v>
      </c>
      <c r="C152" s="84">
        <v>37.482711856063467</v>
      </c>
    </row>
    <row r="153" spans="1:3" x14ac:dyDescent="0.25">
      <c r="A153" s="83">
        <v>151</v>
      </c>
      <c r="B153" s="83">
        <v>2021</v>
      </c>
      <c r="C153" s="84">
        <v>30.513368805591387</v>
      </c>
    </row>
    <row r="154" spans="1:3" x14ac:dyDescent="0.25">
      <c r="A154" s="83">
        <v>152</v>
      </c>
      <c r="B154" s="83">
        <v>2022</v>
      </c>
      <c r="C154" s="84">
        <v>22.543953017224123</v>
      </c>
    </row>
    <row r="155" spans="1:3" x14ac:dyDescent="0.25">
      <c r="A155" s="83">
        <v>153</v>
      </c>
      <c r="B155" s="83">
        <v>2022</v>
      </c>
      <c r="C155" s="84">
        <v>31.142188771050968</v>
      </c>
    </row>
    <row r="156" spans="1:3" x14ac:dyDescent="0.25">
      <c r="A156" s="83">
        <v>154</v>
      </c>
      <c r="B156" s="83">
        <v>2022</v>
      </c>
      <c r="C156" s="84">
        <v>38.76963124117151</v>
      </c>
    </row>
    <row r="157" spans="1:3" x14ac:dyDescent="0.25">
      <c r="A157" s="83">
        <v>155</v>
      </c>
      <c r="B157" s="83">
        <v>2018</v>
      </c>
      <c r="C157" s="84">
        <v>29.499622854276485</v>
      </c>
    </row>
    <row r="158" spans="1:3" x14ac:dyDescent="0.25">
      <c r="A158" s="83">
        <v>156</v>
      </c>
      <c r="B158" s="83">
        <v>2018</v>
      </c>
      <c r="C158" s="84">
        <v>42.097140655764193</v>
      </c>
    </row>
    <row r="159" spans="1:3" x14ac:dyDescent="0.25">
      <c r="A159" s="83">
        <v>157</v>
      </c>
      <c r="B159" s="83">
        <v>2018</v>
      </c>
      <c r="C159" s="84">
        <v>38.911122914078227</v>
      </c>
    </row>
    <row r="160" spans="1:3" x14ac:dyDescent="0.25">
      <c r="A160" s="83">
        <v>158</v>
      </c>
      <c r="B160" s="83">
        <v>2018</v>
      </c>
      <c r="C160" s="84">
        <v>38.697372301612667</v>
      </c>
    </row>
    <row r="161" spans="1:3" x14ac:dyDescent="0.25">
      <c r="A161" s="83">
        <v>159</v>
      </c>
      <c r="B161" s="83">
        <v>2018</v>
      </c>
      <c r="C161" s="84">
        <v>44.572123072229147</v>
      </c>
    </row>
    <row r="162" spans="1:3" x14ac:dyDescent="0.25">
      <c r="A162" s="83">
        <v>160</v>
      </c>
      <c r="B162" s="83">
        <v>2018</v>
      </c>
      <c r="C162" s="84">
        <v>44.750326258971469</v>
      </c>
    </row>
    <row r="163" spans="1:3" x14ac:dyDescent="0.25">
      <c r="A163" s="83">
        <v>161</v>
      </c>
      <c r="B163" s="83">
        <v>2018</v>
      </c>
      <c r="C163" s="84">
        <v>53.60681382589091</v>
      </c>
    </row>
    <row r="164" spans="1:3" x14ac:dyDescent="0.25">
      <c r="A164" s="83">
        <v>162</v>
      </c>
      <c r="B164" s="83">
        <v>2018</v>
      </c>
      <c r="C164" s="84">
        <v>58.463206193771839</v>
      </c>
    </row>
    <row r="165" spans="1:3" x14ac:dyDescent="0.25">
      <c r="A165" s="83">
        <v>163</v>
      </c>
      <c r="B165" s="83">
        <v>2018</v>
      </c>
      <c r="C165" s="84">
        <v>47.052596054394755</v>
      </c>
    </row>
    <row r="166" spans="1:3" x14ac:dyDescent="0.25">
      <c r="A166" s="83">
        <v>164</v>
      </c>
      <c r="B166" s="83">
        <v>2018</v>
      </c>
      <c r="C166" s="84">
        <v>35.967564019693278</v>
      </c>
    </row>
    <row r="167" spans="1:3" x14ac:dyDescent="0.25">
      <c r="A167" s="83">
        <v>165</v>
      </c>
      <c r="B167" s="83">
        <v>2018</v>
      </c>
      <c r="C167" s="84">
        <v>35.627755520961131</v>
      </c>
    </row>
    <row r="168" spans="1:3" x14ac:dyDescent="0.25">
      <c r="A168" s="83">
        <v>166</v>
      </c>
      <c r="B168" s="83">
        <v>2018</v>
      </c>
      <c r="C168" s="84">
        <v>32.956972173775881</v>
      </c>
    </row>
    <row r="169" spans="1:3" x14ac:dyDescent="0.25">
      <c r="A169" s="83">
        <v>167</v>
      </c>
      <c r="B169" s="83">
        <v>2018</v>
      </c>
      <c r="C169" s="84">
        <v>30.891921012699513</v>
      </c>
    </row>
    <row r="170" spans="1:3" x14ac:dyDescent="0.25">
      <c r="A170" s="83">
        <v>168</v>
      </c>
      <c r="B170" s="83">
        <v>2018</v>
      </c>
      <c r="C170" s="84">
        <v>30.67151940595835</v>
      </c>
    </row>
    <row r="171" spans="1:3" x14ac:dyDescent="0.25">
      <c r="A171" s="83">
        <v>169</v>
      </c>
      <c r="B171" s="83">
        <v>2018</v>
      </c>
      <c r="C171" s="84">
        <v>25.640513439445748</v>
      </c>
    </row>
    <row r="172" spans="1:3" x14ac:dyDescent="0.25">
      <c r="A172" s="83">
        <v>170</v>
      </c>
      <c r="B172" s="83">
        <v>2018</v>
      </c>
      <c r="C172" s="84">
        <v>28.075355719144646</v>
      </c>
    </row>
    <row r="173" spans="1:3" x14ac:dyDescent="0.25">
      <c r="A173" s="83">
        <v>171</v>
      </c>
      <c r="B173" s="83">
        <v>2018</v>
      </c>
      <c r="C173" s="84">
        <v>31.881367850759389</v>
      </c>
    </row>
    <row r="174" spans="1:3" x14ac:dyDescent="0.25">
      <c r="A174" s="83">
        <v>172</v>
      </c>
      <c r="B174" s="83">
        <v>2018</v>
      </c>
      <c r="C174" s="84">
        <v>34.309636725715642</v>
      </c>
    </row>
    <row r="175" spans="1:3" x14ac:dyDescent="0.25">
      <c r="A175" s="83">
        <v>173</v>
      </c>
      <c r="B175" s="83">
        <v>2018</v>
      </c>
      <c r="C175" s="84">
        <v>39.553142406971915</v>
      </c>
    </row>
    <row r="176" spans="1:3" x14ac:dyDescent="0.25">
      <c r="A176" s="83">
        <v>174</v>
      </c>
      <c r="B176" s="83">
        <v>2018</v>
      </c>
      <c r="C176" s="84">
        <v>47.311895533899197</v>
      </c>
    </row>
    <row r="177" spans="1:3" x14ac:dyDescent="0.25">
      <c r="A177" s="83">
        <v>175</v>
      </c>
      <c r="B177" s="83">
        <v>2019</v>
      </c>
      <c r="C177" s="84">
        <v>28.595152687646618</v>
      </c>
    </row>
    <row r="178" spans="1:3" x14ac:dyDescent="0.25">
      <c r="A178" s="83">
        <v>176</v>
      </c>
      <c r="B178" s="83">
        <v>2019</v>
      </c>
      <c r="C178" s="84">
        <v>31.330533734021046</v>
      </c>
    </row>
    <row r="179" spans="1:3" x14ac:dyDescent="0.25">
      <c r="A179" s="83">
        <v>177</v>
      </c>
      <c r="B179" s="83">
        <v>2019</v>
      </c>
      <c r="C179" s="84">
        <v>32.762379516073622</v>
      </c>
    </row>
    <row r="180" spans="1:3" x14ac:dyDescent="0.25">
      <c r="A180" s="83">
        <v>178</v>
      </c>
      <c r="B180" s="83">
        <v>2019</v>
      </c>
      <c r="C180" s="84">
        <v>33.675829686423754</v>
      </c>
    </row>
    <row r="181" spans="1:3" x14ac:dyDescent="0.25">
      <c r="A181" s="83">
        <v>179</v>
      </c>
      <c r="B181" s="83">
        <v>2019</v>
      </c>
      <c r="C181" s="84">
        <v>30.261539529857806</v>
      </c>
    </row>
    <row r="182" spans="1:3" x14ac:dyDescent="0.25">
      <c r="A182" s="83">
        <v>180</v>
      </c>
      <c r="B182" s="83">
        <v>2019</v>
      </c>
      <c r="C182" s="84">
        <v>31.525265629541686</v>
      </c>
    </row>
    <row r="183" spans="1:3" x14ac:dyDescent="0.25">
      <c r="A183" s="83">
        <v>181</v>
      </c>
      <c r="B183" s="83">
        <v>2019</v>
      </c>
      <c r="C183" s="84">
        <v>31.773353773546074</v>
      </c>
    </row>
    <row r="184" spans="1:3" x14ac:dyDescent="0.25">
      <c r="A184" s="83">
        <v>182</v>
      </c>
      <c r="B184" s="83">
        <v>2019</v>
      </c>
      <c r="C184" s="84">
        <v>30.720210666501043</v>
      </c>
    </row>
    <row r="185" spans="1:3" x14ac:dyDescent="0.25">
      <c r="A185" s="83">
        <v>183</v>
      </c>
      <c r="B185" s="83">
        <v>2019</v>
      </c>
      <c r="C185" s="84">
        <v>29.890471425146039</v>
      </c>
    </row>
    <row r="186" spans="1:3" x14ac:dyDescent="0.25">
      <c r="A186" s="83">
        <v>184</v>
      </c>
      <c r="B186" s="83">
        <v>2019</v>
      </c>
      <c r="C186" s="84">
        <v>34.352906169826959</v>
      </c>
    </row>
    <row r="187" spans="1:3" x14ac:dyDescent="0.25">
      <c r="A187" s="83">
        <v>185</v>
      </c>
      <c r="B187" s="83">
        <v>2020</v>
      </c>
      <c r="C187" s="87">
        <v>26.79112185237247</v>
      </c>
    </row>
    <row r="188" spans="1:3" x14ac:dyDescent="0.25">
      <c r="A188" s="83">
        <v>186</v>
      </c>
      <c r="B188" s="83">
        <v>2020</v>
      </c>
      <c r="C188" s="87">
        <v>31.67942431644931</v>
      </c>
    </row>
    <row r="189" spans="1:3" x14ac:dyDescent="0.25">
      <c r="A189" s="83">
        <v>187</v>
      </c>
      <c r="B189" s="83">
        <v>2020</v>
      </c>
      <c r="C189" s="87">
        <v>29.535149734440438</v>
      </c>
    </row>
    <row r="190" spans="1:3" x14ac:dyDescent="0.25">
      <c r="A190" s="83">
        <v>188</v>
      </c>
      <c r="B190" s="83">
        <v>2020</v>
      </c>
      <c r="C190" s="87">
        <v>30.912706273737086</v>
      </c>
    </row>
    <row r="191" spans="1:3" x14ac:dyDescent="0.25">
      <c r="A191" s="83">
        <v>189</v>
      </c>
      <c r="B191" s="83">
        <v>2020</v>
      </c>
      <c r="C191" s="87">
        <v>29.27329840070918</v>
      </c>
    </row>
    <row r="192" spans="1:3" x14ac:dyDescent="0.25">
      <c r="A192" s="83">
        <v>190</v>
      </c>
      <c r="B192" s="83">
        <v>2021</v>
      </c>
      <c r="C192" s="84">
        <v>48.524668741248114</v>
      </c>
    </row>
    <row r="193" spans="1:3" x14ac:dyDescent="0.25">
      <c r="A193" s="83">
        <v>191</v>
      </c>
      <c r="B193" s="83">
        <v>2021</v>
      </c>
      <c r="C193" s="84">
        <v>45.481609700154294</v>
      </c>
    </row>
    <row r="194" spans="1:3" x14ac:dyDescent="0.25">
      <c r="A194" s="83">
        <v>192</v>
      </c>
      <c r="B194" s="83">
        <v>2021</v>
      </c>
      <c r="C194" s="84">
        <v>41.155754701356123</v>
      </c>
    </row>
    <row r="195" spans="1:3" x14ac:dyDescent="0.25">
      <c r="A195" s="83">
        <v>193</v>
      </c>
      <c r="B195" s="83">
        <v>2021</v>
      </c>
      <c r="C195" s="84">
        <v>38.332797415165523</v>
      </c>
    </row>
    <row r="196" spans="1:3" x14ac:dyDescent="0.25">
      <c r="A196" s="83">
        <v>194</v>
      </c>
      <c r="B196" s="83">
        <v>2021</v>
      </c>
      <c r="C196" s="84">
        <v>35.804334551291959</v>
      </c>
    </row>
    <row r="197" spans="1:3" x14ac:dyDescent="0.25">
      <c r="A197" s="83">
        <v>195</v>
      </c>
      <c r="B197" s="83">
        <v>2021</v>
      </c>
      <c r="C197" s="84">
        <v>30.996239351102265</v>
      </c>
    </row>
    <row r="198" spans="1:3" x14ac:dyDescent="0.25">
      <c r="A198" s="83">
        <v>196</v>
      </c>
      <c r="B198" s="83">
        <v>2021</v>
      </c>
      <c r="C198" s="84">
        <v>37.378985750617957</v>
      </c>
    </row>
    <row r="199" spans="1:3" x14ac:dyDescent="0.25">
      <c r="A199" s="83">
        <v>197</v>
      </c>
      <c r="B199" s="83">
        <v>2022</v>
      </c>
      <c r="C199" s="84">
        <v>34.418203561385155</v>
      </c>
    </row>
    <row r="200" spans="1:3" x14ac:dyDescent="0.25">
      <c r="A200" s="83">
        <v>198</v>
      </c>
      <c r="B200" s="83">
        <v>2022</v>
      </c>
      <c r="C200" s="84">
        <v>39.565835619300501</v>
      </c>
    </row>
    <row r="201" spans="1:3" x14ac:dyDescent="0.25">
      <c r="A201" s="83">
        <v>199</v>
      </c>
      <c r="B201" s="83">
        <v>2022</v>
      </c>
      <c r="C201" s="84">
        <v>32.100471754913031</v>
      </c>
    </row>
    <row r="202" spans="1:3" x14ac:dyDescent="0.25">
      <c r="A202" s="83">
        <v>200</v>
      </c>
      <c r="B202" s="83">
        <v>2022</v>
      </c>
      <c r="C202" s="84">
        <v>31.466274412957304</v>
      </c>
    </row>
    <row r="203" spans="1:3" x14ac:dyDescent="0.25">
      <c r="A203" s="83">
        <v>201</v>
      </c>
      <c r="B203" s="83">
        <v>2022</v>
      </c>
      <c r="C203" s="84">
        <v>38.218845841405376</v>
      </c>
    </row>
    <row r="204" spans="1:3" x14ac:dyDescent="0.25">
      <c r="A204" s="83">
        <v>202</v>
      </c>
      <c r="B204" s="83">
        <v>2022</v>
      </c>
      <c r="C204" s="84">
        <v>42.736695666921726</v>
      </c>
    </row>
    <row r="205" spans="1:3" x14ac:dyDescent="0.25">
      <c r="A205" s="83">
        <v>203</v>
      </c>
      <c r="B205" s="83">
        <v>2018</v>
      </c>
      <c r="C205" s="84">
        <v>37.310629499064135</v>
      </c>
    </row>
    <row r="206" spans="1:3" x14ac:dyDescent="0.25">
      <c r="A206" s="83">
        <v>204</v>
      </c>
      <c r="B206" s="83">
        <v>2018</v>
      </c>
      <c r="C206" s="84">
        <v>31.320730261710828</v>
      </c>
    </row>
    <row r="207" spans="1:3" x14ac:dyDescent="0.25">
      <c r="A207" s="83">
        <v>205</v>
      </c>
      <c r="B207" s="83">
        <v>2018</v>
      </c>
      <c r="C207" s="84">
        <v>28.239343115339377</v>
      </c>
    </row>
    <row r="208" spans="1:3" x14ac:dyDescent="0.25">
      <c r="A208" s="83">
        <v>206</v>
      </c>
      <c r="B208" s="83">
        <v>2018</v>
      </c>
      <c r="C208" s="84">
        <v>29.082001665057984</v>
      </c>
    </row>
    <row r="209" spans="1:3" x14ac:dyDescent="0.25">
      <c r="A209" s="83">
        <v>207</v>
      </c>
      <c r="B209" s="83">
        <v>2018</v>
      </c>
      <c r="C209" s="84">
        <v>37.260225269927602</v>
      </c>
    </row>
    <row r="210" spans="1:3" x14ac:dyDescent="0.25">
      <c r="A210" s="83">
        <v>208</v>
      </c>
      <c r="B210" s="83">
        <v>2018</v>
      </c>
      <c r="C210" s="84">
        <v>33.949701997860245</v>
      </c>
    </row>
    <row r="211" spans="1:3" x14ac:dyDescent="0.25">
      <c r="A211" s="83">
        <v>209</v>
      </c>
      <c r="B211" s="83">
        <v>2018</v>
      </c>
      <c r="C211" s="84">
        <v>31.251656894732111</v>
      </c>
    </row>
    <row r="212" spans="1:3" x14ac:dyDescent="0.25">
      <c r="A212" s="83">
        <v>210</v>
      </c>
      <c r="B212" s="83">
        <v>2018</v>
      </c>
      <c r="C212" s="84">
        <v>27.506055058357383</v>
      </c>
    </row>
    <row r="213" spans="1:3" x14ac:dyDescent="0.25">
      <c r="A213" s="83">
        <v>211</v>
      </c>
      <c r="B213" s="83">
        <v>2018</v>
      </c>
      <c r="C213" s="84">
        <v>33.056811684970747</v>
      </c>
    </row>
    <row r="214" spans="1:3" x14ac:dyDescent="0.25">
      <c r="A214" s="83">
        <v>212</v>
      </c>
      <c r="B214" s="83">
        <v>2018</v>
      </c>
      <c r="C214" s="84">
        <v>35.09760706234141</v>
      </c>
    </row>
    <row r="215" spans="1:3" x14ac:dyDescent="0.25">
      <c r="A215" s="83">
        <v>213</v>
      </c>
      <c r="B215" s="83">
        <v>2018</v>
      </c>
      <c r="C215" s="84">
        <v>25.681009350534815</v>
      </c>
    </row>
    <row r="216" spans="1:3" x14ac:dyDescent="0.25">
      <c r="A216" s="83">
        <v>214</v>
      </c>
      <c r="B216" s="83">
        <v>2018</v>
      </c>
      <c r="C216" s="84">
        <v>25.375175717267943</v>
      </c>
    </row>
    <row r="217" spans="1:3" x14ac:dyDescent="0.25">
      <c r="A217" s="83">
        <v>215</v>
      </c>
      <c r="B217" s="83">
        <v>2018</v>
      </c>
      <c r="C217" s="84">
        <v>23.665423089036068</v>
      </c>
    </row>
    <row r="218" spans="1:3" x14ac:dyDescent="0.25">
      <c r="A218" s="83">
        <v>216</v>
      </c>
      <c r="B218" s="83">
        <v>2018</v>
      </c>
      <c r="C218" s="84">
        <v>32.652353931196295</v>
      </c>
    </row>
    <row r="219" spans="1:3" x14ac:dyDescent="0.25">
      <c r="A219" s="83">
        <v>217</v>
      </c>
      <c r="B219" s="83">
        <v>2018</v>
      </c>
      <c r="C219" s="84">
        <v>23.466658800680761</v>
      </c>
    </row>
    <row r="220" spans="1:3" x14ac:dyDescent="0.25">
      <c r="A220" s="83">
        <v>218</v>
      </c>
      <c r="B220" s="83">
        <v>2018</v>
      </c>
      <c r="C220" s="84">
        <v>22.125942989625187</v>
      </c>
    </row>
    <row r="221" spans="1:3" x14ac:dyDescent="0.25">
      <c r="A221" s="83">
        <v>219</v>
      </c>
      <c r="B221" s="83">
        <v>2018</v>
      </c>
      <c r="C221" s="84">
        <v>39.65955661651283</v>
      </c>
    </row>
    <row r="222" spans="1:3" x14ac:dyDescent="0.25">
      <c r="A222" s="83">
        <v>220</v>
      </c>
      <c r="B222" s="83">
        <v>2019</v>
      </c>
      <c r="C222" s="84">
        <v>30.592348583662989</v>
      </c>
    </row>
    <row r="223" spans="1:3" x14ac:dyDescent="0.25">
      <c r="A223" s="83">
        <v>221</v>
      </c>
      <c r="B223" s="83">
        <v>2019</v>
      </c>
      <c r="C223" s="84">
        <v>27.913863601587288</v>
      </c>
    </row>
    <row r="224" spans="1:3" x14ac:dyDescent="0.25">
      <c r="A224" s="83">
        <v>222</v>
      </c>
      <c r="B224" s="83">
        <v>2019</v>
      </c>
      <c r="C224" s="84">
        <v>37.791912305135334</v>
      </c>
    </row>
    <row r="225" spans="1:3" x14ac:dyDescent="0.25">
      <c r="A225" s="83">
        <v>223</v>
      </c>
      <c r="B225" s="83">
        <v>2019</v>
      </c>
      <c r="C225" s="84">
        <v>30.154775201648903</v>
      </c>
    </row>
    <row r="226" spans="1:3" x14ac:dyDescent="0.25">
      <c r="A226" s="83">
        <v>224</v>
      </c>
      <c r="B226" s="83">
        <v>2019</v>
      </c>
      <c r="C226" s="84">
        <v>27.302933027586043</v>
      </c>
    </row>
    <row r="227" spans="1:3" x14ac:dyDescent="0.25">
      <c r="A227" s="83">
        <v>225</v>
      </c>
      <c r="B227" s="83">
        <v>2019</v>
      </c>
      <c r="C227" s="84">
        <v>28.666062661944423</v>
      </c>
    </row>
    <row r="228" spans="1:3" x14ac:dyDescent="0.25">
      <c r="A228" s="83">
        <v>226</v>
      </c>
      <c r="B228" s="83">
        <v>2019</v>
      </c>
      <c r="C228" s="84">
        <v>23.76901222230844</v>
      </c>
    </row>
    <row r="229" spans="1:3" x14ac:dyDescent="0.25">
      <c r="A229" s="83">
        <v>227</v>
      </c>
      <c r="B229" s="83">
        <v>2019</v>
      </c>
      <c r="C229" s="84">
        <v>23.960132683587648</v>
      </c>
    </row>
    <row r="230" spans="1:3" x14ac:dyDescent="0.25">
      <c r="A230" s="83">
        <v>228</v>
      </c>
      <c r="B230" s="83">
        <v>2019</v>
      </c>
      <c r="C230" s="84">
        <v>23.193756811677723</v>
      </c>
    </row>
    <row r="231" spans="1:3" x14ac:dyDescent="0.25">
      <c r="A231" s="83">
        <v>229</v>
      </c>
      <c r="B231" s="83">
        <v>2019</v>
      </c>
      <c r="C231" s="84">
        <v>27.909293098143472</v>
      </c>
    </row>
    <row r="232" spans="1:3" x14ac:dyDescent="0.25">
      <c r="A232" s="83">
        <v>230</v>
      </c>
      <c r="B232" s="83">
        <v>2019</v>
      </c>
      <c r="C232" s="84">
        <v>25.626498676247287</v>
      </c>
    </row>
    <row r="233" spans="1:3" x14ac:dyDescent="0.25">
      <c r="A233" s="83">
        <v>231</v>
      </c>
      <c r="B233" s="83">
        <v>2019</v>
      </c>
      <c r="C233" s="84">
        <v>23.43107908883168</v>
      </c>
    </row>
    <row r="234" spans="1:3" x14ac:dyDescent="0.25">
      <c r="A234" s="83">
        <v>232</v>
      </c>
      <c r="B234" s="83">
        <v>2019</v>
      </c>
      <c r="C234" s="84">
        <v>24.552212319454448</v>
      </c>
    </row>
    <row r="235" spans="1:3" x14ac:dyDescent="0.25">
      <c r="A235" s="83">
        <v>233</v>
      </c>
      <c r="B235" s="83">
        <v>2020</v>
      </c>
      <c r="C235" s="87">
        <v>38.500540266344515</v>
      </c>
    </row>
    <row r="236" spans="1:3" x14ac:dyDescent="0.25">
      <c r="A236" s="83">
        <v>234</v>
      </c>
      <c r="B236" s="83">
        <v>2020</v>
      </c>
      <c r="C236" s="87">
        <v>30.881046786375123</v>
      </c>
    </row>
    <row r="237" spans="1:3" x14ac:dyDescent="0.25">
      <c r="A237" s="83">
        <v>235</v>
      </c>
      <c r="B237" s="83">
        <v>2020</v>
      </c>
      <c r="C237" s="87">
        <v>28.810240031683538</v>
      </c>
    </row>
    <row r="238" spans="1:3" x14ac:dyDescent="0.25">
      <c r="A238" s="83">
        <v>236</v>
      </c>
      <c r="B238" s="83">
        <v>2020</v>
      </c>
      <c r="C238" s="87">
        <v>30.804532063338755</v>
      </c>
    </row>
    <row r="239" spans="1:3" x14ac:dyDescent="0.25">
      <c r="A239" s="83">
        <v>237</v>
      </c>
      <c r="B239" s="83">
        <v>2020</v>
      </c>
      <c r="C239" s="87">
        <v>37.649956755717184</v>
      </c>
    </row>
    <row r="240" spans="1:3" x14ac:dyDescent="0.25">
      <c r="A240" s="83">
        <v>238</v>
      </c>
      <c r="B240" s="83">
        <v>2020</v>
      </c>
      <c r="C240" s="87">
        <v>28.697413211715816</v>
      </c>
    </row>
    <row r="241" spans="1:3" x14ac:dyDescent="0.25">
      <c r="A241" s="83">
        <v>239</v>
      </c>
      <c r="B241" s="83">
        <v>2020</v>
      </c>
      <c r="C241" s="87">
        <v>32.843475876519392</v>
      </c>
    </row>
    <row r="242" spans="1:3" x14ac:dyDescent="0.25">
      <c r="A242" s="83">
        <v>240</v>
      </c>
      <c r="B242" s="83">
        <v>2020</v>
      </c>
      <c r="C242" s="87">
        <v>31.660643961880716</v>
      </c>
    </row>
    <row r="243" spans="1:3" x14ac:dyDescent="0.25">
      <c r="A243" s="83">
        <v>241</v>
      </c>
      <c r="B243" s="83">
        <v>2021</v>
      </c>
      <c r="C243" s="84">
        <v>28.586327292211109</v>
      </c>
    </row>
    <row r="244" spans="1:3" x14ac:dyDescent="0.25">
      <c r="A244" s="83">
        <v>242</v>
      </c>
      <c r="B244" s="83">
        <v>2021</v>
      </c>
      <c r="C244" s="84">
        <v>49.1027191090702</v>
      </c>
    </row>
    <row r="245" spans="1:3" x14ac:dyDescent="0.25">
      <c r="A245" s="83">
        <v>243</v>
      </c>
      <c r="B245" s="83">
        <v>2021</v>
      </c>
      <c r="C245" s="84">
        <v>36.69886501369065</v>
      </c>
    </row>
    <row r="246" spans="1:3" x14ac:dyDescent="0.25">
      <c r="A246" s="83">
        <v>244</v>
      </c>
      <c r="B246" s="83">
        <v>2021</v>
      </c>
      <c r="C246" s="84">
        <v>34.184792902388971</v>
      </c>
    </row>
    <row r="247" spans="1:3" x14ac:dyDescent="0.25">
      <c r="A247" s="83">
        <v>245</v>
      </c>
      <c r="B247" s="83">
        <v>2021</v>
      </c>
      <c r="C247" s="84">
        <v>39.250229103042955</v>
      </c>
    </row>
    <row r="248" spans="1:3" x14ac:dyDescent="0.25">
      <c r="A248" s="83">
        <v>246</v>
      </c>
      <c r="B248" s="83">
        <v>2021</v>
      </c>
      <c r="C248" s="84">
        <v>39.844055430248886</v>
      </c>
    </row>
    <row r="249" spans="1:3" x14ac:dyDescent="0.25">
      <c r="A249" s="83">
        <v>247</v>
      </c>
      <c r="B249" s="83">
        <v>2021</v>
      </c>
      <c r="C249" s="84">
        <v>37.789264022035013</v>
      </c>
    </row>
    <row r="250" spans="1:3" x14ac:dyDescent="0.25">
      <c r="A250" s="83">
        <v>248</v>
      </c>
      <c r="B250" s="83">
        <v>2021</v>
      </c>
      <c r="C250" s="84">
        <v>32.916343006281735</v>
      </c>
    </row>
    <row r="251" spans="1:3" x14ac:dyDescent="0.25">
      <c r="A251" s="83">
        <v>249</v>
      </c>
      <c r="B251" s="83">
        <v>2021</v>
      </c>
      <c r="C251" s="84">
        <v>25.012565218385888</v>
      </c>
    </row>
    <row r="252" spans="1:3" x14ac:dyDescent="0.25">
      <c r="A252" s="83">
        <v>250</v>
      </c>
      <c r="B252" s="83">
        <v>2021</v>
      </c>
      <c r="C252" s="84">
        <v>35.344602597455271</v>
      </c>
    </row>
    <row r="253" spans="1:3" x14ac:dyDescent="0.25">
      <c r="A253" s="83">
        <v>251</v>
      </c>
      <c r="B253" s="83">
        <v>2021</v>
      </c>
      <c r="C253" s="84">
        <v>27.48583158998801</v>
      </c>
    </row>
    <row r="254" spans="1:3" x14ac:dyDescent="0.25">
      <c r="A254" s="83">
        <v>252</v>
      </c>
      <c r="B254" s="83">
        <v>2021</v>
      </c>
      <c r="C254" s="84">
        <v>32.51973298897942</v>
      </c>
    </row>
    <row r="255" spans="1:3" x14ac:dyDescent="0.25">
      <c r="A255" s="83">
        <v>253</v>
      </c>
      <c r="B255" s="83">
        <v>2021</v>
      </c>
      <c r="C255" s="84">
        <v>35.374718599430942</v>
      </c>
    </row>
    <row r="256" spans="1:3" x14ac:dyDescent="0.25">
      <c r="A256" s="83">
        <v>254</v>
      </c>
      <c r="B256" s="83">
        <v>2021</v>
      </c>
      <c r="C256" s="84">
        <v>31.315462831920662</v>
      </c>
    </row>
    <row r="257" spans="1:3" x14ac:dyDescent="0.25">
      <c r="A257" s="83">
        <v>255</v>
      </c>
      <c r="B257" s="83">
        <v>2021</v>
      </c>
      <c r="C257" s="84">
        <v>33.451541826402</v>
      </c>
    </row>
    <row r="258" spans="1:3" x14ac:dyDescent="0.25">
      <c r="A258" s="83">
        <v>256</v>
      </c>
      <c r="B258" s="83">
        <v>2021</v>
      </c>
      <c r="C258" s="84">
        <v>36.883594919075257</v>
      </c>
    </row>
    <row r="259" spans="1:3" x14ac:dyDescent="0.25">
      <c r="A259" s="83">
        <v>257</v>
      </c>
      <c r="B259" s="83">
        <v>2021</v>
      </c>
      <c r="C259" s="84">
        <v>32.673163310671946</v>
      </c>
    </row>
    <row r="260" spans="1:3" x14ac:dyDescent="0.25">
      <c r="A260" s="83">
        <v>258</v>
      </c>
      <c r="B260" s="83">
        <v>2022</v>
      </c>
      <c r="C260" s="84">
        <v>30.030722798436315</v>
      </c>
    </row>
    <row r="261" spans="1:3" x14ac:dyDescent="0.25">
      <c r="A261" s="83">
        <v>259</v>
      </c>
      <c r="B261" s="83">
        <v>2022</v>
      </c>
      <c r="C261" s="84">
        <v>52.82652612170768</v>
      </c>
    </row>
    <row r="262" spans="1:3" x14ac:dyDescent="0.25">
      <c r="A262" s="83">
        <v>260</v>
      </c>
      <c r="B262" s="83">
        <v>2022</v>
      </c>
      <c r="C262" s="84">
        <v>22.512994366497551</v>
      </c>
    </row>
    <row r="263" spans="1:3" x14ac:dyDescent="0.25">
      <c r="A263" s="83">
        <v>261</v>
      </c>
      <c r="B263" s="83">
        <v>2022</v>
      </c>
      <c r="C263" s="84">
        <v>30.601408736663814</v>
      </c>
    </row>
    <row r="264" spans="1:3" x14ac:dyDescent="0.25">
      <c r="A264" s="83">
        <v>262</v>
      </c>
      <c r="B264" s="83">
        <v>2022</v>
      </c>
      <c r="C264" s="84">
        <v>24.542534041823082</v>
      </c>
    </row>
    <row r="265" spans="1:3" x14ac:dyDescent="0.25">
      <c r="A265" s="83">
        <v>263</v>
      </c>
      <c r="B265" s="83">
        <v>2022</v>
      </c>
      <c r="C265" s="84">
        <v>23.99335438667347</v>
      </c>
    </row>
    <row r="266" spans="1:3" x14ac:dyDescent="0.25">
      <c r="A266" s="83">
        <v>264</v>
      </c>
      <c r="B266" s="83">
        <v>2022</v>
      </c>
      <c r="C266" s="84">
        <v>30.780671609204088</v>
      </c>
    </row>
    <row r="267" spans="1:3" x14ac:dyDescent="0.25">
      <c r="A267" s="83">
        <v>265</v>
      </c>
      <c r="B267" s="83">
        <v>2022</v>
      </c>
      <c r="C267" s="84">
        <v>20.258294021887568</v>
      </c>
    </row>
    <row r="268" spans="1:3" x14ac:dyDescent="0.25">
      <c r="A268" s="83">
        <v>266</v>
      </c>
      <c r="B268" s="83">
        <v>2022</v>
      </c>
      <c r="C268" s="84">
        <v>24.25331756212988</v>
      </c>
    </row>
    <row r="269" spans="1:3" x14ac:dyDescent="0.25">
      <c r="A269" s="83">
        <v>267</v>
      </c>
      <c r="B269" s="83">
        <v>2022</v>
      </c>
      <c r="C269" s="84">
        <v>31.094207258022649</v>
      </c>
    </row>
    <row r="270" spans="1:3" x14ac:dyDescent="0.25">
      <c r="A270" s="83">
        <v>268</v>
      </c>
      <c r="B270" s="83">
        <v>2022</v>
      </c>
      <c r="C270" s="84">
        <v>20.086014577325187</v>
      </c>
    </row>
    <row r="271" spans="1:3" x14ac:dyDescent="0.25">
      <c r="A271" s="83">
        <v>269</v>
      </c>
      <c r="B271" s="83">
        <v>2022</v>
      </c>
      <c r="C271" s="84">
        <v>33.372807416524374</v>
      </c>
    </row>
    <row r="272" spans="1:3" x14ac:dyDescent="0.25">
      <c r="A272" s="83">
        <v>270</v>
      </c>
      <c r="B272" s="83">
        <v>2022</v>
      </c>
      <c r="C272" s="84">
        <v>26.492216647804547</v>
      </c>
    </row>
    <row r="273" spans="1:3" x14ac:dyDescent="0.25">
      <c r="A273" s="83">
        <v>271</v>
      </c>
      <c r="B273" s="83">
        <v>2022</v>
      </c>
      <c r="C273" s="84">
        <v>41.882285244095343</v>
      </c>
    </row>
    <row r="274" spans="1:3" x14ac:dyDescent="0.25">
      <c r="A274" s="83">
        <v>272</v>
      </c>
      <c r="B274" s="83">
        <v>2022</v>
      </c>
      <c r="C274" s="84">
        <v>28.47032841784506</v>
      </c>
    </row>
    <row r="275" spans="1:3" x14ac:dyDescent="0.25">
      <c r="A275" s="83">
        <v>273</v>
      </c>
      <c r="B275" s="83">
        <v>2018</v>
      </c>
      <c r="C275" s="84">
        <v>34.039868356283897</v>
      </c>
    </row>
    <row r="276" spans="1:3" x14ac:dyDescent="0.25">
      <c r="A276" s="83">
        <v>274</v>
      </c>
      <c r="B276" s="83">
        <v>2018</v>
      </c>
      <c r="C276" s="84">
        <v>28.031258611448486</v>
      </c>
    </row>
    <row r="277" spans="1:3" x14ac:dyDescent="0.25">
      <c r="A277" s="83">
        <v>275</v>
      </c>
      <c r="B277" s="83">
        <v>2018</v>
      </c>
      <c r="C277" s="84">
        <v>35.75410146000587</v>
      </c>
    </row>
    <row r="278" spans="1:3" x14ac:dyDescent="0.25">
      <c r="A278" s="83">
        <v>276</v>
      </c>
      <c r="B278" s="83">
        <v>2018</v>
      </c>
      <c r="C278" s="84">
        <v>42.153735298229051</v>
      </c>
    </row>
    <row r="279" spans="1:3" x14ac:dyDescent="0.25">
      <c r="A279" s="83">
        <v>277</v>
      </c>
      <c r="B279" s="83">
        <v>2018</v>
      </c>
      <c r="C279" s="84">
        <v>41.261865849832951</v>
      </c>
    </row>
    <row r="280" spans="1:3" x14ac:dyDescent="0.25">
      <c r="A280" s="83">
        <v>278</v>
      </c>
      <c r="B280" s="83">
        <v>2018</v>
      </c>
      <c r="C280" s="84">
        <v>26.571943148956684</v>
      </c>
    </row>
    <row r="281" spans="1:3" x14ac:dyDescent="0.25">
      <c r="A281" s="83">
        <v>279</v>
      </c>
      <c r="B281" s="83">
        <v>2018</v>
      </c>
      <c r="C281" s="84">
        <v>28.347323448321646</v>
      </c>
    </row>
    <row r="282" spans="1:3" x14ac:dyDescent="0.25">
      <c r="A282" s="83">
        <v>280</v>
      </c>
      <c r="B282" s="83">
        <v>2018</v>
      </c>
      <c r="C282" s="84">
        <v>24.563854348997975</v>
      </c>
    </row>
    <row r="283" spans="1:3" x14ac:dyDescent="0.25">
      <c r="A283" s="83">
        <v>281</v>
      </c>
      <c r="B283" s="83">
        <v>2018</v>
      </c>
      <c r="C283" s="84">
        <v>24.628309434287672</v>
      </c>
    </row>
    <row r="284" spans="1:3" x14ac:dyDescent="0.25">
      <c r="A284" s="83">
        <v>282</v>
      </c>
      <c r="B284" s="83">
        <v>2018</v>
      </c>
      <c r="C284" s="84">
        <v>35.723956433282986</v>
      </c>
    </row>
    <row r="285" spans="1:3" x14ac:dyDescent="0.25">
      <c r="A285" s="83">
        <v>283</v>
      </c>
      <c r="B285" s="83">
        <v>2018</v>
      </c>
      <c r="C285" s="84">
        <v>33.060773665210498</v>
      </c>
    </row>
    <row r="286" spans="1:3" x14ac:dyDescent="0.25">
      <c r="A286" s="83">
        <v>284</v>
      </c>
      <c r="B286" s="83">
        <v>2018</v>
      </c>
      <c r="C286" s="84">
        <v>27.908386589145117</v>
      </c>
    </row>
    <row r="287" spans="1:3" x14ac:dyDescent="0.25">
      <c r="A287" s="83">
        <v>285</v>
      </c>
      <c r="B287" s="83">
        <v>2018</v>
      </c>
      <c r="C287" s="84">
        <v>27.586982264062783</v>
      </c>
    </row>
    <row r="288" spans="1:3" x14ac:dyDescent="0.25">
      <c r="A288" s="83">
        <v>286</v>
      </c>
      <c r="B288" s="83">
        <v>2018</v>
      </c>
      <c r="C288" s="84">
        <v>29.762222258009515</v>
      </c>
    </row>
    <row r="289" spans="1:3" x14ac:dyDescent="0.25">
      <c r="A289" s="83">
        <v>287</v>
      </c>
      <c r="B289" s="83">
        <v>2018</v>
      </c>
      <c r="C289" s="84">
        <v>30.020647057440016</v>
      </c>
    </row>
    <row r="290" spans="1:3" x14ac:dyDescent="0.25">
      <c r="A290" s="83">
        <v>288</v>
      </c>
      <c r="B290" s="83">
        <v>2018</v>
      </c>
      <c r="C290" s="84">
        <v>29.794652337275238</v>
      </c>
    </row>
    <row r="291" spans="1:3" x14ac:dyDescent="0.25">
      <c r="A291" s="83">
        <v>289</v>
      </c>
      <c r="B291" s="83">
        <v>2018</v>
      </c>
      <c r="C291" s="84">
        <v>31.320864226806748</v>
      </c>
    </row>
    <row r="292" spans="1:3" x14ac:dyDescent="0.25">
      <c r="A292" s="83">
        <v>290</v>
      </c>
      <c r="B292" s="83">
        <v>2019</v>
      </c>
      <c r="C292" s="84">
        <v>31.542479738009746</v>
      </c>
    </row>
    <row r="293" spans="1:3" x14ac:dyDescent="0.25">
      <c r="A293" s="83">
        <v>291</v>
      </c>
      <c r="B293" s="83">
        <v>2019</v>
      </c>
      <c r="C293" s="84">
        <v>34.066022841423155</v>
      </c>
    </row>
    <row r="294" spans="1:3" x14ac:dyDescent="0.25">
      <c r="A294" s="83">
        <v>292</v>
      </c>
      <c r="B294" s="83">
        <v>2019</v>
      </c>
      <c r="C294" s="84">
        <v>22.936543424047706</v>
      </c>
    </row>
    <row r="295" spans="1:3" x14ac:dyDescent="0.25">
      <c r="A295" s="83">
        <v>293</v>
      </c>
      <c r="B295" s="83">
        <v>2019</v>
      </c>
      <c r="C295" s="84">
        <v>18.16458566161387</v>
      </c>
    </row>
    <row r="296" spans="1:3" x14ac:dyDescent="0.25">
      <c r="A296" s="83">
        <v>294</v>
      </c>
      <c r="B296" s="83">
        <v>2019</v>
      </c>
      <c r="C296" s="84">
        <v>33.206918134872232</v>
      </c>
    </row>
    <row r="297" spans="1:3" x14ac:dyDescent="0.25">
      <c r="A297" s="83">
        <v>295</v>
      </c>
      <c r="B297" s="83">
        <v>2019</v>
      </c>
      <c r="C297" s="84">
        <v>49.323850783523731</v>
      </c>
    </row>
    <row r="298" spans="1:3" x14ac:dyDescent="0.25">
      <c r="A298" s="83">
        <v>296</v>
      </c>
      <c r="B298" s="83">
        <v>2019</v>
      </c>
      <c r="C298" s="84">
        <v>45.3686475570155</v>
      </c>
    </row>
    <row r="299" spans="1:3" x14ac:dyDescent="0.25">
      <c r="A299" s="83">
        <v>297</v>
      </c>
      <c r="B299" s="83">
        <v>2019</v>
      </c>
      <c r="C299" s="84">
        <v>20.75962164672536</v>
      </c>
    </row>
    <row r="300" spans="1:3" x14ac:dyDescent="0.25">
      <c r="A300" s="83">
        <v>298</v>
      </c>
      <c r="B300" s="83">
        <v>2019</v>
      </c>
      <c r="C300" s="84">
        <v>24.716074152288446</v>
      </c>
    </row>
    <row r="301" spans="1:3" x14ac:dyDescent="0.25">
      <c r="A301" s="83">
        <v>299</v>
      </c>
      <c r="B301" s="83">
        <v>2019</v>
      </c>
      <c r="C301" s="84">
        <v>24.013857375892634</v>
      </c>
    </row>
    <row r="302" spans="1:3" x14ac:dyDescent="0.25">
      <c r="A302" s="83">
        <v>300</v>
      </c>
      <c r="B302" s="83">
        <v>2019</v>
      </c>
      <c r="C302" s="84">
        <v>31.646071203475834</v>
      </c>
    </row>
    <row r="303" spans="1:3" x14ac:dyDescent="0.25">
      <c r="A303" s="83">
        <v>301</v>
      </c>
      <c r="B303" s="83">
        <v>2019</v>
      </c>
      <c r="C303" s="84">
        <v>28.748418221290262</v>
      </c>
    </row>
    <row r="304" spans="1:3" x14ac:dyDescent="0.25">
      <c r="A304" s="83">
        <v>302</v>
      </c>
      <c r="B304" s="83">
        <v>2019</v>
      </c>
      <c r="C304" s="84">
        <v>18.036949118607176</v>
      </c>
    </row>
    <row r="305" spans="1:3" x14ac:dyDescent="0.25">
      <c r="A305" s="83">
        <v>303</v>
      </c>
      <c r="B305" s="83">
        <v>2019</v>
      </c>
      <c r="C305" s="84">
        <v>21.019168282847552</v>
      </c>
    </row>
    <row r="306" spans="1:3" x14ac:dyDescent="0.25">
      <c r="A306" s="83">
        <v>304</v>
      </c>
      <c r="B306" s="83">
        <v>2019</v>
      </c>
      <c r="C306" s="84">
        <v>21.721286192954505</v>
      </c>
    </row>
    <row r="307" spans="1:3" x14ac:dyDescent="0.25">
      <c r="A307" s="83">
        <v>305</v>
      </c>
      <c r="B307" s="83">
        <v>2019</v>
      </c>
      <c r="C307" s="84">
        <v>18.29948037487155</v>
      </c>
    </row>
    <row r="308" spans="1:3" x14ac:dyDescent="0.25">
      <c r="A308" s="83">
        <v>306</v>
      </c>
      <c r="B308" s="83">
        <v>2019</v>
      </c>
      <c r="C308" s="84">
        <v>23.664636095801509</v>
      </c>
    </row>
    <row r="309" spans="1:3" x14ac:dyDescent="0.25">
      <c r="A309" s="83">
        <v>307</v>
      </c>
      <c r="B309" s="83">
        <v>2019</v>
      </c>
      <c r="C309" s="84">
        <v>20.784756735756247</v>
      </c>
    </row>
    <row r="310" spans="1:3" x14ac:dyDescent="0.25">
      <c r="A310" s="83">
        <v>308</v>
      </c>
      <c r="B310" s="83">
        <v>2019</v>
      </c>
      <c r="C310" s="84">
        <v>24.611075197260554</v>
      </c>
    </row>
    <row r="311" spans="1:3" x14ac:dyDescent="0.25">
      <c r="A311" s="83">
        <v>309</v>
      </c>
      <c r="B311" s="83">
        <v>2019</v>
      </c>
      <c r="C311" s="84">
        <v>26.653647529231087</v>
      </c>
    </row>
    <row r="312" spans="1:3" x14ac:dyDescent="0.25">
      <c r="A312" s="83">
        <v>310</v>
      </c>
      <c r="B312" s="83">
        <v>2019</v>
      </c>
      <c r="C312" s="84">
        <v>22.781356777151281</v>
      </c>
    </row>
    <row r="313" spans="1:3" x14ac:dyDescent="0.25">
      <c r="A313" s="83">
        <v>311</v>
      </c>
      <c r="B313" s="83">
        <v>2019</v>
      </c>
      <c r="C313" s="84">
        <v>23.337890162048048</v>
      </c>
    </row>
    <row r="314" spans="1:3" x14ac:dyDescent="0.25">
      <c r="A314" s="83">
        <v>312</v>
      </c>
      <c r="B314" s="83">
        <v>2020</v>
      </c>
      <c r="C314" s="87">
        <v>22.391700975127165</v>
      </c>
    </row>
    <row r="315" spans="1:3" x14ac:dyDescent="0.25">
      <c r="A315" s="83">
        <v>313</v>
      </c>
      <c r="B315" s="83">
        <v>2020</v>
      </c>
      <c r="C315" s="87">
        <v>32.797689470693541</v>
      </c>
    </row>
    <row r="316" spans="1:3" x14ac:dyDescent="0.25">
      <c r="A316" s="83">
        <v>314</v>
      </c>
      <c r="B316" s="83">
        <v>2020</v>
      </c>
      <c r="C316" s="87">
        <v>25.484463395434076</v>
      </c>
    </row>
    <row r="317" spans="1:3" x14ac:dyDescent="0.25">
      <c r="A317" s="83">
        <v>315</v>
      </c>
      <c r="B317" s="83">
        <v>2020</v>
      </c>
      <c r="C317" s="87">
        <v>18.561473569303363</v>
      </c>
    </row>
    <row r="318" spans="1:3" x14ac:dyDescent="0.25">
      <c r="A318" s="83">
        <v>316</v>
      </c>
      <c r="B318" s="83">
        <v>2020</v>
      </c>
      <c r="C318" s="87">
        <v>40.918702276516711</v>
      </c>
    </row>
    <row r="319" spans="1:3" x14ac:dyDescent="0.25">
      <c r="A319" s="83">
        <v>317</v>
      </c>
      <c r="B319" s="83">
        <v>2020</v>
      </c>
      <c r="C319" s="87">
        <v>84.849355028740149</v>
      </c>
    </row>
    <row r="320" spans="1:3" x14ac:dyDescent="0.25">
      <c r="A320" s="83">
        <v>318</v>
      </c>
      <c r="B320" s="83">
        <v>2020</v>
      </c>
      <c r="C320" s="87">
        <v>28.516218200836448</v>
      </c>
    </row>
    <row r="321" spans="1:3" x14ac:dyDescent="0.25">
      <c r="A321" s="83">
        <v>319</v>
      </c>
      <c r="B321" s="83">
        <v>2020</v>
      </c>
      <c r="C321" s="87">
        <v>32.695704578602701</v>
      </c>
    </row>
    <row r="322" spans="1:3" x14ac:dyDescent="0.25">
      <c r="A322" s="83">
        <v>320</v>
      </c>
      <c r="B322" s="83">
        <v>2020</v>
      </c>
      <c r="C322" s="87">
        <v>24.423807680972281</v>
      </c>
    </row>
    <row r="323" spans="1:3" x14ac:dyDescent="0.25">
      <c r="A323" s="83">
        <v>321</v>
      </c>
      <c r="B323" s="83">
        <v>2020</v>
      </c>
      <c r="C323" s="87">
        <v>26.021775522606216</v>
      </c>
    </row>
    <row r="324" spans="1:3" x14ac:dyDescent="0.25">
      <c r="A324" s="83">
        <v>322</v>
      </c>
      <c r="B324" s="83">
        <v>2020</v>
      </c>
      <c r="C324" s="87">
        <v>22.624669162567827</v>
      </c>
    </row>
    <row r="325" spans="1:3" x14ac:dyDescent="0.25">
      <c r="A325" s="83">
        <v>323</v>
      </c>
      <c r="B325" s="83">
        <v>2020</v>
      </c>
      <c r="C325" s="87">
        <v>28.779249740619807</v>
      </c>
    </row>
    <row r="326" spans="1:3" x14ac:dyDescent="0.25">
      <c r="A326" s="83">
        <v>324</v>
      </c>
      <c r="B326" s="83">
        <v>2020</v>
      </c>
      <c r="C326" s="87">
        <v>24.561166025790577</v>
      </c>
    </row>
    <row r="327" spans="1:3" x14ac:dyDescent="0.25">
      <c r="A327" s="83">
        <v>325</v>
      </c>
      <c r="B327" s="83">
        <v>2021</v>
      </c>
      <c r="C327" s="84">
        <v>30.245453268416366</v>
      </c>
    </row>
    <row r="328" spans="1:3" x14ac:dyDescent="0.25">
      <c r="A328" s="83">
        <v>326</v>
      </c>
      <c r="B328" s="83">
        <v>2021</v>
      </c>
      <c r="C328" s="84">
        <v>28.665227977098144</v>
      </c>
    </row>
    <row r="329" spans="1:3" x14ac:dyDescent="0.25">
      <c r="A329" s="83">
        <v>327</v>
      </c>
      <c r="B329" s="83">
        <v>2021</v>
      </c>
      <c r="C329" s="84">
        <v>26.985900475941914</v>
      </c>
    </row>
    <row r="330" spans="1:3" x14ac:dyDescent="0.25">
      <c r="A330" s="83">
        <v>328</v>
      </c>
      <c r="B330" s="83">
        <v>2021</v>
      </c>
      <c r="C330" s="84">
        <v>29.203650700242697</v>
      </c>
    </row>
    <row r="331" spans="1:3" x14ac:dyDescent="0.25">
      <c r="A331" s="83">
        <v>329</v>
      </c>
      <c r="B331" s="83">
        <v>2021</v>
      </c>
      <c r="C331" s="84">
        <v>27.821466475958459</v>
      </c>
    </row>
    <row r="332" spans="1:3" x14ac:dyDescent="0.25">
      <c r="A332" s="83">
        <v>330</v>
      </c>
      <c r="B332" s="83">
        <v>2021</v>
      </c>
      <c r="C332" s="84">
        <v>38.056618868926151</v>
      </c>
    </row>
    <row r="333" spans="1:3" x14ac:dyDescent="0.25">
      <c r="A333" s="83">
        <v>331</v>
      </c>
      <c r="B333" s="83">
        <v>2021</v>
      </c>
      <c r="C333" s="84">
        <v>29.422854978427626</v>
      </c>
    </row>
    <row r="334" spans="1:3" x14ac:dyDescent="0.25">
      <c r="A334" s="83">
        <v>332</v>
      </c>
      <c r="B334" s="83">
        <v>2021</v>
      </c>
      <c r="C334" s="84">
        <v>33.422817247493711</v>
      </c>
    </row>
    <row r="335" spans="1:3" x14ac:dyDescent="0.25">
      <c r="A335" s="83">
        <v>333</v>
      </c>
      <c r="B335" s="83">
        <v>2021</v>
      </c>
      <c r="C335" s="84">
        <v>22.737395881970961</v>
      </c>
    </row>
    <row r="336" spans="1:3" x14ac:dyDescent="0.25">
      <c r="A336" s="83">
        <v>334</v>
      </c>
      <c r="B336" s="83">
        <v>2021</v>
      </c>
      <c r="C336" s="84">
        <v>41.392916277004495</v>
      </c>
    </row>
    <row r="337" spans="1:3" x14ac:dyDescent="0.25">
      <c r="A337" s="83">
        <v>335</v>
      </c>
      <c r="B337" s="83">
        <v>2021</v>
      </c>
      <c r="C337" s="84">
        <v>46.762623703444476</v>
      </c>
    </row>
    <row r="338" spans="1:3" x14ac:dyDescent="0.25">
      <c r="A338" s="83">
        <v>336</v>
      </c>
      <c r="B338" s="83">
        <v>2021</v>
      </c>
      <c r="C338" s="84">
        <v>31.354440104877053</v>
      </c>
    </row>
    <row r="339" spans="1:3" x14ac:dyDescent="0.25">
      <c r="A339" s="83">
        <v>337</v>
      </c>
      <c r="B339" s="83">
        <v>2021</v>
      </c>
      <c r="C339" s="84">
        <v>20.547361674890997</v>
      </c>
    </row>
    <row r="340" spans="1:3" x14ac:dyDescent="0.25">
      <c r="A340" s="83">
        <v>338</v>
      </c>
      <c r="B340" s="83">
        <v>2021</v>
      </c>
      <c r="C340" s="84">
        <v>20.308369021354299</v>
      </c>
    </row>
    <row r="341" spans="1:3" x14ac:dyDescent="0.25">
      <c r="A341" s="83">
        <v>339</v>
      </c>
      <c r="B341" s="83">
        <v>2021</v>
      </c>
      <c r="C341" s="84">
        <v>29.524443401355448</v>
      </c>
    </row>
    <row r="342" spans="1:3" x14ac:dyDescent="0.25">
      <c r="A342" s="83">
        <v>340</v>
      </c>
      <c r="B342" s="83">
        <v>2021</v>
      </c>
      <c r="C342" s="84">
        <v>35.577665234782494</v>
      </c>
    </row>
    <row r="343" spans="1:3" x14ac:dyDescent="0.25">
      <c r="A343" s="83">
        <v>341</v>
      </c>
      <c r="B343" s="83">
        <v>2021</v>
      </c>
      <c r="C343" s="84">
        <v>26.798632972692904</v>
      </c>
    </row>
    <row r="344" spans="1:3" x14ac:dyDescent="0.25">
      <c r="A344" s="83">
        <v>342</v>
      </c>
      <c r="B344" s="83">
        <v>2021</v>
      </c>
      <c r="C344" s="84">
        <v>28.575501832153719</v>
      </c>
    </row>
    <row r="345" spans="1:3" x14ac:dyDescent="0.25">
      <c r="A345" s="83">
        <v>343</v>
      </c>
      <c r="B345" s="83">
        <v>2021</v>
      </c>
      <c r="C345" s="84">
        <v>29.131974913370343</v>
      </c>
    </row>
    <row r="346" spans="1:3" x14ac:dyDescent="0.25">
      <c r="A346" s="83">
        <v>344</v>
      </c>
      <c r="B346" s="83">
        <v>2022</v>
      </c>
      <c r="C346" s="84">
        <v>26.902869779257855</v>
      </c>
    </row>
    <row r="347" spans="1:3" x14ac:dyDescent="0.25">
      <c r="A347" s="83">
        <v>345</v>
      </c>
      <c r="B347" s="83">
        <v>2022</v>
      </c>
      <c r="C347" s="84">
        <v>24.009109375318648</v>
      </c>
    </row>
    <row r="348" spans="1:3" x14ac:dyDescent="0.25">
      <c r="A348" s="83">
        <v>346</v>
      </c>
      <c r="B348" s="83">
        <v>2022</v>
      </c>
      <c r="C348" s="84">
        <v>34.404392518784626</v>
      </c>
    </row>
    <row r="349" spans="1:3" x14ac:dyDescent="0.25">
      <c r="A349" s="83">
        <v>347</v>
      </c>
      <c r="B349" s="83">
        <v>2022</v>
      </c>
      <c r="C349" s="84">
        <v>29.956510364212626</v>
      </c>
    </row>
    <row r="350" spans="1:3" x14ac:dyDescent="0.25">
      <c r="A350" s="83">
        <v>348</v>
      </c>
      <c r="B350" s="83">
        <v>2022</v>
      </c>
      <c r="C350" s="84">
        <v>23.305306587432298</v>
      </c>
    </row>
    <row r="351" spans="1:3" x14ac:dyDescent="0.25">
      <c r="A351" s="83">
        <v>349</v>
      </c>
      <c r="B351" s="83">
        <v>2022</v>
      </c>
      <c r="C351" s="84">
        <v>23.87375781394887</v>
      </c>
    </row>
    <row r="352" spans="1:3" x14ac:dyDescent="0.25">
      <c r="A352" s="83">
        <v>350</v>
      </c>
      <c r="B352" s="83">
        <v>2022</v>
      </c>
      <c r="C352" s="84">
        <v>28.9151840003546</v>
      </c>
    </row>
    <row r="353" spans="1:3" x14ac:dyDescent="0.25">
      <c r="A353" s="83">
        <v>351</v>
      </c>
      <c r="B353" s="83">
        <v>2022</v>
      </c>
      <c r="C353" s="84">
        <v>47.189973634015324</v>
      </c>
    </row>
    <row r="354" spans="1:3" x14ac:dyDescent="0.25">
      <c r="A354" s="83">
        <v>352</v>
      </c>
      <c r="B354" s="83">
        <v>2022</v>
      </c>
      <c r="C354" s="84">
        <v>31.26740732783194</v>
      </c>
    </row>
    <row r="355" spans="1:3" x14ac:dyDescent="0.25">
      <c r="A355" s="83">
        <v>353</v>
      </c>
      <c r="B355" s="83">
        <v>2022</v>
      </c>
      <c r="C355" s="84">
        <v>31.748785693129705</v>
      </c>
    </row>
    <row r="356" spans="1:3" x14ac:dyDescent="0.25">
      <c r="A356" s="83">
        <v>354</v>
      </c>
      <c r="B356" s="83">
        <v>2022</v>
      </c>
      <c r="C356" s="84">
        <v>24.931129815271476</v>
      </c>
    </row>
    <row r="357" spans="1:3" x14ac:dyDescent="0.25">
      <c r="A357" s="83">
        <v>355</v>
      </c>
      <c r="B357" s="83">
        <v>2022</v>
      </c>
      <c r="C357" s="84">
        <v>28.608009314535614</v>
      </c>
    </row>
    <row r="358" spans="1:3" x14ac:dyDescent="0.25">
      <c r="A358" s="83">
        <v>356</v>
      </c>
      <c r="B358" s="83">
        <v>2022</v>
      </c>
      <c r="C358" s="84">
        <v>25.640082893090195</v>
      </c>
    </row>
    <row r="359" spans="1:3" x14ac:dyDescent="0.25">
      <c r="A359" s="83">
        <v>357</v>
      </c>
      <c r="B359" s="83">
        <v>2022</v>
      </c>
      <c r="C359" s="84">
        <v>19.370286606055608</v>
      </c>
    </row>
    <row r="360" spans="1:3" x14ac:dyDescent="0.25">
      <c r="A360" s="83">
        <v>358</v>
      </c>
      <c r="B360" s="83">
        <v>2022</v>
      </c>
      <c r="C360" s="84">
        <v>21.711980683402267</v>
      </c>
    </row>
    <row r="361" spans="1:3" x14ac:dyDescent="0.25">
      <c r="A361" s="83">
        <v>359</v>
      </c>
      <c r="B361" s="83">
        <v>2018</v>
      </c>
      <c r="C361" s="84">
        <v>28.937999891736336</v>
      </c>
    </row>
    <row r="362" spans="1:3" x14ac:dyDescent="0.25">
      <c r="A362" s="83">
        <v>360</v>
      </c>
      <c r="B362" s="83">
        <v>2018</v>
      </c>
      <c r="C362" s="84">
        <v>33.52601245142661</v>
      </c>
    </row>
    <row r="363" spans="1:3" x14ac:dyDescent="0.25">
      <c r="A363" s="83">
        <v>361</v>
      </c>
      <c r="B363" s="83">
        <v>2018</v>
      </c>
      <c r="C363" s="84">
        <v>33.454491519739591</v>
      </c>
    </row>
    <row r="364" spans="1:3" x14ac:dyDescent="0.25">
      <c r="A364" s="83">
        <v>362</v>
      </c>
      <c r="B364" s="83">
        <v>2018</v>
      </c>
      <c r="C364" s="84">
        <v>29.140992386235052</v>
      </c>
    </row>
    <row r="365" spans="1:3" x14ac:dyDescent="0.25">
      <c r="A365" s="83">
        <v>363</v>
      </c>
      <c r="B365" s="83">
        <v>2018</v>
      </c>
      <c r="C365" s="84">
        <v>26.802567747872377</v>
      </c>
    </row>
    <row r="366" spans="1:3" x14ac:dyDescent="0.25">
      <c r="A366" s="83">
        <v>364</v>
      </c>
      <c r="B366" s="83">
        <v>2018</v>
      </c>
      <c r="C366" s="84">
        <v>23.329841047304171</v>
      </c>
    </row>
    <row r="367" spans="1:3" x14ac:dyDescent="0.25">
      <c r="A367" s="83">
        <v>365</v>
      </c>
      <c r="B367" s="83">
        <v>2018</v>
      </c>
      <c r="C367" s="84">
        <v>28.69465770817115</v>
      </c>
    </row>
    <row r="368" spans="1:3" x14ac:dyDescent="0.25">
      <c r="A368" s="83">
        <v>366</v>
      </c>
      <c r="B368" s="83">
        <v>2018</v>
      </c>
      <c r="C368" s="84">
        <v>38.404974569339871</v>
      </c>
    </row>
    <row r="369" spans="1:3" x14ac:dyDescent="0.25">
      <c r="A369" s="83">
        <v>367</v>
      </c>
      <c r="B369" s="83">
        <v>2018</v>
      </c>
      <c r="C369" s="84">
        <v>28.516791539780606</v>
      </c>
    </row>
    <row r="370" spans="1:3" x14ac:dyDescent="0.25">
      <c r="A370" s="83">
        <v>368</v>
      </c>
      <c r="B370" s="83">
        <v>2018</v>
      </c>
      <c r="C370" s="84">
        <v>22.941158106106428</v>
      </c>
    </row>
    <row r="371" spans="1:3" x14ac:dyDescent="0.25">
      <c r="A371" s="83">
        <v>369</v>
      </c>
      <c r="B371" s="83">
        <v>2018</v>
      </c>
      <c r="C371" s="84">
        <v>17.72707604701192</v>
      </c>
    </row>
    <row r="372" spans="1:3" x14ac:dyDescent="0.25">
      <c r="A372" s="83">
        <v>370</v>
      </c>
      <c r="B372" s="83">
        <v>2018</v>
      </c>
      <c r="C372" s="84">
        <v>27.241843370658188</v>
      </c>
    </row>
    <row r="373" spans="1:3" x14ac:dyDescent="0.25">
      <c r="A373" s="83">
        <v>371</v>
      </c>
      <c r="B373" s="83">
        <v>2018</v>
      </c>
      <c r="C373" s="84">
        <v>38.18871639409744</v>
      </c>
    </row>
    <row r="374" spans="1:3" x14ac:dyDescent="0.25">
      <c r="A374" s="83">
        <v>372</v>
      </c>
      <c r="B374" s="83">
        <v>2018</v>
      </c>
      <c r="C374" s="84">
        <v>21.862658456615943</v>
      </c>
    </row>
    <row r="375" spans="1:3" x14ac:dyDescent="0.25">
      <c r="A375" s="83">
        <v>373</v>
      </c>
      <c r="B375" s="83">
        <v>2018</v>
      </c>
      <c r="C375" s="84">
        <v>28.737919943311141</v>
      </c>
    </row>
    <row r="376" spans="1:3" x14ac:dyDescent="0.25">
      <c r="A376" s="83">
        <v>374</v>
      </c>
      <c r="B376" s="83">
        <v>2018</v>
      </c>
      <c r="C376" s="84">
        <v>29.010518448093094</v>
      </c>
    </row>
    <row r="377" spans="1:3" x14ac:dyDescent="0.25">
      <c r="A377" s="83">
        <v>375</v>
      </c>
      <c r="B377" s="83">
        <v>2018</v>
      </c>
      <c r="C377" s="84">
        <v>34.289918075282387</v>
      </c>
    </row>
    <row r="378" spans="1:3" x14ac:dyDescent="0.25">
      <c r="A378" s="83">
        <v>376</v>
      </c>
      <c r="B378" s="83">
        <v>2018</v>
      </c>
      <c r="C378" s="84">
        <v>22.620843602052602</v>
      </c>
    </row>
    <row r="379" spans="1:3" x14ac:dyDescent="0.25">
      <c r="A379" s="83">
        <v>377</v>
      </c>
      <c r="B379" s="83">
        <v>2018</v>
      </c>
      <c r="C379" s="84">
        <v>36.369092272420758</v>
      </c>
    </row>
    <row r="380" spans="1:3" x14ac:dyDescent="0.25">
      <c r="A380" s="83">
        <v>378</v>
      </c>
      <c r="B380" s="83">
        <v>2018</v>
      </c>
      <c r="C380" s="84">
        <v>34.465048102482342</v>
      </c>
    </row>
    <row r="381" spans="1:3" x14ac:dyDescent="0.25">
      <c r="A381" s="83">
        <v>379</v>
      </c>
      <c r="B381" s="83">
        <v>2018</v>
      </c>
      <c r="C381" s="84">
        <v>24.006504018470817</v>
      </c>
    </row>
    <row r="382" spans="1:3" x14ac:dyDescent="0.25">
      <c r="A382" s="83">
        <v>380</v>
      </c>
      <c r="B382" s="83">
        <v>2018</v>
      </c>
      <c r="C382" s="84">
        <v>31.262377435920925</v>
      </c>
    </row>
    <row r="383" spans="1:3" x14ac:dyDescent="0.25">
      <c r="A383" s="83">
        <v>381</v>
      </c>
      <c r="B383" s="83">
        <v>2018</v>
      </c>
      <c r="C383" s="84">
        <v>28.571024084662479</v>
      </c>
    </row>
    <row r="384" spans="1:3" x14ac:dyDescent="0.25">
      <c r="A384" s="83">
        <v>382</v>
      </c>
      <c r="B384" s="83">
        <v>2018</v>
      </c>
      <c r="C384" s="84">
        <v>26.38229695179583</v>
      </c>
    </row>
    <row r="385" spans="1:3" x14ac:dyDescent="0.25">
      <c r="A385" s="83">
        <v>383</v>
      </c>
      <c r="B385" s="83">
        <v>2018</v>
      </c>
      <c r="C385" s="84">
        <v>29.350436654432094</v>
      </c>
    </row>
    <row r="386" spans="1:3" x14ac:dyDescent="0.25">
      <c r="A386" s="83">
        <v>384</v>
      </c>
      <c r="B386" s="83">
        <v>2018</v>
      </c>
      <c r="C386" s="84">
        <v>29.779937437672668</v>
      </c>
    </row>
    <row r="387" spans="1:3" x14ac:dyDescent="0.25">
      <c r="A387" s="83">
        <v>385</v>
      </c>
      <c r="B387" s="83">
        <v>2018</v>
      </c>
      <c r="C387" s="84">
        <v>29.414903946815802</v>
      </c>
    </row>
    <row r="388" spans="1:3" x14ac:dyDescent="0.25">
      <c r="A388" s="83">
        <v>386</v>
      </c>
      <c r="B388" s="83">
        <v>2018</v>
      </c>
      <c r="C388" s="84">
        <v>30.388965068678317</v>
      </c>
    </row>
    <row r="389" spans="1:3" x14ac:dyDescent="0.25">
      <c r="A389" s="83">
        <v>387</v>
      </c>
      <c r="B389" s="83">
        <v>2018</v>
      </c>
      <c r="C389" s="84">
        <v>31.579535783946035</v>
      </c>
    </row>
    <row r="390" spans="1:3" x14ac:dyDescent="0.25">
      <c r="A390" s="83">
        <v>388</v>
      </c>
      <c r="B390" s="83">
        <v>2018</v>
      </c>
      <c r="C390" s="84">
        <v>28.203863363788869</v>
      </c>
    </row>
    <row r="391" spans="1:3" x14ac:dyDescent="0.25">
      <c r="A391" s="83">
        <v>389</v>
      </c>
      <c r="B391" s="83">
        <v>2018</v>
      </c>
      <c r="C391" s="84">
        <v>31.079091117130204</v>
      </c>
    </row>
    <row r="392" spans="1:3" x14ac:dyDescent="0.25">
      <c r="A392" s="83">
        <v>390</v>
      </c>
      <c r="B392" s="83">
        <v>2018</v>
      </c>
      <c r="C392" s="84">
        <v>31.400553430538018</v>
      </c>
    </row>
    <row r="393" spans="1:3" x14ac:dyDescent="0.25">
      <c r="A393" s="83">
        <v>391</v>
      </c>
      <c r="B393" s="83">
        <v>2019</v>
      </c>
      <c r="C393" s="84">
        <v>32.112346435090551</v>
      </c>
    </row>
    <row r="394" spans="1:3" x14ac:dyDescent="0.25">
      <c r="A394" s="83">
        <v>392</v>
      </c>
      <c r="B394" s="83">
        <v>2019</v>
      </c>
      <c r="C394" s="84">
        <v>29.424679190366099</v>
      </c>
    </row>
    <row r="395" spans="1:3" x14ac:dyDescent="0.25">
      <c r="A395" s="83">
        <v>393</v>
      </c>
      <c r="B395" s="83">
        <v>2019</v>
      </c>
      <c r="C395" s="84">
        <v>31.721902598180151</v>
      </c>
    </row>
    <row r="396" spans="1:3" x14ac:dyDescent="0.25">
      <c r="A396" s="83">
        <v>394</v>
      </c>
      <c r="B396" s="83">
        <v>2019</v>
      </c>
      <c r="C396" s="84">
        <v>21.056213749080467</v>
      </c>
    </row>
    <row r="397" spans="1:3" x14ac:dyDescent="0.25">
      <c r="A397" s="83">
        <v>395</v>
      </c>
      <c r="B397" s="83">
        <v>2019</v>
      </c>
      <c r="C397" s="84">
        <v>25.185403335366043</v>
      </c>
    </row>
    <row r="398" spans="1:3" x14ac:dyDescent="0.25">
      <c r="A398" s="83">
        <v>396</v>
      </c>
      <c r="B398" s="83">
        <v>2019</v>
      </c>
      <c r="C398" s="84">
        <v>24.029172928259957</v>
      </c>
    </row>
    <row r="399" spans="1:3" x14ac:dyDescent="0.25">
      <c r="A399" s="83">
        <v>397</v>
      </c>
      <c r="B399" s="83">
        <v>2019</v>
      </c>
      <c r="C399" s="84">
        <v>20.219809180079359</v>
      </c>
    </row>
    <row r="400" spans="1:3" x14ac:dyDescent="0.25">
      <c r="A400" s="83">
        <v>398</v>
      </c>
      <c r="B400" s="83">
        <v>2019</v>
      </c>
      <c r="C400" s="84">
        <v>18.191440991354082</v>
      </c>
    </row>
    <row r="401" spans="1:3" x14ac:dyDescent="0.25">
      <c r="A401" s="83">
        <v>399</v>
      </c>
      <c r="B401" s="83">
        <v>2019</v>
      </c>
      <c r="C401" s="84">
        <v>40.716024449126621</v>
      </c>
    </row>
    <row r="402" spans="1:3" x14ac:dyDescent="0.25">
      <c r="A402" s="83">
        <v>400</v>
      </c>
      <c r="B402" s="83">
        <v>2019</v>
      </c>
      <c r="C402" s="84">
        <v>26.320502174242741</v>
      </c>
    </row>
    <row r="403" spans="1:3" x14ac:dyDescent="0.25">
      <c r="A403" s="83">
        <v>401</v>
      </c>
      <c r="B403" s="83">
        <v>2019</v>
      </c>
      <c r="C403" s="84">
        <v>30.555210263916017</v>
      </c>
    </row>
    <row r="404" spans="1:3" x14ac:dyDescent="0.25">
      <c r="A404" s="83">
        <v>402</v>
      </c>
      <c r="B404" s="83">
        <v>2019</v>
      </c>
      <c r="C404" s="84">
        <v>28.5032753096554</v>
      </c>
    </row>
    <row r="405" spans="1:3" x14ac:dyDescent="0.25">
      <c r="A405" s="83">
        <v>403</v>
      </c>
      <c r="B405" s="83">
        <v>2019</v>
      </c>
      <c r="C405" s="84">
        <v>26.209908020502766</v>
      </c>
    </row>
    <row r="406" spans="1:3" x14ac:dyDescent="0.25">
      <c r="A406" s="83">
        <v>404</v>
      </c>
      <c r="B406" s="83">
        <v>2019</v>
      </c>
      <c r="C406" s="84">
        <v>38.390744524862754</v>
      </c>
    </row>
    <row r="407" spans="1:3" x14ac:dyDescent="0.25">
      <c r="A407" s="83">
        <v>405</v>
      </c>
      <c r="B407" s="83">
        <v>2019</v>
      </c>
      <c r="C407" s="84">
        <v>36.398942601803213</v>
      </c>
    </row>
    <row r="408" spans="1:3" x14ac:dyDescent="0.25">
      <c r="A408" s="83">
        <v>406</v>
      </c>
      <c r="B408" s="83">
        <v>2019</v>
      </c>
      <c r="C408" s="84">
        <v>58.899543241585633</v>
      </c>
    </row>
    <row r="409" spans="1:3" x14ac:dyDescent="0.25">
      <c r="A409" s="83">
        <v>407</v>
      </c>
      <c r="B409" s="83">
        <v>2019</v>
      </c>
      <c r="C409" s="84">
        <v>22.354908100395061</v>
      </c>
    </row>
    <row r="410" spans="1:3" x14ac:dyDescent="0.25">
      <c r="A410" s="83">
        <v>408</v>
      </c>
      <c r="B410" s="83">
        <v>2019</v>
      </c>
      <c r="C410" s="84">
        <v>33.407303907139649</v>
      </c>
    </row>
    <row r="411" spans="1:3" x14ac:dyDescent="0.25">
      <c r="A411" s="83">
        <v>409</v>
      </c>
      <c r="B411" s="83">
        <v>2019</v>
      </c>
      <c r="C411" s="84">
        <v>34.370136932450748</v>
      </c>
    </row>
    <row r="412" spans="1:3" x14ac:dyDescent="0.25">
      <c r="A412" s="83">
        <v>410</v>
      </c>
      <c r="B412" s="83">
        <v>2019</v>
      </c>
      <c r="C412" s="84">
        <v>27.154018479780234</v>
      </c>
    </row>
    <row r="413" spans="1:3" x14ac:dyDescent="0.25">
      <c r="A413" s="83">
        <v>411</v>
      </c>
      <c r="B413" s="83">
        <v>2019</v>
      </c>
      <c r="C413" s="84">
        <v>19.440023236258398</v>
      </c>
    </row>
    <row r="414" spans="1:3" x14ac:dyDescent="0.25">
      <c r="A414" s="83">
        <v>412</v>
      </c>
      <c r="B414" s="83">
        <v>2019</v>
      </c>
      <c r="C414" s="84">
        <v>22.960329677023019</v>
      </c>
    </row>
    <row r="415" spans="1:3" x14ac:dyDescent="0.25">
      <c r="A415" s="83">
        <v>413</v>
      </c>
      <c r="B415" s="83">
        <v>2019</v>
      </c>
      <c r="C415" s="84">
        <v>29.464841548697471</v>
      </c>
    </row>
    <row r="416" spans="1:3" x14ac:dyDescent="0.25">
      <c r="A416" s="83">
        <v>414</v>
      </c>
      <c r="B416" s="83">
        <v>2020</v>
      </c>
      <c r="C416" s="87">
        <v>48.898333852684715</v>
      </c>
    </row>
    <row r="417" spans="1:3" x14ac:dyDescent="0.25">
      <c r="A417" s="83">
        <v>415</v>
      </c>
      <c r="B417" s="83">
        <v>2020</v>
      </c>
      <c r="C417" s="87">
        <v>17.374855589990105</v>
      </c>
    </row>
    <row r="418" spans="1:3" x14ac:dyDescent="0.25">
      <c r="A418" s="83">
        <v>416</v>
      </c>
      <c r="B418" s="83">
        <v>2020</v>
      </c>
      <c r="C418" s="87">
        <v>28.175132449624513</v>
      </c>
    </row>
    <row r="419" spans="1:3" x14ac:dyDescent="0.25">
      <c r="A419" s="83">
        <v>417</v>
      </c>
      <c r="B419" s="83">
        <v>2020</v>
      </c>
      <c r="C419" s="87">
        <v>18.455612146358547</v>
      </c>
    </row>
    <row r="420" spans="1:3" x14ac:dyDescent="0.25">
      <c r="A420" s="83">
        <v>418</v>
      </c>
      <c r="B420" s="83">
        <v>2020</v>
      </c>
      <c r="C420" s="87">
        <v>14.375611701320693</v>
      </c>
    </row>
    <row r="421" spans="1:3" x14ac:dyDescent="0.25">
      <c r="A421" s="83">
        <v>419</v>
      </c>
      <c r="B421" s="83">
        <v>2020</v>
      </c>
      <c r="C421" s="87">
        <v>31.66276822091125</v>
      </c>
    </row>
    <row r="422" spans="1:3" x14ac:dyDescent="0.25">
      <c r="A422" s="83">
        <v>420</v>
      </c>
      <c r="B422" s="83">
        <v>2020</v>
      </c>
      <c r="C422" s="87">
        <v>23.214912995411702</v>
      </c>
    </row>
    <row r="423" spans="1:3" x14ac:dyDescent="0.25">
      <c r="A423" s="83">
        <v>421</v>
      </c>
      <c r="B423" s="83">
        <v>2020</v>
      </c>
      <c r="C423" s="87">
        <v>23.774103982399303</v>
      </c>
    </row>
    <row r="424" spans="1:3" x14ac:dyDescent="0.25">
      <c r="A424" s="83">
        <v>422</v>
      </c>
      <c r="B424" s="83">
        <v>2020</v>
      </c>
      <c r="C424" s="87">
        <v>28.42577436821329</v>
      </c>
    </row>
    <row r="425" spans="1:3" x14ac:dyDescent="0.25">
      <c r="A425" s="83">
        <v>423</v>
      </c>
      <c r="B425" s="83">
        <v>2020</v>
      </c>
      <c r="C425" s="87">
        <v>47.574978228375286</v>
      </c>
    </row>
    <row r="426" spans="1:3" x14ac:dyDescent="0.25">
      <c r="A426" s="83">
        <v>424</v>
      </c>
      <c r="B426" s="83">
        <v>2020</v>
      </c>
      <c r="C426" s="87">
        <v>26.548460551049118</v>
      </c>
    </row>
    <row r="427" spans="1:3" x14ac:dyDescent="0.25">
      <c r="A427" s="83">
        <v>425</v>
      </c>
      <c r="B427" s="83">
        <v>2020</v>
      </c>
      <c r="C427" s="87">
        <v>31.40381226802106</v>
      </c>
    </row>
    <row r="428" spans="1:3" x14ac:dyDescent="0.25">
      <c r="A428" s="83">
        <v>426</v>
      </c>
      <c r="B428" s="83">
        <v>2020</v>
      </c>
      <c r="C428" s="87">
        <v>25.151626715756819</v>
      </c>
    </row>
    <row r="429" spans="1:3" x14ac:dyDescent="0.25">
      <c r="A429" s="83">
        <v>427</v>
      </c>
      <c r="B429" s="83">
        <v>2020</v>
      </c>
      <c r="C429" s="87">
        <v>35.993097435102598</v>
      </c>
    </row>
    <row r="430" spans="1:3" x14ac:dyDescent="0.25">
      <c r="A430" s="83">
        <v>428</v>
      </c>
      <c r="B430" s="83">
        <v>2020</v>
      </c>
      <c r="C430" s="87">
        <v>29.141251937911246</v>
      </c>
    </row>
    <row r="431" spans="1:3" x14ac:dyDescent="0.25">
      <c r="A431" s="83">
        <v>429</v>
      </c>
      <c r="B431" s="83">
        <v>2020</v>
      </c>
      <c r="C431" s="87">
        <v>23.281724645251533</v>
      </c>
    </row>
    <row r="432" spans="1:3" x14ac:dyDescent="0.25">
      <c r="A432" s="83">
        <v>430</v>
      </c>
      <c r="B432" s="83">
        <v>2020</v>
      </c>
      <c r="C432" s="87">
        <v>21.430066717294373</v>
      </c>
    </row>
    <row r="433" spans="1:3" x14ac:dyDescent="0.25">
      <c r="A433" s="83">
        <v>431</v>
      </c>
      <c r="B433" s="83">
        <v>2020</v>
      </c>
      <c r="C433" s="87">
        <v>28.861807922810115</v>
      </c>
    </row>
    <row r="434" spans="1:3" x14ac:dyDescent="0.25">
      <c r="A434" s="83">
        <v>432</v>
      </c>
      <c r="B434" s="83">
        <v>2020</v>
      </c>
      <c r="C434" s="87">
        <v>29.312225034135899</v>
      </c>
    </row>
    <row r="435" spans="1:3" x14ac:dyDescent="0.25">
      <c r="A435" s="83">
        <v>433</v>
      </c>
      <c r="B435" s="83">
        <v>2020</v>
      </c>
      <c r="C435" s="87">
        <v>30.273403131682205</v>
      </c>
    </row>
    <row r="436" spans="1:3" x14ac:dyDescent="0.25">
      <c r="A436" s="83">
        <v>434</v>
      </c>
      <c r="B436" s="83">
        <v>2020</v>
      </c>
      <c r="C436" s="87">
        <v>23.389847156172049</v>
      </c>
    </row>
    <row r="437" spans="1:3" x14ac:dyDescent="0.25">
      <c r="A437" s="83">
        <v>435</v>
      </c>
      <c r="B437" s="83">
        <v>2020</v>
      </c>
      <c r="C437" s="87">
        <v>31.294637960145536</v>
      </c>
    </row>
    <row r="438" spans="1:3" x14ac:dyDescent="0.25">
      <c r="A438" s="83">
        <v>436</v>
      </c>
      <c r="B438" s="83">
        <v>2020</v>
      </c>
      <c r="C438" s="87">
        <v>48.502220589065942</v>
      </c>
    </row>
    <row r="439" spans="1:3" x14ac:dyDescent="0.25">
      <c r="A439" s="83">
        <v>437</v>
      </c>
      <c r="B439" s="83">
        <v>2020</v>
      </c>
      <c r="C439" s="87">
        <v>26.649049102455113</v>
      </c>
    </row>
    <row r="440" spans="1:3" x14ac:dyDescent="0.25">
      <c r="A440" s="83">
        <v>438</v>
      </c>
      <c r="B440" s="83">
        <v>2020</v>
      </c>
      <c r="C440" s="87">
        <v>40.508245973622081</v>
      </c>
    </row>
    <row r="441" spans="1:3" x14ac:dyDescent="0.25">
      <c r="A441" s="83">
        <v>439</v>
      </c>
      <c r="B441" s="83">
        <v>2021</v>
      </c>
      <c r="C441" s="84">
        <v>32.419047087406256</v>
      </c>
    </row>
    <row r="442" spans="1:3" x14ac:dyDescent="0.25">
      <c r="A442" s="83">
        <v>440</v>
      </c>
      <c r="B442" s="83">
        <v>2021</v>
      </c>
      <c r="C442" s="84">
        <v>26.17306241671368</v>
      </c>
    </row>
    <row r="443" spans="1:3" x14ac:dyDescent="0.25">
      <c r="A443" s="83">
        <v>441</v>
      </c>
      <c r="B443" s="83">
        <v>2021</v>
      </c>
      <c r="C443" s="84">
        <v>28.793917650280079</v>
      </c>
    </row>
    <row r="444" spans="1:3" x14ac:dyDescent="0.25">
      <c r="A444" s="83">
        <v>442</v>
      </c>
      <c r="B444" s="83">
        <v>2021</v>
      </c>
      <c r="C444" s="84">
        <v>22.890111360104946</v>
      </c>
    </row>
    <row r="445" spans="1:3" x14ac:dyDescent="0.25">
      <c r="A445" s="83">
        <v>443</v>
      </c>
      <c r="B445" s="83">
        <v>2021</v>
      </c>
      <c r="C445" s="84">
        <v>27.581175100889048</v>
      </c>
    </row>
    <row r="446" spans="1:3" x14ac:dyDescent="0.25">
      <c r="A446" s="83">
        <v>444</v>
      </c>
      <c r="B446" s="83">
        <v>2021</v>
      </c>
      <c r="C446" s="84">
        <v>28.076961581093382</v>
      </c>
    </row>
    <row r="447" spans="1:3" x14ac:dyDescent="0.25">
      <c r="A447" s="83">
        <v>445</v>
      </c>
      <c r="B447" s="83">
        <v>2021</v>
      </c>
      <c r="C447" s="84">
        <v>24.13252136442555</v>
      </c>
    </row>
    <row r="448" spans="1:3" x14ac:dyDescent="0.25">
      <c r="A448" s="83">
        <v>446</v>
      </c>
      <c r="B448" s="83">
        <v>2021</v>
      </c>
      <c r="C448" s="84">
        <v>26.02489357202451</v>
      </c>
    </row>
    <row r="449" spans="1:3" x14ac:dyDescent="0.25">
      <c r="A449" s="83">
        <v>447</v>
      </c>
      <c r="B449" s="83">
        <v>2021</v>
      </c>
      <c r="C449" s="84">
        <v>24.643278644379006</v>
      </c>
    </row>
    <row r="450" spans="1:3" x14ac:dyDescent="0.25">
      <c r="A450" s="83">
        <v>448</v>
      </c>
      <c r="B450" s="83">
        <v>2021</v>
      </c>
      <c r="C450" s="84">
        <v>32.617944877382818</v>
      </c>
    </row>
    <row r="451" spans="1:3" x14ac:dyDescent="0.25">
      <c r="A451" s="83">
        <v>449</v>
      </c>
      <c r="B451" s="83">
        <v>2021</v>
      </c>
      <c r="C451" s="84">
        <v>33.044902097870029</v>
      </c>
    </row>
    <row r="452" spans="1:3" x14ac:dyDescent="0.25">
      <c r="A452" s="83">
        <v>450</v>
      </c>
      <c r="B452" s="83">
        <v>2021</v>
      </c>
      <c r="C452" s="84">
        <v>29.638493887684962</v>
      </c>
    </row>
    <row r="453" spans="1:3" x14ac:dyDescent="0.25">
      <c r="A453" s="83">
        <v>451</v>
      </c>
      <c r="B453" s="83">
        <v>2021</v>
      </c>
      <c r="C453" s="84">
        <v>27.615839162836906</v>
      </c>
    </row>
    <row r="454" spans="1:3" x14ac:dyDescent="0.25">
      <c r="A454" s="83">
        <v>452</v>
      </c>
      <c r="B454" s="83">
        <v>2021</v>
      </c>
      <c r="C454" s="84">
        <v>23.978010543756369</v>
      </c>
    </row>
    <row r="455" spans="1:3" x14ac:dyDescent="0.25">
      <c r="A455" s="83">
        <v>453</v>
      </c>
      <c r="B455" s="83">
        <v>2021</v>
      </c>
      <c r="C455" s="84">
        <v>25.391566457160007</v>
      </c>
    </row>
    <row r="456" spans="1:3" x14ac:dyDescent="0.25">
      <c r="A456" s="83">
        <v>454</v>
      </c>
      <c r="B456" s="83">
        <v>2021</v>
      </c>
      <c r="C456" s="84">
        <v>36.47025008900706</v>
      </c>
    </row>
    <row r="457" spans="1:3" x14ac:dyDescent="0.25">
      <c r="A457" s="83">
        <v>455</v>
      </c>
      <c r="B457" s="83">
        <v>2021</v>
      </c>
      <c r="C457" s="84">
        <v>29.035377067567421</v>
      </c>
    </row>
    <row r="458" spans="1:3" x14ac:dyDescent="0.25">
      <c r="A458" s="83">
        <v>456</v>
      </c>
      <c r="B458" s="83">
        <v>2021</v>
      </c>
      <c r="C458" s="84">
        <v>27.156851802469614</v>
      </c>
    </row>
    <row r="459" spans="1:3" x14ac:dyDescent="0.25">
      <c r="A459" s="83">
        <v>457</v>
      </c>
      <c r="B459" s="83">
        <v>2021</v>
      </c>
      <c r="C459" s="84">
        <v>22.220916898632822</v>
      </c>
    </row>
    <row r="460" spans="1:3" x14ac:dyDescent="0.25">
      <c r="A460" s="83">
        <v>458</v>
      </c>
      <c r="B460" s="83">
        <v>2021</v>
      </c>
      <c r="C460" s="84">
        <v>31.480112466805608</v>
      </c>
    </row>
    <row r="461" spans="1:3" x14ac:dyDescent="0.25">
      <c r="A461" s="83">
        <v>459</v>
      </c>
      <c r="B461" s="83">
        <v>2021</v>
      </c>
      <c r="C461" s="84">
        <v>21.517601827696268</v>
      </c>
    </row>
    <row r="462" spans="1:3" x14ac:dyDescent="0.25">
      <c r="A462" s="83">
        <v>460</v>
      </c>
      <c r="B462" s="83">
        <v>2021</v>
      </c>
      <c r="C462" s="84">
        <v>23.606548413154574</v>
      </c>
    </row>
    <row r="463" spans="1:3" x14ac:dyDescent="0.25">
      <c r="A463" s="83">
        <v>461</v>
      </c>
      <c r="B463" s="83">
        <v>2021</v>
      </c>
      <c r="C463" s="84">
        <v>23.938398518529031</v>
      </c>
    </row>
    <row r="464" spans="1:3" x14ac:dyDescent="0.25">
      <c r="A464" s="83">
        <v>462</v>
      </c>
      <c r="B464" s="83">
        <v>2021</v>
      </c>
      <c r="C464" s="84">
        <v>29.807472385985236</v>
      </c>
    </row>
    <row r="465" spans="1:3" x14ac:dyDescent="0.25">
      <c r="A465" s="83">
        <v>463</v>
      </c>
      <c r="B465" s="83">
        <v>2021</v>
      </c>
      <c r="C465" s="84">
        <v>28.640566178263761</v>
      </c>
    </row>
    <row r="466" spans="1:3" x14ac:dyDescent="0.25">
      <c r="A466" s="83">
        <v>464</v>
      </c>
      <c r="B466" s="83">
        <v>2021</v>
      </c>
      <c r="C466" s="84">
        <v>24.881155636041701</v>
      </c>
    </row>
    <row r="467" spans="1:3" x14ac:dyDescent="0.25">
      <c r="A467" s="83">
        <v>465</v>
      </c>
      <c r="B467" s="83">
        <v>2021</v>
      </c>
      <c r="C467" s="84">
        <v>24.769096153395786</v>
      </c>
    </row>
    <row r="468" spans="1:3" x14ac:dyDescent="0.25">
      <c r="A468" s="83">
        <v>466</v>
      </c>
      <c r="B468" s="83">
        <v>2021</v>
      </c>
      <c r="C468" s="84">
        <v>30.684610709393677</v>
      </c>
    </row>
    <row r="469" spans="1:3" x14ac:dyDescent="0.25">
      <c r="A469" s="83">
        <v>467</v>
      </c>
      <c r="B469" s="83">
        <v>2021</v>
      </c>
      <c r="C469" s="84">
        <v>21.955397380314455</v>
      </c>
    </row>
    <row r="470" spans="1:3" x14ac:dyDescent="0.25">
      <c r="A470" s="83">
        <v>468</v>
      </c>
      <c r="B470" s="83">
        <v>2021</v>
      </c>
      <c r="C470" s="84">
        <v>25.591117088975089</v>
      </c>
    </row>
    <row r="471" spans="1:3" x14ac:dyDescent="0.25">
      <c r="A471" s="83">
        <v>469</v>
      </c>
      <c r="B471" s="83">
        <v>2021</v>
      </c>
      <c r="C471" s="84">
        <v>27.19154208963046</v>
      </c>
    </row>
    <row r="472" spans="1:3" x14ac:dyDescent="0.25">
      <c r="A472" s="83">
        <v>470</v>
      </c>
      <c r="B472" s="83">
        <v>2021</v>
      </c>
      <c r="C472" s="84">
        <v>37.859745697842264</v>
      </c>
    </row>
    <row r="473" spans="1:3" x14ac:dyDescent="0.25">
      <c r="A473" s="83">
        <v>471</v>
      </c>
      <c r="B473" s="83">
        <v>2021</v>
      </c>
      <c r="C473" s="84">
        <v>25.577817251435913</v>
      </c>
    </row>
    <row r="474" spans="1:3" x14ac:dyDescent="0.25">
      <c r="A474" s="83">
        <v>472</v>
      </c>
      <c r="B474" s="83">
        <v>2021</v>
      </c>
      <c r="C474" s="84">
        <v>33.945972162874995</v>
      </c>
    </row>
    <row r="475" spans="1:3" x14ac:dyDescent="0.25">
      <c r="A475" s="83">
        <v>473</v>
      </c>
      <c r="B475" s="83">
        <v>2021</v>
      </c>
      <c r="C475" s="84">
        <v>19.319650136309622</v>
      </c>
    </row>
    <row r="476" spans="1:3" x14ac:dyDescent="0.25">
      <c r="A476" s="83">
        <v>474</v>
      </c>
      <c r="B476" s="83">
        <v>2022</v>
      </c>
      <c r="C476" s="84">
        <v>27.715818553302221</v>
      </c>
    </row>
    <row r="477" spans="1:3" x14ac:dyDescent="0.25">
      <c r="A477" s="83">
        <v>475</v>
      </c>
      <c r="B477" s="83">
        <v>2022</v>
      </c>
      <c r="C477" s="84">
        <v>28.645664736450893</v>
      </c>
    </row>
    <row r="478" spans="1:3" x14ac:dyDescent="0.25">
      <c r="A478" s="83">
        <v>476</v>
      </c>
      <c r="B478" s="83">
        <v>2022</v>
      </c>
      <c r="C478" s="84">
        <v>27.2440838880364</v>
      </c>
    </row>
    <row r="479" spans="1:3" x14ac:dyDescent="0.25">
      <c r="A479" s="83">
        <v>477</v>
      </c>
      <c r="B479" s="83">
        <v>2022</v>
      </c>
      <c r="C479" s="84">
        <v>23.376196935394855</v>
      </c>
    </row>
    <row r="480" spans="1:3" x14ac:dyDescent="0.25">
      <c r="A480" s="83">
        <v>478</v>
      </c>
      <c r="B480" s="83">
        <v>2022</v>
      </c>
      <c r="C480" s="84">
        <v>22.890187512042395</v>
      </c>
    </row>
    <row r="481" spans="1:3" x14ac:dyDescent="0.25">
      <c r="A481" s="83">
        <v>479</v>
      </c>
      <c r="B481" s="83">
        <v>2022</v>
      </c>
      <c r="C481" s="84">
        <v>20.104115884982409</v>
      </c>
    </row>
    <row r="482" spans="1:3" x14ac:dyDescent="0.25">
      <c r="A482" s="83">
        <v>480</v>
      </c>
      <c r="B482" s="83">
        <v>2022</v>
      </c>
      <c r="C482" s="84">
        <v>28.83699368613275</v>
      </c>
    </row>
    <row r="483" spans="1:3" x14ac:dyDescent="0.25">
      <c r="A483" s="83">
        <v>481</v>
      </c>
      <c r="B483" s="83">
        <v>2022</v>
      </c>
      <c r="C483" s="84">
        <v>26.163998183663708</v>
      </c>
    </row>
    <row r="484" spans="1:3" x14ac:dyDescent="0.25">
      <c r="A484" s="83">
        <v>482</v>
      </c>
      <c r="B484" s="83">
        <v>2022</v>
      </c>
      <c r="C484" s="84">
        <v>26.301234463807081</v>
      </c>
    </row>
    <row r="485" spans="1:3" x14ac:dyDescent="0.25">
      <c r="A485" s="83">
        <v>483</v>
      </c>
      <c r="B485" s="83">
        <v>2022</v>
      </c>
      <c r="C485" s="84">
        <v>27.720327742563242</v>
      </c>
    </row>
    <row r="486" spans="1:3" x14ac:dyDescent="0.25">
      <c r="A486" s="83">
        <v>484</v>
      </c>
      <c r="B486" s="83">
        <v>2022</v>
      </c>
      <c r="C486" s="84">
        <v>22.061898588599554</v>
      </c>
    </row>
    <row r="487" spans="1:3" x14ac:dyDescent="0.25">
      <c r="A487" s="83">
        <v>485</v>
      </c>
      <c r="B487" s="83">
        <v>2022</v>
      </c>
      <c r="C487" s="84">
        <v>20.737858922239731</v>
      </c>
    </row>
    <row r="488" spans="1:3" x14ac:dyDescent="0.25">
      <c r="A488" s="83">
        <v>486</v>
      </c>
      <c r="B488" s="83">
        <v>2022</v>
      </c>
      <c r="C488" s="84">
        <v>20.818518229096199</v>
      </c>
    </row>
    <row r="489" spans="1:3" x14ac:dyDescent="0.25">
      <c r="A489" s="83">
        <v>487</v>
      </c>
      <c r="B489" s="83">
        <v>2022</v>
      </c>
      <c r="C489" s="84">
        <v>21.442831490811002</v>
      </c>
    </row>
    <row r="490" spans="1:3" x14ac:dyDescent="0.25">
      <c r="A490" s="83">
        <v>488</v>
      </c>
      <c r="B490" s="83">
        <v>2022</v>
      </c>
      <c r="C490" s="84">
        <v>23.0276153242446</v>
      </c>
    </row>
    <row r="491" spans="1:3" x14ac:dyDescent="0.25">
      <c r="A491" s="83">
        <v>489</v>
      </c>
      <c r="B491" s="83">
        <v>2022</v>
      </c>
      <c r="C491" s="84">
        <v>24.008517600955003</v>
      </c>
    </row>
    <row r="492" spans="1:3" x14ac:dyDescent="0.25">
      <c r="A492" s="83">
        <v>490</v>
      </c>
      <c r="B492" s="83">
        <v>2022</v>
      </c>
      <c r="C492" s="84">
        <v>24.30493886027574</v>
      </c>
    </row>
    <row r="493" spans="1:3" x14ac:dyDescent="0.25">
      <c r="A493" s="83">
        <v>491</v>
      </c>
      <c r="B493" s="83">
        <v>2022</v>
      </c>
      <c r="C493" s="84">
        <v>24.943413923279302</v>
      </c>
    </row>
    <row r="494" spans="1:3" x14ac:dyDescent="0.25">
      <c r="A494" s="83">
        <v>492</v>
      </c>
      <c r="B494" s="83">
        <v>2022</v>
      </c>
      <c r="C494" s="84">
        <v>27.147489356331722</v>
      </c>
    </row>
    <row r="495" spans="1:3" x14ac:dyDescent="0.25">
      <c r="A495" s="83">
        <v>493</v>
      </c>
      <c r="B495" s="83">
        <v>2022</v>
      </c>
      <c r="C495" s="84">
        <v>25.297781684447301</v>
      </c>
    </row>
    <row r="496" spans="1:3" x14ac:dyDescent="0.25">
      <c r="A496" s="83">
        <v>494</v>
      </c>
      <c r="B496" s="83">
        <v>2022</v>
      </c>
      <c r="C496" s="84">
        <v>27.303906722326538</v>
      </c>
    </row>
    <row r="497" spans="1:3" x14ac:dyDescent="0.25">
      <c r="A497" s="83">
        <v>495</v>
      </c>
      <c r="B497" s="83">
        <v>2022</v>
      </c>
      <c r="C497" s="84">
        <v>37.673311074306753</v>
      </c>
    </row>
    <row r="498" spans="1:3" x14ac:dyDescent="0.25">
      <c r="A498" s="83">
        <v>496</v>
      </c>
      <c r="B498" s="83">
        <v>2022</v>
      </c>
      <c r="C498" s="84">
        <v>26.990380139700264</v>
      </c>
    </row>
    <row r="499" spans="1:3" x14ac:dyDescent="0.25">
      <c r="A499" s="83">
        <v>497</v>
      </c>
      <c r="B499" s="83">
        <v>2022</v>
      </c>
      <c r="C499" s="84">
        <v>21.285697085978093</v>
      </c>
    </row>
    <row r="500" spans="1:3" x14ac:dyDescent="0.25">
      <c r="A500" s="83">
        <v>498</v>
      </c>
      <c r="B500" s="83">
        <v>2022</v>
      </c>
      <c r="C500" s="84">
        <v>30.063114781528554</v>
      </c>
    </row>
    <row r="501" spans="1:3" x14ac:dyDescent="0.25">
      <c r="A501" s="83">
        <v>499</v>
      </c>
      <c r="B501" s="83">
        <v>2022</v>
      </c>
      <c r="C501" s="84">
        <v>20.13294772401273</v>
      </c>
    </row>
    <row r="502" spans="1:3" x14ac:dyDescent="0.25">
      <c r="A502" s="83">
        <v>500</v>
      </c>
      <c r="B502" s="83">
        <v>2022</v>
      </c>
      <c r="C502" s="84">
        <v>27.290214339762073</v>
      </c>
    </row>
    <row r="503" spans="1:3" x14ac:dyDescent="0.25">
      <c r="A503" s="83">
        <v>501</v>
      </c>
      <c r="B503" s="83">
        <v>2022</v>
      </c>
      <c r="C503" s="84">
        <v>25.265767545965218</v>
      </c>
    </row>
    <row r="504" spans="1:3" x14ac:dyDescent="0.25">
      <c r="A504" s="83">
        <v>502</v>
      </c>
      <c r="B504" s="83">
        <v>2022</v>
      </c>
      <c r="C504" s="84">
        <v>20.08666619198274</v>
      </c>
    </row>
    <row r="505" spans="1:3" x14ac:dyDescent="0.25">
      <c r="A505" s="83">
        <v>503</v>
      </c>
      <c r="B505" s="83">
        <v>2022</v>
      </c>
      <c r="C505" s="84">
        <v>29.038400194818664</v>
      </c>
    </row>
    <row r="506" spans="1:3" x14ac:dyDescent="0.25">
      <c r="A506" s="83">
        <v>504</v>
      </c>
      <c r="B506" s="83">
        <v>2022</v>
      </c>
      <c r="C506" s="84">
        <v>18.808901746703093</v>
      </c>
    </row>
    <row r="507" spans="1:3" x14ac:dyDescent="0.25">
      <c r="A507" s="83">
        <v>505</v>
      </c>
      <c r="B507" s="83">
        <v>2022</v>
      </c>
      <c r="C507" s="84">
        <v>50.169340442841161</v>
      </c>
    </row>
    <row r="508" spans="1:3" x14ac:dyDescent="0.25">
      <c r="A508" s="83">
        <v>506</v>
      </c>
      <c r="B508" s="83">
        <v>2022</v>
      </c>
      <c r="C508" s="84">
        <v>22.11871325432735</v>
      </c>
    </row>
    <row r="509" spans="1:3" x14ac:dyDescent="0.25">
      <c r="A509" s="83">
        <v>507</v>
      </c>
      <c r="B509" s="83">
        <v>2018</v>
      </c>
      <c r="C509" s="84">
        <v>31.059259288462634</v>
      </c>
    </row>
    <row r="510" spans="1:3" x14ac:dyDescent="0.25">
      <c r="A510" s="83">
        <v>508</v>
      </c>
      <c r="B510" s="83">
        <v>2018</v>
      </c>
      <c r="C510" s="84">
        <v>31.017778782359201</v>
      </c>
    </row>
    <row r="511" spans="1:3" x14ac:dyDescent="0.25">
      <c r="A511" s="83">
        <v>509</v>
      </c>
      <c r="B511" s="83">
        <v>2018</v>
      </c>
      <c r="C511" s="84">
        <v>36.257177660396486</v>
      </c>
    </row>
    <row r="512" spans="1:3" x14ac:dyDescent="0.25">
      <c r="A512" s="83">
        <v>510</v>
      </c>
      <c r="B512" s="83">
        <v>2018</v>
      </c>
      <c r="C512" s="84">
        <v>45.082110595886121</v>
      </c>
    </row>
    <row r="513" spans="1:3" x14ac:dyDescent="0.25">
      <c r="A513" s="83">
        <v>511</v>
      </c>
      <c r="B513" s="83">
        <v>2018</v>
      </c>
      <c r="C513" s="84">
        <v>31.556345439764854</v>
      </c>
    </row>
    <row r="514" spans="1:3" x14ac:dyDescent="0.25">
      <c r="A514" s="83">
        <v>512</v>
      </c>
      <c r="B514" s="83">
        <v>2018</v>
      </c>
      <c r="C514" s="84">
        <v>49.995378696050743</v>
      </c>
    </row>
    <row r="515" spans="1:3" x14ac:dyDescent="0.25">
      <c r="A515" s="83">
        <v>513</v>
      </c>
      <c r="B515" s="83">
        <v>2018</v>
      </c>
      <c r="C515" s="84">
        <v>41.556109787492417</v>
      </c>
    </row>
    <row r="516" spans="1:3" x14ac:dyDescent="0.25">
      <c r="A516" s="83">
        <v>514</v>
      </c>
      <c r="B516" s="83">
        <v>2018</v>
      </c>
      <c r="C516" s="84">
        <v>30.891206744265638</v>
      </c>
    </row>
    <row r="517" spans="1:3" x14ac:dyDescent="0.25">
      <c r="A517" s="83">
        <v>515</v>
      </c>
      <c r="B517" s="83">
        <v>2018</v>
      </c>
      <c r="C517" s="84">
        <v>31.145591208541845</v>
      </c>
    </row>
    <row r="518" spans="1:3" x14ac:dyDescent="0.25">
      <c r="A518" s="83">
        <v>516</v>
      </c>
      <c r="B518" s="83">
        <v>2018</v>
      </c>
      <c r="C518" s="84">
        <v>40.883642405882426</v>
      </c>
    </row>
    <row r="519" spans="1:3" x14ac:dyDescent="0.25">
      <c r="A519" s="83">
        <v>517</v>
      </c>
      <c r="B519" s="83">
        <v>2018</v>
      </c>
      <c r="C519" s="84">
        <v>39.073110792727149</v>
      </c>
    </row>
    <row r="520" spans="1:3" x14ac:dyDescent="0.25">
      <c r="A520" s="83">
        <v>518</v>
      </c>
      <c r="B520" s="83">
        <v>2018</v>
      </c>
      <c r="C520" s="84">
        <v>30.44322076331504</v>
      </c>
    </row>
    <row r="521" spans="1:3" x14ac:dyDescent="0.25">
      <c r="A521" s="83">
        <v>519</v>
      </c>
      <c r="B521" s="83">
        <v>2018</v>
      </c>
      <c r="C521" s="84">
        <v>26.221645525675243</v>
      </c>
    </row>
    <row r="522" spans="1:3" x14ac:dyDescent="0.25">
      <c r="A522" s="83">
        <v>520</v>
      </c>
      <c r="B522" s="83">
        <v>2018</v>
      </c>
      <c r="C522" s="84">
        <v>27.228928896754589</v>
      </c>
    </row>
    <row r="523" spans="1:3" x14ac:dyDescent="0.25">
      <c r="A523" s="83">
        <v>521</v>
      </c>
      <c r="B523" s="83">
        <v>2018</v>
      </c>
      <c r="C523" s="84">
        <v>30.884722048478153</v>
      </c>
    </row>
    <row r="524" spans="1:3" x14ac:dyDescent="0.25">
      <c r="A524" s="83">
        <v>522</v>
      </c>
      <c r="B524" s="83">
        <v>2018</v>
      </c>
      <c r="C524" s="84">
        <v>33.293195545832987</v>
      </c>
    </row>
    <row r="525" spans="1:3" x14ac:dyDescent="0.25">
      <c r="A525" s="83">
        <v>523</v>
      </c>
      <c r="B525" s="83">
        <v>2018</v>
      </c>
      <c r="C525" s="84">
        <v>22.949727199295644</v>
      </c>
    </row>
    <row r="526" spans="1:3" x14ac:dyDescent="0.25">
      <c r="A526" s="83">
        <v>524</v>
      </c>
      <c r="B526" s="83">
        <v>2018</v>
      </c>
      <c r="C526" s="84">
        <v>25.731276303538337</v>
      </c>
    </row>
    <row r="527" spans="1:3" x14ac:dyDescent="0.25">
      <c r="A527" s="83">
        <v>525</v>
      </c>
      <c r="B527" s="83">
        <v>2018</v>
      </c>
      <c r="C527" s="84">
        <v>43.062154852473604</v>
      </c>
    </row>
    <row r="528" spans="1:3" x14ac:dyDescent="0.25">
      <c r="A528" s="83">
        <v>526</v>
      </c>
      <c r="B528" s="83">
        <v>2018</v>
      </c>
      <c r="C528" s="84">
        <v>44.053498008080524</v>
      </c>
    </row>
    <row r="529" spans="1:3" x14ac:dyDescent="0.25">
      <c r="A529" s="83">
        <v>527</v>
      </c>
      <c r="B529" s="83">
        <v>2018</v>
      </c>
      <c r="C529" s="84">
        <v>38.702877537405371</v>
      </c>
    </row>
    <row r="530" spans="1:3" x14ac:dyDescent="0.25">
      <c r="A530" s="83">
        <v>528</v>
      </c>
      <c r="B530" s="83">
        <v>2018</v>
      </c>
      <c r="C530" s="84">
        <v>47.555605300713694</v>
      </c>
    </row>
    <row r="531" spans="1:3" x14ac:dyDescent="0.25">
      <c r="A531" s="83">
        <v>529</v>
      </c>
      <c r="B531" s="83">
        <v>2018</v>
      </c>
      <c r="C531" s="84">
        <v>22.949949101180522</v>
      </c>
    </row>
    <row r="532" spans="1:3" x14ac:dyDescent="0.25">
      <c r="A532" s="83">
        <v>530</v>
      </c>
      <c r="B532" s="83">
        <v>2018</v>
      </c>
      <c r="C532" s="84">
        <v>43.914432732421403</v>
      </c>
    </row>
    <row r="533" spans="1:3" x14ac:dyDescent="0.25">
      <c r="A533" s="83">
        <v>531</v>
      </c>
      <c r="B533" s="83">
        <v>2018</v>
      </c>
      <c r="C533" s="84">
        <v>40.461264800802212</v>
      </c>
    </row>
    <row r="534" spans="1:3" x14ac:dyDescent="0.25">
      <c r="A534" s="83">
        <v>532</v>
      </c>
      <c r="B534" s="83">
        <v>2018</v>
      </c>
      <c r="C534" s="84">
        <v>27.43058193398867</v>
      </c>
    </row>
    <row r="535" spans="1:3" x14ac:dyDescent="0.25">
      <c r="A535" s="83">
        <v>533</v>
      </c>
      <c r="B535" s="83">
        <v>2018</v>
      </c>
      <c r="C535" s="84">
        <v>27.727383350581967</v>
      </c>
    </row>
    <row r="536" spans="1:3" x14ac:dyDescent="0.25">
      <c r="A536" s="83">
        <v>534</v>
      </c>
      <c r="B536" s="83">
        <v>2018</v>
      </c>
      <c r="C536" s="84">
        <v>29.9014873715807</v>
      </c>
    </row>
    <row r="537" spans="1:3" x14ac:dyDescent="0.25">
      <c r="A537" s="83">
        <v>535</v>
      </c>
      <c r="B537" s="83">
        <v>2018</v>
      </c>
      <c r="C537" s="84">
        <v>28.11848068018277</v>
      </c>
    </row>
    <row r="538" spans="1:3" x14ac:dyDescent="0.25">
      <c r="A538" s="83">
        <v>536</v>
      </c>
      <c r="B538" s="83">
        <v>2018</v>
      </c>
      <c r="C538" s="84">
        <v>25.919512548479126</v>
      </c>
    </row>
    <row r="539" spans="1:3" x14ac:dyDescent="0.25">
      <c r="A539" s="83">
        <v>537</v>
      </c>
      <c r="B539" s="83">
        <v>2018</v>
      </c>
      <c r="C539" s="84">
        <v>29.888634098502742</v>
      </c>
    </row>
    <row r="540" spans="1:3" x14ac:dyDescent="0.25">
      <c r="A540" s="83">
        <v>538</v>
      </c>
      <c r="B540" s="83">
        <v>2018</v>
      </c>
      <c r="C540" s="84">
        <v>49.670718608256607</v>
      </c>
    </row>
    <row r="541" spans="1:3" x14ac:dyDescent="0.25">
      <c r="A541" s="83">
        <v>539</v>
      </c>
      <c r="B541" s="83">
        <v>2018</v>
      </c>
      <c r="C541" s="84">
        <v>27.137104619433401</v>
      </c>
    </row>
    <row r="542" spans="1:3" x14ac:dyDescent="0.25">
      <c r="A542" s="83">
        <v>540</v>
      </c>
      <c r="B542" s="83">
        <v>2018</v>
      </c>
      <c r="C542" s="84">
        <v>43.830571060913087</v>
      </c>
    </row>
    <row r="543" spans="1:3" x14ac:dyDescent="0.25">
      <c r="A543" s="83">
        <v>541</v>
      </c>
      <c r="B543" s="83">
        <v>2018</v>
      </c>
      <c r="C543" s="84">
        <v>32.517692431198839</v>
      </c>
    </row>
    <row r="544" spans="1:3" x14ac:dyDescent="0.25">
      <c r="A544" s="83">
        <v>542</v>
      </c>
      <c r="B544" s="83">
        <v>2018</v>
      </c>
      <c r="C544" s="84">
        <v>29.931383402808656</v>
      </c>
    </row>
    <row r="545" spans="1:3" x14ac:dyDescent="0.25">
      <c r="A545" s="83">
        <v>543</v>
      </c>
      <c r="B545" s="83">
        <v>2018</v>
      </c>
      <c r="C545" s="84">
        <v>42.05309570824177</v>
      </c>
    </row>
    <row r="546" spans="1:3" x14ac:dyDescent="0.25">
      <c r="A546" s="83">
        <v>544</v>
      </c>
      <c r="B546" s="83">
        <v>2019</v>
      </c>
      <c r="C546" s="84">
        <v>27.923319324188149</v>
      </c>
    </row>
    <row r="547" spans="1:3" x14ac:dyDescent="0.25">
      <c r="A547" s="83">
        <v>545</v>
      </c>
      <c r="B547" s="83">
        <v>2019</v>
      </c>
      <c r="C547" s="84">
        <v>31.396339783337918</v>
      </c>
    </row>
    <row r="548" spans="1:3" x14ac:dyDescent="0.25">
      <c r="A548" s="83">
        <v>546</v>
      </c>
      <c r="B548" s="83">
        <v>2019</v>
      </c>
      <c r="C548" s="84">
        <v>24.871783749465152</v>
      </c>
    </row>
    <row r="549" spans="1:3" x14ac:dyDescent="0.25">
      <c r="A549" s="83">
        <v>547</v>
      </c>
      <c r="B549" s="83">
        <v>2019</v>
      </c>
      <c r="C549" s="84">
        <v>55.48718915498835</v>
      </c>
    </row>
    <row r="550" spans="1:3" x14ac:dyDescent="0.25">
      <c r="A550" s="83">
        <v>548</v>
      </c>
      <c r="B550" s="83">
        <v>2019</v>
      </c>
      <c r="C550" s="84">
        <v>42.99388990416422</v>
      </c>
    </row>
    <row r="551" spans="1:3" x14ac:dyDescent="0.25">
      <c r="A551" s="83">
        <v>549</v>
      </c>
      <c r="B551" s="83">
        <v>2019</v>
      </c>
      <c r="C551" s="84">
        <v>22.728379871505659</v>
      </c>
    </row>
    <row r="552" spans="1:3" x14ac:dyDescent="0.25">
      <c r="A552" s="83">
        <v>550</v>
      </c>
      <c r="B552" s="83">
        <v>2019</v>
      </c>
      <c r="C552" s="84">
        <v>27.163640759303973</v>
      </c>
    </row>
    <row r="553" spans="1:3" x14ac:dyDescent="0.25">
      <c r="A553" s="83">
        <v>551</v>
      </c>
      <c r="B553" s="83">
        <v>2019</v>
      </c>
      <c r="C553" s="84">
        <v>38.533745989956394</v>
      </c>
    </row>
    <row r="554" spans="1:3" x14ac:dyDescent="0.25">
      <c r="A554" s="83">
        <v>552</v>
      </c>
      <c r="B554" s="83">
        <v>2019</v>
      </c>
      <c r="C554" s="84">
        <v>35.445707770026516</v>
      </c>
    </row>
    <row r="555" spans="1:3" x14ac:dyDescent="0.25">
      <c r="A555" s="83">
        <v>553</v>
      </c>
      <c r="B555" s="83">
        <v>2019</v>
      </c>
      <c r="C555" s="84">
        <v>31.489825038452103</v>
      </c>
    </row>
    <row r="556" spans="1:3" x14ac:dyDescent="0.25">
      <c r="A556" s="83">
        <v>554</v>
      </c>
      <c r="B556" s="83">
        <v>2019</v>
      </c>
      <c r="C556" s="84">
        <v>33.621092224031045</v>
      </c>
    </row>
    <row r="557" spans="1:3" x14ac:dyDescent="0.25">
      <c r="A557" s="83">
        <v>555</v>
      </c>
      <c r="B557" s="83">
        <v>2019</v>
      </c>
      <c r="C557" s="84">
        <v>28.673493092949414</v>
      </c>
    </row>
    <row r="558" spans="1:3" x14ac:dyDescent="0.25">
      <c r="A558" s="83">
        <v>556</v>
      </c>
      <c r="B558" s="83">
        <v>2019</v>
      </c>
      <c r="C558" s="84">
        <v>38.340214684058111</v>
      </c>
    </row>
    <row r="559" spans="1:3" x14ac:dyDescent="0.25">
      <c r="A559" s="83">
        <v>557</v>
      </c>
      <c r="B559" s="83">
        <v>2019</v>
      </c>
      <c r="C559" s="84">
        <v>35.407382997981685</v>
      </c>
    </row>
    <row r="560" spans="1:3" x14ac:dyDescent="0.25">
      <c r="A560" s="83">
        <v>558</v>
      </c>
      <c r="B560" s="83">
        <v>2019</v>
      </c>
      <c r="C560" s="84">
        <v>34.68100152244061</v>
      </c>
    </row>
    <row r="561" spans="1:3" x14ac:dyDescent="0.25">
      <c r="A561" s="83">
        <v>559</v>
      </c>
      <c r="B561" s="83">
        <v>2019</v>
      </c>
      <c r="C561" s="84">
        <v>25.868393733663886</v>
      </c>
    </row>
    <row r="562" spans="1:3" x14ac:dyDescent="0.25">
      <c r="A562" s="83">
        <v>560</v>
      </c>
      <c r="B562" s="83">
        <v>2019</v>
      </c>
      <c r="C562" s="84">
        <v>36.742651271174431</v>
      </c>
    </row>
    <row r="563" spans="1:3" x14ac:dyDescent="0.25">
      <c r="A563" s="83">
        <v>561</v>
      </c>
      <c r="B563" s="83">
        <v>2019</v>
      </c>
      <c r="C563" s="84">
        <v>46.034580789996504</v>
      </c>
    </row>
    <row r="564" spans="1:3" x14ac:dyDescent="0.25">
      <c r="A564" s="83">
        <v>562</v>
      </c>
      <c r="B564" s="83">
        <v>2019</v>
      </c>
      <c r="C564" s="84">
        <v>26.202661614632213</v>
      </c>
    </row>
    <row r="565" spans="1:3" x14ac:dyDescent="0.25">
      <c r="A565" s="83">
        <v>563</v>
      </c>
      <c r="B565" s="83">
        <v>2019</v>
      </c>
      <c r="C565" s="84">
        <v>30.504103058720524</v>
      </c>
    </row>
    <row r="566" spans="1:3" x14ac:dyDescent="0.25">
      <c r="A566" s="83">
        <v>564</v>
      </c>
      <c r="B566" s="83">
        <v>2019</v>
      </c>
      <c r="C566" s="84">
        <v>25.52711462662878</v>
      </c>
    </row>
    <row r="567" spans="1:3" x14ac:dyDescent="0.25">
      <c r="A567" s="83">
        <v>565</v>
      </c>
      <c r="B567" s="83">
        <v>2019</v>
      </c>
      <c r="C567" s="84">
        <v>34.662544268538142</v>
      </c>
    </row>
    <row r="568" spans="1:3" x14ac:dyDescent="0.25">
      <c r="A568" s="83">
        <v>566</v>
      </c>
      <c r="B568" s="83">
        <v>2019</v>
      </c>
      <c r="C568" s="84">
        <v>34.485317349106758</v>
      </c>
    </row>
    <row r="569" spans="1:3" x14ac:dyDescent="0.25">
      <c r="A569" s="83">
        <v>567</v>
      </c>
      <c r="B569" s="83">
        <v>2019</v>
      </c>
      <c r="C569" s="84">
        <v>35.837084836857606</v>
      </c>
    </row>
    <row r="570" spans="1:3" x14ac:dyDescent="0.25">
      <c r="A570" s="83">
        <v>568</v>
      </c>
      <c r="B570" s="83">
        <v>2019</v>
      </c>
      <c r="C570" s="84">
        <v>25.717694179523569</v>
      </c>
    </row>
    <row r="571" spans="1:3" x14ac:dyDescent="0.25">
      <c r="A571" s="83">
        <v>569</v>
      </c>
      <c r="B571" s="83">
        <v>2019</v>
      </c>
      <c r="C571" s="84">
        <v>29.56414023747876</v>
      </c>
    </row>
    <row r="572" spans="1:3" x14ac:dyDescent="0.25">
      <c r="A572" s="83">
        <v>570</v>
      </c>
      <c r="B572" s="83">
        <v>2019</v>
      </c>
      <c r="C572" s="84">
        <v>30.676503068082319</v>
      </c>
    </row>
    <row r="573" spans="1:3" x14ac:dyDescent="0.25">
      <c r="A573" s="83">
        <v>571</v>
      </c>
      <c r="B573" s="83">
        <v>2019</v>
      </c>
      <c r="C573" s="84">
        <v>28.492319215782167</v>
      </c>
    </row>
    <row r="574" spans="1:3" x14ac:dyDescent="0.25">
      <c r="A574" s="83">
        <v>572</v>
      </c>
      <c r="B574" s="83">
        <v>2019</v>
      </c>
      <c r="C574" s="84">
        <v>30.906934507657013</v>
      </c>
    </row>
    <row r="575" spans="1:3" x14ac:dyDescent="0.25">
      <c r="A575" s="83">
        <v>573</v>
      </c>
      <c r="B575" s="83">
        <v>2019</v>
      </c>
      <c r="C575" s="84">
        <v>28.499747788373661</v>
      </c>
    </row>
    <row r="576" spans="1:3" x14ac:dyDescent="0.25">
      <c r="A576" s="83">
        <v>574</v>
      </c>
      <c r="B576" s="83">
        <v>2019</v>
      </c>
      <c r="C576" s="84">
        <v>22.922623957152986</v>
      </c>
    </row>
    <row r="577" spans="1:3" x14ac:dyDescent="0.25">
      <c r="A577" s="83">
        <v>575</v>
      </c>
      <c r="B577" s="83">
        <v>2020</v>
      </c>
      <c r="C577" s="87">
        <v>23.26295536120362</v>
      </c>
    </row>
    <row r="578" spans="1:3" x14ac:dyDescent="0.25">
      <c r="A578" s="83">
        <v>576</v>
      </c>
      <c r="B578" s="83">
        <v>2020</v>
      </c>
      <c r="C578" s="87">
        <v>39.261245005960021</v>
      </c>
    </row>
    <row r="579" spans="1:3" x14ac:dyDescent="0.25">
      <c r="A579" s="83">
        <v>577</v>
      </c>
      <c r="B579" s="83">
        <v>2020</v>
      </c>
      <c r="C579" s="87">
        <v>21.894943168361092</v>
      </c>
    </row>
    <row r="580" spans="1:3" x14ac:dyDescent="0.25">
      <c r="A580" s="83">
        <v>578</v>
      </c>
      <c r="B580" s="83">
        <v>2020</v>
      </c>
      <c r="C580" s="87">
        <v>17.653390895329203</v>
      </c>
    </row>
    <row r="581" spans="1:3" x14ac:dyDescent="0.25">
      <c r="A581" s="83">
        <v>579</v>
      </c>
      <c r="B581" s="83">
        <v>2020</v>
      </c>
      <c r="C581" s="87">
        <v>33.74850682066814</v>
      </c>
    </row>
    <row r="582" spans="1:3" x14ac:dyDescent="0.25">
      <c r="A582" s="83">
        <v>580</v>
      </c>
      <c r="B582" s="83">
        <v>2020</v>
      </c>
      <c r="C582" s="87">
        <v>20.078855962447193</v>
      </c>
    </row>
    <row r="583" spans="1:3" x14ac:dyDescent="0.25">
      <c r="A583" s="83">
        <v>581</v>
      </c>
      <c r="B583" s="83">
        <v>2020</v>
      </c>
      <c r="C583" s="87">
        <v>19.86444165119665</v>
      </c>
    </row>
    <row r="584" spans="1:3" x14ac:dyDescent="0.25">
      <c r="A584" s="83">
        <v>582</v>
      </c>
      <c r="B584" s="83">
        <v>2020</v>
      </c>
      <c r="C584" s="87">
        <v>20.521769657572818</v>
      </c>
    </row>
    <row r="585" spans="1:3" x14ac:dyDescent="0.25">
      <c r="A585" s="83">
        <v>583</v>
      </c>
      <c r="B585" s="83">
        <v>2020</v>
      </c>
      <c r="C585" s="87">
        <v>35.089759115310443</v>
      </c>
    </row>
    <row r="586" spans="1:3" x14ac:dyDescent="0.25">
      <c r="A586" s="83">
        <v>584</v>
      </c>
      <c r="B586" s="83">
        <v>2020</v>
      </c>
      <c r="C586" s="87">
        <v>50.95258536032668</v>
      </c>
    </row>
    <row r="587" spans="1:3" x14ac:dyDescent="0.25">
      <c r="A587" s="83">
        <v>585</v>
      </c>
      <c r="B587" s="83">
        <v>2020</v>
      </c>
      <c r="C587" s="87">
        <v>37.433212232251996</v>
      </c>
    </row>
    <row r="588" spans="1:3" x14ac:dyDescent="0.25">
      <c r="A588" s="83">
        <v>586</v>
      </c>
      <c r="B588" s="83">
        <v>2020</v>
      </c>
      <c r="C588" s="87">
        <v>29.315595313296654</v>
      </c>
    </row>
    <row r="589" spans="1:3" x14ac:dyDescent="0.25">
      <c r="A589" s="83">
        <v>587</v>
      </c>
      <c r="B589" s="83">
        <v>2020</v>
      </c>
      <c r="C589" s="87">
        <v>33.054065144535116</v>
      </c>
    </row>
    <row r="590" spans="1:3" x14ac:dyDescent="0.25">
      <c r="A590" s="83">
        <v>588</v>
      </c>
      <c r="B590" s="83">
        <v>2020</v>
      </c>
      <c r="C590" s="87">
        <v>43.293481394154803</v>
      </c>
    </row>
    <row r="591" spans="1:3" x14ac:dyDescent="0.25">
      <c r="A591" s="83">
        <v>589</v>
      </c>
      <c r="B591" s="83">
        <v>2020</v>
      </c>
      <c r="C591" s="87">
        <v>31.348816070604613</v>
      </c>
    </row>
    <row r="592" spans="1:3" x14ac:dyDescent="0.25">
      <c r="A592" s="83">
        <v>590</v>
      </c>
      <c r="B592" s="83">
        <v>2020</v>
      </c>
      <c r="C592" s="87">
        <v>26.099301784188341</v>
      </c>
    </row>
    <row r="593" spans="1:3" x14ac:dyDescent="0.25">
      <c r="A593" s="83">
        <v>591</v>
      </c>
      <c r="B593" s="83">
        <v>2020</v>
      </c>
      <c r="C593" s="87">
        <v>24.484042519277537</v>
      </c>
    </row>
    <row r="594" spans="1:3" x14ac:dyDescent="0.25">
      <c r="A594" s="83">
        <v>592</v>
      </c>
      <c r="B594" s="83">
        <v>2020</v>
      </c>
      <c r="C594" s="87">
        <v>38.238074792747398</v>
      </c>
    </row>
    <row r="595" spans="1:3" x14ac:dyDescent="0.25">
      <c r="A595" s="83">
        <v>593</v>
      </c>
      <c r="B595" s="83">
        <v>2020</v>
      </c>
      <c r="C595" s="87">
        <v>32.113908691539216</v>
      </c>
    </row>
    <row r="596" spans="1:3" x14ac:dyDescent="0.25">
      <c r="A596" s="83">
        <v>594</v>
      </c>
      <c r="B596" s="83">
        <v>2020</v>
      </c>
      <c r="C596" s="87">
        <v>33.778024389299851</v>
      </c>
    </row>
    <row r="597" spans="1:3" x14ac:dyDescent="0.25">
      <c r="A597" s="83">
        <v>595</v>
      </c>
      <c r="B597" s="83">
        <v>2020</v>
      </c>
      <c r="C597" s="87">
        <v>34.776502633561712</v>
      </c>
    </row>
    <row r="598" spans="1:3" x14ac:dyDescent="0.25">
      <c r="A598" s="83">
        <v>596</v>
      </c>
      <c r="B598" s="83">
        <v>2020</v>
      </c>
      <c r="C598" s="87">
        <v>30.683561948789929</v>
      </c>
    </row>
    <row r="599" spans="1:3" x14ac:dyDescent="0.25">
      <c r="A599" s="83">
        <v>597</v>
      </c>
      <c r="B599" s="83">
        <v>2020</v>
      </c>
      <c r="C599" s="87">
        <v>39.404047607135595</v>
      </c>
    </row>
    <row r="600" spans="1:3" x14ac:dyDescent="0.25">
      <c r="A600" s="83">
        <v>598</v>
      </c>
      <c r="B600" s="83">
        <v>2020</v>
      </c>
      <c r="C600" s="87">
        <v>25.980635383698704</v>
      </c>
    </row>
    <row r="601" spans="1:3" x14ac:dyDescent="0.25">
      <c r="A601" s="83">
        <v>599</v>
      </c>
      <c r="B601" s="83">
        <v>2020</v>
      </c>
      <c r="C601" s="87">
        <v>33.938348108168057</v>
      </c>
    </row>
    <row r="602" spans="1:3" x14ac:dyDescent="0.25">
      <c r="A602" s="83">
        <v>600</v>
      </c>
      <c r="B602" s="83">
        <v>2020</v>
      </c>
      <c r="C602" s="87">
        <v>28.393178757154274</v>
      </c>
    </row>
    <row r="603" spans="1:3" x14ac:dyDescent="0.25">
      <c r="A603" s="83">
        <v>601</v>
      </c>
      <c r="B603" s="83">
        <v>2020</v>
      </c>
      <c r="C603" s="87">
        <v>30.375413622360576</v>
      </c>
    </row>
    <row r="604" spans="1:3" x14ac:dyDescent="0.25">
      <c r="A604" s="83">
        <v>602</v>
      </c>
      <c r="B604" s="83">
        <v>2020</v>
      </c>
      <c r="C604" s="87">
        <v>32.178835346727944</v>
      </c>
    </row>
    <row r="605" spans="1:3" x14ac:dyDescent="0.25">
      <c r="A605" s="83">
        <v>603</v>
      </c>
      <c r="B605" s="83">
        <v>2021</v>
      </c>
      <c r="C605" s="84">
        <v>20.470363690396798</v>
      </c>
    </row>
    <row r="606" spans="1:3" x14ac:dyDescent="0.25">
      <c r="A606" s="83">
        <v>604</v>
      </c>
      <c r="B606" s="83">
        <v>2021</v>
      </c>
      <c r="C606" s="84">
        <v>20.483947990821907</v>
      </c>
    </row>
    <row r="607" spans="1:3" x14ac:dyDescent="0.25">
      <c r="A607" s="83">
        <v>605</v>
      </c>
      <c r="B607" s="83">
        <v>2021</v>
      </c>
      <c r="C607" s="84">
        <v>32.367634061911318</v>
      </c>
    </row>
    <row r="608" spans="1:3" x14ac:dyDescent="0.25">
      <c r="A608" s="83">
        <v>606</v>
      </c>
      <c r="B608" s="83">
        <v>2021</v>
      </c>
      <c r="C608" s="84">
        <v>21.662278356777588</v>
      </c>
    </row>
    <row r="609" spans="1:3" x14ac:dyDescent="0.25">
      <c r="A609" s="83">
        <v>607</v>
      </c>
      <c r="B609" s="83">
        <v>2021</v>
      </c>
      <c r="C609" s="84">
        <v>32.772635641874636</v>
      </c>
    </row>
    <row r="610" spans="1:3" x14ac:dyDescent="0.25">
      <c r="A610" s="83">
        <v>608</v>
      </c>
      <c r="B610" s="83">
        <v>2021</v>
      </c>
      <c r="C610" s="84">
        <v>41.679997434764893</v>
      </c>
    </row>
    <row r="611" spans="1:3" x14ac:dyDescent="0.25">
      <c r="A611" s="83">
        <v>609</v>
      </c>
      <c r="B611" s="83">
        <v>2021</v>
      </c>
      <c r="C611" s="84">
        <v>19.534284131527851</v>
      </c>
    </row>
    <row r="612" spans="1:3" x14ac:dyDescent="0.25">
      <c r="A612" s="83">
        <v>610</v>
      </c>
      <c r="B612" s="83">
        <v>2021</v>
      </c>
      <c r="C612" s="84">
        <v>29.29199968201749</v>
      </c>
    </row>
    <row r="613" spans="1:3" x14ac:dyDescent="0.25">
      <c r="A613" s="83">
        <v>611</v>
      </c>
      <c r="B613" s="83">
        <v>2021</v>
      </c>
      <c r="C613" s="84">
        <v>45.434294248764502</v>
      </c>
    </row>
    <row r="614" spans="1:3" x14ac:dyDescent="0.25">
      <c r="A614" s="83">
        <v>612</v>
      </c>
      <c r="B614" s="83">
        <v>2021</v>
      </c>
      <c r="C614" s="84">
        <v>20.321938151796537</v>
      </c>
    </row>
    <row r="615" spans="1:3" x14ac:dyDescent="0.25">
      <c r="A615" s="83">
        <v>613</v>
      </c>
      <c r="B615" s="83">
        <v>2021</v>
      </c>
      <c r="C615" s="84">
        <v>25.058666823661927</v>
      </c>
    </row>
    <row r="616" spans="1:3" x14ac:dyDescent="0.25">
      <c r="A616" s="83">
        <v>614</v>
      </c>
      <c r="B616" s="83">
        <v>2021</v>
      </c>
      <c r="C616" s="84">
        <v>32.803354848363085</v>
      </c>
    </row>
    <row r="617" spans="1:3" x14ac:dyDescent="0.25">
      <c r="A617" s="83">
        <v>615</v>
      </c>
      <c r="B617" s="83">
        <v>2021</v>
      </c>
      <c r="C617" s="84">
        <v>22.615098920572915</v>
      </c>
    </row>
    <row r="618" spans="1:3" x14ac:dyDescent="0.25">
      <c r="A618" s="83">
        <v>616</v>
      </c>
      <c r="B618" s="83">
        <v>2021</v>
      </c>
      <c r="C618" s="84">
        <v>23.695295567815801</v>
      </c>
    </row>
    <row r="619" spans="1:3" x14ac:dyDescent="0.25">
      <c r="A619" s="83">
        <v>617</v>
      </c>
      <c r="B619" s="83">
        <v>2021</v>
      </c>
      <c r="C619" s="84">
        <v>28.629555716140754</v>
      </c>
    </row>
    <row r="620" spans="1:3" x14ac:dyDescent="0.25">
      <c r="A620" s="83">
        <v>618</v>
      </c>
      <c r="B620" s="83">
        <v>2021</v>
      </c>
      <c r="C620" s="84">
        <v>29.796152257969133</v>
      </c>
    </row>
    <row r="621" spans="1:3" x14ac:dyDescent="0.25">
      <c r="A621" s="83">
        <v>619</v>
      </c>
      <c r="B621" s="83">
        <v>2021</v>
      </c>
      <c r="C621" s="84">
        <v>40.912446668658845</v>
      </c>
    </row>
    <row r="622" spans="1:3" x14ac:dyDescent="0.25">
      <c r="A622" s="83">
        <v>620</v>
      </c>
      <c r="B622" s="83">
        <v>2021</v>
      </c>
      <c r="C622" s="84">
        <v>33.213693595395839</v>
      </c>
    </row>
    <row r="623" spans="1:3" x14ac:dyDescent="0.25">
      <c r="A623" s="83">
        <v>621</v>
      </c>
      <c r="B623" s="83">
        <v>2021</v>
      </c>
      <c r="C623" s="84">
        <v>37.00814324529437</v>
      </c>
    </row>
    <row r="624" spans="1:3" x14ac:dyDescent="0.25">
      <c r="A624" s="83">
        <v>622</v>
      </c>
      <c r="B624" s="83">
        <v>2021</v>
      </c>
      <c r="C624" s="84">
        <v>24.981910771154197</v>
      </c>
    </row>
    <row r="625" spans="1:3" x14ac:dyDescent="0.25">
      <c r="A625" s="83">
        <v>623</v>
      </c>
      <c r="B625" s="83">
        <v>2021</v>
      </c>
      <c r="C625" s="84">
        <v>31.805211175025846</v>
      </c>
    </row>
    <row r="626" spans="1:3" x14ac:dyDescent="0.25">
      <c r="A626" s="83">
        <v>624</v>
      </c>
      <c r="B626" s="83">
        <v>2021</v>
      </c>
      <c r="C626" s="84">
        <v>35.618613773163759</v>
      </c>
    </row>
    <row r="627" spans="1:3" x14ac:dyDescent="0.25">
      <c r="A627" s="83">
        <v>625</v>
      </c>
      <c r="B627" s="83">
        <v>2021</v>
      </c>
      <c r="C627" s="84">
        <v>28.419134892469305</v>
      </c>
    </row>
    <row r="628" spans="1:3" x14ac:dyDescent="0.25">
      <c r="A628" s="83">
        <v>626</v>
      </c>
      <c r="B628" s="83">
        <v>2021</v>
      </c>
      <c r="C628" s="84">
        <v>13.07334583744356</v>
      </c>
    </row>
    <row r="629" spans="1:3" x14ac:dyDescent="0.25">
      <c r="A629" s="83">
        <v>627</v>
      </c>
      <c r="B629" s="83">
        <v>2021</v>
      </c>
      <c r="C629" s="84">
        <v>27.123283986060944</v>
      </c>
    </row>
    <row r="630" spans="1:3" x14ac:dyDescent="0.25">
      <c r="A630" s="83">
        <v>628</v>
      </c>
      <c r="B630" s="83">
        <v>2021</v>
      </c>
      <c r="C630" s="84">
        <v>23.694290031363437</v>
      </c>
    </row>
    <row r="631" spans="1:3" x14ac:dyDescent="0.25">
      <c r="A631" s="83">
        <v>629</v>
      </c>
      <c r="B631" s="83">
        <v>2021</v>
      </c>
      <c r="C631" s="84">
        <v>20.219622194786105</v>
      </c>
    </row>
    <row r="632" spans="1:3" x14ac:dyDescent="0.25">
      <c r="A632" s="83">
        <v>630</v>
      </c>
      <c r="B632" s="83">
        <v>2021</v>
      </c>
      <c r="C632" s="84">
        <v>24.063538996100114</v>
      </c>
    </row>
    <row r="633" spans="1:3" x14ac:dyDescent="0.25">
      <c r="A633" s="83">
        <v>631</v>
      </c>
      <c r="B633" s="83">
        <v>2021</v>
      </c>
      <c r="C633" s="84">
        <v>30.452698895242506</v>
      </c>
    </row>
    <row r="634" spans="1:3" x14ac:dyDescent="0.25">
      <c r="A634" s="83">
        <v>632</v>
      </c>
      <c r="B634" s="83">
        <v>2021</v>
      </c>
      <c r="C634" s="84">
        <v>35.646578542167624</v>
      </c>
    </row>
    <row r="635" spans="1:3" x14ac:dyDescent="0.25">
      <c r="A635" s="83">
        <v>633</v>
      </c>
      <c r="B635" s="83">
        <v>2021</v>
      </c>
      <c r="C635" s="84">
        <v>23.242503120767157</v>
      </c>
    </row>
    <row r="636" spans="1:3" x14ac:dyDescent="0.25">
      <c r="A636" s="83">
        <v>634</v>
      </c>
      <c r="B636" s="83">
        <v>2021</v>
      </c>
      <c r="C636" s="84">
        <v>29.059060755266714</v>
      </c>
    </row>
    <row r="637" spans="1:3" x14ac:dyDescent="0.25">
      <c r="A637" s="83">
        <v>635</v>
      </c>
      <c r="B637" s="83">
        <v>2021</v>
      </c>
      <c r="C637" s="84">
        <v>27.852342137684651</v>
      </c>
    </row>
    <row r="638" spans="1:3" x14ac:dyDescent="0.25">
      <c r="A638" s="83">
        <v>636</v>
      </c>
      <c r="B638" s="83">
        <v>2021</v>
      </c>
      <c r="C638" s="84">
        <v>32.775415678916161</v>
      </c>
    </row>
    <row r="639" spans="1:3" x14ac:dyDescent="0.25">
      <c r="A639" s="83">
        <v>637</v>
      </c>
      <c r="B639" s="83">
        <v>2021</v>
      </c>
      <c r="C639" s="84">
        <v>30.945003386571468</v>
      </c>
    </row>
    <row r="640" spans="1:3" x14ac:dyDescent="0.25">
      <c r="A640" s="83">
        <v>638</v>
      </c>
      <c r="B640" s="83">
        <v>2021</v>
      </c>
      <c r="C640" s="84">
        <v>23.582261047044128</v>
      </c>
    </row>
    <row r="641" spans="1:3" x14ac:dyDescent="0.25">
      <c r="A641" s="83">
        <v>639</v>
      </c>
      <c r="B641" s="83">
        <v>2021</v>
      </c>
      <c r="C641" s="84">
        <v>33.892679279258971</v>
      </c>
    </row>
    <row r="642" spans="1:3" x14ac:dyDescent="0.25">
      <c r="A642" s="83">
        <v>640</v>
      </c>
      <c r="B642" s="83">
        <v>2021</v>
      </c>
      <c r="C642" s="84">
        <v>30.986048990046111</v>
      </c>
    </row>
    <row r="643" spans="1:3" x14ac:dyDescent="0.25">
      <c r="A643" s="83">
        <v>641</v>
      </c>
      <c r="B643" s="83">
        <v>2021</v>
      </c>
      <c r="C643" s="84">
        <v>21.127175892465811</v>
      </c>
    </row>
    <row r="644" spans="1:3" x14ac:dyDescent="0.25">
      <c r="A644" s="83">
        <v>642</v>
      </c>
      <c r="B644" s="83">
        <v>2021</v>
      </c>
      <c r="C644" s="84">
        <v>30.839946598948679</v>
      </c>
    </row>
    <row r="645" spans="1:3" x14ac:dyDescent="0.25">
      <c r="A645" s="83">
        <v>643</v>
      </c>
      <c r="B645" s="83">
        <v>2021</v>
      </c>
      <c r="C645" s="84">
        <v>23.674638671459054</v>
      </c>
    </row>
    <row r="646" spans="1:3" x14ac:dyDescent="0.25">
      <c r="A646" s="83">
        <v>644</v>
      </c>
      <c r="B646" s="83">
        <v>2021</v>
      </c>
      <c r="C646" s="84">
        <v>30.34684957867108</v>
      </c>
    </row>
    <row r="647" spans="1:3" x14ac:dyDescent="0.25">
      <c r="A647" s="83">
        <v>645</v>
      </c>
      <c r="B647" s="83">
        <v>2021</v>
      </c>
      <c r="C647" s="84">
        <v>34.958321296185737</v>
      </c>
    </row>
    <row r="648" spans="1:3" x14ac:dyDescent="0.25">
      <c r="A648" s="83">
        <v>646</v>
      </c>
      <c r="B648" s="83">
        <v>2021</v>
      </c>
      <c r="C648" s="84">
        <v>28.339629321319723</v>
      </c>
    </row>
    <row r="649" spans="1:3" x14ac:dyDescent="0.25">
      <c r="A649" s="83">
        <v>647</v>
      </c>
      <c r="B649" s="83">
        <v>2021</v>
      </c>
      <c r="C649" s="84">
        <v>33.563126818885372</v>
      </c>
    </row>
    <row r="650" spans="1:3" x14ac:dyDescent="0.25">
      <c r="A650" s="83">
        <v>648</v>
      </c>
      <c r="B650" s="83">
        <v>2021</v>
      </c>
      <c r="C650" s="84">
        <v>78.923284350080507</v>
      </c>
    </row>
    <row r="651" spans="1:3" x14ac:dyDescent="0.25">
      <c r="A651" s="83">
        <v>649</v>
      </c>
      <c r="B651" s="83">
        <v>2021</v>
      </c>
      <c r="C651" s="84">
        <v>26.519714504198365</v>
      </c>
    </row>
    <row r="652" spans="1:3" x14ac:dyDescent="0.25">
      <c r="A652" s="83">
        <v>650</v>
      </c>
      <c r="B652" s="83">
        <v>2021</v>
      </c>
      <c r="C652" s="84">
        <v>39.524970452598858</v>
      </c>
    </row>
    <row r="653" spans="1:3" x14ac:dyDescent="0.25">
      <c r="A653" s="83">
        <v>651</v>
      </c>
      <c r="B653" s="83">
        <v>2022</v>
      </c>
      <c r="C653" s="84">
        <v>17.471179868435947</v>
      </c>
    </row>
    <row r="654" spans="1:3" x14ac:dyDescent="0.25">
      <c r="A654" s="83">
        <v>652</v>
      </c>
      <c r="B654" s="83">
        <v>2022</v>
      </c>
      <c r="C654" s="84">
        <v>24.387378506096134</v>
      </c>
    </row>
    <row r="655" spans="1:3" x14ac:dyDescent="0.25">
      <c r="A655" s="83">
        <v>653</v>
      </c>
      <c r="B655" s="83">
        <v>2022</v>
      </c>
      <c r="C655" s="84">
        <v>21.877192819465748</v>
      </c>
    </row>
    <row r="656" spans="1:3" x14ac:dyDescent="0.25">
      <c r="A656" s="83">
        <v>654</v>
      </c>
      <c r="B656" s="83">
        <v>2022</v>
      </c>
      <c r="C656" s="84">
        <v>33.091837433227326</v>
      </c>
    </row>
    <row r="657" spans="1:3" x14ac:dyDescent="0.25">
      <c r="A657" s="83">
        <v>655</v>
      </c>
      <c r="B657" s="83">
        <v>2022</v>
      </c>
      <c r="C657" s="84">
        <v>26.5360228342258</v>
      </c>
    </row>
    <row r="658" spans="1:3" x14ac:dyDescent="0.25">
      <c r="A658" s="83">
        <v>656</v>
      </c>
      <c r="B658" s="83">
        <v>2022</v>
      </c>
      <c r="C658" s="84">
        <v>38.322697850961177</v>
      </c>
    </row>
    <row r="659" spans="1:3" x14ac:dyDescent="0.25">
      <c r="A659" s="83">
        <v>657</v>
      </c>
      <c r="B659" s="83">
        <v>2022</v>
      </c>
      <c r="C659" s="84">
        <v>28.30359641025963</v>
      </c>
    </row>
    <row r="660" spans="1:3" x14ac:dyDescent="0.25">
      <c r="A660" s="83">
        <v>658</v>
      </c>
      <c r="B660" s="83">
        <v>2022</v>
      </c>
      <c r="C660" s="84">
        <v>32.85233567038366</v>
      </c>
    </row>
    <row r="661" spans="1:3" x14ac:dyDescent="0.25">
      <c r="A661" s="83">
        <v>659</v>
      </c>
      <c r="B661" s="83">
        <v>2022</v>
      </c>
      <c r="C661" s="84">
        <v>26.381970666417427</v>
      </c>
    </row>
    <row r="662" spans="1:3" x14ac:dyDescent="0.25">
      <c r="A662" s="83">
        <v>660</v>
      </c>
      <c r="B662" s="83">
        <v>2022</v>
      </c>
      <c r="C662" s="84">
        <v>23.986972098053315</v>
      </c>
    </row>
    <row r="663" spans="1:3" x14ac:dyDescent="0.25">
      <c r="A663" s="83">
        <v>661</v>
      </c>
      <c r="B663" s="83">
        <v>2022</v>
      </c>
      <c r="C663" s="84">
        <v>21.496722615715239</v>
      </c>
    </row>
    <row r="664" spans="1:3" x14ac:dyDescent="0.25">
      <c r="A664" s="83">
        <v>662</v>
      </c>
      <c r="B664" s="83">
        <v>2022</v>
      </c>
      <c r="C664" s="84">
        <v>22.993121999094853</v>
      </c>
    </row>
    <row r="665" spans="1:3" x14ac:dyDescent="0.25">
      <c r="A665" s="83">
        <v>663</v>
      </c>
      <c r="B665" s="83">
        <v>2022</v>
      </c>
      <c r="C665" s="84">
        <v>22.391685914804125</v>
      </c>
    </row>
    <row r="666" spans="1:3" x14ac:dyDescent="0.25">
      <c r="A666" s="83">
        <v>664</v>
      </c>
      <c r="B666" s="83">
        <v>2022</v>
      </c>
      <c r="C666" s="84">
        <v>21.305853386998081</v>
      </c>
    </row>
    <row r="667" spans="1:3" x14ac:dyDescent="0.25">
      <c r="A667" s="83">
        <v>665</v>
      </c>
      <c r="B667" s="83">
        <v>2022</v>
      </c>
      <c r="C667" s="84">
        <v>27.831847152858074</v>
      </c>
    </row>
    <row r="668" spans="1:3" x14ac:dyDescent="0.25">
      <c r="A668" s="83">
        <v>666</v>
      </c>
      <c r="B668" s="83">
        <v>2022</v>
      </c>
      <c r="C668" s="84">
        <v>16.881863099673993</v>
      </c>
    </row>
    <row r="669" spans="1:3" x14ac:dyDescent="0.25">
      <c r="A669" s="83">
        <v>667</v>
      </c>
      <c r="B669" s="83">
        <v>2022</v>
      </c>
      <c r="C669" s="84">
        <v>28.789420587311959</v>
      </c>
    </row>
    <row r="670" spans="1:3" x14ac:dyDescent="0.25">
      <c r="A670" s="83">
        <v>668</v>
      </c>
      <c r="B670" s="83">
        <v>2022</v>
      </c>
      <c r="C670" s="84">
        <v>32.427137643508146</v>
      </c>
    </row>
    <row r="671" spans="1:3" x14ac:dyDescent="0.25">
      <c r="A671" s="83">
        <v>669</v>
      </c>
      <c r="B671" s="83">
        <v>2022</v>
      </c>
      <c r="C671" s="84">
        <v>25.696998325000159</v>
      </c>
    </row>
    <row r="672" spans="1:3" x14ac:dyDescent="0.25">
      <c r="A672" s="83">
        <v>670</v>
      </c>
      <c r="B672" s="83">
        <v>2022</v>
      </c>
      <c r="C672" s="84">
        <v>30.686012561288265</v>
      </c>
    </row>
    <row r="673" spans="1:3" x14ac:dyDescent="0.25">
      <c r="A673" s="83">
        <v>671</v>
      </c>
      <c r="B673" s="83">
        <v>2022</v>
      </c>
      <c r="C673" s="84">
        <v>20.087630517468739</v>
      </c>
    </row>
    <row r="674" spans="1:3" x14ac:dyDescent="0.25">
      <c r="A674" s="83">
        <v>672</v>
      </c>
      <c r="B674" s="83">
        <v>2022</v>
      </c>
      <c r="C674" s="84">
        <v>30.90116473050999</v>
      </c>
    </row>
    <row r="675" spans="1:3" x14ac:dyDescent="0.25">
      <c r="A675" s="83">
        <v>673</v>
      </c>
      <c r="B675" s="83">
        <v>2022</v>
      </c>
      <c r="C675" s="84">
        <v>30.732490493839371</v>
      </c>
    </row>
    <row r="676" spans="1:3" x14ac:dyDescent="0.25">
      <c r="A676" s="83">
        <v>674</v>
      </c>
      <c r="B676" s="83">
        <v>2022</v>
      </c>
      <c r="C676" s="84">
        <v>22.59452490417971</v>
      </c>
    </row>
    <row r="677" spans="1:3" x14ac:dyDescent="0.25">
      <c r="A677" s="83">
        <v>675</v>
      </c>
      <c r="B677" s="83">
        <v>2022</v>
      </c>
      <c r="C677" s="84">
        <v>25.626736854266731</v>
      </c>
    </row>
    <row r="678" spans="1:3" x14ac:dyDescent="0.25">
      <c r="A678" s="83">
        <v>676</v>
      </c>
      <c r="B678" s="83">
        <v>2022</v>
      </c>
      <c r="C678" s="84">
        <v>33.165904291478967</v>
      </c>
    </row>
    <row r="679" spans="1:3" x14ac:dyDescent="0.25">
      <c r="A679" s="83">
        <v>677</v>
      </c>
      <c r="B679" s="83">
        <v>2022</v>
      </c>
      <c r="C679" s="84">
        <v>22.09956397672789</v>
      </c>
    </row>
    <row r="680" spans="1:3" x14ac:dyDescent="0.25">
      <c r="A680" s="83">
        <v>678</v>
      </c>
      <c r="B680" s="83">
        <v>2022</v>
      </c>
      <c r="C680" s="84">
        <v>23.778520383963794</v>
      </c>
    </row>
    <row r="681" spans="1:3" x14ac:dyDescent="0.25">
      <c r="A681" s="83">
        <v>679</v>
      </c>
      <c r="B681" s="83">
        <v>2022</v>
      </c>
      <c r="C681" s="84">
        <v>31.631496348697446</v>
      </c>
    </row>
    <row r="682" spans="1:3" x14ac:dyDescent="0.25">
      <c r="A682" s="83">
        <v>680</v>
      </c>
      <c r="B682" s="83">
        <v>2022</v>
      </c>
      <c r="C682" s="84">
        <v>23.044496427239281</v>
      </c>
    </row>
    <row r="683" spans="1:3" x14ac:dyDescent="0.25">
      <c r="A683" s="83">
        <v>681</v>
      </c>
      <c r="B683" s="83">
        <v>2022</v>
      </c>
      <c r="C683" s="84">
        <v>25.383224100673313</v>
      </c>
    </row>
    <row r="684" spans="1:3" x14ac:dyDescent="0.25">
      <c r="A684" s="83">
        <v>682</v>
      </c>
      <c r="B684" s="83">
        <v>2022</v>
      </c>
      <c r="C684" s="84">
        <v>29.125934075329397</v>
      </c>
    </row>
    <row r="685" spans="1:3" x14ac:dyDescent="0.25">
      <c r="A685" s="83">
        <v>683</v>
      </c>
      <c r="B685" s="83">
        <v>2022</v>
      </c>
      <c r="C685" s="84">
        <v>27.292809840305978</v>
      </c>
    </row>
    <row r="686" spans="1:3" x14ac:dyDescent="0.25">
      <c r="A686" s="83">
        <v>684</v>
      </c>
      <c r="B686" s="83">
        <v>2022</v>
      </c>
      <c r="C686" s="84">
        <v>25.336989960147527</v>
      </c>
    </row>
    <row r="687" spans="1:3" x14ac:dyDescent="0.25">
      <c r="A687" s="83">
        <v>685</v>
      </c>
      <c r="B687" s="83">
        <v>2022</v>
      </c>
      <c r="C687" s="84">
        <v>29.938751664331321</v>
      </c>
    </row>
    <row r="688" spans="1:3" x14ac:dyDescent="0.25">
      <c r="A688" s="83">
        <v>686</v>
      </c>
      <c r="B688" s="83">
        <v>2022</v>
      </c>
      <c r="C688" s="84">
        <v>31.665999617463164</v>
      </c>
    </row>
    <row r="689" spans="1:3" x14ac:dyDescent="0.25">
      <c r="A689" s="83">
        <v>687</v>
      </c>
      <c r="B689" s="83">
        <v>2022</v>
      </c>
      <c r="C689" s="84">
        <v>30.518782793868851</v>
      </c>
    </row>
    <row r="690" spans="1:3" x14ac:dyDescent="0.25">
      <c r="A690" s="83">
        <v>688</v>
      </c>
      <c r="B690" s="83">
        <v>2022</v>
      </c>
      <c r="C690" s="84">
        <v>23.746579007341836</v>
      </c>
    </row>
    <row r="691" spans="1:3" x14ac:dyDescent="0.25">
      <c r="A691" s="83">
        <v>689</v>
      </c>
      <c r="B691" s="83">
        <v>2022</v>
      </c>
      <c r="C691" s="84">
        <v>26.341097075398935</v>
      </c>
    </row>
    <row r="692" spans="1:3" x14ac:dyDescent="0.25">
      <c r="A692" s="83">
        <v>690</v>
      </c>
      <c r="B692" s="83">
        <v>2022</v>
      </c>
      <c r="C692" s="84">
        <v>31.050930685496162</v>
      </c>
    </row>
    <row r="693" spans="1:3" x14ac:dyDescent="0.25">
      <c r="A693" s="83">
        <v>691</v>
      </c>
      <c r="B693" s="83">
        <v>2022</v>
      </c>
      <c r="C693" s="84">
        <v>22.843692008461488</v>
      </c>
    </row>
    <row r="694" spans="1:3" x14ac:dyDescent="0.25">
      <c r="A694" s="83">
        <v>692</v>
      </c>
      <c r="B694" s="83">
        <v>2022</v>
      </c>
      <c r="C694" s="84">
        <v>20.633084274300593</v>
      </c>
    </row>
    <row r="695" spans="1:3" x14ac:dyDescent="0.25">
      <c r="A695" s="83">
        <v>693</v>
      </c>
      <c r="B695" s="83">
        <v>2018</v>
      </c>
      <c r="C695" s="84">
        <v>26.141950023013479</v>
      </c>
    </row>
    <row r="696" spans="1:3" x14ac:dyDescent="0.25">
      <c r="A696" s="83">
        <v>694</v>
      </c>
      <c r="B696" s="83">
        <v>2018</v>
      </c>
      <c r="C696" s="84">
        <v>33.917790896180115</v>
      </c>
    </row>
    <row r="697" spans="1:3" x14ac:dyDescent="0.25">
      <c r="A697" s="83">
        <v>695</v>
      </c>
      <c r="B697" s="83">
        <v>2018</v>
      </c>
      <c r="C697" s="84">
        <v>36.489346108568689</v>
      </c>
    </row>
    <row r="698" spans="1:3" x14ac:dyDescent="0.25">
      <c r="A698" s="83">
        <v>696</v>
      </c>
      <c r="B698" s="83">
        <v>2018</v>
      </c>
      <c r="C698" s="84">
        <v>23.73490455555995</v>
      </c>
    </row>
    <row r="699" spans="1:3" x14ac:dyDescent="0.25">
      <c r="A699" s="83">
        <v>697</v>
      </c>
      <c r="B699" s="83">
        <v>2018</v>
      </c>
      <c r="C699" s="84">
        <v>43.916857010785463</v>
      </c>
    </row>
    <row r="700" spans="1:3" x14ac:dyDescent="0.25">
      <c r="A700" s="83">
        <v>698</v>
      </c>
      <c r="B700" s="83">
        <v>2018</v>
      </c>
      <c r="C700" s="84">
        <v>30.187149238685368</v>
      </c>
    </row>
    <row r="701" spans="1:3" x14ac:dyDescent="0.25">
      <c r="A701" s="83">
        <v>699</v>
      </c>
      <c r="B701" s="83">
        <v>2018</v>
      </c>
      <c r="C701" s="84">
        <v>26.103631732214218</v>
      </c>
    </row>
    <row r="702" spans="1:3" x14ac:dyDescent="0.25">
      <c r="A702" s="83">
        <v>700</v>
      </c>
      <c r="B702" s="83">
        <v>2018</v>
      </c>
      <c r="C702" s="84">
        <v>28.74963961790332</v>
      </c>
    </row>
    <row r="703" spans="1:3" x14ac:dyDescent="0.25">
      <c r="A703" s="83">
        <v>701</v>
      </c>
      <c r="B703" s="83">
        <v>2018</v>
      </c>
      <c r="C703" s="84">
        <v>34.754808653348483</v>
      </c>
    </row>
    <row r="704" spans="1:3" x14ac:dyDescent="0.25">
      <c r="A704" s="83">
        <v>702</v>
      </c>
      <c r="B704" s="83">
        <v>2019</v>
      </c>
      <c r="C704" s="84">
        <v>28.378739071407978</v>
      </c>
    </row>
    <row r="705" spans="1:3" x14ac:dyDescent="0.25">
      <c r="A705" s="83">
        <v>703</v>
      </c>
      <c r="B705" s="83">
        <v>2019</v>
      </c>
      <c r="C705" s="84">
        <v>34.567319766236807</v>
      </c>
    </row>
    <row r="706" spans="1:3" x14ac:dyDescent="0.25">
      <c r="A706" s="83">
        <v>704</v>
      </c>
      <c r="B706" s="83">
        <v>2019</v>
      </c>
      <c r="C706" s="84">
        <v>43.824385498304238</v>
      </c>
    </row>
    <row r="707" spans="1:3" x14ac:dyDescent="0.25">
      <c r="A707" s="83">
        <v>705</v>
      </c>
      <c r="B707" s="83">
        <v>2019</v>
      </c>
      <c r="C707" s="84">
        <v>51.13044501008244</v>
      </c>
    </row>
    <row r="708" spans="1:3" x14ac:dyDescent="0.25">
      <c r="A708" s="83">
        <v>706</v>
      </c>
      <c r="B708" s="83">
        <v>2019</v>
      </c>
      <c r="C708" s="84">
        <v>37.754006290332129</v>
      </c>
    </row>
    <row r="709" spans="1:3" x14ac:dyDescent="0.25">
      <c r="A709" s="83">
        <v>707</v>
      </c>
      <c r="B709" s="83">
        <v>2019</v>
      </c>
      <c r="C709" s="84">
        <v>41.326582091798244</v>
      </c>
    </row>
    <row r="710" spans="1:3" x14ac:dyDescent="0.25">
      <c r="A710" s="83">
        <v>708</v>
      </c>
      <c r="B710" s="83">
        <v>2019</v>
      </c>
      <c r="C710" s="84">
        <v>44.006578512798214</v>
      </c>
    </row>
    <row r="711" spans="1:3" x14ac:dyDescent="0.25">
      <c r="A711" s="83">
        <v>709</v>
      </c>
      <c r="B711" s="83">
        <v>2019</v>
      </c>
      <c r="C711" s="84">
        <v>30.080275959558335</v>
      </c>
    </row>
    <row r="712" spans="1:3" x14ac:dyDescent="0.25">
      <c r="A712" s="83">
        <v>710</v>
      </c>
      <c r="B712" s="83">
        <v>2019</v>
      </c>
      <c r="C712" s="84">
        <v>32.165135050421071</v>
      </c>
    </row>
    <row r="713" spans="1:3" x14ac:dyDescent="0.25">
      <c r="A713" s="83">
        <v>711</v>
      </c>
      <c r="B713" s="83">
        <v>2019</v>
      </c>
      <c r="C713" s="84">
        <v>26.746473985516808</v>
      </c>
    </row>
    <row r="714" spans="1:3" x14ac:dyDescent="0.25">
      <c r="A714" s="83">
        <v>712</v>
      </c>
      <c r="B714" s="83">
        <v>2019</v>
      </c>
      <c r="C714" s="84">
        <v>25.419235834781865</v>
      </c>
    </row>
    <row r="715" spans="1:3" x14ac:dyDescent="0.25">
      <c r="A715" s="83">
        <v>713</v>
      </c>
      <c r="B715" s="83">
        <v>2019</v>
      </c>
      <c r="C715" s="84">
        <v>32.055221176481325</v>
      </c>
    </row>
    <row r="716" spans="1:3" x14ac:dyDescent="0.25">
      <c r="A716" s="83">
        <v>714</v>
      </c>
      <c r="B716" s="83">
        <v>2019</v>
      </c>
      <c r="C716" s="84">
        <v>31.635441485397266</v>
      </c>
    </row>
    <row r="717" spans="1:3" x14ac:dyDescent="0.25">
      <c r="A717" s="83">
        <v>715</v>
      </c>
      <c r="B717" s="83">
        <v>2019</v>
      </c>
      <c r="C717" s="84">
        <v>26.592402398402086</v>
      </c>
    </row>
    <row r="718" spans="1:3" x14ac:dyDescent="0.25">
      <c r="A718" s="83">
        <v>716</v>
      </c>
      <c r="B718" s="83">
        <v>2020</v>
      </c>
      <c r="C718" s="87">
        <v>37.267062979146985</v>
      </c>
    </row>
    <row r="719" spans="1:3" x14ac:dyDescent="0.25">
      <c r="A719" s="83">
        <v>717</v>
      </c>
      <c r="B719" s="83">
        <v>2020</v>
      </c>
      <c r="C719" s="87">
        <v>17.283652053831354</v>
      </c>
    </row>
    <row r="720" spans="1:3" x14ac:dyDescent="0.25">
      <c r="A720" s="83">
        <v>718</v>
      </c>
      <c r="B720" s="83">
        <v>2020</v>
      </c>
      <c r="C720" s="87">
        <v>31.160547302261321</v>
      </c>
    </row>
    <row r="721" spans="1:3" x14ac:dyDescent="0.25">
      <c r="A721" s="83">
        <v>719</v>
      </c>
      <c r="B721" s="83">
        <v>2020</v>
      </c>
      <c r="C721" s="87">
        <v>32.38062404559696</v>
      </c>
    </row>
    <row r="722" spans="1:3" x14ac:dyDescent="0.25">
      <c r="A722" s="83">
        <v>720</v>
      </c>
      <c r="B722" s="83">
        <v>2020</v>
      </c>
      <c r="C722" s="87">
        <v>41.772103195616275</v>
      </c>
    </row>
    <row r="723" spans="1:3" x14ac:dyDescent="0.25">
      <c r="A723" s="83">
        <v>721</v>
      </c>
      <c r="B723" s="83">
        <v>2020</v>
      </c>
      <c r="C723" s="87">
        <v>49.69094562231723</v>
      </c>
    </row>
    <row r="724" spans="1:3" x14ac:dyDescent="0.25">
      <c r="A724" s="83">
        <v>722</v>
      </c>
      <c r="B724" s="83">
        <v>2020</v>
      </c>
      <c r="C724" s="87">
        <v>27.783317046115872</v>
      </c>
    </row>
    <row r="725" spans="1:3" x14ac:dyDescent="0.25">
      <c r="A725" s="83">
        <v>723</v>
      </c>
      <c r="B725" s="83">
        <v>2020</v>
      </c>
      <c r="C725" s="87">
        <v>21.89080232707737</v>
      </c>
    </row>
    <row r="726" spans="1:3" x14ac:dyDescent="0.25">
      <c r="A726" s="83">
        <v>724</v>
      </c>
      <c r="B726" s="83">
        <v>2020</v>
      </c>
      <c r="C726" s="87">
        <v>22.002618878900417</v>
      </c>
    </row>
    <row r="727" spans="1:3" x14ac:dyDescent="0.25">
      <c r="A727" s="83">
        <v>725</v>
      </c>
      <c r="B727" s="83">
        <v>2021</v>
      </c>
      <c r="C727" s="84">
        <v>30.351556752852673</v>
      </c>
    </row>
    <row r="728" spans="1:3" x14ac:dyDescent="0.25">
      <c r="A728" s="83">
        <v>726</v>
      </c>
      <c r="B728" s="83">
        <v>2021</v>
      </c>
      <c r="C728" s="84">
        <v>23.107009271189952</v>
      </c>
    </row>
    <row r="729" spans="1:3" x14ac:dyDescent="0.25">
      <c r="A729" s="83">
        <v>727</v>
      </c>
      <c r="B729" s="83">
        <v>2021</v>
      </c>
      <c r="C729" s="84">
        <v>32.305657539269546</v>
      </c>
    </row>
    <row r="730" spans="1:3" x14ac:dyDescent="0.25">
      <c r="A730" s="83">
        <v>728</v>
      </c>
      <c r="B730" s="83">
        <v>2021</v>
      </c>
      <c r="C730" s="84">
        <v>34.300540120324328</v>
      </c>
    </row>
    <row r="731" spans="1:3" x14ac:dyDescent="0.25">
      <c r="A731" s="83">
        <v>729</v>
      </c>
      <c r="B731" s="83">
        <v>2021</v>
      </c>
      <c r="C731" s="84">
        <v>30.083515742821408</v>
      </c>
    </row>
    <row r="732" spans="1:3" x14ac:dyDescent="0.25">
      <c r="A732" s="83">
        <v>730</v>
      </c>
      <c r="B732" s="83">
        <v>2021</v>
      </c>
      <c r="C732" s="84">
        <v>22.527342249884054</v>
      </c>
    </row>
    <row r="733" spans="1:3" x14ac:dyDescent="0.25">
      <c r="A733" s="83">
        <v>731</v>
      </c>
      <c r="B733" s="83">
        <v>2021</v>
      </c>
      <c r="C733" s="84">
        <v>36.147046225247173</v>
      </c>
    </row>
    <row r="734" spans="1:3" x14ac:dyDescent="0.25">
      <c r="A734" s="83">
        <v>732</v>
      </c>
      <c r="B734" s="83">
        <v>2021</v>
      </c>
      <c r="C734" s="84">
        <v>28.016101810565591</v>
      </c>
    </row>
    <row r="735" spans="1:3" x14ac:dyDescent="0.25">
      <c r="A735" s="83">
        <v>733</v>
      </c>
      <c r="B735" s="83">
        <v>2021</v>
      </c>
      <c r="C735" s="84">
        <v>24.944954758683576</v>
      </c>
    </row>
    <row r="736" spans="1:3" x14ac:dyDescent="0.25">
      <c r="A736" s="83">
        <v>734</v>
      </c>
      <c r="B736" s="83">
        <v>2021</v>
      </c>
      <c r="C736" s="84">
        <v>34.926172437518758</v>
      </c>
    </row>
    <row r="737" spans="1:3" x14ac:dyDescent="0.25">
      <c r="A737" s="83">
        <v>735</v>
      </c>
      <c r="B737" s="83">
        <v>2021</v>
      </c>
      <c r="C737" s="84">
        <v>38.785521334124653</v>
      </c>
    </row>
    <row r="738" spans="1:3" x14ac:dyDescent="0.25">
      <c r="A738" s="83">
        <v>736</v>
      </c>
      <c r="B738" s="83">
        <v>2021</v>
      </c>
      <c r="C738" s="84">
        <v>46.458988961841555</v>
      </c>
    </row>
    <row r="739" spans="1:3" x14ac:dyDescent="0.25">
      <c r="A739" s="83">
        <v>737</v>
      </c>
      <c r="B739" s="83">
        <v>2021</v>
      </c>
      <c r="C739" s="84">
        <v>27.535928755553734</v>
      </c>
    </row>
    <row r="740" spans="1:3" x14ac:dyDescent="0.25">
      <c r="A740" s="83">
        <v>738</v>
      </c>
      <c r="B740" s="83">
        <v>2021</v>
      </c>
      <c r="C740" s="84">
        <v>35.359792634975008</v>
      </c>
    </row>
    <row r="741" spans="1:3" x14ac:dyDescent="0.25">
      <c r="A741" s="83">
        <v>739</v>
      </c>
      <c r="B741" s="83">
        <v>2021</v>
      </c>
      <c r="C741" s="84">
        <v>28.191842606065126</v>
      </c>
    </row>
    <row r="742" spans="1:3" x14ac:dyDescent="0.25">
      <c r="A742" s="83">
        <v>740</v>
      </c>
      <c r="B742" s="83">
        <v>2021</v>
      </c>
      <c r="C742" s="84">
        <v>38.441562974838156</v>
      </c>
    </row>
    <row r="743" spans="1:3" x14ac:dyDescent="0.25">
      <c r="A743" s="83">
        <v>741</v>
      </c>
      <c r="B743" s="83">
        <v>2022</v>
      </c>
      <c r="C743" s="84">
        <v>26.845072101067359</v>
      </c>
    </row>
    <row r="744" spans="1:3" x14ac:dyDescent="0.25">
      <c r="A744" s="83">
        <v>742</v>
      </c>
      <c r="B744" s="83">
        <v>2022</v>
      </c>
      <c r="C744" s="84">
        <v>26.234190882195811</v>
      </c>
    </row>
    <row r="745" spans="1:3" x14ac:dyDescent="0.25">
      <c r="A745" s="83">
        <v>743</v>
      </c>
      <c r="B745" s="83">
        <v>2022</v>
      </c>
      <c r="C745" s="84">
        <v>39.00385984053348</v>
      </c>
    </row>
    <row r="746" spans="1:3" x14ac:dyDescent="0.25">
      <c r="A746" s="83">
        <v>744</v>
      </c>
      <c r="B746" s="83">
        <v>2022</v>
      </c>
      <c r="C746" s="84">
        <v>23.3727544138317</v>
      </c>
    </row>
    <row r="747" spans="1:3" x14ac:dyDescent="0.25">
      <c r="A747" s="83">
        <v>745</v>
      </c>
      <c r="B747" s="83">
        <v>2022</v>
      </c>
      <c r="C747" s="84">
        <v>28.221100307163113</v>
      </c>
    </row>
    <row r="748" spans="1:3" x14ac:dyDescent="0.25">
      <c r="A748" s="83">
        <v>746</v>
      </c>
      <c r="B748" s="83">
        <v>2022</v>
      </c>
      <c r="C748" s="84">
        <v>34.828377975377677</v>
      </c>
    </row>
    <row r="749" spans="1:3" x14ac:dyDescent="0.25">
      <c r="A749" s="83">
        <v>747</v>
      </c>
      <c r="B749" s="83">
        <v>2022</v>
      </c>
      <c r="C749" s="84">
        <v>31.622086981984932</v>
      </c>
    </row>
    <row r="750" spans="1:3" x14ac:dyDescent="0.25">
      <c r="A750" s="83">
        <v>748</v>
      </c>
      <c r="B750" s="83">
        <v>2022</v>
      </c>
      <c r="C750" s="84">
        <v>31.109213912898181</v>
      </c>
    </row>
    <row r="751" spans="1:3" x14ac:dyDescent="0.25">
      <c r="A751" s="83">
        <v>749</v>
      </c>
      <c r="B751" s="83">
        <v>2022</v>
      </c>
      <c r="C751" s="84">
        <v>37.060798924568154</v>
      </c>
    </row>
    <row r="752" spans="1:3" x14ac:dyDescent="0.25">
      <c r="A752" s="83">
        <v>750</v>
      </c>
      <c r="B752" s="83">
        <v>2022</v>
      </c>
      <c r="C752" s="84">
        <v>22.654871419833725</v>
      </c>
    </row>
    <row r="753" spans="1:3" x14ac:dyDescent="0.25">
      <c r="A753" s="83">
        <v>751</v>
      </c>
      <c r="B753" s="83">
        <v>2022</v>
      </c>
      <c r="C753" s="84">
        <v>38.951078822623572</v>
      </c>
    </row>
    <row r="754" spans="1:3" x14ac:dyDescent="0.25">
      <c r="A754" s="83">
        <v>752</v>
      </c>
      <c r="B754" s="83">
        <v>2022</v>
      </c>
      <c r="C754" s="84">
        <v>18.379497331100318</v>
      </c>
    </row>
    <row r="755" spans="1:3" x14ac:dyDescent="0.25">
      <c r="A755" s="83">
        <v>753</v>
      </c>
      <c r="B755" s="83">
        <v>2022</v>
      </c>
      <c r="C755" s="84">
        <v>24.362179624367215</v>
      </c>
    </row>
    <row r="756" spans="1:3" x14ac:dyDescent="0.25">
      <c r="A756" s="83">
        <v>754</v>
      </c>
      <c r="B756" s="83">
        <v>2022</v>
      </c>
      <c r="C756" s="84">
        <v>22.462935246650954</v>
      </c>
    </row>
    <row r="757" spans="1:3" x14ac:dyDescent="0.25">
      <c r="A757" s="83">
        <v>755</v>
      </c>
      <c r="B757" s="83">
        <v>2018</v>
      </c>
      <c r="C757" s="84">
        <v>29.335650083196285</v>
      </c>
    </row>
    <row r="758" spans="1:3" x14ac:dyDescent="0.25">
      <c r="A758" s="83">
        <v>756</v>
      </c>
      <c r="B758" s="83">
        <v>2018</v>
      </c>
      <c r="C758" s="84">
        <v>52.535330117083355</v>
      </c>
    </row>
    <row r="759" spans="1:3" x14ac:dyDescent="0.25">
      <c r="A759" s="83">
        <v>757</v>
      </c>
      <c r="B759" s="83">
        <v>2018</v>
      </c>
      <c r="C759" s="84">
        <v>52.905314996958296</v>
      </c>
    </row>
    <row r="760" spans="1:3" x14ac:dyDescent="0.25">
      <c r="A760" s="83">
        <v>758</v>
      </c>
      <c r="B760" s="83">
        <v>2018</v>
      </c>
      <c r="C760" s="84">
        <v>21.833293052753056</v>
      </c>
    </row>
    <row r="761" spans="1:3" x14ac:dyDescent="0.25">
      <c r="A761" s="83">
        <v>759</v>
      </c>
      <c r="B761" s="83">
        <v>2018</v>
      </c>
      <c r="C761" s="84">
        <v>43.088552942749686</v>
      </c>
    </row>
    <row r="762" spans="1:3" x14ac:dyDescent="0.25">
      <c r="A762" s="83">
        <v>760</v>
      </c>
      <c r="B762" s="83">
        <v>2018</v>
      </c>
      <c r="C762" s="84">
        <v>33.539387114380503</v>
      </c>
    </row>
    <row r="763" spans="1:3" x14ac:dyDescent="0.25">
      <c r="A763" s="83">
        <v>761</v>
      </c>
      <c r="B763" s="83">
        <v>2018</v>
      </c>
      <c r="C763" s="84">
        <v>42.369549617715428</v>
      </c>
    </row>
    <row r="764" spans="1:3" x14ac:dyDescent="0.25">
      <c r="A764" s="83">
        <v>762</v>
      </c>
      <c r="B764" s="83">
        <v>2018</v>
      </c>
      <c r="C764" s="84">
        <v>42.821787360453108</v>
      </c>
    </row>
    <row r="765" spans="1:3" x14ac:dyDescent="0.25">
      <c r="A765" s="83">
        <v>763</v>
      </c>
      <c r="B765" s="83">
        <v>2018</v>
      </c>
      <c r="C765" s="84">
        <v>28.252507906580139</v>
      </c>
    </row>
    <row r="766" spans="1:3" x14ac:dyDescent="0.25">
      <c r="A766" s="83">
        <v>764</v>
      </c>
      <c r="B766" s="83">
        <v>2018</v>
      </c>
      <c r="C766" s="84">
        <v>40.955774334798072</v>
      </c>
    </row>
    <row r="767" spans="1:3" x14ac:dyDescent="0.25">
      <c r="A767" s="83">
        <v>765</v>
      </c>
      <c r="B767" s="83">
        <v>2019</v>
      </c>
      <c r="C767" s="84">
        <v>36.727134266714671</v>
      </c>
    </row>
    <row r="768" spans="1:3" x14ac:dyDescent="0.25">
      <c r="A768" s="83">
        <v>766</v>
      </c>
      <c r="B768" s="83">
        <v>2019</v>
      </c>
      <c r="C768" s="84">
        <v>38.051640500743964</v>
      </c>
    </row>
    <row r="769" spans="1:3" x14ac:dyDescent="0.25">
      <c r="A769" s="83">
        <v>767</v>
      </c>
      <c r="B769" s="83">
        <v>2019</v>
      </c>
      <c r="C769" s="84">
        <v>36.054213219990601</v>
      </c>
    </row>
    <row r="770" spans="1:3" x14ac:dyDescent="0.25">
      <c r="A770" s="83">
        <v>768</v>
      </c>
      <c r="B770" s="83">
        <v>2019</v>
      </c>
      <c r="C770" s="84">
        <v>36.228660008906296</v>
      </c>
    </row>
    <row r="771" spans="1:3" x14ac:dyDescent="0.25">
      <c r="A771" s="83">
        <v>769</v>
      </c>
      <c r="B771" s="83">
        <v>2019</v>
      </c>
      <c r="C771" s="84">
        <v>29.078282362109668</v>
      </c>
    </row>
    <row r="772" spans="1:3" x14ac:dyDescent="0.25">
      <c r="A772" s="83">
        <v>770</v>
      </c>
      <c r="B772" s="83">
        <v>2019</v>
      </c>
      <c r="C772" s="84">
        <v>46.715687428329247</v>
      </c>
    </row>
    <row r="773" spans="1:3" x14ac:dyDescent="0.25">
      <c r="A773" s="83">
        <v>771</v>
      </c>
      <c r="B773" s="83">
        <v>2019</v>
      </c>
      <c r="C773" s="84">
        <v>43.695380418967872</v>
      </c>
    </row>
    <row r="774" spans="1:3" x14ac:dyDescent="0.25">
      <c r="A774" s="83">
        <v>772</v>
      </c>
      <c r="B774" s="83">
        <v>2019</v>
      </c>
      <c r="C774" s="84">
        <v>40.594487144954961</v>
      </c>
    </row>
    <row r="775" spans="1:3" x14ac:dyDescent="0.25">
      <c r="A775" s="83">
        <v>773</v>
      </c>
      <c r="B775" s="83">
        <v>2019</v>
      </c>
      <c r="C775" s="84">
        <v>32.95011990669633</v>
      </c>
    </row>
    <row r="776" spans="1:3" x14ac:dyDescent="0.25">
      <c r="A776" s="83">
        <v>774</v>
      </c>
      <c r="B776" s="83">
        <v>2019</v>
      </c>
      <c r="C776" s="84">
        <v>30.813822665667885</v>
      </c>
    </row>
    <row r="777" spans="1:3" x14ac:dyDescent="0.25">
      <c r="A777" s="83">
        <v>775</v>
      </c>
      <c r="B777" s="83">
        <v>2019</v>
      </c>
      <c r="C777" s="84">
        <v>26.766822959154208</v>
      </c>
    </row>
    <row r="778" spans="1:3" x14ac:dyDescent="0.25">
      <c r="A778" s="83">
        <v>776</v>
      </c>
      <c r="B778" s="83">
        <v>2019</v>
      </c>
      <c r="C778" s="84">
        <v>30.485019637502369</v>
      </c>
    </row>
    <row r="779" spans="1:3" x14ac:dyDescent="0.25">
      <c r="A779" s="83">
        <v>777</v>
      </c>
      <c r="B779" s="83">
        <v>2019</v>
      </c>
      <c r="C779" s="84">
        <v>36.863374144239337</v>
      </c>
    </row>
    <row r="780" spans="1:3" x14ac:dyDescent="0.25">
      <c r="A780" s="83">
        <v>778</v>
      </c>
      <c r="B780" s="83">
        <v>2020</v>
      </c>
      <c r="C780" s="87">
        <v>40.425751939057335</v>
      </c>
    </row>
    <row r="781" spans="1:3" x14ac:dyDescent="0.25">
      <c r="A781" s="83">
        <v>779</v>
      </c>
      <c r="B781" s="83">
        <v>2020</v>
      </c>
      <c r="C781" s="87">
        <v>36.65146676676094</v>
      </c>
    </row>
    <row r="782" spans="1:3" x14ac:dyDescent="0.25">
      <c r="A782" s="83">
        <v>780</v>
      </c>
      <c r="B782" s="83">
        <v>2020</v>
      </c>
      <c r="C782" s="87">
        <v>32.4881385606691</v>
      </c>
    </row>
    <row r="783" spans="1:3" x14ac:dyDescent="0.25">
      <c r="A783" s="83">
        <v>781</v>
      </c>
      <c r="B783" s="83">
        <v>2020</v>
      </c>
      <c r="C783" s="87">
        <v>29.211831159754396</v>
      </c>
    </row>
    <row r="784" spans="1:3" x14ac:dyDescent="0.25">
      <c r="A784" s="83">
        <v>782</v>
      </c>
      <c r="B784" s="83">
        <v>2020</v>
      </c>
      <c r="C784" s="87">
        <v>28.041639001334374</v>
      </c>
    </row>
    <row r="785" spans="1:3" x14ac:dyDescent="0.25">
      <c r="A785" s="83">
        <v>783</v>
      </c>
      <c r="B785" s="83">
        <v>2020</v>
      </c>
      <c r="C785" s="87">
        <v>37.734380615304552</v>
      </c>
    </row>
    <row r="786" spans="1:3" x14ac:dyDescent="0.25">
      <c r="A786" s="83">
        <v>784</v>
      </c>
      <c r="B786" s="83">
        <v>2020</v>
      </c>
      <c r="C786" s="87">
        <v>31.802757024444691</v>
      </c>
    </row>
    <row r="787" spans="1:3" x14ac:dyDescent="0.25">
      <c r="A787" s="83">
        <v>785</v>
      </c>
      <c r="B787" s="83">
        <v>2020</v>
      </c>
      <c r="C787" s="87">
        <v>30.311044717413136</v>
      </c>
    </row>
    <row r="788" spans="1:3" x14ac:dyDescent="0.25">
      <c r="A788" s="83">
        <v>786</v>
      </c>
      <c r="B788" s="83">
        <v>2020</v>
      </c>
      <c r="C788" s="87">
        <v>36.59203356074498</v>
      </c>
    </row>
    <row r="789" spans="1:3" x14ac:dyDescent="0.25">
      <c r="A789" s="83">
        <v>787</v>
      </c>
      <c r="B789" s="83">
        <v>2020</v>
      </c>
      <c r="C789" s="87">
        <v>23.747078655745234</v>
      </c>
    </row>
    <row r="790" spans="1:3" x14ac:dyDescent="0.25">
      <c r="A790" s="83">
        <v>788</v>
      </c>
      <c r="B790" s="83">
        <v>2021</v>
      </c>
      <c r="C790" s="84">
        <v>33.455254582108005</v>
      </c>
    </row>
    <row r="791" spans="1:3" x14ac:dyDescent="0.25">
      <c r="A791" s="83">
        <v>789</v>
      </c>
      <c r="B791" s="83">
        <v>2021</v>
      </c>
      <c r="C791" s="84">
        <v>41.338222663716294</v>
      </c>
    </row>
    <row r="792" spans="1:3" x14ac:dyDescent="0.25">
      <c r="A792" s="83">
        <v>790</v>
      </c>
      <c r="B792" s="83">
        <v>2021</v>
      </c>
      <c r="C792" s="84">
        <v>34.227450587045858</v>
      </c>
    </row>
    <row r="793" spans="1:3" x14ac:dyDescent="0.25">
      <c r="A793" s="83">
        <v>791</v>
      </c>
      <c r="B793" s="83">
        <v>2021</v>
      </c>
      <c r="C793" s="84">
        <v>33.824318948315181</v>
      </c>
    </row>
    <row r="794" spans="1:3" x14ac:dyDescent="0.25">
      <c r="A794" s="83">
        <v>792</v>
      </c>
      <c r="B794" s="83">
        <v>2021</v>
      </c>
      <c r="C794" s="84">
        <v>30.555859125351397</v>
      </c>
    </row>
    <row r="795" spans="1:3" x14ac:dyDescent="0.25">
      <c r="A795" s="83">
        <v>793</v>
      </c>
      <c r="B795" s="83">
        <v>2021</v>
      </c>
      <c r="C795" s="84">
        <v>36.491430013129353</v>
      </c>
    </row>
    <row r="796" spans="1:3" x14ac:dyDescent="0.25">
      <c r="A796" s="83">
        <v>794</v>
      </c>
      <c r="B796" s="83">
        <v>2021</v>
      </c>
      <c r="C796" s="84">
        <v>41.945730652067041</v>
      </c>
    </row>
    <row r="797" spans="1:3" x14ac:dyDescent="0.25">
      <c r="A797" s="83">
        <v>795</v>
      </c>
      <c r="B797" s="83">
        <v>2021</v>
      </c>
      <c r="C797" s="84">
        <v>27.662948677883701</v>
      </c>
    </row>
    <row r="798" spans="1:3" x14ac:dyDescent="0.25">
      <c r="A798" s="83">
        <v>796</v>
      </c>
      <c r="B798" s="83">
        <v>2021</v>
      </c>
      <c r="C798" s="84">
        <v>27.89824230643065</v>
      </c>
    </row>
    <row r="799" spans="1:3" x14ac:dyDescent="0.25">
      <c r="A799" s="83">
        <v>797</v>
      </c>
      <c r="B799" s="83">
        <v>2022</v>
      </c>
      <c r="C799" s="84">
        <v>29.564499006143738</v>
      </c>
    </row>
    <row r="800" spans="1:3" x14ac:dyDescent="0.25">
      <c r="A800" s="83">
        <v>798</v>
      </c>
      <c r="B800" s="83">
        <v>2022</v>
      </c>
      <c r="C800" s="84">
        <v>21.976305480847188</v>
      </c>
    </row>
    <row r="801" spans="1:3" x14ac:dyDescent="0.25">
      <c r="A801" s="83">
        <v>799</v>
      </c>
      <c r="B801" s="83">
        <v>2022</v>
      </c>
      <c r="C801" s="84">
        <v>28.638005232871912</v>
      </c>
    </row>
    <row r="802" spans="1:3" x14ac:dyDescent="0.25">
      <c r="A802" s="83">
        <v>800</v>
      </c>
      <c r="B802" s="83">
        <v>2022</v>
      </c>
      <c r="C802" s="84">
        <v>27.417381575986347</v>
      </c>
    </row>
    <row r="803" spans="1:3" x14ac:dyDescent="0.25">
      <c r="A803" s="83">
        <v>801</v>
      </c>
      <c r="B803" s="83">
        <v>2022</v>
      </c>
      <c r="C803" s="84">
        <v>28.140413318608232</v>
      </c>
    </row>
    <row r="804" spans="1:3" x14ac:dyDescent="0.25">
      <c r="A804" s="83">
        <v>802</v>
      </c>
      <c r="B804" s="83">
        <v>2022</v>
      </c>
      <c r="C804" s="84">
        <v>26.394886665427229</v>
      </c>
    </row>
    <row r="805" spans="1:3" x14ac:dyDescent="0.25">
      <c r="A805" s="83">
        <v>803</v>
      </c>
      <c r="B805" s="83">
        <v>2020</v>
      </c>
      <c r="C805" s="87">
        <v>38.039653995386345</v>
      </c>
    </row>
    <row r="806" spans="1:3" x14ac:dyDescent="0.25">
      <c r="A806" s="83">
        <v>804</v>
      </c>
      <c r="B806" s="83">
        <v>2021</v>
      </c>
      <c r="C806" s="84">
        <v>44.157433402054551</v>
      </c>
    </row>
    <row r="807" spans="1:3" x14ac:dyDescent="0.25">
      <c r="A807" s="83">
        <v>805</v>
      </c>
      <c r="B807" s="83">
        <v>2021</v>
      </c>
      <c r="C807" s="84">
        <v>31.792665399618397</v>
      </c>
    </row>
    <row r="808" spans="1:3" x14ac:dyDescent="0.25">
      <c r="A808" s="83">
        <v>806</v>
      </c>
      <c r="B808" s="83">
        <v>2021</v>
      </c>
      <c r="C808" s="84">
        <v>53.411267969807412</v>
      </c>
    </row>
    <row r="809" spans="1:3" x14ac:dyDescent="0.25">
      <c r="A809" s="83">
        <v>807</v>
      </c>
      <c r="B809" s="83">
        <v>2021</v>
      </c>
      <c r="C809" s="84">
        <v>34.653540377479672</v>
      </c>
    </row>
    <row r="810" spans="1:3" x14ac:dyDescent="0.25">
      <c r="A810" s="83">
        <v>808</v>
      </c>
      <c r="B810" s="83">
        <v>2021</v>
      </c>
      <c r="C810" s="84">
        <v>38.202379390139392</v>
      </c>
    </row>
    <row r="811" spans="1:3" x14ac:dyDescent="0.25">
      <c r="A811" s="83">
        <v>809</v>
      </c>
      <c r="B811" s="83">
        <v>2022</v>
      </c>
      <c r="C811" s="84">
        <v>34.2223339232401</v>
      </c>
    </row>
    <row r="812" spans="1:3" x14ac:dyDescent="0.25">
      <c r="A812" s="83">
        <v>810</v>
      </c>
      <c r="B812" s="83">
        <v>2022</v>
      </c>
      <c r="C812" s="84">
        <v>41.271189840209075</v>
      </c>
    </row>
    <row r="813" spans="1:3" x14ac:dyDescent="0.25">
      <c r="A813" s="83">
        <v>811</v>
      </c>
      <c r="B813" s="83">
        <v>2022</v>
      </c>
      <c r="C813" s="84">
        <v>34.57425971568037</v>
      </c>
    </row>
    <row r="814" spans="1:3" x14ac:dyDescent="0.25">
      <c r="A814" s="83">
        <v>812</v>
      </c>
      <c r="B814" s="83">
        <v>2022</v>
      </c>
      <c r="C814" s="84">
        <v>25.754594160909846</v>
      </c>
    </row>
    <row r="815" spans="1:3" x14ac:dyDescent="0.25">
      <c r="A815" s="83">
        <v>813</v>
      </c>
      <c r="B815" s="83">
        <v>2022</v>
      </c>
      <c r="C815" s="84">
        <v>41.987307189102935</v>
      </c>
    </row>
    <row r="816" spans="1:3" x14ac:dyDescent="0.25">
      <c r="A816" s="83">
        <v>814</v>
      </c>
      <c r="B816" s="83">
        <v>2018</v>
      </c>
      <c r="C816" s="84">
        <v>27.49660313141819</v>
      </c>
    </row>
    <row r="817" spans="1:3" x14ac:dyDescent="0.25">
      <c r="A817" s="83">
        <v>815</v>
      </c>
      <c r="B817" s="83">
        <v>2018</v>
      </c>
      <c r="C817" s="84">
        <v>23.349980210384164</v>
      </c>
    </row>
    <row r="818" spans="1:3" x14ac:dyDescent="0.25">
      <c r="A818" s="83">
        <v>816</v>
      </c>
      <c r="B818" s="83">
        <v>2019</v>
      </c>
      <c r="C818" s="84">
        <v>33.360420747745479</v>
      </c>
    </row>
    <row r="819" spans="1:3" x14ac:dyDescent="0.25">
      <c r="A819" s="83">
        <v>817</v>
      </c>
      <c r="B819" s="83">
        <v>2019</v>
      </c>
      <c r="C819" s="84">
        <v>24.825150877223898</v>
      </c>
    </row>
    <row r="820" spans="1:3" x14ac:dyDescent="0.25">
      <c r="A820" s="83">
        <v>818</v>
      </c>
      <c r="B820" s="83">
        <v>2020</v>
      </c>
      <c r="C820" s="87">
        <v>30.885941567176772</v>
      </c>
    </row>
    <row r="821" spans="1:3" x14ac:dyDescent="0.25">
      <c r="A821" s="83">
        <v>819</v>
      </c>
      <c r="B821" s="83">
        <v>2020</v>
      </c>
      <c r="C821" s="87">
        <v>23.017196027401134</v>
      </c>
    </row>
    <row r="822" spans="1:3" x14ac:dyDescent="0.25">
      <c r="A822" s="83">
        <v>820</v>
      </c>
      <c r="B822" s="83">
        <v>2021</v>
      </c>
      <c r="C822" s="84">
        <v>27.981176679016507</v>
      </c>
    </row>
    <row r="823" spans="1:3" x14ac:dyDescent="0.25">
      <c r="A823" s="83">
        <v>821</v>
      </c>
      <c r="B823" s="83">
        <v>2021</v>
      </c>
      <c r="C823" s="84">
        <v>23.248093238929201</v>
      </c>
    </row>
    <row r="824" spans="1:3" x14ac:dyDescent="0.25">
      <c r="A824" s="83">
        <v>822</v>
      </c>
      <c r="B824" s="83">
        <v>2022</v>
      </c>
      <c r="C824" s="84">
        <v>44.245327675536565</v>
      </c>
    </row>
    <row r="825" spans="1:3" x14ac:dyDescent="0.25">
      <c r="A825" s="83">
        <v>823</v>
      </c>
      <c r="B825" s="83">
        <v>2022</v>
      </c>
      <c r="C825" s="84">
        <v>37.219566820213672</v>
      </c>
    </row>
    <row r="826" spans="1:3" x14ac:dyDescent="0.25">
      <c r="A826" s="83">
        <v>824</v>
      </c>
      <c r="B826" s="83">
        <v>2022</v>
      </c>
      <c r="C826" s="84">
        <v>27.062671327532083</v>
      </c>
    </row>
    <row r="827" spans="1:3" x14ac:dyDescent="0.25">
      <c r="A827" s="83">
        <v>825</v>
      </c>
      <c r="B827" s="83">
        <v>2022</v>
      </c>
      <c r="C827" s="84">
        <v>45.662683546272248</v>
      </c>
    </row>
    <row r="828" spans="1:3" x14ac:dyDescent="0.25">
      <c r="A828" s="83">
        <v>826</v>
      </c>
      <c r="B828" s="83">
        <v>2022</v>
      </c>
      <c r="C828" s="84">
        <v>28.675419493943771</v>
      </c>
    </row>
    <row r="829" spans="1:3" x14ac:dyDescent="0.25">
      <c r="A829" s="83">
        <v>827</v>
      </c>
      <c r="B829" s="83">
        <v>2018</v>
      </c>
      <c r="C829" s="84">
        <v>38.823085375690184</v>
      </c>
    </row>
    <row r="830" spans="1:3" x14ac:dyDescent="0.25">
      <c r="A830" s="83">
        <v>828</v>
      </c>
      <c r="B830" s="83">
        <v>2018</v>
      </c>
      <c r="C830" s="84">
        <v>50.950883401882379</v>
      </c>
    </row>
    <row r="831" spans="1:3" x14ac:dyDescent="0.25">
      <c r="A831" s="83">
        <v>829</v>
      </c>
      <c r="B831" s="83">
        <v>2018</v>
      </c>
      <c r="C831" s="84">
        <v>27.072492338143586</v>
      </c>
    </row>
    <row r="832" spans="1:3" x14ac:dyDescent="0.25">
      <c r="A832" s="83">
        <v>830</v>
      </c>
      <c r="B832" s="83">
        <v>2018</v>
      </c>
      <c r="C832" s="84">
        <v>51.554862109111596</v>
      </c>
    </row>
    <row r="833" spans="1:3" x14ac:dyDescent="0.25">
      <c r="A833" s="83">
        <v>831</v>
      </c>
      <c r="B833" s="83">
        <v>2018</v>
      </c>
      <c r="C833" s="84">
        <v>36.00537833952253</v>
      </c>
    </row>
    <row r="834" spans="1:3" x14ac:dyDescent="0.25">
      <c r="A834" s="83">
        <v>832</v>
      </c>
      <c r="B834" s="83">
        <v>2018</v>
      </c>
      <c r="C834" s="84">
        <v>29.764933508039064</v>
      </c>
    </row>
    <row r="835" spans="1:3" x14ac:dyDescent="0.25">
      <c r="A835" s="83">
        <v>833</v>
      </c>
      <c r="B835" s="83">
        <v>2018</v>
      </c>
      <c r="C835" s="84">
        <v>31.041761569158222</v>
      </c>
    </row>
    <row r="836" spans="1:3" x14ac:dyDescent="0.25">
      <c r="A836" s="83">
        <v>834</v>
      </c>
      <c r="B836" s="83">
        <v>2019</v>
      </c>
      <c r="C836" s="84">
        <v>55.407628389930593</v>
      </c>
    </row>
    <row r="837" spans="1:3" x14ac:dyDescent="0.25">
      <c r="A837" s="83">
        <v>835</v>
      </c>
      <c r="B837" s="83">
        <v>2019</v>
      </c>
      <c r="C837" s="84">
        <v>32.161201433877352</v>
      </c>
    </row>
    <row r="838" spans="1:3" x14ac:dyDescent="0.25">
      <c r="A838" s="83">
        <v>836</v>
      </c>
      <c r="B838" s="83">
        <v>2019</v>
      </c>
      <c r="C838" s="84">
        <v>32.077454285915749</v>
      </c>
    </row>
    <row r="839" spans="1:3" x14ac:dyDescent="0.25">
      <c r="A839" s="83">
        <v>837</v>
      </c>
      <c r="B839" s="83">
        <v>2019</v>
      </c>
      <c r="C839" s="84">
        <v>43.688036968981436</v>
      </c>
    </row>
    <row r="840" spans="1:3" x14ac:dyDescent="0.25">
      <c r="A840" s="83">
        <v>838</v>
      </c>
      <c r="B840" s="83">
        <v>2019</v>
      </c>
      <c r="C840" s="84">
        <v>33.538528191921259</v>
      </c>
    </row>
    <row r="841" spans="1:3" x14ac:dyDescent="0.25">
      <c r="A841" s="83">
        <v>839</v>
      </c>
      <c r="B841" s="83">
        <v>2020</v>
      </c>
      <c r="C841" s="87">
        <v>30.910474241462381</v>
      </c>
    </row>
    <row r="842" spans="1:3" x14ac:dyDescent="0.25">
      <c r="A842" s="83">
        <v>840</v>
      </c>
      <c r="B842" s="83">
        <v>2020</v>
      </c>
      <c r="C842" s="87">
        <v>33.220057165485095</v>
      </c>
    </row>
    <row r="843" spans="1:3" x14ac:dyDescent="0.25">
      <c r="A843" s="83">
        <v>841</v>
      </c>
      <c r="B843" s="83">
        <v>2020</v>
      </c>
      <c r="C843" s="87">
        <v>45.795185315810556</v>
      </c>
    </row>
    <row r="844" spans="1:3" x14ac:dyDescent="0.25">
      <c r="A844" s="83">
        <v>842</v>
      </c>
      <c r="B844" s="83">
        <v>2020</v>
      </c>
      <c r="C844" s="87">
        <v>25.841484234440991</v>
      </c>
    </row>
    <row r="845" spans="1:3" x14ac:dyDescent="0.25">
      <c r="A845" s="83">
        <v>843</v>
      </c>
      <c r="B845" s="83">
        <v>2021</v>
      </c>
      <c r="C845" s="84">
        <v>43.557581911968924</v>
      </c>
    </row>
    <row r="846" spans="1:3" x14ac:dyDescent="0.25">
      <c r="A846" s="83">
        <v>844</v>
      </c>
      <c r="B846" s="83">
        <v>2021</v>
      </c>
      <c r="C846" s="84">
        <v>42.619576008976225</v>
      </c>
    </row>
    <row r="847" spans="1:3" x14ac:dyDescent="0.25">
      <c r="A847" s="83">
        <v>845</v>
      </c>
      <c r="B847" s="83">
        <v>2021</v>
      </c>
      <c r="C847" s="84">
        <v>38.322158731122045</v>
      </c>
    </row>
    <row r="848" spans="1:3" x14ac:dyDescent="0.25">
      <c r="A848" s="83">
        <v>846</v>
      </c>
      <c r="B848" s="83">
        <v>2021</v>
      </c>
      <c r="C848" s="84">
        <v>28.239857544915054</v>
      </c>
    </row>
    <row r="849" spans="1:3" x14ac:dyDescent="0.25">
      <c r="A849" s="83">
        <v>847</v>
      </c>
      <c r="B849" s="83">
        <v>2021</v>
      </c>
      <c r="C849" s="84">
        <v>30.133131981124819</v>
      </c>
    </row>
    <row r="850" spans="1:3" x14ac:dyDescent="0.25">
      <c r="A850" s="83">
        <v>848</v>
      </c>
      <c r="B850" s="83">
        <v>2022</v>
      </c>
      <c r="C850" s="84">
        <v>23.252823013666969</v>
      </c>
    </row>
    <row r="851" spans="1:3" x14ac:dyDescent="0.25">
      <c r="A851" s="83">
        <v>849</v>
      </c>
      <c r="B851" s="83">
        <v>2022</v>
      </c>
      <c r="C851" s="84">
        <v>36.776735126368408</v>
      </c>
    </row>
    <row r="852" spans="1:3" x14ac:dyDescent="0.25">
      <c r="A852" s="83">
        <v>850</v>
      </c>
      <c r="B852" s="83">
        <v>2022</v>
      </c>
      <c r="C852" s="84">
        <v>29.692124413917064</v>
      </c>
    </row>
    <row r="853" spans="1:3" x14ac:dyDescent="0.25">
      <c r="A853" s="83">
        <v>851</v>
      </c>
      <c r="B853" s="83">
        <v>2022</v>
      </c>
      <c r="C853" s="84">
        <v>39.161219489647934</v>
      </c>
    </row>
    <row r="854" spans="1:3" x14ac:dyDescent="0.25">
      <c r="A854" s="83">
        <v>852</v>
      </c>
      <c r="B854" s="83">
        <v>2022</v>
      </c>
      <c r="C854" s="84">
        <v>26.25550527131211</v>
      </c>
    </row>
    <row r="855" spans="1:3" x14ac:dyDescent="0.25">
      <c r="A855" s="83">
        <v>853</v>
      </c>
      <c r="B855" s="83">
        <v>2018</v>
      </c>
      <c r="C855" s="84">
        <v>28.671715765622569</v>
      </c>
    </row>
    <row r="856" spans="1:3" x14ac:dyDescent="0.25">
      <c r="A856" s="83">
        <v>854</v>
      </c>
      <c r="B856" s="83">
        <v>2018</v>
      </c>
      <c r="C856" s="84">
        <v>35.485202798901113</v>
      </c>
    </row>
    <row r="857" spans="1:3" x14ac:dyDescent="0.25">
      <c r="A857" s="83">
        <v>855</v>
      </c>
      <c r="B857" s="83">
        <v>2018</v>
      </c>
      <c r="C857" s="84">
        <v>22.720456574529706</v>
      </c>
    </row>
    <row r="858" spans="1:3" x14ac:dyDescent="0.25">
      <c r="A858" s="83">
        <v>856</v>
      </c>
      <c r="B858" s="83">
        <v>2018</v>
      </c>
      <c r="C858" s="84">
        <v>21.796091486936248</v>
      </c>
    </row>
    <row r="859" spans="1:3" x14ac:dyDescent="0.25">
      <c r="A859" s="83">
        <v>857</v>
      </c>
      <c r="B859" s="83">
        <v>2018</v>
      </c>
      <c r="C859" s="84">
        <v>39.656110830293869</v>
      </c>
    </row>
    <row r="860" spans="1:3" x14ac:dyDescent="0.25">
      <c r="A860" s="83">
        <v>858</v>
      </c>
      <c r="B860" s="83">
        <v>2018</v>
      </c>
      <c r="C860" s="84">
        <v>35.872976521626242</v>
      </c>
    </row>
    <row r="861" spans="1:3" x14ac:dyDescent="0.25">
      <c r="A861" s="83">
        <v>859</v>
      </c>
      <c r="B861" s="83">
        <v>2018</v>
      </c>
      <c r="C861" s="84">
        <v>41.378476370618273</v>
      </c>
    </row>
    <row r="862" spans="1:3" x14ac:dyDescent="0.25">
      <c r="A862" s="83">
        <v>860</v>
      </c>
      <c r="B862" s="83">
        <v>2018</v>
      </c>
      <c r="C862" s="84">
        <v>42.434982835273232</v>
      </c>
    </row>
    <row r="863" spans="1:3" x14ac:dyDescent="0.25">
      <c r="A863" s="83">
        <v>861</v>
      </c>
      <c r="B863" s="83">
        <v>2018</v>
      </c>
      <c r="C863" s="84">
        <v>45.058319113312606</v>
      </c>
    </row>
    <row r="864" spans="1:3" x14ac:dyDescent="0.25">
      <c r="A864" s="83">
        <v>862</v>
      </c>
      <c r="B864" s="83">
        <v>2018</v>
      </c>
      <c r="C864" s="84">
        <v>29.626279889612704</v>
      </c>
    </row>
    <row r="865" spans="1:3" x14ac:dyDescent="0.25">
      <c r="A865" s="83">
        <v>863</v>
      </c>
      <c r="B865" s="83">
        <v>2018</v>
      </c>
      <c r="C865" s="84">
        <v>38.420169189761154</v>
      </c>
    </row>
    <row r="866" spans="1:3" x14ac:dyDescent="0.25">
      <c r="A866" s="83">
        <v>864</v>
      </c>
      <c r="B866" s="83">
        <v>2018</v>
      </c>
      <c r="C866" s="84">
        <v>33.702822018593153</v>
      </c>
    </row>
    <row r="867" spans="1:3" x14ac:dyDescent="0.25">
      <c r="A867" s="83">
        <v>865</v>
      </c>
      <c r="B867" s="83">
        <v>2018</v>
      </c>
      <c r="C867" s="84">
        <v>35.447489112543927</v>
      </c>
    </row>
    <row r="868" spans="1:3" x14ac:dyDescent="0.25">
      <c r="A868" s="83">
        <v>866</v>
      </c>
      <c r="B868" s="83">
        <v>2018</v>
      </c>
      <c r="C868" s="84">
        <v>32.272482295559506</v>
      </c>
    </row>
    <row r="869" spans="1:3" x14ac:dyDescent="0.25">
      <c r="A869" s="83">
        <v>867</v>
      </c>
      <c r="B869" s="83">
        <v>2018</v>
      </c>
      <c r="C869" s="84">
        <v>35.486114805407553</v>
      </c>
    </row>
    <row r="870" spans="1:3" x14ac:dyDescent="0.25">
      <c r="A870" s="83">
        <v>868</v>
      </c>
      <c r="B870" s="83">
        <v>2018</v>
      </c>
      <c r="C870" s="84">
        <v>34.152115499625957</v>
      </c>
    </row>
    <row r="871" spans="1:3" x14ac:dyDescent="0.25">
      <c r="A871" s="83">
        <v>869</v>
      </c>
      <c r="B871" s="83">
        <v>2018</v>
      </c>
      <c r="C871" s="84">
        <v>19.966904886353831</v>
      </c>
    </row>
    <row r="872" spans="1:3" x14ac:dyDescent="0.25">
      <c r="A872" s="83">
        <v>870</v>
      </c>
      <c r="B872" s="83">
        <v>2018</v>
      </c>
      <c r="C872" s="84">
        <v>18.98035990562563</v>
      </c>
    </row>
    <row r="873" spans="1:3" x14ac:dyDescent="0.25">
      <c r="A873" s="83">
        <v>871</v>
      </c>
      <c r="B873" s="83">
        <v>2018</v>
      </c>
      <c r="C873" s="84">
        <v>24.37922978169879</v>
      </c>
    </row>
    <row r="874" spans="1:3" x14ac:dyDescent="0.25">
      <c r="A874" s="83">
        <v>872</v>
      </c>
      <c r="B874" s="83">
        <v>2018</v>
      </c>
      <c r="C874" s="84">
        <v>15.117704791087903</v>
      </c>
    </row>
    <row r="875" spans="1:3" x14ac:dyDescent="0.25">
      <c r="A875" s="83">
        <v>873</v>
      </c>
      <c r="B875" s="83">
        <v>2018</v>
      </c>
      <c r="C875" s="84">
        <v>27.281398559648974</v>
      </c>
    </row>
    <row r="876" spans="1:3" x14ac:dyDescent="0.25">
      <c r="A876" s="83">
        <v>874</v>
      </c>
      <c r="B876" s="83">
        <v>2018</v>
      </c>
      <c r="C876" s="84">
        <v>32.000166588778313</v>
      </c>
    </row>
    <row r="877" spans="1:3" x14ac:dyDescent="0.25">
      <c r="A877" s="83">
        <v>875</v>
      </c>
      <c r="B877" s="83">
        <v>2018</v>
      </c>
      <c r="C877" s="84">
        <v>32.625325840001949</v>
      </c>
    </row>
    <row r="878" spans="1:3" x14ac:dyDescent="0.25">
      <c r="A878" s="83">
        <v>876</v>
      </c>
      <c r="B878" s="83">
        <v>2018</v>
      </c>
      <c r="C878" s="84">
        <v>19.196514204936307</v>
      </c>
    </row>
    <row r="879" spans="1:3" x14ac:dyDescent="0.25">
      <c r="A879" s="83">
        <v>877</v>
      </c>
      <c r="B879" s="83">
        <v>2019</v>
      </c>
      <c r="C879" s="84">
        <v>28.937903179148826</v>
      </c>
    </row>
    <row r="880" spans="1:3" x14ac:dyDescent="0.25">
      <c r="A880" s="83">
        <v>878</v>
      </c>
      <c r="B880" s="83">
        <v>2019</v>
      </c>
      <c r="C880" s="84">
        <v>37.105122848868149</v>
      </c>
    </row>
    <row r="881" spans="1:3" x14ac:dyDescent="0.25">
      <c r="A881" s="83">
        <v>879</v>
      </c>
      <c r="B881" s="83">
        <v>2019</v>
      </c>
      <c r="C881" s="84">
        <v>17.521794112963313</v>
      </c>
    </row>
    <row r="882" spans="1:3" x14ac:dyDescent="0.25">
      <c r="A882" s="83">
        <v>880</v>
      </c>
      <c r="B882" s="83">
        <v>2019</v>
      </c>
      <c r="C882" s="84">
        <v>18.469085763575322</v>
      </c>
    </row>
    <row r="883" spans="1:3" x14ac:dyDescent="0.25">
      <c r="A883" s="83">
        <v>881</v>
      </c>
      <c r="B883" s="83">
        <v>2019</v>
      </c>
      <c r="C883" s="84">
        <v>37.686431759169992</v>
      </c>
    </row>
    <row r="884" spans="1:3" x14ac:dyDescent="0.25">
      <c r="A884" s="83">
        <v>882</v>
      </c>
      <c r="B884" s="83">
        <v>2019</v>
      </c>
      <c r="C884" s="84">
        <v>28.735256299551473</v>
      </c>
    </row>
    <row r="885" spans="1:3" x14ac:dyDescent="0.25">
      <c r="A885" s="83">
        <v>883</v>
      </c>
      <c r="B885" s="83">
        <v>2019</v>
      </c>
      <c r="C885" s="84">
        <v>35.088617458823222</v>
      </c>
    </row>
    <row r="886" spans="1:3" x14ac:dyDescent="0.25">
      <c r="A886" s="83">
        <v>884</v>
      </c>
      <c r="B886" s="83">
        <v>2019</v>
      </c>
      <c r="C886" s="84">
        <v>75.660045711895251</v>
      </c>
    </row>
    <row r="887" spans="1:3" x14ac:dyDescent="0.25">
      <c r="A887" s="83">
        <v>885</v>
      </c>
      <c r="B887" s="83">
        <v>2019</v>
      </c>
      <c r="C887" s="84">
        <v>35.267450017373747</v>
      </c>
    </row>
    <row r="888" spans="1:3" x14ac:dyDescent="0.25">
      <c r="A888" s="83">
        <v>886</v>
      </c>
      <c r="B888" s="83">
        <v>2019</v>
      </c>
      <c r="C888" s="84">
        <v>39.928889444797925</v>
      </c>
    </row>
    <row r="889" spans="1:3" x14ac:dyDescent="0.25">
      <c r="A889" s="83">
        <v>887</v>
      </c>
      <c r="B889" s="83">
        <v>2019</v>
      </c>
      <c r="C889" s="84">
        <v>27.539216942722049</v>
      </c>
    </row>
    <row r="890" spans="1:3" x14ac:dyDescent="0.25">
      <c r="A890" s="83">
        <v>888</v>
      </c>
      <c r="B890" s="83">
        <v>2019</v>
      </c>
      <c r="C890" s="84">
        <v>33.028460902696182</v>
      </c>
    </row>
    <row r="891" spans="1:3" x14ac:dyDescent="0.25">
      <c r="A891" s="83">
        <v>889</v>
      </c>
      <c r="B891" s="83">
        <v>2019</v>
      </c>
      <c r="C891" s="84">
        <v>57.722269377332147</v>
      </c>
    </row>
    <row r="892" spans="1:3" x14ac:dyDescent="0.25">
      <c r="A892" s="83">
        <v>890</v>
      </c>
      <c r="B892" s="83">
        <v>2019</v>
      </c>
      <c r="C892" s="84">
        <v>74.377233254291099</v>
      </c>
    </row>
    <row r="893" spans="1:3" x14ac:dyDescent="0.25">
      <c r="A893" s="83">
        <v>891</v>
      </c>
      <c r="B893" s="83">
        <v>2019</v>
      </c>
      <c r="C893" s="84">
        <v>33.300958930392056</v>
      </c>
    </row>
    <row r="894" spans="1:3" x14ac:dyDescent="0.25">
      <c r="A894" s="83">
        <v>892</v>
      </c>
      <c r="B894" s="83">
        <v>2019</v>
      </c>
      <c r="C894" s="84">
        <v>37.619215514346152</v>
      </c>
    </row>
    <row r="895" spans="1:3" x14ac:dyDescent="0.25">
      <c r="A895" s="83">
        <v>893</v>
      </c>
      <c r="B895" s="83">
        <v>2019</v>
      </c>
      <c r="C895" s="84">
        <v>31.231570383521248</v>
      </c>
    </row>
    <row r="896" spans="1:3" x14ac:dyDescent="0.25">
      <c r="A896" s="83">
        <v>894</v>
      </c>
      <c r="B896" s="83">
        <v>2019</v>
      </c>
      <c r="C896" s="84">
        <v>26.145680621210886</v>
      </c>
    </row>
    <row r="897" spans="1:3" x14ac:dyDescent="0.25">
      <c r="A897" s="83">
        <v>895</v>
      </c>
      <c r="B897" s="83">
        <v>2019</v>
      </c>
      <c r="C897" s="84">
        <v>33.234386571044155</v>
      </c>
    </row>
    <row r="898" spans="1:3" x14ac:dyDescent="0.25">
      <c r="A898" s="83">
        <v>896</v>
      </c>
      <c r="B898" s="83">
        <v>2019</v>
      </c>
      <c r="C898" s="84">
        <v>26.41320833021345</v>
      </c>
    </row>
    <row r="899" spans="1:3" x14ac:dyDescent="0.25">
      <c r="A899" s="83">
        <v>897</v>
      </c>
      <c r="B899" s="83">
        <v>2019</v>
      </c>
      <c r="C899" s="84">
        <v>25.337010455266054</v>
      </c>
    </row>
    <row r="900" spans="1:3" x14ac:dyDescent="0.25">
      <c r="A900" s="83">
        <v>898</v>
      </c>
      <c r="B900" s="83">
        <v>2019</v>
      </c>
      <c r="C900" s="84">
        <v>26.54048801629223</v>
      </c>
    </row>
    <row r="901" spans="1:3" x14ac:dyDescent="0.25">
      <c r="A901" s="83">
        <v>899</v>
      </c>
      <c r="B901" s="83">
        <v>2019</v>
      </c>
      <c r="C901" s="84">
        <v>18.687094117858976</v>
      </c>
    </row>
    <row r="902" spans="1:3" x14ac:dyDescent="0.25">
      <c r="A902" s="83">
        <v>900</v>
      </c>
      <c r="B902" s="83">
        <v>2019</v>
      </c>
      <c r="C902" s="84">
        <v>27.072439512096302</v>
      </c>
    </row>
    <row r="903" spans="1:3" x14ac:dyDescent="0.25">
      <c r="A903" s="83">
        <v>901</v>
      </c>
      <c r="B903" s="83">
        <v>2019</v>
      </c>
      <c r="C903" s="84">
        <v>35.710262117684309</v>
      </c>
    </row>
    <row r="904" spans="1:3" x14ac:dyDescent="0.25">
      <c r="A904" s="83">
        <v>902</v>
      </c>
      <c r="B904" s="83">
        <v>2019</v>
      </c>
      <c r="C904" s="84">
        <v>25.244360781229474</v>
      </c>
    </row>
    <row r="905" spans="1:3" x14ac:dyDescent="0.25">
      <c r="A905" s="83">
        <v>903</v>
      </c>
      <c r="B905" s="83">
        <v>2019</v>
      </c>
      <c r="C905" s="84">
        <v>29.19918001012504</v>
      </c>
    </row>
    <row r="906" spans="1:3" x14ac:dyDescent="0.25">
      <c r="A906" s="83">
        <v>904</v>
      </c>
      <c r="B906" s="83">
        <v>2020</v>
      </c>
      <c r="C906" s="87">
        <v>19.609288548394758</v>
      </c>
    </row>
    <row r="907" spans="1:3" x14ac:dyDescent="0.25">
      <c r="A907" s="83">
        <v>905</v>
      </c>
      <c r="B907" s="83">
        <v>2020</v>
      </c>
      <c r="C907" s="87">
        <v>39.513989845998211</v>
      </c>
    </row>
    <row r="908" spans="1:3" x14ac:dyDescent="0.25">
      <c r="A908" s="83">
        <v>906</v>
      </c>
      <c r="B908" s="83">
        <v>2020</v>
      </c>
      <c r="C908" s="87">
        <v>25.52343813910527</v>
      </c>
    </row>
    <row r="909" spans="1:3" x14ac:dyDescent="0.25">
      <c r="A909" s="83">
        <v>907</v>
      </c>
      <c r="B909" s="83">
        <v>2020</v>
      </c>
      <c r="C909" s="87">
        <v>26.592520723777984</v>
      </c>
    </row>
    <row r="910" spans="1:3" x14ac:dyDescent="0.25">
      <c r="A910" s="83">
        <v>908</v>
      </c>
      <c r="B910" s="83">
        <v>2020</v>
      </c>
      <c r="C910" s="87">
        <v>49.177829004399442</v>
      </c>
    </row>
    <row r="911" spans="1:3" x14ac:dyDescent="0.25">
      <c r="A911" s="83">
        <v>909</v>
      </c>
      <c r="B911" s="83">
        <v>2020</v>
      </c>
      <c r="C911" s="87">
        <v>54.881894837745193</v>
      </c>
    </row>
    <row r="912" spans="1:3" x14ac:dyDescent="0.25">
      <c r="A912" s="83">
        <v>910</v>
      </c>
      <c r="B912" s="83">
        <v>2020</v>
      </c>
      <c r="C912" s="87">
        <v>68.506704893241945</v>
      </c>
    </row>
    <row r="913" spans="1:3" x14ac:dyDescent="0.25">
      <c r="A913" s="83">
        <v>911</v>
      </c>
      <c r="B913" s="83">
        <v>2020</v>
      </c>
      <c r="C913" s="87">
        <v>34.631712142593265</v>
      </c>
    </row>
    <row r="914" spans="1:3" x14ac:dyDescent="0.25">
      <c r="A914" s="83">
        <v>912</v>
      </c>
      <c r="B914" s="83">
        <v>2020</v>
      </c>
      <c r="C914" s="87">
        <v>25.788202712605877</v>
      </c>
    </row>
    <row r="915" spans="1:3" x14ac:dyDescent="0.25">
      <c r="A915" s="83">
        <v>913</v>
      </c>
      <c r="B915" s="83">
        <v>2020</v>
      </c>
      <c r="C915" s="87">
        <v>32.701659049432848</v>
      </c>
    </row>
    <row r="916" spans="1:3" x14ac:dyDescent="0.25">
      <c r="A916" s="83">
        <v>914</v>
      </c>
      <c r="B916" s="83">
        <v>2020</v>
      </c>
      <c r="C916" s="87">
        <v>32.686078869228851</v>
      </c>
    </row>
    <row r="917" spans="1:3" x14ac:dyDescent="0.25">
      <c r="A917" s="83">
        <v>915</v>
      </c>
      <c r="B917" s="83">
        <v>2020</v>
      </c>
      <c r="C917" s="87">
        <v>35.375153711577767</v>
      </c>
    </row>
    <row r="918" spans="1:3" x14ac:dyDescent="0.25">
      <c r="A918" s="83">
        <v>916</v>
      </c>
      <c r="B918" s="83">
        <v>2020</v>
      </c>
      <c r="C918" s="87">
        <v>43.535213216769748</v>
      </c>
    </row>
    <row r="919" spans="1:3" x14ac:dyDescent="0.25">
      <c r="A919" s="83">
        <v>917</v>
      </c>
      <c r="B919" s="83">
        <v>2020</v>
      </c>
      <c r="C919" s="87">
        <v>33.012822866494091</v>
      </c>
    </row>
    <row r="920" spans="1:3" x14ac:dyDescent="0.25">
      <c r="A920" s="83">
        <v>918</v>
      </c>
      <c r="B920" s="83">
        <v>2020</v>
      </c>
      <c r="C920" s="87">
        <v>49.033673891692409</v>
      </c>
    </row>
    <row r="921" spans="1:3" x14ac:dyDescent="0.25">
      <c r="A921" s="83">
        <v>919</v>
      </c>
      <c r="B921" s="83">
        <v>2020</v>
      </c>
      <c r="C921" s="87">
        <v>24.979101770511164</v>
      </c>
    </row>
    <row r="922" spans="1:3" x14ac:dyDescent="0.25">
      <c r="A922" s="83">
        <v>920</v>
      </c>
      <c r="B922" s="83">
        <v>2020</v>
      </c>
      <c r="C922" s="87">
        <v>31.707025715834</v>
      </c>
    </row>
    <row r="923" spans="1:3" x14ac:dyDescent="0.25">
      <c r="A923" s="83">
        <v>921</v>
      </c>
      <c r="B923" s="83">
        <v>2020</v>
      </c>
      <c r="C923" s="87">
        <v>24.617047026071262</v>
      </c>
    </row>
    <row r="924" spans="1:3" x14ac:dyDescent="0.25">
      <c r="A924" s="83">
        <v>922</v>
      </c>
      <c r="B924" s="83">
        <v>2020</v>
      </c>
      <c r="C924" s="87">
        <v>27.14701558732073</v>
      </c>
    </row>
    <row r="925" spans="1:3" x14ac:dyDescent="0.25">
      <c r="A925" s="83">
        <v>923</v>
      </c>
      <c r="B925" s="83">
        <v>2020</v>
      </c>
      <c r="C925" s="87">
        <v>22.899334556936861</v>
      </c>
    </row>
    <row r="926" spans="1:3" x14ac:dyDescent="0.25">
      <c r="A926" s="83">
        <v>924</v>
      </c>
      <c r="B926" s="83">
        <v>2020</v>
      </c>
      <c r="C926" s="87">
        <v>23.51027905364257</v>
      </c>
    </row>
    <row r="927" spans="1:3" x14ac:dyDescent="0.25">
      <c r="A927" s="83">
        <v>925</v>
      </c>
      <c r="B927" s="83">
        <v>2020</v>
      </c>
      <c r="C927" s="87">
        <v>25.829123160819108</v>
      </c>
    </row>
    <row r="928" spans="1:3" x14ac:dyDescent="0.25">
      <c r="A928" s="83">
        <v>926</v>
      </c>
      <c r="B928" s="83">
        <v>2020</v>
      </c>
      <c r="C928" s="87">
        <v>24.652339389636438</v>
      </c>
    </row>
    <row r="929" spans="1:3" x14ac:dyDescent="0.25">
      <c r="A929" s="83">
        <v>927</v>
      </c>
      <c r="B929" s="83">
        <v>2020</v>
      </c>
      <c r="C929" s="87">
        <v>17.83966607493749</v>
      </c>
    </row>
    <row r="930" spans="1:3" x14ac:dyDescent="0.25">
      <c r="A930" s="83">
        <v>928</v>
      </c>
      <c r="B930" s="83">
        <v>2020</v>
      </c>
      <c r="C930" s="87">
        <v>19.015758753640583</v>
      </c>
    </row>
    <row r="931" spans="1:3" x14ac:dyDescent="0.25">
      <c r="A931" s="83">
        <v>929</v>
      </c>
      <c r="B931" s="83">
        <v>2020</v>
      </c>
      <c r="C931" s="87">
        <v>14.417854080262277</v>
      </c>
    </row>
    <row r="932" spans="1:3" x14ac:dyDescent="0.25">
      <c r="A932" s="83">
        <v>930</v>
      </c>
      <c r="B932" s="83">
        <v>2021</v>
      </c>
      <c r="C932" s="84">
        <v>34.13007729901544</v>
      </c>
    </row>
    <row r="933" spans="1:3" x14ac:dyDescent="0.25">
      <c r="A933" s="83">
        <v>931</v>
      </c>
      <c r="B933" s="83">
        <v>2021</v>
      </c>
      <c r="C933" s="84">
        <v>24.607571120802188</v>
      </c>
    </row>
    <row r="934" spans="1:3" x14ac:dyDescent="0.25">
      <c r="A934" s="83">
        <v>932</v>
      </c>
      <c r="B934" s="83">
        <v>2021</v>
      </c>
      <c r="C934" s="84">
        <v>31.149464703485553</v>
      </c>
    </row>
    <row r="935" spans="1:3" x14ac:dyDescent="0.25">
      <c r="A935" s="83">
        <v>933</v>
      </c>
      <c r="B935" s="83">
        <v>2021</v>
      </c>
      <c r="C935" s="84">
        <v>29.080939739068047</v>
      </c>
    </row>
    <row r="936" spans="1:3" x14ac:dyDescent="0.25">
      <c r="A936" s="83">
        <v>934</v>
      </c>
      <c r="B936" s="83">
        <v>2021</v>
      </c>
      <c r="C936" s="84">
        <v>27.799301704483526</v>
      </c>
    </row>
    <row r="937" spans="1:3" x14ac:dyDescent="0.25">
      <c r="A937" s="83">
        <v>935</v>
      </c>
      <c r="B937" s="83">
        <v>2021</v>
      </c>
      <c r="C937" s="84">
        <v>30.412150343700478</v>
      </c>
    </row>
    <row r="938" spans="1:3" x14ac:dyDescent="0.25">
      <c r="A938" s="83">
        <v>936</v>
      </c>
      <c r="B938" s="83">
        <v>2021</v>
      </c>
      <c r="C938" s="84">
        <v>25.535585212323358</v>
      </c>
    </row>
    <row r="939" spans="1:3" x14ac:dyDescent="0.25">
      <c r="A939" s="83">
        <v>937</v>
      </c>
      <c r="B939" s="83">
        <v>2021</v>
      </c>
      <c r="C939" s="84">
        <v>26.947473786076682</v>
      </c>
    </row>
    <row r="940" spans="1:3" x14ac:dyDescent="0.25">
      <c r="A940" s="83">
        <v>938</v>
      </c>
      <c r="B940" s="83">
        <v>2022</v>
      </c>
      <c r="C940" s="84">
        <v>16.523238301347554</v>
      </c>
    </row>
    <row r="941" spans="1:3" x14ac:dyDescent="0.25">
      <c r="A941" s="83">
        <v>939</v>
      </c>
      <c r="B941" s="83">
        <v>2022</v>
      </c>
      <c r="C941" s="84">
        <v>17.963382142589268</v>
      </c>
    </row>
    <row r="942" spans="1:3" x14ac:dyDescent="0.25">
      <c r="A942" s="83">
        <v>940</v>
      </c>
      <c r="B942" s="83">
        <v>2022</v>
      </c>
      <c r="C942" s="84">
        <v>17.020956620283329</v>
      </c>
    </row>
    <row r="943" spans="1:3" x14ac:dyDescent="0.25">
      <c r="A943" s="83">
        <v>941</v>
      </c>
      <c r="B943" s="83">
        <v>2022</v>
      </c>
      <c r="C943" s="84">
        <v>26.787503818815772</v>
      </c>
    </row>
    <row r="944" spans="1:3" x14ac:dyDescent="0.25">
      <c r="A944" s="83">
        <v>942</v>
      </c>
      <c r="B944" s="83">
        <v>2018</v>
      </c>
      <c r="C944" s="84">
        <v>42.414945489937708</v>
      </c>
    </row>
    <row r="945" spans="1:3" x14ac:dyDescent="0.25">
      <c r="A945" s="83">
        <v>943</v>
      </c>
      <c r="B945" s="83">
        <v>2018</v>
      </c>
      <c r="C945" s="84">
        <v>29.228803954306414</v>
      </c>
    </row>
    <row r="946" spans="1:3" x14ac:dyDescent="0.25">
      <c r="A946" s="83">
        <v>944</v>
      </c>
      <c r="B946" s="83">
        <v>2018</v>
      </c>
      <c r="C946" s="84">
        <v>38.859926256336308</v>
      </c>
    </row>
    <row r="947" spans="1:3" x14ac:dyDescent="0.25">
      <c r="A947" s="83">
        <v>945</v>
      </c>
      <c r="B947" s="83">
        <v>2018</v>
      </c>
      <c r="C947" s="84">
        <v>28.04700660694763</v>
      </c>
    </row>
    <row r="948" spans="1:3" x14ac:dyDescent="0.25">
      <c r="A948" s="83">
        <v>946</v>
      </c>
      <c r="B948" s="83">
        <v>2018</v>
      </c>
      <c r="C948" s="84">
        <v>41.841429667527223</v>
      </c>
    </row>
    <row r="949" spans="1:3" x14ac:dyDescent="0.25">
      <c r="A949" s="83">
        <v>947</v>
      </c>
      <c r="B949" s="83">
        <v>2019</v>
      </c>
      <c r="C949" s="84">
        <v>39.502903001936332</v>
      </c>
    </row>
    <row r="950" spans="1:3" x14ac:dyDescent="0.25">
      <c r="A950" s="83">
        <v>948</v>
      </c>
      <c r="B950" s="83">
        <v>2019</v>
      </c>
      <c r="C950" s="84">
        <v>48.405838525798686</v>
      </c>
    </row>
    <row r="951" spans="1:3" x14ac:dyDescent="0.25">
      <c r="A951" s="83">
        <v>949</v>
      </c>
      <c r="B951" s="83">
        <v>2019</v>
      </c>
      <c r="C951" s="84">
        <v>47.866546198494603</v>
      </c>
    </row>
    <row r="952" spans="1:3" x14ac:dyDescent="0.25">
      <c r="A952" s="83">
        <v>950</v>
      </c>
      <c r="B952" s="83">
        <v>2019</v>
      </c>
      <c r="C952" s="84">
        <v>45.80277673408311</v>
      </c>
    </row>
    <row r="953" spans="1:3" x14ac:dyDescent="0.25">
      <c r="A953" s="83">
        <v>951</v>
      </c>
      <c r="B953" s="83">
        <v>2019</v>
      </c>
      <c r="C953" s="84">
        <v>53.673227661784111</v>
      </c>
    </row>
    <row r="954" spans="1:3" x14ac:dyDescent="0.25">
      <c r="A954" s="83">
        <v>952</v>
      </c>
      <c r="B954" s="83">
        <v>2020</v>
      </c>
      <c r="C954" s="87">
        <v>29.437466355597149</v>
      </c>
    </row>
    <row r="955" spans="1:3" x14ac:dyDescent="0.25">
      <c r="A955" s="83">
        <v>953</v>
      </c>
      <c r="B955" s="83">
        <v>2020</v>
      </c>
      <c r="C955" s="87">
        <v>26.049494975640229</v>
      </c>
    </row>
    <row r="956" spans="1:3" x14ac:dyDescent="0.25">
      <c r="A956" s="83">
        <v>954</v>
      </c>
      <c r="B956" s="83">
        <v>2020</v>
      </c>
      <c r="C956" s="87">
        <v>23.891238581410732</v>
      </c>
    </row>
    <row r="957" spans="1:3" x14ac:dyDescent="0.25">
      <c r="A957" s="83">
        <v>955</v>
      </c>
      <c r="B957" s="83">
        <v>2020</v>
      </c>
      <c r="C957" s="87">
        <v>30.114760858329142</v>
      </c>
    </row>
    <row r="958" spans="1:3" x14ac:dyDescent="0.25">
      <c r="A958" s="83">
        <v>956</v>
      </c>
      <c r="B958" s="83">
        <v>2020</v>
      </c>
      <c r="C958" s="87">
        <v>27.447050407920806</v>
      </c>
    </row>
    <row r="959" spans="1:3" x14ac:dyDescent="0.25">
      <c r="A959" s="83">
        <v>957</v>
      </c>
      <c r="B959" s="83">
        <v>2021</v>
      </c>
      <c r="C959" s="84">
        <v>19.450623140230501</v>
      </c>
    </row>
    <row r="960" spans="1:3" x14ac:dyDescent="0.25">
      <c r="A960" s="83">
        <v>958</v>
      </c>
      <c r="B960" s="83">
        <v>2021</v>
      </c>
      <c r="C960" s="84">
        <v>17.770386661537128</v>
      </c>
    </row>
    <row r="961" spans="1:3" x14ac:dyDescent="0.25">
      <c r="A961" s="83">
        <v>959</v>
      </c>
      <c r="B961" s="83">
        <v>2021</v>
      </c>
      <c r="C961" s="84">
        <v>18.546699068174643</v>
      </c>
    </row>
    <row r="962" spans="1:3" x14ac:dyDescent="0.25">
      <c r="A962" s="83">
        <v>960</v>
      </c>
      <c r="B962" s="83">
        <v>2021</v>
      </c>
      <c r="C962" s="84">
        <v>19.350510935708385</v>
      </c>
    </row>
    <row r="963" spans="1:3" x14ac:dyDescent="0.25">
      <c r="A963" s="83">
        <v>961</v>
      </c>
      <c r="B963" s="83">
        <v>2021</v>
      </c>
      <c r="C963" s="84">
        <v>19.433987455950959</v>
      </c>
    </row>
    <row r="964" spans="1:3" x14ac:dyDescent="0.25">
      <c r="A964" s="83">
        <v>962</v>
      </c>
      <c r="B964" s="83">
        <v>2021</v>
      </c>
      <c r="C964" s="84">
        <v>25.172090221892532</v>
      </c>
    </row>
    <row r="965" spans="1:3" x14ac:dyDescent="0.25">
      <c r="A965" s="83">
        <v>963</v>
      </c>
      <c r="B965" s="83">
        <v>2021</v>
      </c>
      <c r="C965" s="84">
        <v>23.13457440056014</v>
      </c>
    </row>
    <row r="966" spans="1:3" x14ac:dyDescent="0.25">
      <c r="A966" s="83">
        <v>964</v>
      </c>
      <c r="B966" s="83">
        <v>2022</v>
      </c>
      <c r="C966" s="84">
        <v>22.612726319190116</v>
      </c>
    </row>
    <row r="967" spans="1:3" x14ac:dyDescent="0.25">
      <c r="A967" s="83">
        <v>965</v>
      </c>
      <c r="B967" s="83">
        <v>2022</v>
      </c>
      <c r="C967" s="84">
        <v>22.329193329749074</v>
      </c>
    </row>
    <row r="968" spans="1:3" x14ac:dyDescent="0.25">
      <c r="A968" s="83">
        <v>966</v>
      </c>
      <c r="B968" s="83">
        <v>2022</v>
      </c>
      <c r="C968" s="84">
        <v>22.317910664289343</v>
      </c>
    </row>
    <row r="969" spans="1:3" x14ac:dyDescent="0.25">
      <c r="A969" s="83">
        <v>967</v>
      </c>
      <c r="B969" s="83">
        <v>2022</v>
      </c>
      <c r="C969" s="84">
        <v>21.485145505214906</v>
      </c>
    </row>
    <row r="970" spans="1:3" x14ac:dyDescent="0.25">
      <c r="A970" s="83">
        <v>968</v>
      </c>
      <c r="B970" s="83">
        <v>2022</v>
      </c>
      <c r="C970" s="84">
        <v>20.633181653864959</v>
      </c>
    </row>
    <row r="971" spans="1:3" x14ac:dyDescent="0.25">
      <c r="A971" s="83">
        <v>969</v>
      </c>
      <c r="B971" s="83">
        <v>2018</v>
      </c>
      <c r="C971" s="84">
        <v>35.59439005298303</v>
      </c>
    </row>
    <row r="972" spans="1:3" x14ac:dyDescent="0.25">
      <c r="A972" s="83">
        <v>970</v>
      </c>
      <c r="B972" s="83">
        <v>2018</v>
      </c>
      <c r="C972" s="84">
        <v>31.980033956579945</v>
      </c>
    </row>
    <row r="973" spans="1:3" x14ac:dyDescent="0.25">
      <c r="A973" s="83">
        <v>971</v>
      </c>
      <c r="B973" s="83">
        <v>2018</v>
      </c>
      <c r="C973" s="84">
        <v>30.016693877029365</v>
      </c>
    </row>
    <row r="974" spans="1:3" x14ac:dyDescent="0.25">
      <c r="A974" s="83">
        <v>972</v>
      </c>
      <c r="B974" s="83">
        <v>2018</v>
      </c>
      <c r="C974" s="84">
        <v>27.424463124165698</v>
      </c>
    </row>
    <row r="975" spans="1:3" x14ac:dyDescent="0.25">
      <c r="A975" s="83">
        <v>973</v>
      </c>
      <c r="B975" s="83">
        <v>2018</v>
      </c>
      <c r="C975" s="84">
        <v>22.07957653672068</v>
      </c>
    </row>
    <row r="976" spans="1:3" x14ac:dyDescent="0.25">
      <c r="A976" s="83">
        <v>974</v>
      </c>
      <c r="B976" s="83">
        <v>2019</v>
      </c>
      <c r="C976" s="84">
        <v>28.232510779906853</v>
      </c>
    </row>
    <row r="977" spans="1:3" x14ac:dyDescent="0.25">
      <c r="A977" s="83">
        <v>975</v>
      </c>
      <c r="B977" s="83">
        <v>2019</v>
      </c>
      <c r="C977" s="84">
        <v>28.772743814075874</v>
      </c>
    </row>
    <row r="978" spans="1:3" x14ac:dyDescent="0.25">
      <c r="A978" s="83">
        <v>976</v>
      </c>
      <c r="B978" s="83">
        <v>2019</v>
      </c>
      <c r="C978" s="84">
        <v>29.638500555690488</v>
      </c>
    </row>
    <row r="979" spans="1:3" x14ac:dyDescent="0.25">
      <c r="A979" s="83">
        <v>977</v>
      </c>
      <c r="B979" s="83">
        <v>2019</v>
      </c>
      <c r="C979" s="84">
        <v>23.19432707926298</v>
      </c>
    </row>
    <row r="980" spans="1:3" x14ac:dyDescent="0.25">
      <c r="A980" s="83">
        <v>978</v>
      </c>
      <c r="B980" s="83">
        <v>2019</v>
      </c>
      <c r="C980" s="84">
        <v>24.800151814151512</v>
      </c>
    </row>
    <row r="981" spans="1:3" x14ac:dyDescent="0.25">
      <c r="A981" s="83">
        <v>979</v>
      </c>
      <c r="B981" s="83">
        <v>2020</v>
      </c>
      <c r="C981" s="87">
        <v>26.395248450028134</v>
      </c>
    </row>
    <row r="982" spans="1:3" x14ac:dyDescent="0.25">
      <c r="A982" s="83">
        <v>980</v>
      </c>
      <c r="B982" s="83">
        <v>2020</v>
      </c>
      <c r="C982" s="87">
        <v>23.400611795433164</v>
      </c>
    </row>
    <row r="983" spans="1:3" x14ac:dyDescent="0.25">
      <c r="A983" s="83">
        <v>981</v>
      </c>
      <c r="B983" s="83">
        <v>2020</v>
      </c>
      <c r="C983" s="87">
        <v>28.554688853830847</v>
      </c>
    </row>
    <row r="984" spans="1:3" x14ac:dyDescent="0.25">
      <c r="A984" s="83">
        <v>982</v>
      </c>
      <c r="B984" s="83">
        <v>2020</v>
      </c>
      <c r="C984" s="87">
        <v>22.613909352762978</v>
      </c>
    </row>
    <row r="985" spans="1:3" x14ac:dyDescent="0.25">
      <c r="A985" s="83">
        <v>983</v>
      </c>
      <c r="B985" s="83">
        <v>2020</v>
      </c>
      <c r="C985" s="87">
        <v>19.724016270684455</v>
      </c>
    </row>
    <row r="986" spans="1:3" x14ac:dyDescent="0.25">
      <c r="A986" s="83">
        <v>984</v>
      </c>
      <c r="B986" s="83">
        <v>2021</v>
      </c>
      <c r="C986" s="84">
        <v>22.516463308128042</v>
      </c>
    </row>
    <row r="987" spans="1:3" x14ac:dyDescent="0.25">
      <c r="A987" s="83">
        <v>985</v>
      </c>
      <c r="B987" s="83">
        <v>2021</v>
      </c>
      <c r="C987" s="84">
        <v>31.650677548704852</v>
      </c>
    </row>
    <row r="988" spans="1:3" x14ac:dyDescent="0.25">
      <c r="A988" s="83">
        <v>986</v>
      </c>
      <c r="B988" s="83">
        <v>2021</v>
      </c>
      <c r="C988" s="84">
        <v>26.351880207422852</v>
      </c>
    </row>
    <row r="989" spans="1:3" x14ac:dyDescent="0.25">
      <c r="A989" s="83">
        <v>987</v>
      </c>
      <c r="B989" s="83">
        <v>2021</v>
      </c>
      <c r="C989" s="84">
        <v>30.737425850797116</v>
      </c>
    </row>
    <row r="990" spans="1:3" x14ac:dyDescent="0.25">
      <c r="A990" s="83">
        <v>988</v>
      </c>
      <c r="B990" s="83">
        <v>2021</v>
      </c>
      <c r="C990" s="84">
        <v>23.217302578001526</v>
      </c>
    </row>
    <row r="991" spans="1:3" x14ac:dyDescent="0.25">
      <c r="A991" s="83">
        <v>989</v>
      </c>
      <c r="B991" s="83">
        <v>2022</v>
      </c>
      <c r="C991" s="84">
        <v>30.531313862339395</v>
      </c>
    </row>
    <row r="992" spans="1:3" x14ac:dyDescent="0.25">
      <c r="A992" s="83">
        <v>990</v>
      </c>
      <c r="B992" s="83">
        <v>2022</v>
      </c>
      <c r="C992" s="84">
        <v>26.287762302989865</v>
      </c>
    </row>
    <row r="993" spans="1:3" x14ac:dyDescent="0.25">
      <c r="A993" s="83">
        <v>991</v>
      </c>
      <c r="B993" s="83">
        <v>2022</v>
      </c>
      <c r="C993" s="84">
        <v>26.052304671783958</v>
      </c>
    </row>
    <row r="994" spans="1:3" x14ac:dyDescent="0.25">
      <c r="A994" s="83">
        <v>992</v>
      </c>
      <c r="B994" s="83">
        <v>2022</v>
      </c>
      <c r="C994" s="84">
        <v>24.657850108270296</v>
      </c>
    </row>
    <row r="995" spans="1:3" x14ac:dyDescent="0.25">
      <c r="A995" s="83">
        <v>993</v>
      </c>
      <c r="B995" s="83">
        <v>2022</v>
      </c>
      <c r="C995" s="84">
        <v>20.231157543514229</v>
      </c>
    </row>
    <row r="996" spans="1:3" x14ac:dyDescent="0.25">
      <c r="A996" s="83">
        <v>994</v>
      </c>
      <c r="B996" s="83">
        <v>2018</v>
      </c>
      <c r="C996" s="84">
        <v>22.240088735548184</v>
      </c>
    </row>
    <row r="997" spans="1:3" x14ac:dyDescent="0.25">
      <c r="A997" s="83">
        <v>995</v>
      </c>
      <c r="B997" s="83">
        <v>2018</v>
      </c>
      <c r="C997" s="84">
        <v>21.563069066034956</v>
      </c>
    </row>
    <row r="998" spans="1:3" x14ac:dyDescent="0.25">
      <c r="A998" s="83">
        <v>996</v>
      </c>
      <c r="B998" s="83">
        <v>2022</v>
      </c>
      <c r="C998" s="84">
        <v>16.719641473517786</v>
      </c>
    </row>
    <row r="999" spans="1:3" x14ac:dyDescent="0.25">
      <c r="A999" s="83">
        <v>997</v>
      </c>
      <c r="B999" s="83">
        <v>2022</v>
      </c>
      <c r="C999" s="84">
        <v>11.563238840324868</v>
      </c>
    </row>
    <row r="1000" spans="1:3" x14ac:dyDescent="0.25">
      <c r="A1000" s="83">
        <v>998</v>
      </c>
      <c r="B1000" s="83">
        <v>2022</v>
      </c>
      <c r="C1000" s="84">
        <v>18.544013772946975</v>
      </c>
    </row>
    <row r="1001" spans="1:3" x14ac:dyDescent="0.25">
      <c r="A1001" s="83">
        <v>999</v>
      </c>
      <c r="B1001" s="83">
        <v>2022</v>
      </c>
      <c r="C1001" s="84">
        <v>14.64598763299605</v>
      </c>
    </row>
    <row r="1002" spans="1:3" x14ac:dyDescent="0.25">
      <c r="A1002" s="83">
        <v>1000</v>
      </c>
      <c r="B1002" s="83">
        <v>2022</v>
      </c>
      <c r="C1002" s="84">
        <v>29.09705128257308</v>
      </c>
    </row>
    <row r="1003" spans="1:3" x14ac:dyDescent="0.25">
      <c r="A1003" s="83">
        <v>1001</v>
      </c>
      <c r="B1003" s="83">
        <v>2022</v>
      </c>
      <c r="C1003" s="84">
        <v>25.702284512185805</v>
      </c>
    </row>
    <row r="1004" spans="1:3" x14ac:dyDescent="0.25">
      <c r="A1004" s="83">
        <v>1002</v>
      </c>
      <c r="B1004" s="83">
        <v>2020</v>
      </c>
      <c r="C1004" s="87">
        <v>23.808763812670314</v>
      </c>
    </row>
    <row r="1005" spans="1:3" x14ac:dyDescent="0.25">
      <c r="A1005" s="83">
        <v>1003</v>
      </c>
      <c r="B1005" s="83">
        <v>2020</v>
      </c>
      <c r="C1005" s="87">
        <v>15.74403507474177</v>
      </c>
    </row>
    <row r="1006" spans="1:3" x14ac:dyDescent="0.25">
      <c r="A1006" s="83">
        <v>1004</v>
      </c>
      <c r="B1006" s="83">
        <v>2020</v>
      </c>
      <c r="C1006" s="87">
        <v>17.886016170994363</v>
      </c>
    </row>
    <row r="1007" spans="1:3" x14ac:dyDescent="0.25">
      <c r="A1007" s="83">
        <v>1005</v>
      </c>
      <c r="B1007" s="83">
        <v>2020</v>
      </c>
      <c r="C1007" s="87">
        <v>14.705886739178954</v>
      </c>
    </row>
    <row r="1008" spans="1:3" x14ac:dyDescent="0.25">
      <c r="A1008" s="83">
        <v>1006</v>
      </c>
      <c r="B1008" s="83">
        <v>2020</v>
      </c>
      <c r="C1008" s="87">
        <v>13.316072293912285</v>
      </c>
    </row>
    <row r="1009" spans="1:3" x14ac:dyDescent="0.25">
      <c r="A1009" s="83">
        <v>1007</v>
      </c>
      <c r="B1009" s="83">
        <v>2020</v>
      </c>
      <c r="C1009" s="87">
        <v>16.262765263669312</v>
      </c>
    </row>
    <row r="1010" spans="1:3" x14ac:dyDescent="0.25">
      <c r="A1010" s="83">
        <v>1008</v>
      </c>
      <c r="B1010" s="83">
        <v>2021</v>
      </c>
      <c r="C1010" s="84">
        <v>23.62858512444792</v>
      </c>
    </row>
    <row r="1011" spans="1:3" x14ac:dyDescent="0.25">
      <c r="A1011" s="83">
        <v>1009</v>
      </c>
      <c r="B1011" s="83">
        <v>2021</v>
      </c>
      <c r="C1011" s="84">
        <v>20.288308708457588</v>
      </c>
    </row>
    <row r="1012" spans="1:3" x14ac:dyDescent="0.25">
      <c r="A1012" s="83">
        <v>1010</v>
      </c>
      <c r="B1012" s="83">
        <v>2021</v>
      </c>
      <c r="C1012" s="84">
        <v>15.545715267532508</v>
      </c>
    </row>
    <row r="1013" spans="1:3" x14ac:dyDescent="0.25">
      <c r="A1013" s="83">
        <v>1011</v>
      </c>
      <c r="B1013" s="83">
        <v>2021</v>
      </c>
      <c r="C1013" s="84">
        <v>15.955541215230429</v>
      </c>
    </row>
    <row r="1014" spans="1:3" x14ac:dyDescent="0.25">
      <c r="A1014" s="83">
        <v>1012</v>
      </c>
      <c r="B1014" s="83">
        <v>2021</v>
      </c>
      <c r="C1014" s="84">
        <v>20.863215744232029</v>
      </c>
    </row>
    <row r="1015" spans="1:3" x14ac:dyDescent="0.25">
      <c r="A1015" s="83">
        <v>1013</v>
      </c>
      <c r="B1015" s="83">
        <v>2021</v>
      </c>
      <c r="C1015" s="84">
        <v>13.740611200447974</v>
      </c>
    </row>
    <row r="1016" spans="1:3" x14ac:dyDescent="0.25">
      <c r="A1016" s="83">
        <v>1014</v>
      </c>
      <c r="B1016" s="83">
        <v>2021</v>
      </c>
      <c r="C1016" s="84">
        <v>11.116650522951266</v>
      </c>
    </row>
    <row r="1017" spans="1:3" x14ac:dyDescent="0.25">
      <c r="A1017" s="83">
        <v>1015</v>
      </c>
      <c r="B1017" s="83">
        <v>2021</v>
      </c>
      <c r="C1017" s="84">
        <v>13.735776514012759</v>
      </c>
    </row>
    <row r="1018" spans="1:3" x14ac:dyDescent="0.25">
      <c r="A1018" s="83">
        <v>1016</v>
      </c>
      <c r="B1018" s="83">
        <v>2021</v>
      </c>
      <c r="C1018" s="84">
        <v>11.564020505866621</v>
      </c>
    </row>
    <row r="1019" spans="1:3" x14ac:dyDescent="0.25">
      <c r="A1019" s="83">
        <v>1017</v>
      </c>
      <c r="B1019" s="83">
        <v>2021</v>
      </c>
      <c r="C1019" s="84">
        <v>9.7969595062937778</v>
      </c>
    </row>
    <row r="1020" spans="1:3" x14ac:dyDescent="0.25">
      <c r="A1020" s="83">
        <v>1018</v>
      </c>
      <c r="B1020" s="83">
        <v>2021</v>
      </c>
      <c r="C1020" s="84">
        <v>14.298272626423996</v>
      </c>
    </row>
    <row r="1021" spans="1:3" x14ac:dyDescent="0.25">
      <c r="A1021" s="83">
        <v>1019</v>
      </c>
      <c r="B1021" s="83">
        <v>2021</v>
      </c>
      <c r="C1021" s="84">
        <v>11.287593922332677</v>
      </c>
    </row>
    <row r="1022" spans="1:3" x14ac:dyDescent="0.25">
      <c r="A1022" s="83">
        <v>1020</v>
      </c>
      <c r="B1022" s="83">
        <v>2021</v>
      </c>
      <c r="C1022" s="84">
        <v>23.718932567112478</v>
      </c>
    </row>
    <row r="1023" spans="1:3" x14ac:dyDescent="0.25">
      <c r="A1023" s="83">
        <v>1021</v>
      </c>
      <c r="B1023" s="83">
        <v>2021</v>
      </c>
      <c r="C1023" s="84">
        <v>12.095000853434845</v>
      </c>
    </row>
    <row r="1024" spans="1:3" x14ac:dyDescent="0.25">
      <c r="A1024" s="83">
        <v>1022</v>
      </c>
      <c r="B1024" s="83">
        <v>2021</v>
      </c>
      <c r="C1024" s="84">
        <v>31.749939677389001</v>
      </c>
    </row>
    <row r="1025" spans="1:3" x14ac:dyDescent="0.25">
      <c r="A1025" s="83">
        <v>1023</v>
      </c>
      <c r="B1025" s="83">
        <v>2021</v>
      </c>
      <c r="C1025" s="84">
        <v>22.674352467762589</v>
      </c>
    </row>
    <row r="1026" spans="1:3" x14ac:dyDescent="0.25">
      <c r="A1026" s="83">
        <v>1024</v>
      </c>
      <c r="B1026" s="83">
        <v>2021</v>
      </c>
      <c r="C1026" s="84">
        <v>20.805767299101223</v>
      </c>
    </row>
    <row r="1027" spans="1:3" x14ac:dyDescent="0.25">
      <c r="A1027" s="83">
        <v>1025</v>
      </c>
      <c r="B1027" s="83">
        <v>2021</v>
      </c>
      <c r="C1027" s="84">
        <v>27.965667712079242</v>
      </c>
    </row>
    <row r="1028" spans="1:3" x14ac:dyDescent="0.25">
      <c r="A1028" s="83">
        <v>1026</v>
      </c>
      <c r="B1028" s="83">
        <v>2021</v>
      </c>
      <c r="C1028" s="84">
        <v>20.103512523268755</v>
      </c>
    </row>
    <row r="1029" spans="1:3" x14ac:dyDescent="0.25">
      <c r="A1029" s="83">
        <v>1027</v>
      </c>
      <c r="B1029" s="83">
        <v>2021</v>
      </c>
      <c r="C1029" s="84">
        <v>13.892840646740469</v>
      </c>
    </row>
    <row r="1030" spans="1:3" x14ac:dyDescent="0.25">
      <c r="A1030" s="83">
        <v>1028</v>
      </c>
      <c r="B1030" s="83">
        <v>2021</v>
      </c>
      <c r="C1030" s="84">
        <v>16.081373698684953</v>
      </c>
    </row>
    <row r="1031" spans="1:3" x14ac:dyDescent="0.25">
      <c r="A1031" s="83">
        <v>1029</v>
      </c>
      <c r="B1031" s="83">
        <v>2021</v>
      </c>
      <c r="C1031" s="84">
        <v>25.327692087964479</v>
      </c>
    </row>
    <row r="1032" spans="1:3" x14ac:dyDescent="0.25">
      <c r="A1032" s="83">
        <v>1030</v>
      </c>
      <c r="B1032" s="83">
        <v>2021</v>
      </c>
      <c r="C1032" s="84">
        <v>18.098002459759122</v>
      </c>
    </row>
    <row r="1033" spans="1:3" x14ac:dyDescent="0.25">
      <c r="A1033" s="83">
        <v>1031</v>
      </c>
      <c r="B1033" s="83">
        <v>2021</v>
      </c>
      <c r="C1033" s="84">
        <v>14.234096574030145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Data 1 Global wheat </vt:lpstr>
      <vt:lpstr>Data 2 Soil  application</vt:lpstr>
      <vt:lpstr>Data 3 Foliar application</vt:lpstr>
      <vt:lpstr>Data 4 Soil+Foliar application</vt:lpstr>
      <vt:lpstr>Data 5 Validation trials</vt:lpstr>
      <vt:lpstr>Data 6 China's wheat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2025-02-10T02:07:39Z</dcterms:modified>
</cp:coreProperties>
</file>