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Polina Data\2025\Papers\Nat Comm\R5\"/>
    </mc:Choice>
  </mc:AlternateContent>
  <xr:revisionPtr revIDLastSave="0" documentId="8_{7F4EAE7C-505D-4B66-8B83-59CC22DD4237}" xr6:coauthVersionLast="47" xr6:coauthVersionMax="47" xr10:uidLastSave="{00000000-0000-0000-0000-000000000000}"/>
  <bookViews>
    <workbookView xWindow="6" yWindow="6" windowWidth="20724" windowHeight="12228" firstSheet="23" activeTab="27" xr2:uid="{00000000-000D-0000-FFFF-FFFF00000000}"/>
  </bookViews>
  <sheets>
    <sheet name="Fig. 1d" sheetId="17" r:id="rId1"/>
    <sheet name="Fig 1 e" sheetId="1" r:id="rId2"/>
    <sheet name="Fig 1g" sheetId="18" r:id="rId3"/>
    <sheet name="Fig S1a &amp; S1b" sheetId="8" r:id="rId4"/>
    <sheet name="Fig S1e" sheetId="6" r:id="rId5"/>
    <sheet name="Fig 2d" sheetId="21" r:id="rId6"/>
    <sheet name="Fig 2e" sheetId="20" r:id="rId7"/>
    <sheet name="Fig 2f and S2" sheetId="19" r:id="rId8"/>
    <sheet name="Fig. 3b" sheetId="25" r:id="rId9"/>
    <sheet name="Fig. 3c and part of S3gh" sheetId="24" r:id="rId10"/>
    <sheet name="Fig3g" sheetId="5" r:id="rId11"/>
    <sheet name="Fig. 4f" sheetId="27" r:id="rId12"/>
    <sheet name="Fig.4g" sheetId="26" r:id="rId13"/>
    <sheet name="Fig s4b" sheetId="9" r:id="rId14"/>
    <sheet name="Fig s4d" sheetId="10" r:id="rId15"/>
    <sheet name="Fig. 5c" sheetId="30" r:id="rId16"/>
    <sheet name="Fig. 5f" sheetId="23" r:id="rId17"/>
    <sheet name="Fig.5i" sheetId="29" r:id="rId18"/>
    <sheet name="Fig 5j" sheetId="22" r:id="rId19"/>
    <sheet name="Fig s5d" sheetId="15" r:id="rId20"/>
    <sheet name="Fig S5e" sheetId="16" r:id="rId21"/>
    <sheet name="Fig. 6d" sheetId="31" r:id="rId22"/>
    <sheet name="Fig. 6g" sheetId="32" r:id="rId23"/>
    <sheet name="Fig 6g with notes" sheetId="11" r:id="rId24"/>
    <sheet name="Fig s6a" sheetId="12" r:id="rId25"/>
    <sheet name="Fig S7b" sheetId="7" r:id="rId26"/>
    <sheet name="Fig. S8b" sheetId="33" r:id="rId27"/>
    <sheet name="Uncropped gels for fig. 1c, 6c" sheetId="34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" i="12" l="1"/>
  <c r="O52" i="12"/>
  <c r="L52" i="12"/>
  <c r="K52" i="12"/>
  <c r="H52" i="12"/>
  <c r="G52" i="12"/>
  <c r="C52" i="12"/>
  <c r="B52" i="12"/>
  <c r="K32" i="12"/>
  <c r="J32" i="12"/>
  <c r="G32" i="12"/>
  <c r="F32" i="12"/>
  <c r="C32" i="12"/>
  <c r="B32" i="12"/>
  <c r="Q9" i="12"/>
  <c r="P9" i="12"/>
  <c r="M9" i="12"/>
  <c r="L9" i="12"/>
  <c r="H9" i="12"/>
  <c r="G9" i="12"/>
  <c r="C9" i="12"/>
  <c r="B9" i="12"/>
  <c r="Z15" i="11"/>
  <c r="Y15" i="11"/>
  <c r="V15" i="11"/>
  <c r="U15" i="11"/>
  <c r="Q15" i="11"/>
  <c r="P15" i="11"/>
  <c r="M15" i="11"/>
  <c r="L15" i="11"/>
  <c r="G15" i="11"/>
  <c r="F15" i="11"/>
  <c r="C15" i="11"/>
  <c r="B15" i="11"/>
  <c r="Z14" i="11"/>
  <c r="Y14" i="11"/>
  <c r="V14" i="11"/>
  <c r="U14" i="11"/>
  <c r="Q14" i="11"/>
  <c r="P14" i="11"/>
  <c r="M14" i="11"/>
  <c r="L14" i="11"/>
  <c r="G14" i="11"/>
  <c r="F14" i="11"/>
  <c r="C14" i="11"/>
  <c r="B14" i="11"/>
  <c r="Z13" i="11"/>
  <c r="Y13" i="11"/>
  <c r="V13" i="11"/>
  <c r="U13" i="11"/>
  <c r="Q13" i="11"/>
  <c r="P13" i="11"/>
  <c r="M13" i="11"/>
  <c r="L13" i="11"/>
  <c r="G13" i="11"/>
  <c r="F13" i="11"/>
  <c r="C13" i="11"/>
  <c r="B13" i="11"/>
  <c r="Z12" i="11"/>
  <c r="Y12" i="11"/>
  <c r="V12" i="11"/>
  <c r="U12" i="11"/>
  <c r="Q12" i="11"/>
  <c r="P12" i="11"/>
  <c r="M12" i="11"/>
  <c r="L12" i="11"/>
  <c r="G12" i="11"/>
  <c r="F12" i="11"/>
  <c r="C12" i="11"/>
  <c r="B12" i="11"/>
  <c r="AA29" i="10"/>
  <c r="Z29" i="10"/>
  <c r="W29" i="10"/>
  <c r="V29" i="10"/>
  <c r="S29" i="10"/>
  <c r="R29" i="10"/>
  <c r="P29" i="10"/>
  <c r="O29" i="10"/>
  <c r="K29" i="10"/>
  <c r="J29" i="10"/>
  <c r="G29" i="10"/>
  <c r="F29" i="10"/>
  <c r="C29" i="10"/>
  <c r="B29" i="10"/>
  <c r="AA28" i="10"/>
  <c r="Z28" i="10"/>
  <c r="W28" i="10"/>
  <c r="V28" i="10"/>
  <c r="S28" i="10"/>
  <c r="R28" i="10"/>
  <c r="P28" i="10"/>
  <c r="O28" i="10"/>
  <c r="K28" i="10"/>
  <c r="J28" i="10"/>
  <c r="G28" i="10"/>
  <c r="F28" i="10"/>
  <c r="C28" i="10"/>
  <c r="B28" i="10"/>
  <c r="AA27" i="10"/>
  <c r="Z27" i="10"/>
  <c r="W27" i="10"/>
  <c r="V27" i="10"/>
  <c r="S27" i="10"/>
  <c r="R27" i="10"/>
  <c r="P27" i="10"/>
  <c r="O27" i="10"/>
  <c r="K27" i="10"/>
  <c r="J27" i="10"/>
  <c r="G27" i="10"/>
  <c r="F27" i="10"/>
  <c r="C27" i="10"/>
  <c r="B27" i="10"/>
  <c r="AA26" i="10"/>
  <c r="Z26" i="10"/>
  <c r="W26" i="10"/>
  <c r="V26" i="10"/>
  <c r="S26" i="10"/>
  <c r="R26" i="10"/>
  <c r="P26" i="10"/>
  <c r="O26" i="10"/>
  <c r="K26" i="10"/>
  <c r="J26" i="10"/>
  <c r="G26" i="10"/>
  <c r="F26" i="10"/>
  <c r="C26" i="10"/>
  <c r="B26" i="10"/>
  <c r="AA25" i="10"/>
  <c r="Z25" i="10"/>
  <c r="W25" i="10"/>
  <c r="V25" i="10"/>
  <c r="S25" i="10"/>
  <c r="R25" i="10"/>
  <c r="P25" i="10"/>
  <c r="O25" i="10"/>
  <c r="K25" i="10"/>
  <c r="J25" i="10"/>
  <c r="G25" i="10"/>
  <c r="F25" i="10"/>
  <c r="C25" i="10"/>
  <c r="B25" i="10"/>
  <c r="AA24" i="10"/>
  <c r="Z24" i="10"/>
  <c r="W24" i="10"/>
  <c r="V24" i="10"/>
  <c r="S24" i="10"/>
  <c r="R24" i="10"/>
  <c r="P24" i="10"/>
  <c r="O24" i="10"/>
  <c r="K24" i="10"/>
  <c r="J24" i="10"/>
  <c r="G24" i="10"/>
  <c r="F24" i="10"/>
  <c r="C24" i="10"/>
  <c r="B24" i="10"/>
  <c r="AA23" i="10"/>
  <c r="Z23" i="10"/>
  <c r="W23" i="10"/>
  <c r="V23" i="10"/>
  <c r="S23" i="10"/>
  <c r="R23" i="10"/>
  <c r="P23" i="10"/>
  <c r="O23" i="10"/>
  <c r="K23" i="10"/>
  <c r="J23" i="10"/>
  <c r="G23" i="10"/>
  <c r="F23" i="10"/>
  <c r="C23" i="10"/>
  <c r="B23" i="10"/>
  <c r="AA22" i="10"/>
  <c r="Z22" i="10"/>
  <c r="W22" i="10"/>
  <c r="V22" i="10"/>
  <c r="S22" i="10"/>
  <c r="R22" i="10"/>
  <c r="P22" i="10"/>
  <c r="O22" i="10"/>
  <c r="K22" i="10"/>
  <c r="J22" i="10"/>
  <c r="C22" i="10"/>
  <c r="B22" i="10"/>
  <c r="Y17" i="9"/>
  <c r="X17" i="9"/>
  <c r="T17" i="9"/>
  <c r="S17" i="9"/>
  <c r="N17" i="9"/>
  <c r="M17" i="9"/>
  <c r="H17" i="9"/>
  <c r="G17" i="9"/>
  <c r="C17" i="9"/>
  <c r="B17" i="9"/>
  <c r="Y16" i="9"/>
  <c r="X16" i="9"/>
  <c r="T16" i="9"/>
  <c r="S16" i="9"/>
  <c r="N16" i="9"/>
  <c r="M16" i="9"/>
  <c r="H16" i="9"/>
  <c r="G16" i="9"/>
  <c r="C16" i="9"/>
  <c r="B16" i="9"/>
  <c r="Y15" i="9"/>
  <c r="X15" i="9"/>
  <c r="T15" i="9"/>
  <c r="S15" i="9"/>
  <c r="N15" i="9"/>
  <c r="M15" i="9"/>
  <c r="H15" i="9"/>
  <c r="G15" i="9"/>
  <c r="C15" i="9"/>
  <c r="B15" i="9"/>
  <c r="Y14" i="9"/>
  <c r="X14" i="9"/>
  <c r="T14" i="9"/>
  <c r="S14" i="9"/>
  <c r="N14" i="9"/>
  <c r="M14" i="9"/>
  <c r="H14" i="9"/>
  <c r="G14" i="9"/>
  <c r="C14" i="9"/>
  <c r="B14" i="9"/>
  <c r="Y13" i="9"/>
  <c r="X13" i="9"/>
  <c r="T13" i="9"/>
  <c r="S13" i="9"/>
  <c r="N13" i="9"/>
  <c r="M13" i="9"/>
  <c r="H13" i="9"/>
  <c r="G13" i="9"/>
  <c r="C13" i="9"/>
  <c r="B13" i="9"/>
  <c r="Y12" i="9"/>
  <c r="X12" i="9"/>
  <c r="T12" i="9"/>
  <c r="S12" i="9"/>
  <c r="N12" i="9"/>
  <c r="M12" i="9"/>
  <c r="H12" i="9"/>
  <c r="G12" i="9"/>
  <c r="C12" i="9"/>
  <c r="B12" i="9"/>
  <c r="Y11" i="9"/>
  <c r="X11" i="9"/>
  <c r="T11" i="9"/>
  <c r="S11" i="9"/>
  <c r="N11" i="9"/>
  <c r="M11" i="9"/>
  <c r="H11" i="9"/>
  <c r="G11" i="9"/>
  <c r="C11" i="9"/>
  <c r="B11" i="9"/>
  <c r="AD21" i="8"/>
  <c r="AC21" i="8"/>
  <c r="Z21" i="8"/>
  <c r="Y21" i="8"/>
  <c r="R21" i="8"/>
  <c r="Q21" i="8"/>
  <c r="M21" i="8"/>
  <c r="L21" i="8"/>
  <c r="I21" i="8"/>
  <c r="H21" i="8"/>
  <c r="C21" i="8"/>
  <c r="B21" i="8"/>
  <c r="AD20" i="8"/>
  <c r="AC20" i="8"/>
  <c r="Z20" i="8"/>
  <c r="Y20" i="8"/>
  <c r="R20" i="8"/>
  <c r="Q20" i="8"/>
  <c r="M20" i="8"/>
  <c r="L20" i="8"/>
  <c r="I20" i="8"/>
  <c r="H20" i="8"/>
  <c r="C20" i="8"/>
  <c r="B20" i="8"/>
  <c r="AD19" i="8"/>
  <c r="AC19" i="8"/>
  <c r="Z19" i="8"/>
  <c r="Y19" i="8"/>
  <c r="R19" i="8"/>
  <c r="Q19" i="8"/>
  <c r="M19" i="8"/>
  <c r="L19" i="8"/>
  <c r="I19" i="8"/>
  <c r="H19" i="8"/>
  <c r="C19" i="8"/>
  <c r="B19" i="8"/>
  <c r="AD18" i="8"/>
  <c r="AC18" i="8"/>
  <c r="Z18" i="8"/>
  <c r="Y18" i="8"/>
  <c r="R18" i="8"/>
  <c r="Q18" i="8"/>
  <c r="M18" i="8"/>
  <c r="L18" i="8"/>
  <c r="I18" i="8"/>
  <c r="H18" i="8"/>
  <c r="C18" i="8"/>
  <c r="B18" i="8"/>
  <c r="AD17" i="8"/>
  <c r="AC17" i="8"/>
  <c r="Z17" i="8"/>
  <c r="Y17" i="8"/>
  <c r="R17" i="8"/>
  <c r="Q17" i="8"/>
  <c r="M17" i="8"/>
  <c r="L17" i="8"/>
  <c r="I17" i="8"/>
  <c r="H17" i="8"/>
  <c r="C17" i="8"/>
  <c r="B17" i="8"/>
  <c r="AD16" i="8"/>
  <c r="AC16" i="8"/>
  <c r="Z16" i="8"/>
  <c r="Y16" i="8"/>
  <c r="R16" i="8"/>
  <c r="Q16" i="8"/>
  <c r="M16" i="8"/>
  <c r="L16" i="8"/>
  <c r="I16" i="8"/>
  <c r="H16" i="8"/>
  <c r="C16" i="8"/>
  <c r="B16" i="8"/>
  <c r="AB23" i="7"/>
  <c r="AA23" i="7"/>
  <c r="W23" i="7"/>
  <c r="V23" i="7"/>
  <c r="S23" i="7"/>
  <c r="R23" i="7"/>
  <c r="O23" i="7"/>
  <c r="N23" i="7"/>
  <c r="K23" i="7"/>
  <c r="J23" i="7"/>
  <c r="G23" i="7"/>
  <c r="F23" i="7"/>
  <c r="C23" i="7"/>
  <c r="B23" i="7"/>
  <c r="AB22" i="7"/>
  <c r="AA22" i="7"/>
  <c r="W22" i="7"/>
  <c r="V22" i="7"/>
  <c r="S22" i="7"/>
  <c r="R22" i="7"/>
  <c r="O22" i="7"/>
  <c r="N22" i="7"/>
  <c r="K22" i="7"/>
  <c r="J22" i="7"/>
  <c r="G22" i="7"/>
  <c r="F22" i="7"/>
  <c r="C22" i="7"/>
  <c r="B22" i="7"/>
  <c r="AB21" i="7"/>
  <c r="AA21" i="7"/>
  <c r="W21" i="7"/>
  <c r="V21" i="7"/>
  <c r="S21" i="7"/>
  <c r="R21" i="7"/>
  <c r="O21" i="7"/>
  <c r="N21" i="7"/>
  <c r="K21" i="7"/>
  <c r="J21" i="7"/>
  <c r="G21" i="7"/>
  <c r="F21" i="7"/>
  <c r="C21" i="7"/>
  <c r="B21" i="7"/>
  <c r="AB20" i="7"/>
  <c r="AA20" i="7"/>
  <c r="W20" i="7"/>
  <c r="V20" i="7"/>
  <c r="S20" i="7"/>
  <c r="R20" i="7"/>
  <c r="O20" i="7"/>
  <c r="N20" i="7"/>
  <c r="K20" i="7"/>
  <c r="J20" i="7"/>
  <c r="G20" i="7"/>
  <c r="F20" i="7"/>
  <c r="C20" i="7"/>
  <c r="B20" i="7"/>
  <c r="AB19" i="7"/>
  <c r="AA19" i="7"/>
  <c r="W19" i="7"/>
  <c r="V19" i="7"/>
  <c r="S19" i="7"/>
  <c r="R19" i="7"/>
  <c r="O19" i="7"/>
  <c r="N19" i="7"/>
  <c r="K19" i="7"/>
  <c r="J19" i="7"/>
  <c r="G19" i="7"/>
  <c r="F19" i="7"/>
  <c r="C19" i="7"/>
  <c r="B19" i="7"/>
  <c r="AB18" i="7"/>
  <c r="AA18" i="7"/>
  <c r="W18" i="7"/>
  <c r="V18" i="7"/>
  <c r="S18" i="7"/>
  <c r="R18" i="7"/>
  <c r="O18" i="7"/>
  <c r="N18" i="7"/>
  <c r="K18" i="7"/>
  <c r="J18" i="7"/>
  <c r="G18" i="7"/>
  <c r="F18" i="7"/>
  <c r="C18" i="7"/>
  <c r="B18" i="7"/>
  <c r="AB17" i="7"/>
  <c r="AA17" i="7"/>
  <c r="W17" i="7"/>
  <c r="V17" i="7"/>
  <c r="S17" i="7"/>
  <c r="R17" i="7"/>
  <c r="O17" i="7"/>
  <c r="N17" i="7"/>
  <c r="K17" i="7"/>
  <c r="J17" i="7"/>
  <c r="G17" i="7"/>
  <c r="F17" i="7"/>
  <c r="C17" i="7"/>
  <c r="B17" i="7"/>
  <c r="N28" i="6"/>
  <c r="M28" i="6"/>
  <c r="I28" i="6"/>
  <c r="H28" i="6"/>
  <c r="D28" i="6"/>
  <c r="C28" i="6"/>
  <c r="N27" i="6"/>
  <c r="M27" i="6"/>
  <c r="I27" i="6"/>
  <c r="H27" i="6"/>
  <c r="D27" i="6"/>
  <c r="C27" i="6"/>
  <c r="N26" i="6"/>
  <c r="M26" i="6"/>
  <c r="I26" i="6"/>
  <c r="H26" i="6"/>
  <c r="D26" i="6"/>
  <c r="C26" i="6"/>
  <c r="N25" i="6"/>
  <c r="M25" i="6"/>
  <c r="I25" i="6"/>
  <c r="H25" i="6"/>
  <c r="D25" i="6"/>
  <c r="C25" i="6"/>
  <c r="N24" i="6"/>
  <c r="M24" i="6"/>
  <c r="I24" i="6"/>
  <c r="H24" i="6"/>
  <c r="D24" i="6"/>
  <c r="C24" i="6"/>
  <c r="N23" i="6"/>
  <c r="M23" i="6"/>
  <c r="I23" i="6"/>
  <c r="H23" i="6"/>
  <c r="D23" i="6"/>
  <c r="C23" i="6"/>
  <c r="N22" i="6"/>
  <c r="M22" i="6"/>
  <c r="I22" i="6"/>
  <c r="H22" i="6"/>
  <c r="D22" i="6"/>
  <c r="C22" i="6"/>
  <c r="N21" i="6"/>
  <c r="M21" i="6"/>
  <c r="I21" i="6"/>
  <c r="H21" i="6"/>
  <c r="D21" i="6"/>
  <c r="C21" i="6"/>
  <c r="N20" i="6"/>
  <c r="M20" i="6"/>
  <c r="I20" i="6"/>
  <c r="H20" i="6"/>
  <c r="D20" i="6"/>
  <c r="C20" i="6"/>
  <c r="CC16" i="5"/>
  <c r="CB16" i="5"/>
  <c r="BY16" i="5"/>
  <c r="BX16" i="5"/>
  <c r="BU16" i="5"/>
  <c r="BT16" i="5"/>
  <c r="BP16" i="5"/>
  <c r="BO16" i="5"/>
  <c r="BL16" i="5"/>
  <c r="BK16" i="5"/>
  <c r="BH16" i="5"/>
  <c r="BG16" i="5"/>
  <c r="BD16" i="5"/>
  <c r="BC16" i="5"/>
  <c r="AZ16" i="5"/>
  <c r="AY16" i="5"/>
  <c r="AV16" i="5"/>
  <c r="AU16" i="5"/>
  <c r="AQ16" i="5"/>
  <c r="AP16" i="5"/>
  <c r="AL16" i="5"/>
  <c r="AK16" i="5"/>
  <c r="AH16" i="5"/>
  <c r="AG16" i="5"/>
  <c r="AB16" i="5"/>
  <c r="AA16" i="5"/>
  <c r="W16" i="5"/>
  <c r="V16" i="5"/>
  <c r="R16" i="5"/>
  <c r="Q16" i="5"/>
  <c r="L16" i="5"/>
  <c r="K16" i="5"/>
  <c r="H16" i="5"/>
  <c r="G16" i="5"/>
  <c r="D16" i="5"/>
  <c r="C16" i="5"/>
  <c r="CC15" i="5"/>
  <c r="CB15" i="5"/>
  <c r="BY15" i="5"/>
  <c r="BX15" i="5"/>
  <c r="BU15" i="5"/>
  <c r="BT15" i="5"/>
  <c r="BP15" i="5"/>
  <c r="BO15" i="5"/>
  <c r="BL15" i="5"/>
  <c r="BK15" i="5"/>
  <c r="BH15" i="5"/>
  <c r="BG15" i="5"/>
  <c r="BD15" i="5"/>
  <c r="BC15" i="5"/>
  <c r="AZ15" i="5"/>
  <c r="AY15" i="5"/>
  <c r="AV15" i="5"/>
  <c r="AU15" i="5"/>
  <c r="AQ15" i="5"/>
  <c r="AP15" i="5"/>
  <c r="AL15" i="5"/>
  <c r="AK15" i="5"/>
  <c r="AH15" i="5"/>
  <c r="AG15" i="5"/>
  <c r="AB15" i="5"/>
  <c r="AA15" i="5"/>
  <c r="W15" i="5"/>
  <c r="V15" i="5"/>
  <c r="R15" i="5"/>
  <c r="Q15" i="5"/>
  <c r="L15" i="5"/>
  <c r="K15" i="5"/>
  <c r="H15" i="5"/>
  <c r="G15" i="5"/>
  <c r="D15" i="5"/>
  <c r="C15" i="5"/>
  <c r="CC14" i="5"/>
  <c r="CB14" i="5"/>
  <c r="BY14" i="5"/>
  <c r="BX14" i="5"/>
  <c r="BU14" i="5"/>
  <c r="BT14" i="5"/>
  <c r="BP14" i="5"/>
  <c r="BO14" i="5"/>
  <c r="BL14" i="5"/>
  <c r="BK14" i="5"/>
  <c r="BH14" i="5"/>
  <c r="BG14" i="5"/>
  <c r="BD14" i="5"/>
  <c r="BC14" i="5"/>
  <c r="AZ14" i="5"/>
  <c r="AY14" i="5"/>
  <c r="AV14" i="5"/>
  <c r="AU14" i="5"/>
  <c r="AQ14" i="5"/>
  <c r="AP14" i="5"/>
  <c r="AL14" i="5"/>
  <c r="AK14" i="5"/>
  <c r="AH14" i="5"/>
  <c r="AG14" i="5"/>
  <c r="AB14" i="5"/>
  <c r="AA14" i="5"/>
  <c r="W14" i="5"/>
  <c r="V14" i="5"/>
  <c r="R14" i="5"/>
  <c r="Q14" i="5"/>
  <c r="L14" i="5"/>
  <c r="K14" i="5"/>
  <c r="H14" i="5"/>
  <c r="G14" i="5"/>
  <c r="D14" i="5"/>
  <c r="C14" i="5"/>
  <c r="CC13" i="5"/>
  <c r="CB13" i="5"/>
  <c r="BY13" i="5"/>
  <c r="BX13" i="5"/>
  <c r="BU13" i="5"/>
  <c r="BT13" i="5"/>
  <c r="BP13" i="5"/>
  <c r="BO13" i="5"/>
  <c r="BL13" i="5"/>
  <c r="BK13" i="5"/>
  <c r="BH13" i="5"/>
  <c r="BG13" i="5"/>
  <c r="BD13" i="5"/>
  <c r="BC13" i="5"/>
  <c r="AZ13" i="5"/>
  <c r="AY13" i="5"/>
  <c r="AV13" i="5"/>
  <c r="AU13" i="5"/>
  <c r="AQ13" i="5"/>
  <c r="AP13" i="5"/>
  <c r="AL13" i="5"/>
  <c r="AK13" i="5"/>
  <c r="AH13" i="5"/>
  <c r="AG13" i="5"/>
  <c r="AB13" i="5"/>
  <c r="AA13" i="5"/>
  <c r="W13" i="5"/>
  <c r="V13" i="5"/>
  <c r="R13" i="5"/>
  <c r="Q13" i="5"/>
  <c r="L13" i="5"/>
  <c r="K13" i="5"/>
  <c r="H13" i="5"/>
  <c r="G13" i="5"/>
  <c r="D13" i="5"/>
  <c r="C13" i="5"/>
  <c r="CC12" i="5"/>
  <c r="CB12" i="5"/>
  <c r="BY12" i="5"/>
  <c r="BX12" i="5"/>
  <c r="BU12" i="5"/>
  <c r="BT12" i="5"/>
  <c r="BP12" i="5"/>
  <c r="BO12" i="5"/>
  <c r="BD12" i="5"/>
  <c r="BC12" i="5"/>
  <c r="AZ12" i="5"/>
  <c r="AY12" i="5"/>
  <c r="AV12" i="5"/>
  <c r="AU12" i="5"/>
  <c r="AQ12" i="5"/>
  <c r="AP12" i="5"/>
  <c r="AL12" i="5"/>
  <c r="AK12" i="5"/>
  <c r="AH12" i="5"/>
  <c r="AG12" i="5"/>
  <c r="AB12" i="5"/>
  <c r="AA12" i="5"/>
  <c r="W12" i="5"/>
  <c r="V12" i="5"/>
  <c r="R12" i="5"/>
  <c r="Q12" i="5"/>
  <c r="L12" i="5"/>
  <c r="K12" i="5"/>
  <c r="H12" i="5"/>
  <c r="G12" i="5"/>
  <c r="D12" i="5"/>
  <c r="C12" i="5"/>
  <c r="CE17" i="1"/>
  <c r="CD17" i="1"/>
  <c r="CA17" i="1"/>
  <c r="BZ17" i="1"/>
  <c r="BV17" i="1"/>
  <c r="BU17" i="1"/>
  <c r="BR17" i="1"/>
  <c r="BQ17" i="1"/>
  <c r="BM17" i="1"/>
  <c r="BL17" i="1"/>
  <c r="BI17" i="1"/>
  <c r="BH17" i="1"/>
  <c r="BD17" i="1"/>
  <c r="BC17" i="1"/>
  <c r="AZ17" i="1"/>
  <c r="AY17" i="1"/>
  <c r="AV17" i="1"/>
  <c r="AU17" i="1"/>
  <c r="AR17" i="1"/>
  <c r="AQ17" i="1"/>
  <c r="AN17" i="1"/>
  <c r="AM17" i="1"/>
  <c r="AJ17" i="1"/>
  <c r="AI17" i="1"/>
  <c r="AF17" i="1"/>
  <c r="AE17" i="1"/>
  <c r="X17" i="1"/>
  <c r="W17" i="1"/>
  <c r="L17" i="1"/>
  <c r="K17" i="1"/>
  <c r="CE16" i="1"/>
  <c r="CD16" i="1"/>
  <c r="CA16" i="1"/>
  <c r="BZ16" i="1"/>
  <c r="BV16" i="1"/>
  <c r="BU16" i="1"/>
  <c r="BR16" i="1"/>
  <c r="BQ16" i="1"/>
  <c r="BM16" i="1"/>
  <c r="BL16" i="1"/>
  <c r="BI16" i="1"/>
  <c r="BH16" i="1"/>
  <c r="BD16" i="1"/>
  <c r="BC16" i="1"/>
  <c r="AZ16" i="1"/>
  <c r="AY16" i="1"/>
  <c r="AV16" i="1"/>
  <c r="AU16" i="1"/>
  <c r="AR16" i="1"/>
  <c r="AQ16" i="1"/>
  <c r="AN16" i="1"/>
  <c r="AM16" i="1"/>
  <c r="AJ16" i="1"/>
  <c r="AI16" i="1"/>
  <c r="AF16" i="1"/>
  <c r="AE16" i="1"/>
  <c r="AB16" i="1"/>
  <c r="AA16" i="1"/>
  <c r="X16" i="1"/>
  <c r="W16" i="1"/>
  <c r="T16" i="1"/>
  <c r="S16" i="1"/>
  <c r="P16" i="1"/>
  <c r="O16" i="1"/>
  <c r="L16" i="1"/>
  <c r="K16" i="1"/>
  <c r="H16" i="1"/>
  <c r="G16" i="1"/>
  <c r="D16" i="1"/>
  <c r="C16" i="1"/>
  <c r="CE15" i="1"/>
  <c r="CD15" i="1"/>
  <c r="CA15" i="1"/>
  <c r="BZ15" i="1"/>
  <c r="BV15" i="1"/>
  <c r="BU15" i="1"/>
  <c r="BR15" i="1"/>
  <c r="BQ15" i="1"/>
  <c r="BM15" i="1"/>
  <c r="BL15" i="1"/>
  <c r="BI15" i="1"/>
  <c r="BH15" i="1"/>
  <c r="BD15" i="1"/>
  <c r="BC15" i="1"/>
  <c r="AZ15" i="1"/>
  <c r="AY15" i="1"/>
  <c r="AV15" i="1"/>
  <c r="AU15" i="1"/>
  <c r="AR15" i="1"/>
  <c r="AQ15" i="1"/>
  <c r="AN15" i="1"/>
  <c r="AM15" i="1"/>
  <c r="AJ15" i="1"/>
  <c r="AI15" i="1"/>
  <c r="AF15" i="1"/>
  <c r="AE15" i="1"/>
  <c r="AB15" i="1"/>
  <c r="AA15" i="1"/>
  <c r="X15" i="1"/>
  <c r="W15" i="1"/>
  <c r="T15" i="1"/>
  <c r="S15" i="1"/>
  <c r="P15" i="1"/>
  <c r="O15" i="1"/>
  <c r="L15" i="1"/>
  <c r="K15" i="1"/>
  <c r="H15" i="1"/>
  <c r="G15" i="1"/>
  <c r="D15" i="1"/>
  <c r="C15" i="1"/>
  <c r="CE14" i="1"/>
  <c r="CD14" i="1"/>
  <c r="CA14" i="1"/>
  <c r="BZ14" i="1"/>
  <c r="BV14" i="1"/>
  <c r="BU14" i="1"/>
  <c r="BR14" i="1"/>
  <c r="BQ14" i="1"/>
  <c r="BM14" i="1"/>
  <c r="BL14" i="1"/>
  <c r="BI14" i="1"/>
  <c r="BH14" i="1"/>
  <c r="BD14" i="1"/>
  <c r="BC14" i="1"/>
  <c r="AZ14" i="1"/>
  <c r="AY14" i="1"/>
  <c r="AV14" i="1"/>
  <c r="AU14" i="1"/>
  <c r="AR14" i="1"/>
  <c r="AQ14" i="1"/>
  <c r="AN14" i="1"/>
  <c r="AM14" i="1"/>
  <c r="AJ14" i="1"/>
  <c r="AI14" i="1"/>
  <c r="AF14" i="1"/>
  <c r="AE14" i="1"/>
  <c r="AB14" i="1"/>
  <c r="AA14" i="1"/>
  <c r="X14" i="1"/>
  <c r="W14" i="1"/>
  <c r="T14" i="1"/>
  <c r="S14" i="1"/>
  <c r="P14" i="1"/>
  <c r="O14" i="1"/>
  <c r="L14" i="1"/>
  <c r="K14" i="1"/>
  <c r="H14" i="1"/>
  <c r="G14" i="1"/>
  <c r="D14" i="1"/>
  <c r="C14" i="1"/>
  <c r="CE13" i="1"/>
  <c r="CD13" i="1"/>
  <c r="CA13" i="1"/>
  <c r="BZ13" i="1"/>
  <c r="BV13" i="1"/>
  <c r="BU13" i="1"/>
  <c r="BD13" i="1"/>
  <c r="BC13" i="1"/>
  <c r="AZ13" i="1"/>
  <c r="AY13" i="1"/>
  <c r="AV13" i="1"/>
  <c r="AU13" i="1"/>
  <c r="AR13" i="1"/>
  <c r="AQ13" i="1"/>
  <c r="AN13" i="1"/>
  <c r="AM13" i="1"/>
  <c r="AJ13" i="1"/>
  <c r="AI13" i="1"/>
  <c r="AF13" i="1"/>
  <c r="AE13" i="1"/>
  <c r="AB13" i="1"/>
  <c r="AA13" i="1"/>
  <c r="X13" i="1"/>
  <c r="W13" i="1"/>
  <c r="T13" i="1"/>
  <c r="S13" i="1"/>
  <c r="P13" i="1"/>
  <c r="O13" i="1"/>
  <c r="L13" i="1"/>
  <c r="K13" i="1"/>
  <c r="H13" i="1"/>
  <c r="G13" i="1"/>
  <c r="D13" i="1"/>
  <c r="C13" i="1"/>
</calcChain>
</file>

<file path=xl/sharedStrings.xml><?xml version="1.0" encoding="utf-8"?>
<sst xmlns="http://schemas.openxmlformats.org/spreadsheetml/2006/main" count="2498" uniqueCount="245">
  <si>
    <t>CELL 1</t>
  </si>
  <si>
    <t>2.43 pF</t>
  </si>
  <si>
    <t>2023_10_30_0000</t>
  </si>
  <si>
    <t>CELL 2</t>
  </si>
  <si>
    <t>2.61 pF</t>
  </si>
  <si>
    <t>2023_11_07_0001</t>
  </si>
  <si>
    <t>CELL 3</t>
  </si>
  <si>
    <t>2.69 pF</t>
  </si>
  <si>
    <t>2023_11_27_0000</t>
  </si>
  <si>
    <t>CELL 4</t>
  </si>
  <si>
    <t>2.48 pF</t>
  </si>
  <si>
    <t>2023_12_20_0000</t>
  </si>
  <si>
    <t>CELL 5</t>
  </si>
  <si>
    <t>2.52 pF</t>
  </si>
  <si>
    <t>2023_12_20_0001</t>
  </si>
  <si>
    <t>CELL 6</t>
  </si>
  <si>
    <t>2.54 pF</t>
  </si>
  <si>
    <t>2024_1_09_0000</t>
  </si>
  <si>
    <t>CELL 7</t>
  </si>
  <si>
    <t>2.49 pF</t>
  </si>
  <si>
    <t>2024_1_10_0001</t>
  </si>
  <si>
    <t>CELL 8</t>
  </si>
  <si>
    <t>2.34 pF</t>
  </si>
  <si>
    <t>2024_02_27_0006</t>
  </si>
  <si>
    <t>CELL 9</t>
  </si>
  <si>
    <t>2.53pF</t>
  </si>
  <si>
    <t>2024_02_28_0001</t>
  </si>
  <si>
    <t>CELL 10</t>
  </si>
  <si>
    <t>2024_02_28_0002</t>
  </si>
  <si>
    <t>CELL 11</t>
  </si>
  <si>
    <t>2.42pF</t>
  </si>
  <si>
    <t>2024_03_06_0002</t>
  </si>
  <si>
    <t>CELL 12</t>
  </si>
  <si>
    <t>2.54pF</t>
  </si>
  <si>
    <t>2024_03_06_0006</t>
  </si>
  <si>
    <t>CELL 13</t>
  </si>
  <si>
    <t>2024_04_03_0000</t>
  </si>
  <si>
    <t>CELL 14</t>
  </si>
  <si>
    <t>2.51pF</t>
  </si>
  <si>
    <t>2024_04_05_0036</t>
  </si>
  <si>
    <t>CELL 15</t>
  </si>
  <si>
    <t>2.37pF</t>
  </si>
  <si>
    <t>2024_04_10_0002</t>
  </si>
  <si>
    <t>CELL 16</t>
  </si>
  <si>
    <t>2.34pF</t>
  </si>
  <si>
    <t>2024_04_10_0009</t>
  </si>
  <si>
    <t>CELL 17</t>
  </si>
  <si>
    <t>2.41pF</t>
  </si>
  <si>
    <t>2024_04_10_0016</t>
  </si>
  <si>
    <t>CELL 18</t>
  </si>
  <si>
    <t>2024_04_17_0009</t>
  </si>
  <si>
    <t>CELL 19</t>
  </si>
  <si>
    <t>2.39pF</t>
  </si>
  <si>
    <t>2024_06_21_0000</t>
  </si>
  <si>
    <t>CELL 20</t>
  </si>
  <si>
    <t>2.49pF</t>
  </si>
  <si>
    <t>2024_06_21_0002</t>
  </si>
  <si>
    <t>HS</t>
  </si>
  <si>
    <t>pA/pF</t>
  </si>
  <si>
    <t>Fold Increase</t>
  </si>
  <si>
    <t>2023_11_28_0000</t>
  </si>
  <si>
    <t>2.71 pF</t>
  </si>
  <si>
    <t>2.32 pF</t>
  </si>
  <si>
    <t>2.42 pF</t>
  </si>
  <si>
    <t>2.63 pF</t>
  </si>
  <si>
    <t>2.39 pF</t>
  </si>
  <si>
    <t>N80</t>
  </si>
  <si>
    <t>2.37 pF</t>
  </si>
  <si>
    <t>2024_04_18_0004</t>
  </si>
  <si>
    <t>2024_04_18_0005</t>
  </si>
  <si>
    <t>2024_04_18_0009</t>
  </si>
  <si>
    <t>2.41 pF</t>
  </si>
  <si>
    <t>2024_04_18_0010</t>
  </si>
  <si>
    <t>2024_04_18_0011</t>
  </si>
  <si>
    <t>2024_04_18_0012</t>
  </si>
  <si>
    <t>2.38 pF</t>
  </si>
  <si>
    <t>2024_04_22_0002</t>
  </si>
  <si>
    <t>2024_04_22_0004</t>
  </si>
  <si>
    <t>2024_04_22_0005</t>
  </si>
  <si>
    <t>2024_04_22_0008</t>
  </si>
  <si>
    <t>2024_04_24_0000</t>
  </si>
  <si>
    <t>2024_04_24_0003</t>
  </si>
  <si>
    <t>2024_05_07_0003</t>
  </si>
  <si>
    <t>2024_05_07_0004</t>
  </si>
  <si>
    <t>2024_05_19_0000</t>
  </si>
  <si>
    <t>2024_05_19_0006</t>
  </si>
  <si>
    <t>2024_05_20_0000</t>
  </si>
  <si>
    <t>2.46 pF</t>
  </si>
  <si>
    <t>2024_05_20_0004</t>
  </si>
  <si>
    <t>2024_07_10_0001</t>
  </si>
  <si>
    <t>2024_07_10_0003</t>
  </si>
  <si>
    <t>2024_07_12_0000</t>
  </si>
  <si>
    <t>P80</t>
  </si>
  <si>
    <t>DVF</t>
  </si>
  <si>
    <t>DVF+NNC</t>
  </si>
  <si>
    <t>2024_08_06_0000</t>
  </si>
  <si>
    <t>2024_08_06_0003</t>
  </si>
  <si>
    <t>2024_08_06_0005</t>
  </si>
  <si>
    <t>2024_08_07_0001</t>
  </si>
  <si>
    <t>2024_08_07_0003</t>
  </si>
  <si>
    <t>2024_08_07_0005</t>
  </si>
  <si>
    <t>2024_08_07_0006</t>
  </si>
  <si>
    <t>&gt;40</t>
  </si>
  <si>
    <t>2.36pF</t>
  </si>
  <si>
    <t>2024_03_18_0001</t>
  </si>
  <si>
    <t>2024_03_18_0007</t>
  </si>
  <si>
    <t>2.52pF</t>
  </si>
  <si>
    <t>2024_03_22_0002</t>
  </si>
  <si>
    <t>2024_03_25_0002</t>
  </si>
  <si>
    <t>2024_03_25_0003</t>
  </si>
  <si>
    <t>2024_03_25_0006</t>
  </si>
  <si>
    <t>2.46pF</t>
  </si>
  <si>
    <t>2023_11_30_0000</t>
  </si>
  <si>
    <t>NON CAP</t>
  </si>
  <si>
    <t>2024_07_02_0000</t>
  </si>
  <si>
    <t>2.58 pF</t>
  </si>
  <si>
    <t>2024_07_03_0000</t>
  </si>
  <si>
    <t>2.51 pF</t>
  </si>
  <si>
    <t>2024_07_03_0003</t>
  </si>
  <si>
    <t>2.67 pF</t>
  </si>
  <si>
    <t>2024_07_03_0014</t>
  </si>
  <si>
    <t>2024_07_03_0019</t>
  </si>
  <si>
    <t>DVF+S</t>
  </si>
  <si>
    <t>2.96 pF</t>
  </si>
  <si>
    <t>2023_07_02_0001</t>
  </si>
  <si>
    <t>2.99 pF</t>
  </si>
  <si>
    <t>2023_07_02_0002</t>
  </si>
  <si>
    <t>3.01 pF</t>
  </si>
  <si>
    <t>2023_07_02_00015</t>
  </si>
  <si>
    <t>CAP</t>
  </si>
  <si>
    <t>2024_07_22_0000</t>
  </si>
  <si>
    <t>2.68 pF</t>
  </si>
  <si>
    <t>2024_07_22_0002</t>
  </si>
  <si>
    <t>2024_07_24_0001</t>
  </si>
  <si>
    <t>2024_07_24_0003</t>
  </si>
  <si>
    <t>2024_07_24_0004</t>
  </si>
  <si>
    <t>2.59 pF</t>
  </si>
  <si>
    <t>2024_07_24_0005</t>
  </si>
  <si>
    <t>2024_07_24_0007</t>
  </si>
  <si>
    <t>Baseline</t>
  </si>
  <si>
    <t>DVF+SPERMINE</t>
  </si>
  <si>
    <t>DVF+HEPARIN</t>
  </si>
  <si>
    <t>2024_07_22_0003</t>
  </si>
  <si>
    <t>2024_07_22_0004</t>
  </si>
  <si>
    <t>2024_07_22_0005</t>
  </si>
  <si>
    <t>2024_07_22_0007</t>
  </si>
  <si>
    <t>2.35 pF</t>
  </si>
  <si>
    <t>2024_09_02_0000</t>
  </si>
  <si>
    <t>2024_09_02_0001</t>
  </si>
  <si>
    <t>2.44 pF</t>
  </si>
  <si>
    <t>2024_09_02_0002</t>
  </si>
  <si>
    <t>2024_09_02_0005</t>
  </si>
  <si>
    <t>2.33 pF</t>
  </si>
  <si>
    <t>2024_09_02_0007</t>
  </si>
  <si>
    <t>2024_09_02_0009</t>
  </si>
  <si>
    <t>DVM</t>
  </si>
  <si>
    <t>DVM+PS</t>
  </si>
  <si>
    <t>DVM+PRIMIDONE</t>
  </si>
  <si>
    <t>2024_04_10_0011</t>
  </si>
  <si>
    <t>Cm:  2.34pF</t>
  </si>
  <si>
    <t>2024_04_17_0007</t>
  </si>
  <si>
    <t>Cm:  2.32pF</t>
  </si>
  <si>
    <t>Cm:  2.49pF</t>
  </si>
  <si>
    <t>Cm:  2.72pF</t>
  </si>
  <si>
    <t>2024_04_15_0005</t>
  </si>
  <si>
    <t>Cm:  2.69pF</t>
  </si>
  <si>
    <t>pH 6.0</t>
  </si>
  <si>
    <t>Cm:  2.41pF</t>
  </si>
  <si>
    <t>Cm:  2.61pF</t>
  </si>
  <si>
    <t>2024_04_24_0002</t>
  </si>
  <si>
    <t>Cm:  2.42pF</t>
  </si>
  <si>
    <t>Non Cap</t>
  </si>
  <si>
    <t>Early Cap (30-45 min)</t>
  </si>
  <si>
    <t>Mid Cap (45-75min)</t>
  </si>
  <si>
    <t>Late Cap (75-135 min)</t>
  </si>
  <si>
    <t>24°C</t>
  </si>
  <si>
    <t>38°C</t>
  </si>
  <si>
    <t>Cap</t>
  </si>
  <si>
    <t>Non Cap (pH 6.0)</t>
  </si>
  <si>
    <t>mV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</si>
  <si>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</si>
  <si>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</si>
  <si>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</si>
  <si>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</si>
  <si>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</si>
  <si>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</si>
  <si>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</si>
  <si>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</si>
  <si>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</si>
  <si>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at the peak</t>
  </si>
  <si>
    <t>mean</t>
  </si>
  <si>
    <t>sd</t>
  </si>
  <si>
    <t>sem</t>
  </si>
  <si>
    <t>22C</t>
  </si>
  <si>
    <t>--</t>
  </si>
  <si>
    <t>38C</t>
  </si>
  <si>
    <t xml:space="preserve">Tail amp </t>
  </si>
  <si>
    <t>cell10</t>
  </si>
  <si>
    <t>cell11</t>
  </si>
  <si>
    <t>cell12</t>
  </si>
  <si>
    <t>24C</t>
  </si>
  <si>
    <t>normalized</t>
  </si>
  <si>
    <t>T,K</t>
  </si>
  <si>
    <t>1000/Ttemp</t>
  </si>
  <si>
    <t>Vm, mV</t>
  </si>
  <si>
    <t xml:space="preserve"> cell4</t>
  </si>
  <si>
    <t>Ba tail</t>
  </si>
  <si>
    <t>currents</t>
  </si>
  <si>
    <t>peak</t>
  </si>
  <si>
    <t>amplitude</t>
  </si>
  <si>
    <t>cell 1</t>
  </si>
  <si>
    <t>Ba currents</t>
  </si>
  <si>
    <t>at steady state</t>
  </si>
  <si>
    <t>steady stat</t>
  </si>
  <si>
    <t>at peak</t>
  </si>
  <si>
    <t>steady</t>
  </si>
  <si>
    <t>state</t>
  </si>
  <si>
    <t>spermine</t>
  </si>
  <si>
    <t>Cs tail</t>
  </si>
  <si>
    <t xml:space="preserve">Tail </t>
  </si>
  <si>
    <t>Cs</t>
  </si>
  <si>
    <t>IVplot</t>
  </si>
  <si>
    <t>se</t>
  </si>
  <si>
    <t>-</t>
  </si>
  <si>
    <t>V4KO</t>
  </si>
  <si>
    <t>DVF at -80mV</t>
  </si>
  <si>
    <t>DVF at +80mV</t>
  </si>
  <si>
    <t>WT</t>
  </si>
  <si>
    <t>DVF temp 37/39C at -80mV</t>
  </si>
  <si>
    <t>DVF temp 37/39C at +80mV</t>
  </si>
  <si>
    <t>DVM+50uM PS</t>
  </si>
  <si>
    <t>control + MgCl2 (DVM)</t>
  </si>
  <si>
    <t>DVM+ 50uM PS 5uM primidone</t>
  </si>
  <si>
    <t>DVN+ capsaicin 1uM</t>
  </si>
  <si>
    <t>pA/pF at -80mV</t>
  </si>
  <si>
    <t>pA/pF at +80mV</t>
  </si>
  <si>
    <t>control at -80mV</t>
  </si>
  <si>
    <t>PS at -80mV</t>
  </si>
  <si>
    <t>PS/Primidone at -80mV</t>
  </si>
  <si>
    <t>control at +80mV</t>
  </si>
  <si>
    <t>PS at +80mV</t>
  </si>
  <si>
    <t>PS/Primidone at +80mV</t>
  </si>
  <si>
    <t>mock</t>
  </si>
  <si>
    <t>transfected with TRPM3 plasmid</t>
  </si>
  <si>
    <t>mock transfected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</si>
</sst>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name val="Arial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5" borderId="0" xfId="0" applyFill="1"/>
    <xf numFmtId="0" fontId="3" fillId="2" borderId="0" xfId="0" applyFont="1" applyFill="1"/>
    <xf numFmtId="0" fontId="0" fillId="6" borderId="0" xfId="0" applyFill="1"/>
    <xf numFmtId="0" fontId="0" fillId="4" borderId="0" xfId="0" applyFill="1"/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7" borderId="0" xfId="0" applyFont="1" applyFill="1" applyAlignment="1">
      <alignment horizontal="right"/>
    </xf>
    <xf numFmtId="0" fontId="2" fillId="0" borderId="0" xfId="0" applyFont="1"/>
    <xf numFmtId="0" fontId="2" fillId="4" borderId="0" xfId="0" applyFont="1" applyFill="1"/>
    <xf numFmtId="0" fontId="2" fillId="2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1" fontId="0" fillId="0" borderId="0" xfId="0" applyNumberFormat="1"/>
    <xf numFmtId="0" fontId="0" fillId="9" borderId="0" xfId="0" applyFill="1"/>
    <xf numFmtId="0" fontId="6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91440</xdr:colOff>
      <xdr:row>23</xdr:row>
      <xdr:rowOff>165734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B6351-806D-22EF-8C50-0D46B63E4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4371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B619-3EFC-4DF0-808D-826F4315FBF1}">
  <dimension ref="A1:N31"/>
  <sheetViews>
    <sheetView workbookViewId="0">
      <selection sqref="A1:XFD1048576"/>
    </sheetView>
  </sheetViews>
  <sheetFormatPr defaultRowHeight="14.4"/>
  <sheetData>
    <row r="1" spans="1:14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  <c r="J1" t="s">
        <v>188</v>
      </c>
      <c r="K1" t="s">
        <v>189</v>
      </c>
      <c r="L1" t="s">
        <v>190</v>
      </c>
      <c r="M1" t="s">
        <v>191</v>
      </c>
      <c r="N1" t="s">
        <v>192</v>
      </c>
    </row>
    <row r="2" spans="1:14">
      <c r="A2" t="s">
        <v>193</v>
      </c>
      <c r="K2" t="s">
        <v>58</v>
      </c>
    </row>
    <row r="3" spans="1:14">
      <c r="A3">
        <v>-140</v>
      </c>
      <c r="B3" t="s">
        <v>194</v>
      </c>
      <c r="C3">
        <v>-101.53923</v>
      </c>
      <c r="D3">
        <v>-96.366749999999996</v>
      </c>
      <c r="E3">
        <v>-88.594149999999999</v>
      </c>
      <c r="F3">
        <v>-101.76291999999999</v>
      </c>
      <c r="G3">
        <v>-102.44223</v>
      </c>
      <c r="H3">
        <v>-212.75442000000001</v>
      </c>
      <c r="I3">
        <v>-203.48911000000001</v>
      </c>
      <c r="L3">
        <v>-129.56411</v>
      </c>
      <c r="M3">
        <v>53.944459999999999</v>
      </c>
      <c r="N3">
        <v>20.389089999999999</v>
      </c>
    </row>
    <row r="4" spans="1:14">
      <c r="A4">
        <v>-120</v>
      </c>
      <c r="B4" t="s">
        <v>194</v>
      </c>
      <c r="C4">
        <v>-85.291420000000002</v>
      </c>
      <c r="D4">
        <v>-80.324820000000003</v>
      </c>
      <c r="E4">
        <v>-67.715810000000005</v>
      </c>
      <c r="F4">
        <v>-83.176519999999996</v>
      </c>
      <c r="G4">
        <v>-81.768389999999997</v>
      </c>
      <c r="H4">
        <v>-170.45741000000001</v>
      </c>
      <c r="I4">
        <v>-156.57974999999999</v>
      </c>
      <c r="L4">
        <v>-103.6163</v>
      </c>
      <c r="M4">
        <v>41.503250000000001</v>
      </c>
      <c r="N4">
        <v>15.68675</v>
      </c>
    </row>
    <row r="5" spans="1:14">
      <c r="A5">
        <v>-100</v>
      </c>
      <c r="B5">
        <v>-60.019280000000002</v>
      </c>
      <c r="C5">
        <v>-73.51764</v>
      </c>
      <c r="D5">
        <v>-68.742180000000005</v>
      </c>
      <c r="E5">
        <v>-55.784300000000002</v>
      </c>
      <c r="F5">
        <v>-61.909230000000001</v>
      </c>
      <c r="G5">
        <v>-62.206829999999997</v>
      </c>
      <c r="H5">
        <v>-121.63357999999999</v>
      </c>
      <c r="I5">
        <v>-117.78205</v>
      </c>
      <c r="L5">
        <v>-77.699389999999994</v>
      </c>
      <c r="M5">
        <v>26.50271</v>
      </c>
      <c r="N5">
        <v>9.37012</v>
      </c>
    </row>
    <row r="6" spans="1:14">
      <c r="A6">
        <v>-80</v>
      </c>
      <c r="B6">
        <v>-51.34984</v>
      </c>
      <c r="C6">
        <v>-61.219529999999999</v>
      </c>
      <c r="D6">
        <v>-60.097140000000003</v>
      </c>
      <c r="E6">
        <v>-42.940089999999998</v>
      </c>
      <c r="F6">
        <v>-49.216589999999997</v>
      </c>
      <c r="G6">
        <v>-48.178339999999999</v>
      </c>
      <c r="H6">
        <v>-88.387770000000003</v>
      </c>
      <c r="I6">
        <v>-88.375730000000004</v>
      </c>
      <c r="L6">
        <v>-61.22063</v>
      </c>
      <c r="M6">
        <v>17.818629999999999</v>
      </c>
      <c r="N6">
        <v>6.2998399999999997</v>
      </c>
    </row>
    <row r="7" spans="1:14">
      <c r="A7">
        <v>-60</v>
      </c>
      <c r="B7">
        <v>-42.369489999999999</v>
      </c>
      <c r="C7">
        <v>-53.661969999999997</v>
      </c>
      <c r="D7">
        <v>-51.857460000000003</v>
      </c>
      <c r="E7">
        <v>-34.562719999999999</v>
      </c>
      <c r="F7">
        <v>-36.565370000000001</v>
      </c>
      <c r="G7">
        <v>-38.299419999999998</v>
      </c>
      <c r="H7">
        <v>-62.139589999999998</v>
      </c>
      <c r="I7">
        <v>-60.9148</v>
      </c>
      <c r="L7">
        <v>-47.546349999999997</v>
      </c>
      <c r="M7">
        <v>11.0138</v>
      </c>
      <c r="N7">
        <v>3.8939699999999999</v>
      </c>
    </row>
    <row r="8" spans="1:14">
      <c r="A8">
        <v>-40</v>
      </c>
      <c r="B8">
        <v>-33.89555</v>
      </c>
      <c r="C8">
        <v>-42.739660000000001</v>
      </c>
      <c r="D8">
        <v>-40.797240000000002</v>
      </c>
      <c r="E8">
        <v>-26.422720000000002</v>
      </c>
      <c r="F8">
        <v>-27.496569999999998</v>
      </c>
      <c r="G8">
        <v>-27.68928</v>
      </c>
      <c r="H8">
        <v>-48.212730000000001</v>
      </c>
      <c r="I8">
        <v>-40.716470000000001</v>
      </c>
      <c r="L8">
        <v>-35.996279999999999</v>
      </c>
      <c r="M8">
        <v>8.2579999999999991</v>
      </c>
      <c r="N8">
        <v>2.9196399999999998</v>
      </c>
    </row>
    <row r="9" spans="1:14">
      <c r="A9">
        <v>-20</v>
      </c>
      <c r="B9">
        <v>-20.429500000000001</v>
      </c>
      <c r="C9">
        <v>-25.860389999999999</v>
      </c>
      <c r="D9">
        <v>-24.977229999999999</v>
      </c>
      <c r="E9">
        <v>-16.05095</v>
      </c>
      <c r="F9">
        <v>-16.43206</v>
      </c>
      <c r="G9">
        <v>-16.799029999999998</v>
      </c>
      <c r="H9">
        <v>-24.94361</v>
      </c>
      <c r="I9">
        <v>-22.607530000000001</v>
      </c>
      <c r="L9">
        <v>-21.012540000000001</v>
      </c>
      <c r="M9">
        <v>4.1560499999999996</v>
      </c>
      <c r="N9">
        <v>1.46939</v>
      </c>
    </row>
    <row r="10" spans="1:14">
      <c r="A10">
        <v>0</v>
      </c>
      <c r="B10">
        <v>0.29772999999999999</v>
      </c>
      <c r="C10">
        <v>0.18603</v>
      </c>
      <c r="D10">
        <v>0.11254</v>
      </c>
      <c r="E10">
        <v>-6.3579999999999998E-2</v>
      </c>
      <c r="F10">
        <v>-0.41575000000000001</v>
      </c>
      <c r="G10">
        <v>-6.1370000000000001E-2</v>
      </c>
      <c r="H10">
        <v>-4.7480000000000001E-2</v>
      </c>
      <c r="I10">
        <v>-2.9080000000000002E-2</v>
      </c>
      <c r="J10">
        <v>-0.36326000000000003</v>
      </c>
      <c r="L10">
        <v>-2.6199999999999999E-3</v>
      </c>
      <c r="M10">
        <v>0.21368000000000001</v>
      </c>
      <c r="N10">
        <v>7.5550000000000006E-2</v>
      </c>
    </row>
    <row r="11" spans="1:14">
      <c r="A11">
        <v>20</v>
      </c>
      <c r="B11">
        <v>31.433479999999999</v>
      </c>
      <c r="C11">
        <v>38.853169999999999</v>
      </c>
      <c r="D11">
        <v>37.9696</v>
      </c>
      <c r="E11">
        <v>24.867979999999999</v>
      </c>
      <c r="F11">
        <v>23.2089</v>
      </c>
      <c r="G11">
        <v>22.786370000000002</v>
      </c>
      <c r="H11">
        <v>33.489400000000003</v>
      </c>
      <c r="I11">
        <v>29.53482</v>
      </c>
      <c r="J11">
        <v>53.914389999999997</v>
      </c>
      <c r="L11">
        <v>32.895350000000001</v>
      </c>
      <c r="M11">
        <v>9.8569999999999993</v>
      </c>
      <c r="N11">
        <v>3.2856700000000001</v>
      </c>
    </row>
    <row r="12" spans="1:14">
      <c r="A12">
        <v>40</v>
      </c>
      <c r="B12">
        <v>74.429900000000004</v>
      </c>
      <c r="C12">
        <v>89.932590000000005</v>
      </c>
      <c r="D12">
        <v>86.855779999999996</v>
      </c>
      <c r="E12">
        <v>58.777279999999998</v>
      </c>
      <c r="F12">
        <v>56.489570000000001</v>
      </c>
      <c r="G12">
        <v>55.52093</v>
      </c>
      <c r="H12">
        <v>74.781750000000002</v>
      </c>
      <c r="I12">
        <v>69.807860000000005</v>
      </c>
      <c r="J12">
        <v>111.84318</v>
      </c>
      <c r="L12">
        <v>75.382090000000005</v>
      </c>
      <c r="M12">
        <v>18.48048</v>
      </c>
      <c r="N12">
        <v>6.1601600000000003</v>
      </c>
    </row>
    <row r="13" spans="1:14">
      <c r="A13">
        <v>60</v>
      </c>
      <c r="B13">
        <v>124.91956999999999</v>
      </c>
      <c r="C13">
        <v>148.91978</v>
      </c>
      <c r="D13">
        <v>146.03153</v>
      </c>
      <c r="E13">
        <v>101.51208</v>
      </c>
      <c r="F13">
        <v>97.371679999999998</v>
      </c>
      <c r="G13">
        <v>97.700739999999996</v>
      </c>
      <c r="H13">
        <v>127.47259</v>
      </c>
      <c r="I13">
        <v>121.98146</v>
      </c>
      <c r="J13">
        <v>178.74019999999999</v>
      </c>
      <c r="L13">
        <v>127.18329</v>
      </c>
      <c r="M13">
        <v>27.237559999999998</v>
      </c>
      <c r="N13">
        <v>9.0791900000000005</v>
      </c>
    </row>
    <row r="14" spans="1:14">
      <c r="A14">
        <v>80</v>
      </c>
      <c r="B14">
        <v>188.79034999999999</v>
      </c>
      <c r="C14">
        <v>214.33983000000001</v>
      </c>
      <c r="D14">
        <v>210.95385999999999</v>
      </c>
      <c r="E14">
        <v>156.05510000000001</v>
      </c>
      <c r="F14">
        <v>148.32570999999999</v>
      </c>
      <c r="G14">
        <v>145.86636999999999</v>
      </c>
      <c r="H14">
        <v>189.49360999999999</v>
      </c>
      <c r="I14">
        <v>186.10722000000001</v>
      </c>
      <c r="J14">
        <v>248.75942000000001</v>
      </c>
      <c r="L14">
        <v>187.63238999999999</v>
      </c>
      <c r="M14">
        <v>34.072279999999999</v>
      </c>
      <c r="N14">
        <v>11.357430000000001</v>
      </c>
    </row>
    <row r="15" spans="1:14">
      <c r="A15">
        <v>100</v>
      </c>
      <c r="B15">
        <v>254.86841000000001</v>
      </c>
      <c r="C15">
        <v>278.41904</v>
      </c>
      <c r="D15">
        <v>276.16770000000002</v>
      </c>
      <c r="E15">
        <v>208.15691000000001</v>
      </c>
      <c r="F15">
        <v>204.68723</v>
      </c>
      <c r="G15">
        <v>198.42552000000001</v>
      </c>
      <c r="H15">
        <v>257.26486</v>
      </c>
      <c r="I15">
        <v>262.54111</v>
      </c>
      <c r="J15">
        <v>327.59386999999998</v>
      </c>
      <c r="L15">
        <v>252.01384999999999</v>
      </c>
      <c r="M15">
        <v>42.092869999999998</v>
      </c>
      <c r="N15">
        <v>14.03096</v>
      </c>
    </row>
    <row r="17" spans="1:14">
      <c r="A17" t="s">
        <v>179</v>
      </c>
    </row>
    <row r="18" spans="1:14">
      <c r="A18" t="s">
        <v>195</v>
      </c>
    </row>
    <row r="19" spans="1:14">
      <c r="A19">
        <v>-140</v>
      </c>
      <c r="B19">
        <v>-275.90796999999998</v>
      </c>
      <c r="C19">
        <v>-288.96436</v>
      </c>
      <c r="D19">
        <v>-515.99899000000005</v>
      </c>
      <c r="E19">
        <v>-406.55788999999999</v>
      </c>
      <c r="F19">
        <v>-206.25319999999999</v>
      </c>
      <c r="G19">
        <v>-623.44980999999996</v>
      </c>
      <c r="L19">
        <v>-386.18869999999998</v>
      </c>
      <c r="M19">
        <v>159.71827999999999</v>
      </c>
      <c r="N19">
        <v>65.204710000000006</v>
      </c>
    </row>
    <row r="20" spans="1:14">
      <c r="A20">
        <v>-120</v>
      </c>
      <c r="B20">
        <v>-234.15857</v>
      </c>
      <c r="C20">
        <v>-240.97035</v>
      </c>
      <c r="D20">
        <v>-460.42171000000002</v>
      </c>
      <c r="E20">
        <v>-351.92227000000003</v>
      </c>
      <c r="F20">
        <v>-167.24368999999999</v>
      </c>
      <c r="G20">
        <v>-513.11800000000005</v>
      </c>
      <c r="L20">
        <v>-327.97242999999997</v>
      </c>
      <c r="M20">
        <v>137.54956999999999</v>
      </c>
      <c r="N20">
        <v>56.154380000000003</v>
      </c>
    </row>
    <row r="21" spans="1:14">
      <c r="A21">
        <v>-100</v>
      </c>
      <c r="B21">
        <v>-195.20121</v>
      </c>
      <c r="C21">
        <v>-186.84577999999999</v>
      </c>
      <c r="D21">
        <v>-407.00398000000001</v>
      </c>
      <c r="E21">
        <v>-290.29264999999998</v>
      </c>
      <c r="F21">
        <v>-130.06262000000001</v>
      </c>
      <c r="G21">
        <v>-422.50232</v>
      </c>
      <c r="L21">
        <v>-271.98475999999999</v>
      </c>
      <c r="M21">
        <v>122.07142</v>
      </c>
      <c r="N21">
        <v>49.835450000000002</v>
      </c>
    </row>
    <row r="22" spans="1:14">
      <c r="A22">
        <v>-80</v>
      </c>
      <c r="B22">
        <v>-158.9597</v>
      </c>
      <c r="C22">
        <v>-152.33965000000001</v>
      </c>
      <c r="D22">
        <v>-330.51873999999998</v>
      </c>
      <c r="E22">
        <v>-237.35245</v>
      </c>
      <c r="F22">
        <v>-98.139420000000001</v>
      </c>
      <c r="G22">
        <v>-344.21487999999999</v>
      </c>
      <c r="L22">
        <v>-220.25414000000001</v>
      </c>
      <c r="M22">
        <v>101.09232</v>
      </c>
      <c r="N22">
        <v>41.270769999999999</v>
      </c>
    </row>
    <row r="23" spans="1:14">
      <c r="A23">
        <v>-60</v>
      </c>
      <c r="B23">
        <v>-127.82029</v>
      </c>
      <c r="C23">
        <v>-104.10963</v>
      </c>
      <c r="D23">
        <v>-248.78718000000001</v>
      </c>
      <c r="E23">
        <v>-176.65697</v>
      </c>
      <c r="F23">
        <v>-79.126069999999999</v>
      </c>
      <c r="G23">
        <v>-253.04564999999999</v>
      </c>
      <c r="L23">
        <v>-164.92429999999999</v>
      </c>
      <c r="M23">
        <v>73.989840000000001</v>
      </c>
      <c r="N23">
        <v>30.206219999999998</v>
      </c>
    </row>
    <row r="24" spans="1:14">
      <c r="A24">
        <v>-40</v>
      </c>
      <c r="B24">
        <v>-91.111789999999999</v>
      </c>
      <c r="C24">
        <v>-76.303330000000003</v>
      </c>
      <c r="D24">
        <v>-169.82041000000001</v>
      </c>
      <c r="E24">
        <v>-117.82829</v>
      </c>
      <c r="F24">
        <v>-58.838639999999998</v>
      </c>
      <c r="G24">
        <v>-173.38157000000001</v>
      </c>
      <c r="L24">
        <v>-114.54734000000001</v>
      </c>
      <c r="M24">
        <v>48.254809999999999</v>
      </c>
      <c r="N24">
        <v>19.699940000000002</v>
      </c>
    </row>
    <row r="25" spans="1:14">
      <c r="A25">
        <v>-20</v>
      </c>
      <c r="B25">
        <v>-49.31494</v>
      </c>
      <c r="C25">
        <v>-40.546959999999999</v>
      </c>
      <c r="D25">
        <v>-89.089550000000003</v>
      </c>
      <c r="E25">
        <v>-62.278230000000001</v>
      </c>
      <c r="F25">
        <v>-33.359099999999998</v>
      </c>
      <c r="G25">
        <v>-87.964910000000003</v>
      </c>
      <c r="L25">
        <v>-60.425609999999999</v>
      </c>
      <c r="M25">
        <v>23.810379999999999</v>
      </c>
      <c r="N25">
        <v>9.7205499999999994</v>
      </c>
    </row>
    <row r="26" spans="1:14">
      <c r="A26">
        <v>0</v>
      </c>
      <c r="B26">
        <v>0.18622</v>
      </c>
      <c r="C26">
        <v>-0.29402</v>
      </c>
      <c r="D26">
        <v>-0.36598999999999998</v>
      </c>
      <c r="E26">
        <v>-1.6250000000000001E-2</v>
      </c>
      <c r="F26">
        <v>-0.14868000000000001</v>
      </c>
      <c r="G26">
        <v>-0.11698</v>
      </c>
      <c r="L26">
        <v>-0.12595000000000001</v>
      </c>
      <c r="M26">
        <v>0.19796</v>
      </c>
      <c r="N26">
        <v>8.0820000000000003E-2</v>
      </c>
    </row>
    <row r="27" spans="1:14">
      <c r="A27">
        <v>20</v>
      </c>
      <c r="B27">
        <v>57.375459999999997</v>
      </c>
      <c r="C27">
        <v>48.791719999999998</v>
      </c>
      <c r="D27">
        <v>93.188140000000004</v>
      </c>
      <c r="E27">
        <v>70.948800000000006</v>
      </c>
      <c r="F27">
        <v>44.42127</v>
      </c>
      <c r="G27">
        <v>94.152850000000001</v>
      </c>
      <c r="L27">
        <v>68.146370000000005</v>
      </c>
      <c r="M27">
        <v>21.747530000000001</v>
      </c>
      <c r="N27">
        <v>8.8783899999999996</v>
      </c>
    </row>
    <row r="28" spans="1:14">
      <c r="A28">
        <v>40</v>
      </c>
      <c r="B28">
        <v>127.11761</v>
      </c>
      <c r="C28">
        <v>110.86094</v>
      </c>
      <c r="D28">
        <v>192.38589999999999</v>
      </c>
      <c r="E28">
        <v>150.20443</v>
      </c>
      <c r="F28">
        <v>104.10719</v>
      </c>
      <c r="G28">
        <v>193.39739</v>
      </c>
      <c r="L28">
        <v>146.34558000000001</v>
      </c>
      <c r="M28">
        <v>39.399059999999999</v>
      </c>
      <c r="N28">
        <v>16.084599999999998</v>
      </c>
    </row>
    <row r="29" spans="1:14">
      <c r="A29">
        <v>60</v>
      </c>
      <c r="B29">
        <v>199.16230999999999</v>
      </c>
      <c r="C29">
        <v>187.46295000000001</v>
      </c>
      <c r="D29">
        <v>299.08154000000002</v>
      </c>
      <c r="E29">
        <v>240.58796000000001</v>
      </c>
      <c r="F29">
        <v>175.0925</v>
      </c>
      <c r="G29">
        <v>308.39639</v>
      </c>
      <c r="L29">
        <v>234.96394000000001</v>
      </c>
      <c r="M29">
        <v>57.71951</v>
      </c>
      <c r="N29">
        <v>23.563890000000001</v>
      </c>
    </row>
    <row r="30" spans="1:14">
      <c r="A30">
        <v>80</v>
      </c>
      <c r="B30">
        <v>275.61484000000002</v>
      </c>
      <c r="C30">
        <v>278.49504000000002</v>
      </c>
      <c r="D30">
        <v>406.68772999999999</v>
      </c>
      <c r="E30">
        <v>338.84958</v>
      </c>
      <c r="F30">
        <v>256.80971</v>
      </c>
      <c r="G30">
        <v>430.27312999999998</v>
      </c>
      <c r="L30">
        <v>331.12166999999999</v>
      </c>
      <c r="M30">
        <v>73.449029999999993</v>
      </c>
      <c r="N30">
        <v>29.985440000000001</v>
      </c>
    </row>
    <row r="31" spans="1:14">
      <c r="A31">
        <v>100</v>
      </c>
      <c r="B31">
        <v>364.51042000000001</v>
      </c>
      <c r="C31">
        <v>382.30165</v>
      </c>
      <c r="D31">
        <v>520.50045</v>
      </c>
      <c r="E31">
        <v>446.52246000000002</v>
      </c>
      <c r="F31">
        <v>349.09530999999998</v>
      </c>
      <c r="G31">
        <v>556.57285000000002</v>
      </c>
      <c r="L31">
        <v>436.58386000000002</v>
      </c>
      <c r="M31">
        <v>86.410079999999994</v>
      </c>
      <c r="N31">
        <v>35.276769999999999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3"/>
  <sheetViews>
    <sheetView workbookViewId="0">
      <selection activeCell="I35" sqref="I35"/>
    </sheetView>
  </sheetViews>
  <sheetFormatPr defaultColWidth="9" defaultRowHeight="14.4"/>
  <cols>
    <col min="3" max="3" width="14.1015625"/>
    <col min="4" max="4" width="15.68359375" customWidth="1"/>
    <col min="5" max="5" width="17.89453125" customWidth="1"/>
    <col min="6" max="6" width="12.20703125" customWidth="1"/>
    <col min="7" max="7" width="14.1015625"/>
    <col min="8" max="8" width="18" customWidth="1"/>
    <col min="9" max="9" width="14.1015625"/>
    <col min="10" max="10" width="18.3125" customWidth="1"/>
    <col min="11" max="11" width="14.1015625"/>
    <col min="12" max="12" width="15.89453125" customWidth="1"/>
    <col min="13" max="14" width="14.1015625"/>
    <col min="15" max="15" width="15.5234375" customWidth="1"/>
    <col min="16" max="16" width="16.5234375" customWidth="1"/>
    <col min="17" max="18" width="14.1015625"/>
    <col min="19" max="19" width="17.41796875" customWidth="1"/>
    <col min="20" max="20" width="15.7890625" customWidth="1"/>
    <col min="21" max="21" width="14.1015625"/>
    <col min="22" max="22" width="12.89453125"/>
    <col min="23" max="23" width="18.7890625" customWidth="1"/>
    <col min="24" max="24" width="16.68359375" customWidth="1"/>
    <col min="25" max="25" width="14.1015625"/>
    <col min="26" max="26" width="12.89453125"/>
    <col min="27" max="27" width="19" customWidth="1"/>
    <col min="28" max="28" width="14.68359375" customWidth="1"/>
    <col min="29" max="29" width="14.1015625"/>
    <col min="30" max="30" width="12.89453125"/>
    <col min="31" max="31" width="16.68359375" customWidth="1"/>
    <col min="32" max="32" width="18.20703125" customWidth="1"/>
    <col min="33" max="33" width="14.1015625"/>
    <col min="34" max="34" width="12.89453125"/>
    <col min="35" max="35" width="20.5234375" customWidth="1"/>
    <col min="36" max="36" width="16.20703125" customWidth="1"/>
    <col min="37" max="37" width="12.89453125"/>
    <col min="38" max="39" width="14.1015625"/>
    <col min="40" max="40" width="18.7890625" customWidth="1"/>
    <col min="41" max="41" width="12.41796875" customWidth="1"/>
    <col min="42" max="42" width="12" customWidth="1"/>
    <col min="43" max="43" width="14.1015625"/>
    <col min="44" max="44" width="16" customWidth="1"/>
    <col min="45" max="45" width="18.1015625" customWidth="1"/>
    <col min="46" max="47" width="14.1015625"/>
    <col min="48" max="48" width="17.41796875" customWidth="1"/>
    <col min="49" max="49" width="16.20703125" customWidth="1"/>
    <col min="51" max="51" width="14.1015625"/>
    <col min="52" max="52" width="17.41796875" customWidth="1"/>
    <col min="53" max="53" width="15.89453125" customWidth="1"/>
    <col min="55" max="55" width="14.1015625"/>
    <col min="56" max="56" width="12.89453125"/>
    <col min="57" max="57" width="16.5234375" customWidth="1"/>
    <col min="60" max="60" width="14.1015625"/>
    <col min="61" max="61" width="12.89453125"/>
    <col min="62" max="62" width="18.5234375" customWidth="1"/>
    <col min="64" max="64" width="14.1015625"/>
    <col min="65" max="65" width="12.89453125"/>
    <col min="66" max="66" width="19.41796875" customWidth="1"/>
    <col min="69" max="69" width="14.1015625"/>
    <col min="70" max="70" width="15.5234375" customWidth="1"/>
    <col min="73" max="73" width="14.1015625"/>
    <col min="74" max="74" width="17.7890625" customWidth="1"/>
    <col min="78" max="78" width="14.1015625"/>
    <col min="79" max="79" width="16.41796875" customWidth="1"/>
    <col min="82" max="82" width="14.1015625"/>
    <col min="83" max="83" width="19.1015625" customWidth="1"/>
  </cols>
  <sheetData>
    <row r="1" spans="1:83">
      <c r="B1" s="1" t="s">
        <v>0</v>
      </c>
      <c r="C1" s="1" t="s">
        <v>1</v>
      </c>
      <c r="D1" s="1" t="s">
        <v>2</v>
      </c>
      <c r="F1" s="1" t="s">
        <v>3</v>
      </c>
      <c r="G1" s="1" t="s">
        <v>4</v>
      </c>
      <c r="H1" s="1" t="s">
        <v>5</v>
      </c>
      <c r="J1" s="1" t="s">
        <v>6</v>
      </c>
      <c r="K1" s="1" t="s">
        <v>7</v>
      </c>
      <c r="L1" s="1" t="s">
        <v>8</v>
      </c>
      <c r="N1" s="1" t="s">
        <v>9</v>
      </c>
      <c r="O1" s="1" t="s">
        <v>10</v>
      </c>
      <c r="P1" s="1" t="s">
        <v>11</v>
      </c>
      <c r="R1" s="1" t="s">
        <v>12</v>
      </c>
      <c r="S1" s="1" t="s">
        <v>13</v>
      </c>
      <c r="T1" s="1" t="s">
        <v>14</v>
      </c>
      <c r="V1" s="1" t="s">
        <v>15</v>
      </c>
      <c r="W1" s="1" t="s">
        <v>16</v>
      </c>
      <c r="X1" s="1" t="s">
        <v>17</v>
      </c>
      <c r="Z1" s="1" t="s">
        <v>18</v>
      </c>
      <c r="AA1" s="1" t="s">
        <v>19</v>
      </c>
      <c r="AB1" s="1" t="s">
        <v>20</v>
      </c>
      <c r="AD1" s="1" t="s">
        <v>21</v>
      </c>
      <c r="AE1" s="1" t="s">
        <v>22</v>
      </c>
      <c r="AF1" s="1" t="s">
        <v>23</v>
      </c>
      <c r="AH1" s="1" t="s">
        <v>24</v>
      </c>
      <c r="AI1" s="1" t="s">
        <v>25</v>
      </c>
      <c r="AJ1" s="1" t="s">
        <v>26</v>
      </c>
      <c r="AL1" s="1" t="s">
        <v>27</v>
      </c>
      <c r="AM1" s="1" t="s">
        <v>25</v>
      </c>
      <c r="AN1" s="1" t="s">
        <v>28</v>
      </c>
      <c r="AP1" s="1" t="s">
        <v>29</v>
      </c>
      <c r="AQ1" s="1" t="s">
        <v>30</v>
      </c>
      <c r="AR1" s="1" t="s">
        <v>31</v>
      </c>
      <c r="AT1" s="1" t="s">
        <v>32</v>
      </c>
      <c r="AU1" s="1" t="s">
        <v>33</v>
      </c>
      <c r="AV1" s="1" t="s">
        <v>34</v>
      </c>
      <c r="AX1" s="1" t="s">
        <v>35</v>
      </c>
      <c r="AY1" s="1" t="s">
        <v>30</v>
      </c>
      <c r="AZ1" s="1" t="s">
        <v>36</v>
      </c>
      <c r="BC1" s="1" t="s">
        <v>37</v>
      </c>
      <c r="BD1" s="1" t="s">
        <v>38</v>
      </c>
      <c r="BE1" s="1" t="s">
        <v>39</v>
      </c>
      <c r="BH1" s="1" t="s">
        <v>40</v>
      </c>
      <c r="BI1" s="1" t="s">
        <v>41</v>
      </c>
      <c r="BJ1" s="1" t="s">
        <v>42</v>
      </c>
      <c r="BL1" s="1" t="s">
        <v>43</v>
      </c>
      <c r="BM1" s="1" t="s">
        <v>44</v>
      </c>
      <c r="BN1" s="1" t="s">
        <v>45</v>
      </c>
      <c r="BP1" s="1" t="s">
        <v>46</v>
      </c>
      <c r="BQ1" s="1" t="s">
        <v>47</v>
      </c>
      <c r="BR1" s="1" t="s">
        <v>48</v>
      </c>
      <c r="BT1" s="1" t="s">
        <v>49</v>
      </c>
      <c r="BU1" s="1" t="s">
        <v>47</v>
      </c>
      <c r="BV1" s="1" t="s">
        <v>50</v>
      </c>
      <c r="BY1" s="1" t="s">
        <v>51</v>
      </c>
      <c r="BZ1" s="1" t="s">
        <v>52</v>
      </c>
      <c r="CA1" s="1" t="s">
        <v>53</v>
      </c>
      <c r="CC1" s="1" t="s">
        <v>54</v>
      </c>
      <c r="CD1" s="1" t="s">
        <v>55</v>
      </c>
      <c r="CE1" s="1" t="s">
        <v>56</v>
      </c>
    </row>
    <row r="3" spans="1:83">
      <c r="A3" s="13" t="s">
        <v>57</v>
      </c>
      <c r="B3">
        <v>-12.185838699340801</v>
      </c>
      <c r="C3">
        <v>8.3669023513793892</v>
      </c>
      <c r="E3" s="13" t="s">
        <v>57</v>
      </c>
      <c r="F3">
        <v>-19.3008117675781</v>
      </c>
      <c r="G3">
        <v>10.040283203125</v>
      </c>
      <c r="I3" s="13" t="s">
        <v>57</v>
      </c>
      <c r="J3">
        <v>-4.8489041328430096</v>
      </c>
      <c r="K3">
        <v>4.28554010391235</v>
      </c>
      <c r="M3" s="13" t="s">
        <v>57</v>
      </c>
      <c r="N3">
        <v>-10.745026588439901</v>
      </c>
      <c r="O3">
        <v>14.6557035446166</v>
      </c>
      <c r="Q3" s="13" t="s">
        <v>57</v>
      </c>
      <c r="R3">
        <v>-12.3418760299682</v>
      </c>
      <c r="S3">
        <v>12.795584678649901</v>
      </c>
      <c r="U3" s="13" t="s">
        <v>57</v>
      </c>
      <c r="V3">
        <v>-10.980974197387599</v>
      </c>
      <c r="W3">
        <v>11.5056619644165</v>
      </c>
      <c r="Y3" s="13" t="s">
        <v>57</v>
      </c>
      <c r="Z3">
        <v>-6.0098214149475098</v>
      </c>
      <c r="AA3">
        <v>7.7795982360839799</v>
      </c>
      <c r="AC3" s="13" t="s">
        <v>57</v>
      </c>
      <c r="AD3">
        <v>-76.134262084960895</v>
      </c>
      <c r="AE3">
        <v>106.724327087402</v>
      </c>
      <c r="AG3" s="13" t="s">
        <v>57</v>
      </c>
      <c r="AH3">
        <v>-9.3292236328125</v>
      </c>
      <c r="AI3">
        <v>14.665391921996999</v>
      </c>
      <c r="AK3" s="13" t="s">
        <v>57</v>
      </c>
      <c r="AL3">
        <v>-10.2394504547119</v>
      </c>
      <c r="AM3">
        <v>8.0266075134277308</v>
      </c>
      <c r="AO3" s="13" t="s">
        <v>57</v>
      </c>
      <c r="AP3">
        <v>-10.2394504547119</v>
      </c>
      <c r="AQ3">
        <v>8.0266075134277308</v>
      </c>
      <c r="AS3" s="13" t="s">
        <v>57</v>
      </c>
      <c r="AT3" s="18">
        <v>-31.872184753417901</v>
      </c>
      <c r="AU3" s="18">
        <v>45.340400695800703</v>
      </c>
      <c r="AW3" s="13" t="s">
        <v>57</v>
      </c>
      <c r="AX3">
        <v>-10.1806640625</v>
      </c>
      <c r="AY3">
        <v>9.8601865768432599</v>
      </c>
      <c r="BB3" s="13" t="s">
        <v>57</v>
      </c>
      <c r="BC3">
        <v>-19.363092422485298</v>
      </c>
      <c r="BD3">
        <v>12.526739120483301</v>
      </c>
      <c r="BG3" s="13" t="s">
        <v>57</v>
      </c>
      <c r="BK3" s="13" t="s">
        <v>57</v>
      </c>
      <c r="BO3" s="13" t="s">
        <v>57</v>
      </c>
      <c r="BS3" s="13" t="s">
        <v>57</v>
      </c>
      <c r="BT3">
        <v>-10.7288360595703</v>
      </c>
      <c r="BU3">
        <v>9.4677152633666903</v>
      </c>
      <c r="BX3" s="13" t="s">
        <v>57</v>
      </c>
      <c r="BY3">
        <v>-10.8856201171875</v>
      </c>
      <c r="BZ3">
        <v>6.7741928100585902</v>
      </c>
      <c r="CB3" s="13" t="s">
        <v>57</v>
      </c>
      <c r="CC3">
        <v>-16.3360595703125</v>
      </c>
      <c r="CD3">
        <v>13.3106317520141</v>
      </c>
    </row>
    <row r="4" spans="1:83">
      <c r="A4" s="13">
        <v>24</v>
      </c>
      <c r="B4">
        <v>-222.24850463867099</v>
      </c>
      <c r="C4">
        <v>461.91622924804602</v>
      </c>
      <c r="E4" s="13">
        <v>24</v>
      </c>
      <c r="F4">
        <v>-272.24169921875</v>
      </c>
      <c r="G4">
        <v>497.144439697265</v>
      </c>
      <c r="I4" s="13">
        <v>24</v>
      </c>
      <c r="J4">
        <v>-264.05758666992102</v>
      </c>
      <c r="K4">
        <v>545.60198974609295</v>
      </c>
      <c r="M4" s="13">
        <v>24</v>
      </c>
      <c r="N4">
        <v>-63.206871032714801</v>
      </c>
      <c r="O4">
        <v>84.784370422363196</v>
      </c>
      <c r="Q4" s="13">
        <v>24</v>
      </c>
      <c r="R4">
        <v>-203.93548583984301</v>
      </c>
      <c r="S4">
        <v>495.972412109375</v>
      </c>
      <c r="U4" s="13">
        <v>24</v>
      </c>
      <c r="V4">
        <v>-463.27288818359301</v>
      </c>
      <c r="W4">
        <v>530.54541015625</v>
      </c>
      <c r="Y4" s="13">
        <v>24</v>
      </c>
      <c r="Z4">
        <v>-203.74230957031199</v>
      </c>
      <c r="AA4">
        <v>335.52169799804602</v>
      </c>
      <c r="AC4" s="13">
        <v>24</v>
      </c>
      <c r="AD4">
        <v>-432.12890625</v>
      </c>
      <c r="AE4">
        <v>691.97882080078102</v>
      </c>
      <c r="AG4" s="13">
        <v>24</v>
      </c>
      <c r="AH4">
        <v>-397.94616699218699</v>
      </c>
      <c r="AI4">
        <v>596.97467041015602</v>
      </c>
      <c r="AK4" s="13">
        <v>24</v>
      </c>
      <c r="AL4">
        <v>-309.94079589843699</v>
      </c>
      <c r="AM4">
        <v>533.65069580078102</v>
      </c>
      <c r="AO4" s="13">
        <v>24</v>
      </c>
      <c r="AP4">
        <v>-359.83026123046801</v>
      </c>
      <c r="AQ4">
        <v>627.55352783203102</v>
      </c>
      <c r="AS4" s="13">
        <v>24</v>
      </c>
      <c r="AT4">
        <v>-492.20803833007801</v>
      </c>
      <c r="AU4">
        <v>733.92907714843705</v>
      </c>
      <c r="AW4" s="13">
        <v>24</v>
      </c>
      <c r="AX4">
        <v>-214.8193359375</v>
      </c>
      <c r="AY4">
        <v>433.03582763671801</v>
      </c>
      <c r="BB4" s="13">
        <v>24</v>
      </c>
      <c r="BC4">
        <v>-528.39318847656205</v>
      </c>
      <c r="BD4">
        <v>732.93048095703102</v>
      </c>
      <c r="BG4" s="13">
        <v>24</v>
      </c>
      <c r="BH4">
        <v>-275.60119628906199</v>
      </c>
      <c r="BI4">
        <v>486.64154052734301</v>
      </c>
      <c r="BK4" s="13">
        <v>24</v>
      </c>
      <c r="BL4">
        <v>-211.53239440917901</v>
      </c>
      <c r="BM4">
        <v>428.03356933593699</v>
      </c>
      <c r="BO4" s="13">
        <v>24</v>
      </c>
      <c r="BP4">
        <v>-505.96969604492102</v>
      </c>
      <c r="BQ4">
        <v>621.80657958984295</v>
      </c>
      <c r="BS4" s="13">
        <v>24</v>
      </c>
      <c r="BT4">
        <v>-478.12701416015602</v>
      </c>
      <c r="BU4">
        <v>658.01708984375</v>
      </c>
      <c r="BX4" s="13">
        <v>24</v>
      </c>
      <c r="BY4">
        <v>-422.430419921875</v>
      </c>
      <c r="BZ4">
        <v>578.9716796875</v>
      </c>
      <c r="CB4" s="13">
        <v>24</v>
      </c>
      <c r="CC4">
        <v>-330.340576171875</v>
      </c>
      <c r="CD4">
        <v>427.18222045898398</v>
      </c>
    </row>
    <row r="5" spans="1:83">
      <c r="A5" s="13">
        <v>28</v>
      </c>
      <c r="B5">
        <v>-276.15441894531199</v>
      </c>
      <c r="C5">
        <v>534.177490234375</v>
      </c>
      <c r="E5" s="13">
        <v>28</v>
      </c>
      <c r="F5">
        <v>-293.2490234375</v>
      </c>
      <c r="G5">
        <v>531.55950927734295</v>
      </c>
      <c r="I5" s="13">
        <v>28</v>
      </c>
      <c r="J5">
        <v>-212.85162353515599</v>
      </c>
      <c r="K5">
        <v>532.02166748046795</v>
      </c>
      <c r="M5" s="13">
        <v>28</v>
      </c>
      <c r="N5">
        <v>-66.145072937011705</v>
      </c>
      <c r="O5">
        <v>107.58536529541</v>
      </c>
      <c r="Q5" s="13">
        <v>28</v>
      </c>
      <c r="R5">
        <v>-198.55943298339801</v>
      </c>
      <c r="S5">
        <v>502.30480957031199</v>
      </c>
      <c r="U5" s="13">
        <v>28</v>
      </c>
      <c r="V5">
        <v>-438.336822509765</v>
      </c>
      <c r="W5">
        <v>540.32440185546795</v>
      </c>
      <c r="Y5" s="13">
        <v>28</v>
      </c>
      <c r="Z5">
        <v>-173.725326538085</v>
      </c>
      <c r="AA5">
        <v>329.80203247070301</v>
      </c>
      <c r="AC5" s="13">
        <v>28</v>
      </c>
      <c r="AD5">
        <v>-479.29275512695301</v>
      </c>
      <c r="AE5">
        <v>753.13262939453102</v>
      </c>
      <c r="AG5" s="13">
        <v>28</v>
      </c>
      <c r="AH5">
        <v>-498.32458496093699</v>
      </c>
      <c r="AI5">
        <v>671.16876220703102</v>
      </c>
      <c r="AK5" s="13">
        <v>28</v>
      </c>
      <c r="AL5">
        <v>-337.47622680664</v>
      </c>
      <c r="AM5">
        <v>580.67199707031205</v>
      </c>
      <c r="AO5" s="13">
        <v>28</v>
      </c>
      <c r="AP5">
        <v>-434.48312377929602</v>
      </c>
      <c r="AQ5">
        <v>729.03070068359295</v>
      </c>
      <c r="AS5" s="13">
        <v>28</v>
      </c>
      <c r="AT5">
        <v>-584.60467529296795</v>
      </c>
      <c r="AU5">
        <v>825.30432128906205</v>
      </c>
      <c r="AW5" s="13">
        <v>28</v>
      </c>
      <c r="AX5">
        <v>-252.69470214843699</v>
      </c>
      <c r="AY5">
        <v>503.19403076171801</v>
      </c>
      <c r="BB5" s="13">
        <v>28</v>
      </c>
      <c r="BC5">
        <v>-619.111328125</v>
      </c>
      <c r="BD5">
        <v>823.78570556640602</v>
      </c>
      <c r="BG5" s="13">
        <v>28</v>
      </c>
      <c r="BH5">
        <v>-338.909912109375</v>
      </c>
      <c r="BI5">
        <v>543.43084716796795</v>
      </c>
      <c r="BK5" s="13">
        <v>28</v>
      </c>
      <c r="BL5">
        <v>-237.94000244140599</v>
      </c>
      <c r="BM5">
        <v>465.02795410156199</v>
      </c>
      <c r="BO5" s="13">
        <v>28</v>
      </c>
      <c r="BP5">
        <v>-593.15606689453102</v>
      </c>
      <c r="BQ5">
        <v>706.0595703125</v>
      </c>
      <c r="BS5" s="13">
        <v>28</v>
      </c>
      <c r="BT5">
        <v>-566.77581787109295</v>
      </c>
      <c r="BU5">
        <v>764.766845703125</v>
      </c>
      <c r="BX5" s="13">
        <v>28</v>
      </c>
      <c r="BY5">
        <v>-580.04455566406205</v>
      </c>
      <c r="BZ5">
        <v>685.165771484375</v>
      </c>
      <c r="CB5" s="13">
        <v>28</v>
      </c>
      <c r="CC5">
        <v>-364.29138183593699</v>
      </c>
      <c r="CD5">
        <v>472.14950561523398</v>
      </c>
    </row>
    <row r="6" spans="1:83">
      <c r="A6" s="13">
        <v>32</v>
      </c>
      <c r="B6">
        <v>-350.43505859375</v>
      </c>
      <c r="C6">
        <v>624.938232421875</v>
      </c>
      <c r="E6" s="13">
        <v>32</v>
      </c>
      <c r="F6">
        <v>-354.651611328125</v>
      </c>
      <c r="G6">
        <v>594.88348388671795</v>
      </c>
      <c r="I6" s="13">
        <v>32</v>
      </c>
      <c r="J6">
        <v>-286.82708740234301</v>
      </c>
      <c r="K6">
        <v>600.36358642578102</v>
      </c>
      <c r="M6" s="13">
        <v>32</v>
      </c>
      <c r="N6">
        <v>-82.337135314941406</v>
      </c>
      <c r="O6">
        <v>123.309181213378</v>
      </c>
      <c r="Q6" s="13">
        <v>32</v>
      </c>
      <c r="R6">
        <v>-287.15267944335898</v>
      </c>
      <c r="S6">
        <v>588.52423095703102</v>
      </c>
      <c r="U6" s="13">
        <v>32</v>
      </c>
      <c r="V6">
        <v>-607.072265625</v>
      </c>
      <c r="W6">
        <v>633.309326171875</v>
      </c>
      <c r="Y6" s="13">
        <v>32</v>
      </c>
      <c r="Z6">
        <v>-500.81488037109301</v>
      </c>
      <c r="AA6">
        <v>558.90557861328102</v>
      </c>
      <c r="AC6" s="13">
        <v>32</v>
      </c>
      <c r="AD6">
        <v>-549.8876953125</v>
      </c>
      <c r="AE6">
        <v>808.33312988281205</v>
      </c>
      <c r="AG6" s="13">
        <v>32</v>
      </c>
      <c r="AH6">
        <v>-600.33264160156205</v>
      </c>
      <c r="AI6">
        <v>754.91766357421795</v>
      </c>
      <c r="AK6" s="13">
        <v>32</v>
      </c>
      <c r="AL6">
        <v>-412.58160400390602</v>
      </c>
      <c r="AM6">
        <v>662.51239013671795</v>
      </c>
      <c r="AO6" s="13">
        <v>32</v>
      </c>
      <c r="AP6">
        <v>-531.63177490234295</v>
      </c>
      <c r="AQ6">
        <v>821.19378662109295</v>
      </c>
      <c r="AS6" s="13">
        <v>32</v>
      </c>
      <c r="AT6">
        <v>-683.226318359375</v>
      </c>
      <c r="AU6">
        <v>953.56530761718705</v>
      </c>
      <c r="AW6" s="13">
        <v>32</v>
      </c>
      <c r="AX6">
        <v>-283.477783203125</v>
      </c>
      <c r="AY6">
        <v>560.07061767578102</v>
      </c>
      <c r="BB6" s="13">
        <v>32</v>
      </c>
      <c r="BC6">
        <v>-764.53381347656205</v>
      </c>
      <c r="BD6">
        <v>926.89147949218705</v>
      </c>
      <c r="BG6" s="13">
        <v>32</v>
      </c>
      <c r="BH6">
        <v>-392.66357421875</v>
      </c>
      <c r="BI6">
        <v>602.7802734375</v>
      </c>
      <c r="BK6" s="13">
        <v>32</v>
      </c>
      <c r="BL6">
        <v>-258.48388671875</v>
      </c>
      <c r="BM6">
        <v>509.75253295898398</v>
      </c>
      <c r="BO6" s="13">
        <v>32</v>
      </c>
      <c r="BP6">
        <v>-672.30615234375</v>
      </c>
      <c r="BQ6">
        <v>786.01019287109295</v>
      </c>
      <c r="BS6" s="13">
        <v>32</v>
      </c>
      <c r="BT6">
        <v>-680.25347900390602</v>
      </c>
      <c r="BU6">
        <v>853.59118652343705</v>
      </c>
      <c r="BX6" s="13">
        <v>32</v>
      </c>
      <c r="BY6">
        <v>-716.86096191406205</v>
      </c>
      <c r="BZ6">
        <v>811.270751953125</v>
      </c>
      <c r="CB6" s="13">
        <v>32</v>
      </c>
      <c r="CC6">
        <v>-404.06799316406199</v>
      </c>
      <c r="CD6">
        <v>540.306640625</v>
      </c>
    </row>
    <row r="7" spans="1:83">
      <c r="A7" s="13">
        <v>38</v>
      </c>
      <c r="E7" s="13">
        <v>38</v>
      </c>
      <c r="I7" s="13">
        <v>38</v>
      </c>
      <c r="J7">
        <v>-566.19854736328102</v>
      </c>
      <c r="K7">
        <v>765.20648193359295</v>
      </c>
      <c r="M7" s="13">
        <v>38</v>
      </c>
      <c r="Q7" s="13">
        <v>38</v>
      </c>
      <c r="U7" s="13">
        <v>38</v>
      </c>
      <c r="V7">
        <v>-666.82513427734295</v>
      </c>
      <c r="W7">
        <v>689.42419433593705</v>
      </c>
      <c r="Y7" s="13">
        <v>38</v>
      </c>
      <c r="AC7" s="13">
        <v>38</v>
      </c>
      <c r="AD7">
        <v>-911.47491455078102</v>
      </c>
      <c r="AE7">
        <v>1088.45788574218</v>
      </c>
      <c r="AG7" s="13">
        <v>38</v>
      </c>
      <c r="AH7">
        <v>-876.70593261718705</v>
      </c>
      <c r="AI7">
        <v>982.36566162109295</v>
      </c>
      <c r="AK7" s="13">
        <v>38</v>
      </c>
      <c r="AL7">
        <v>-700.980712890625</v>
      </c>
      <c r="AM7">
        <v>824.76177978515602</v>
      </c>
      <c r="AO7" s="13">
        <v>38</v>
      </c>
      <c r="AP7">
        <v>-664.98425292968705</v>
      </c>
      <c r="AQ7">
        <v>958.18035888671795</v>
      </c>
      <c r="AS7" s="13">
        <v>38</v>
      </c>
      <c r="AT7">
        <v>-913.85821533203102</v>
      </c>
      <c r="AU7">
        <v>1225.74169921875</v>
      </c>
      <c r="AW7" s="13">
        <v>38</v>
      </c>
      <c r="AX7">
        <v>-452.68249511718699</v>
      </c>
      <c r="AY7">
        <v>673.17907714843705</v>
      </c>
      <c r="BB7" s="13">
        <v>38</v>
      </c>
      <c r="BC7">
        <v>-999.512939453125</v>
      </c>
      <c r="BD7">
        <v>1069.06225585937</v>
      </c>
      <c r="BG7" s="13">
        <v>38</v>
      </c>
      <c r="BH7">
        <v>-534.79919433593705</v>
      </c>
      <c r="BI7">
        <v>721.035888671875</v>
      </c>
      <c r="BK7" s="13">
        <v>38</v>
      </c>
      <c r="BL7">
        <v>-382.53387451171801</v>
      </c>
      <c r="BM7">
        <v>632.24249267578102</v>
      </c>
      <c r="BO7" s="13">
        <v>38</v>
      </c>
      <c r="BP7">
        <v>-845.46600341796795</v>
      </c>
      <c r="BQ7">
        <v>929.821533203125</v>
      </c>
      <c r="BS7" s="13">
        <v>38</v>
      </c>
      <c r="BT7">
        <v>-809.10681152343705</v>
      </c>
      <c r="BU7">
        <v>942.321044921875</v>
      </c>
      <c r="BX7" s="13">
        <v>38</v>
      </c>
      <c r="BY7">
        <v>-945.02868652343705</v>
      </c>
      <c r="BZ7">
        <v>955.64019775390602</v>
      </c>
      <c r="CB7" s="13">
        <v>38</v>
      </c>
      <c r="CC7">
        <v>-530.33752441406205</v>
      </c>
      <c r="CD7">
        <v>643.34600830078102</v>
      </c>
    </row>
    <row r="11" spans="1:83">
      <c r="C11" s="4" t="s">
        <v>58</v>
      </c>
      <c r="D11">
        <v>1</v>
      </c>
      <c r="G11" s="4" t="s">
        <v>58</v>
      </c>
      <c r="H11">
        <v>2</v>
      </c>
      <c r="K11" s="4" t="s">
        <v>58</v>
      </c>
      <c r="L11">
        <v>3</v>
      </c>
      <c r="O11" s="4" t="s">
        <v>58</v>
      </c>
      <c r="P11">
        <v>4</v>
      </c>
      <c r="S11" s="4" t="s">
        <v>58</v>
      </c>
      <c r="T11">
        <v>5</v>
      </c>
      <c r="W11" s="4" t="s">
        <v>58</v>
      </c>
      <c r="X11">
        <v>6</v>
      </c>
      <c r="AA11" s="4" t="s">
        <v>58</v>
      </c>
      <c r="AB11">
        <v>7</v>
      </c>
      <c r="AE11" s="4" t="s">
        <v>58</v>
      </c>
      <c r="AF11">
        <v>8</v>
      </c>
      <c r="AI11" s="4" t="s">
        <v>58</v>
      </c>
      <c r="AJ11">
        <v>9</v>
      </c>
      <c r="AM11" s="4" t="s">
        <v>58</v>
      </c>
      <c r="AN11">
        <v>10</v>
      </c>
      <c r="AQ11" s="4" t="s">
        <v>58</v>
      </c>
      <c r="AR11">
        <v>11</v>
      </c>
      <c r="AU11" s="4" t="s">
        <v>58</v>
      </c>
      <c r="AV11">
        <v>12</v>
      </c>
      <c r="AY11" s="4" t="s">
        <v>58</v>
      </c>
      <c r="AZ11">
        <v>13</v>
      </c>
      <c r="BC11" s="4" t="s">
        <v>58</v>
      </c>
      <c r="BD11">
        <v>14</v>
      </c>
      <c r="BH11" s="4" t="s">
        <v>58</v>
      </c>
      <c r="BI11">
        <v>15</v>
      </c>
      <c r="BL11" s="4" t="s">
        <v>58</v>
      </c>
      <c r="BM11">
        <v>16</v>
      </c>
      <c r="BQ11" s="4" t="s">
        <v>58</v>
      </c>
      <c r="BR11">
        <v>17</v>
      </c>
      <c r="BU11" s="4" t="s">
        <v>58</v>
      </c>
      <c r="BV11">
        <v>18</v>
      </c>
      <c r="BZ11" s="4" t="s">
        <v>58</v>
      </c>
      <c r="CA11">
        <v>19</v>
      </c>
      <c r="CD11" s="4" t="s">
        <v>58</v>
      </c>
      <c r="CE11">
        <v>20</v>
      </c>
    </row>
    <row r="13" spans="1:83">
      <c r="B13" s="13" t="s">
        <v>57</v>
      </c>
      <c r="C13">
        <f t="shared" ref="C13:D16" si="0">B3/2.43</f>
        <v>-5.0147484359427201</v>
      </c>
      <c r="D13">
        <f t="shared" si="0"/>
        <v>3.4431696919256698</v>
      </c>
      <c r="F13" s="13" t="s">
        <v>57</v>
      </c>
      <c r="G13">
        <f t="shared" ref="G13:H16" si="1">F3/2.61</f>
        <v>-7.3949470373862498</v>
      </c>
      <c r="H13">
        <f t="shared" si="1"/>
        <v>3.8468518019636</v>
      </c>
      <c r="J13" s="13" t="s">
        <v>57</v>
      </c>
      <c r="K13">
        <f t="shared" ref="K13:L17" si="2">J3/2.69</f>
        <v>-1.8025665921349501</v>
      </c>
      <c r="L13">
        <f t="shared" si="2"/>
        <v>1.59313758509753</v>
      </c>
      <c r="N13" s="13" t="s">
        <v>57</v>
      </c>
      <c r="O13">
        <f t="shared" ref="O13:P16" si="3">N3/2.48</f>
        <v>-4.3326720114677002</v>
      </c>
      <c r="P13">
        <f t="shared" si="3"/>
        <v>5.9095578808937903</v>
      </c>
      <c r="R13" s="13" t="s">
        <v>57</v>
      </c>
      <c r="S13">
        <f t="shared" ref="S13:T16" si="4">R3/2.52</f>
        <v>-4.89756985316198</v>
      </c>
      <c r="T13">
        <f t="shared" si="4"/>
        <v>5.0776129677182098</v>
      </c>
      <c r="V13" s="13" t="s">
        <v>57</v>
      </c>
      <c r="W13">
        <f t="shared" ref="W13:X17" si="5">V3/2.54</f>
        <v>-4.3232181879478704</v>
      </c>
      <c r="X13">
        <f t="shared" si="5"/>
        <v>4.5297881749671296</v>
      </c>
      <c r="Z13" s="13" t="s">
        <v>57</v>
      </c>
      <c r="AA13">
        <f t="shared" ref="AA13:AB16" si="6">Z3/2.49</f>
        <v>-2.4135828975692801</v>
      </c>
      <c r="AB13">
        <f t="shared" si="6"/>
        <v>3.1243366409975799</v>
      </c>
      <c r="AD13" s="13" t="s">
        <v>57</v>
      </c>
      <c r="AE13">
        <f t="shared" ref="AE13:AF17" si="7">AD3/2.34</f>
        <v>-32.536009438017501</v>
      </c>
      <c r="AF13">
        <f t="shared" si="7"/>
        <v>45.608686789487997</v>
      </c>
      <c r="AH13" s="13" t="s">
        <v>57</v>
      </c>
      <c r="AI13">
        <f t="shared" ref="AI13:AJ17" si="8">AH3/2.53</f>
        <v>-3.6874401710721298</v>
      </c>
      <c r="AJ13">
        <f t="shared" si="8"/>
        <v>5.7965975976272697</v>
      </c>
      <c r="AL13" s="13" t="s">
        <v>57</v>
      </c>
      <c r="AM13">
        <f t="shared" ref="AM13:AN17" si="9">AL3/2.53</f>
        <v>-4.0472136184631999</v>
      </c>
      <c r="AN13">
        <f t="shared" si="9"/>
        <v>3.1725721396947599</v>
      </c>
      <c r="AP13" s="13" t="s">
        <v>57</v>
      </c>
      <c r="AQ13">
        <f t="shared" ref="AQ13:AR17" si="10">AP3/2.42</f>
        <v>-4.2311778738478898</v>
      </c>
      <c r="AR13">
        <f t="shared" si="10"/>
        <v>3.3167799642263298</v>
      </c>
      <c r="AT13" s="13" t="s">
        <v>57</v>
      </c>
      <c r="AU13">
        <f t="shared" ref="AU13:AV17" si="11">AT3/2.54</f>
        <v>-12.5481042336291</v>
      </c>
      <c r="AV13">
        <f t="shared" si="11"/>
        <v>17.8505514550396</v>
      </c>
      <c r="AX13" s="13" t="s">
        <v>57</v>
      </c>
      <c r="AY13">
        <f t="shared" ref="AY13:AZ17" si="12">AX3/2.42</f>
        <v>-4.2068859762396702</v>
      </c>
      <c r="AZ13">
        <f t="shared" si="12"/>
        <v>4.0744572631583704</v>
      </c>
      <c r="BB13" s="13" t="s">
        <v>57</v>
      </c>
      <c r="BC13">
        <f t="shared" ref="BC13:BD17" si="13">BC3/2.51</f>
        <v>-7.7143794511893597</v>
      </c>
      <c r="BD13">
        <f t="shared" si="13"/>
        <v>4.9907327173240201</v>
      </c>
      <c r="BG13" s="13" t="s">
        <v>57</v>
      </c>
      <c r="BK13" s="13" t="s">
        <v>57</v>
      </c>
      <c r="BP13" s="13" t="s">
        <v>57</v>
      </c>
      <c r="BT13" s="13" t="s">
        <v>57</v>
      </c>
      <c r="BU13">
        <f t="shared" ref="BU13:BV17" si="14">BT3/2.41</f>
        <v>-4.45179919484245</v>
      </c>
      <c r="BV13">
        <f t="shared" si="14"/>
        <v>3.9285125574135602</v>
      </c>
      <c r="BY13" s="13" t="s">
        <v>57</v>
      </c>
      <c r="BZ13">
        <f t="shared" ref="BZ13:CA17" si="15">BY3/2.39</f>
        <v>-4.5546527686977001</v>
      </c>
      <c r="CA13">
        <f t="shared" si="15"/>
        <v>2.8343902970956401</v>
      </c>
      <c r="CC13" s="13" t="s">
        <v>57</v>
      </c>
      <c r="CD13">
        <f t="shared" ref="CD13:CE17" si="16">CC3/2.49</f>
        <v>-6.5606664941014099</v>
      </c>
      <c r="CE13">
        <f t="shared" si="16"/>
        <v>5.3456352417727304</v>
      </c>
    </row>
    <row r="14" spans="1:83">
      <c r="B14" s="13">
        <v>24</v>
      </c>
      <c r="C14">
        <f t="shared" si="0"/>
        <v>-91.460289974761693</v>
      </c>
      <c r="D14">
        <f t="shared" si="0"/>
        <v>190.08898322964899</v>
      </c>
      <c r="F14" s="13">
        <v>24</v>
      </c>
      <c r="G14">
        <f t="shared" si="1"/>
        <v>-104.307164451628</v>
      </c>
      <c r="H14">
        <f t="shared" si="1"/>
        <v>190.47679681887499</v>
      </c>
      <c r="J14" s="13">
        <v>24</v>
      </c>
      <c r="K14">
        <f t="shared" si="2"/>
        <v>-98.162671624506004</v>
      </c>
      <c r="L14">
        <f t="shared" si="2"/>
        <v>202.826018492971</v>
      </c>
      <c r="N14" s="13">
        <v>24</v>
      </c>
      <c r="O14">
        <f t="shared" si="3"/>
        <v>-25.486641545449501</v>
      </c>
      <c r="P14">
        <f t="shared" si="3"/>
        <v>34.187246138049701</v>
      </c>
      <c r="R14" s="13">
        <v>24</v>
      </c>
      <c r="S14">
        <f t="shared" si="4"/>
        <v>-80.926780095175801</v>
      </c>
      <c r="T14">
        <f t="shared" si="4"/>
        <v>196.81444924975199</v>
      </c>
      <c r="V14" s="13">
        <v>24</v>
      </c>
      <c r="W14">
        <f t="shared" si="5"/>
        <v>-182.39090085968201</v>
      </c>
      <c r="X14">
        <f t="shared" si="5"/>
        <v>208.876145730807</v>
      </c>
      <c r="Z14" s="13">
        <v>24</v>
      </c>
      <c r="AA14">
        <f t="shared" si="6"/>
        <v>-81.824220710968703</v>
      </c>
      <c r="AB14">
        <f t="shared" si="6"/>
        <v>134.74766987873301</v>
      </c>
      <c r="AD14" s="13">
        <v>24</v>
      </c>
      <c r="AE14">
        <f t="shared" si="7"/>
        <v>-184.67047275640999</v>
      </c>
      <c r="AF14">
        <f t="shared" si="7"/>
        <v>295.71744478665897</v>
      </c>
      <c r="AH14" s="13">
        <v>24</v>
      </c>
      <c r="AI14">
        <f t="shared" si="8"/>
        <v>-157.290975095726</v>
      </c>
      <c r="AJ14">
        <f t="shared" si="8"/>
        <v>235.95836775104999</v>
      </c>
      <c r="AL14" s="13">
        <v>24</v>
      </c>
      <c r="AM14">
        <f t="shared" si="9"/>
        <v>-122.506243438117</v>
      </c>
      <c r="AN14">
        <f t="shared" si="9"/>
        <v>210.929128775012</v>
      </c>
      <c r="AP14" s="13">
        <v>24</v>
      </c>
      <c r="AQ14">
        <f t="shared" si="10"/>
        <v>-148.69019059110201</v>
      </c>
      <c r="AR14">
        <f t="shared" si="10"/>
        <v>259.31963960001298</v>
      </c>
      <c r="AT14" s="13">
        <v>24</v>
      </c>
      <c r="AU14">
        <f t="shared" si="11"/>
        <v>-193.78269225593601</v>
      </c>
      <c r="AV14">
        <f t="shared" si="11"/>
        <v>288.94845557025099</v>
      </c>
      <c r="AX14" s="13">
        <v>24</v>
      </c>
      <c r="AY14">
        <f t="shared" si="12"/>
        <v>-88.768320635330596</v>
      </c>
      <c r="AZ14">
        <f t="shared" si="12"/>
        <v>178.940424643272</v>
      </c>
      <c r="BB14" s="13">
        <v>24</v>
      </c>
      <c r="BC14">
        <f t="shared" si="13"/>
        <v>-210.51521453249501</v>
      </c>
      <c r="BD14">
        <f t="shared" si="13"/>
        <v>292.00417568009198</v>
      </c>
      <c r="BG14" s="13">
        <v>24</v>
      </c>
      <c r="BH14">
        <f t="shared" ref="BH14:BI17" si="17">BH4/2.37</f>
        <v>-116.28742459454099</v>
      </c>
      <c r="BI14">
        <f t="shared" si="17"/>
        <v>205.33398334487001</v>
      </c>
      <c r="BK14" s="13">
        <v>24</v>
      </c>
      <c r="BL14">
        <f t="shared" ref="BL14:BM17" si="18">BL4/2.34</f>
        <v>-90.398459149221793</v>
      </c>
      <c r="BM14">
        <f t="shared" si="18"/>
        <v>182.920328776041</v>
      </c>
      <c r="BP14" s="13">
        <v>24</v>
      </c>
      <c r="BQ14">
        <f t="shared" ref="BQ14:BR17" si="19">BP4/2.41</f>
        <v>-209.94593196884699</v>
      </c>
      <c r="BR14">
        <f t="shared" si="19"/>
        <v>258.01102887545397</v>
      </c>
      <c r="BT14" s="13">
        <v>24</v>
      </c>
      <c r="BU14">
        <f t="shared" si="14"/>
        <v>-198.39295193367499</v>
      </c>
      <c r="BV14">
        <f t="shared" si="14"/>
        <v>273.036136864627</v>
      </c>
      <c r="BY14" s="13">
        <v>24</v>
      </c>
      <c r="BZ14">
        <f t="shared" si="15"/>
        <v>-176.74912967442501</v>
      </c>
      <c r="CA14">
        <f t="shared" si="15"/>
        <v>242.24756472280299</v>
      </c>
      <c r="CC14" s="13">
        <v>24</v>
      </c>
      <c r="CD14">
        <f t="shared" si="16"/>
        <v>-132.66689806099399</v>
      </c>
      <c r="CE14">
        <f t="shared" si="16"/>
        <v>171.55912468232299</v>
      </c>
    </row>
    <row r="15" spans="1:83">
      <c r="B15" s="13">
        <v>28</v>
      </c>
      <c r="C15">
        <f t="shared" si="0"/>
        <v>-113.643793804655</v>
      </c>
      <c r="D15">
        <f t="shared" si="0"/>
        <v>219.826127668467</v>
      </c>
      <c r="F15" s="13">
        <v>28</v>
      </c>
      <c r="G15">
        <f t="shared" si="1"/>
        <v>-112.35594767720301</v>
      </c>
      <c r="H15">
        <f t="shared" si="1"/>
        <v>203.66264723269799</v>
      </c>
      <c r="J15" s="13">
        <v>28</v>
      </c>
      <c r="K15">
        <f t="shared" si="2"/>
        <v>-79.1269975967123</v>
      </c>
      <c r="L15">
        <f t="shared" si="2"/>
        <v>197.77757155407701</v>
      </c>
      <c r="N15" s="13">
        <v>28</v>
      </c>
      <c r="O15">
        <f t="shared" si="3"/>
        <v>-26.6714003778273</v>
      </c>
      <c r="P15">
        <f t="shared" si="3"/>
        <v>43.381195683633102</v>
      </c>
      <c r="R15" s="13">
        <v>28</v>
      </c>
      <c r="S15">
        <f t="shared" si="4"/>
        <v>-78.793425787062702</v>
      </c>
      <c r="T15">
        <f t="shared" si="4"/>
        <v>199.32730538504401</v>
      </c>
      <c r="V15" s="13">
        <v>28</v>
      </c>
      <c r="W15">
        <f t="shared" si="5"/>
        <v>-172.57355216919899</v>
      </c>
      <c r="X15">
        <f t="shared" si="5"/>
        <v>212.726142462783</v>
      </c>
      <c r="Z15" s="13">
        <v>28</v>
      </c>
      <c r="AA15">
        <f t="shared" si="6"/>
        <v>-69.769207445014004</v>
      </c>
      <c r="AB15">
        <f t="shared" si="6"/>
        <v>132.45061545008201</v>
      </c>
      <c r="AD15" s="13">
        <v>28</v>
      </c>
      <c r="AE15">
        <f t="shared" si="7"/>
        <v>-204.82596372946699</v>
      </c>
      <c r="AF15">
        <f t="shared" si="7"/>
        <v>321.85155102330401</v>
      </c>
      <c r="AH15" s="13">
        <v>28</v>
      </c>
      <c r="AI15">
        <f t="shared" si="8"/>
        <v>-196.96623911499501</v>
      </c>
      <c r="AJ15">
        <f t="shared" si="8"/>
        <v>265.28409573400398</v>
      </c>
      <c r="AL15" s="13">
        <v>28</v>
      </c>
      <c r="AM15">
        <f t="shared" si="9"/>
        <v>-133.389812967051</v>
      </c>
      <c r="AN15">
        <f t="shared" si="9"/>
        <v>229.514623347949</v>
      </c>
      <c r="AP15" s="13">
        <v>28</v>
      </c>
      <c r="AQ15">
        <f t="shared" si="10"/>
        <v>-179.538480900536</v>
      </c>
      <c r="AR15">
        <f t="shared" si="10"/>
        <v>301.25235565437703</v>
      </c>
      <c r="AT15" s="13">
        <v>28</v>
      </c>
      <c r="AU15">
        <f t="shared" si="11"/>
        <v>-230.15932098148301</v>
      </c>
      <c r="AV15">
        <f t="shared" si="11"/>
        <v>324.922961137426</v>
      </c>
      <c r="AX15" s="13">
        <v>28</v>
      </c>
      <c r="AY15">
        <f t="shared" si="12"/>
        <v>-104.419298408445</v>
      </c>
      <c r="AZ15">
        <f t="shared" si="12"/>
        <v>207.931417670131</v>
      </c>
      <c r="BB15" s="13">
        <v>28</v>
      </c>
      <c r="BC15">
        <f t="shared" si="13"/>
        <v>-246.65789965139399</v>
      </c>
      <c r="BD15">
        <f t="shared" si="13"/>
        <v>328.20147632127703</v>
      </c>
      <c r="BG15" s="13">
        <v>28</v>
      </c>
      <c r="BH15">
        <f t="shared" si="17"/>
        <v>-142.99996291534799</v>
      </c>
      <c r="BI15">
        <f t="shared" si="17"/>
        <v>229.29571610462801</v>
      </c>
      <c r="BK15" s="13">
        <v>28</v>
      </c>
      <c r="BL15">
        <f t="shared" si="18"/>
        <v>-101.68376172709699</v>
      </c>
      <c r="BM15">
        <f t="shared" si="18"/>
        <v>198.72989491519701</v>
      </c>
      <c r="BP15" s="13">
        <v>28</v>
      </c>
      <c r="BQ15">
        <f t="shared" si="19"/>
        <v>-246.12284933383</v>
      </c>
      <c r="BR15">
        <f t="shared" si="19"/>
        <v>292.97077606327798</v>
      </c>
      <c r="BT15" s="13">
        <v>28</v>
      </c>
      <c r="BU15">
        <f t="shared" si="14"/>
        <v>-235.17668791331701</v>
      </c>
      <c r="BV15">
        <f t="shared" si="14"/>
        <v>317.33064137059102</v>
      </c>
      <c r="BY15" s="13">
        <v>28</v>
      </c>
      <c r="BZ15">
        <f t="shared" si="15"/>
        <v>-242.69646680504701</v>
      </c>
      <c r="CA15">
        <f t="shared" si="15"/>
        <v>286.680239114801</v>
      </c>
      <c r="CC15" s="13">
        <v>28</v>
      </c>
      <c r="CD15">
        <f t="shared" si="16"/>
        <v>-146.301759773469</v>
      </c>
      <c r="CE15">
        <f t="shared" si="16"/>
        <v>189.618275347484</v>
      </c>
    </row>
    <row r="16" spans="1:83">
      <c r="B16" s="13">
        <v>32</v>
      </c>
      <c r="C16">
        <f t="shared" si="0"/>
        <v>-144.211958269033</v>
      </c>
      <c r="D16">
        <f t="shared" si="0"/>
        <v>257.17622733410502</v>
      </c>
      <c r="F16" s="13">
        <v>32</v>
      </c>
      <c r="G16">
        <f t="shared" si="1"/>
        <v>-135.88184342073799</v>
      </c>
      <c r="H16">
        <f t="shared" si="1"/>
        <v>227.92470647000701</v>
      </c>
      <c r="J16" s="13">
        <v>32</v>
      </c>
      <c r="K16">
        <f t="shared" si="2"/>
        <v>-106.627170038046</v>
      </c>
      <c r="L16">
        <f t="shared" si="2"/>
        <v>223.18348937761399</v>
      </c>
      <c r="N16" s="13">
        <v>32</v>
      </c>
      <c r="O16">
        <f t="shared" si="3"/>
        <v>-33.200457788282797</v>
      </c>
      <c r="P16">
        <f t="shared" si="3"/>
        <v>49.721444037652397</v>
      </c>
      <c r="R16" s="13">
        <v>32</v>
      </c>
      <c r="S16">
        <f t="shared" si="4"/>
        <v>-113.949475969587</v>
      </c>
      <c r="T16">
        <f t="shared" si="4"/>
        <v>233.54136149088501</v>
      </c>
      <c r="V16" s="13">
        <v>32</v>
      </c>
      <c r="W16">
        <f t="shared" si="5"/>
        <v>-239.00482898621999</v>
      </c>
      <c r="X16">
        <f t="shared" si="5"/>
        <v>249.33438038262801</v>
      </c>
      <c r="Z16" s="13">
        <v>32</v>
      </c>
      <c r="AA16">
        <f t="shared" si="6"/>
        <v>-201.13047404461599</v>
      </c>
      <c r="AB16">
        <f t="shared" si="6"/>
        <v>224.460071732241</v>
      </c>
      <c r="AD16" s="13">
        <v>32</v>
      </c>
      <c r="AE16">
        <f t="shared" si="7"/>
        <v>-234.994741586538</v>
      </c>
      <c r="AF16">
        <f t="shared" si="7"/>
        <v>345.44150849692801</v>
      </c>
      <c r="AH16" s="13">
        <v>32</v>
      </c>
      <c r="AI16">
        <f t="shared" si="8"/>
        <v>-237.285629091527</v>
      </c>
      <c r="AJ16">
        <f t="shared" si="8"/>
        <v>298.386428290205</v>
      </c>
      <c r="AL16" s="13">
        <v>32</v>
      </c>
      <c r="AM16">
        <f t="shared" si="9"/>
        <v>-163.07573280786801</v>
      </c>
      <c r="AN16">
        <f t="shared" si="9"/>
        <v>261.862604797122</v>
      </c>
      <c r="AP16" s="13">
        <v>32</v>
      </c>
      <c r="AQ16">
        <f t="shared" si="10"/>
        <v>-219.68255161253799</v>
      </c>
      <c r="AR16">
        <f t="shared" si="10"/>
        <v>339.33627546326198</v>
      </c>
      <c r="AT16" s="13">
        <v>32</v>
      </c>
      <c r="AU16">
        <f t="shared" si="11"/>
        <v>-268.98673951156502</v>
      </c>
      <c r="AV16">
        <f t="shared" si="11"/>
        <v>375.41941244771101</v>
      </c>
      <c r="AX16" s="13">
        <v>32</v>
      </c>
      <c r="AY16">
        <f t="shared" si="12"/>
        <v>-117.139579836002</v>
      </c>
      <c r="AZ16">
        <f t="shared" si="12"/>
        <v>231.434139535447</v>
      </c>
      <c r="BB16" s="13">
        <v>32</v>
      </c>
      <c r="BC16">
        <f t="shared" si="13"/>
        <v>-304.59514481137899</v>
      </c>
      <c r="BD16">
        <f t="shared" si="13"/>
        <v>369.27947390127002</v>
      </c>
      <c r="BG16" s="13">
        <v>32</v>
      </c>
      <c r="BH16">
        <f t="shared" si="17"/>
        <v>-165.68083300369199</v>
      </c>
      <c r="BI16">
        <f t="shared" si="17"/>
        <v>254.33766811708901</v>
      </c>
      <c r="BK16" s="13">
        <v>32</v>
      </c>
      <c r="BL16">
        <f t="shared" si="18"/>
        <v>-110.463199452457</v>
      </c>
      <c r="BM16">
        <f t="shared" si="18"/>
        <v>217.842962802985</v>
      </c>
      <c r="BP16" s="13">
        <v>32</v>
      </c>
      <c r="BQ16">
        <f t="shared" si="19"/>
        <v>-278.96520844139002</v>
      </c>
      <c r="BR16">
        <f t="shared" si="19"/>
        <v>326.14530824526702</v>
      </c>
      <c r="BT16" s="13">
        <v>32</v>
      </c>
      <c r="BU16">
        <f t="shared" si="14"/>
        <v>-282.262854358467</v>
      </c>
      <c r="BV16">
        <f t="shared" si="14"/>
        <v>354.187214325078</v>
      </c>
      <c r="BY16" s="13">
        <v>32</v>
      </c>
      <c r="BZ16">
        <f t="shared" si="15"/>
        <v>-299.94182506864502</v>
      </c>
      <c r="CA16">
        <f t="shared" si="15"/>
        <v>339.44382926908997</v>
      </c>
      <c r="CC16" s="13">
        <v>32</v>
      </c>
      <c r="CD16">
        <f t="shared" si="16"/>
        <v>-162.27630247552699</v>
      </c>
      <c r="CE16">
        <f t="shared" si="16"/>
        <v>216.9906187249</v>
      </c>
    </row>
    <row r="17" spans="2:83">
      <c r="B17" s="13">
        <v>38</v>
      </c>
      <c r="F17" s="13">
        <v>38</v>
      </c>
      <c r="J17" s="13">
        <v>38</v>
      </c>
      <c r="K17">
        <f t="shared" si="2"/>
        <v>-210.48273136181501</v>
      </c>
      <c r="L17">
        <f t="shared" si="2"/>
        <v>284.46337618349202</v>
      </c>
      <c r="N17" s="13">
        <v>38</v>
      </c>
      <c r="R17" s="13">
        <v>38</v>
      </c>
      <c r="V17" s="13">
        <v>38</v>
      </c>
      <c r="W17">
        <f t="shared" si="5"/>
        <v>-262.52958042415099</v>
      </c>
      <c r="X17">
        <f t="shared" si="5"/>
        <v>271.42684816375498</v>
      </c>
      <c r="Z17" s="13">
        <v>38</v>
      </c>
      <c r="AD17" s="13">
        <v>38</v>
      </c>
      <c r="AE17">
        <f t="shared" si="7"/>
        <v>-389.51919425247098</v>
      </c>
      <c r="AF17">
        <f t="shared" si="7"/>
        <v>465.15294262486299</v>
      </c>
      <c r="AH17" s="13">
        <v>38</v>
      </c>
      <c r="AI17">
        <f t="shared" si="8"/>
        <v>-346.524084038414</v>
      </c>
      <c r="AJ17">
        <f t="shared" si="8"/>
        <v>388.28682277513599</v>
      </c>
      <c r="AL17" s="13">
        <v>38</v>
      </c>
      <c r="AM17">
        <f t="shared" si="9"/>
        <v>-277.06747545083999</v>
      </c>
      <c r="AN17">
        <f t="shared" si="9"/>
        <v>325.99279833405399</v>
      </c>
      <c r="AP17" s="13">
        <v>38</v>
      </c>
      <c r="AQ17">
        <f t="shared" si="10"/>
        <v>-274.78688137590399</v>
      </c>
      <c r="AR17">
        <f t="shared" si="10"/>
        <v>395.94229706062703</v>
      </c>
      <c r="AT17" s="13">
        <v>38</v>
      </c>
      <c r="AU17">
        <f t="shared" si="11"/>
        <v>-359.78669894961803</v>
      </c>
      <c r="AV17">
        <f t="shared" si="11"/>
        <v>482.57547213336602</v>
      </c>
      <c r="AX17" s="13">
        <v>38</v>
      </c>
      <c r="AY17">
        <f t="shared" si="12"/>
        <v>-187.05888227982899</v>
      </c>
      <c r="AZ17">
        <f t="shared" si="12"/>
        <v>278.17317237538703</v>
      </c>
      <c r="BB17" s="13">
        <v>38</v>
      </c>
      <c r="BC17">
        <f t="shared" si="13"/>
        <v>-398.21232647534902</v>
      </c>
      <c r="BD17">
        <f t="shared" si="13"/>
        <v>425.92121747385301</v>
      </c>
      <c r="BG17" s="13">
        <v>38</v>
      </c>
      <c r="BH17">
        <f t="shared" si="17"/>
        <v>-225.65366849617601</v>
      </c>
      <c r="BI17">
        <f t="shared" si="17"/>
        <v>304.23455218222603</v>
      </c>
      <c r="BK17" s="13">
        <v>38</v>
      </c>
      <c r="BL17">
        <f t="shared" si="18"/>
        <v>-163.47601474859701</v>
      </c>
      <c r="BM17">
        <f t="shared" si="18"/>
        <v>270.18909943409398</v>
      </c>
      <c r="BP17" s="13">
        <v>38</v>
      </c>
      <c r="BQ17">
        <f t="shared" si="19"/>
        <v>-350.81576905309902</v>
      </c>
      <c r="BR17">
        <f t="shared" si="19"/>
        <v>385.81806356976102</v>
      </c>
      <c r="BT17" s="13">
        <v>38</v>
      </c>
      <c r="BU17">
        <f t="shared" si="14"/>
        <v>-335.72896743711101</v>
      </c>
      <c r="BV17">
        <f t="shared" si="14"/>
        <v>391.00458295513499</v>
      </c>
      <c r="BY17" s="13">
        <v>38</v>
      </c>
      <c r="BZ17">
        <f t="shared" si="15"/>
        <v>-395.40949226921998</v>
      </c>
      <c r="CA17">
        <f t="shared" si="15"/>
        <v>399.849455127157</v>
      </c>
      <c r="CC17" s="13">
        <v>38</v>
      </c>
      <c r="CD17">
        <f t="shared" si="16"/>
        <v>-212.98695759600901</v>
      </c>
      <c r="CE17">
        <f t="shared" si="16"/>
        <v>258.37189088384798</v>
      </c>
    </row>
    <row r="22" spans="2:83" ht="18.3">
      <c r="E22" s="11" t="s">
        <v>59</v>
      </c>
    </row>
    <row r="24" spans="2:83">
      <c r="C24" s="1" t="s">
        <v>6</v>
      </c>
      <c r="D24" s="1" t="s">
        <v>7</v>
      </c>
      <c r="E24" s="1" t="s">
        <v>8</v>
      </c>
      <c r="H24" s="1" t="s">
        <v>15</v>
      </c>
      <c r="I24" s="1" t="s">
        <v>16</v>
      </c>
      <c r="J24" s="1" t="s">
        <v>17</v>
      </c>
      <c r="M24" s="1" t="s">
        <v>21</v>
      </c>
      <c r="N24" s="1" t="s">
        <v>22</v>
      </c>
      <c r="O24" s="1" t="s">
        <v>23</v>
      </c>
      <c r="Q24" s="1" t="s">
        <v>24</v>
      </c>
      <c r="R24" s="1" t="s">
        <v>25</v>
      </c>
      <c r="S24" s="1" t="s">
        <v>26</v>
      </c>
      <c r="U24" s="1" t="s">
        <v>27</v>
      </c>
      <c r="V24" s="1" t="s">
        <v>25</v>
      </c>
      <c r="W24" s="1" t="s">
        <v>28</v>
      </c>
      <c r="Y24" s="1" t="s">
        <v>29</v>
      </c>
      <c r="Z24" s="1" t="s">
        <v>30</v>
      </c>
      <c r="AA24" s="1" t="s">
        <v>31</v>
      </c>
      <c r="AC24" s="1" t="s">
        <v>32</v>
      </c>
      <c r="AD24" s="1" t="s">
        <v>33</v>
      </c>
      <c r="AE24" s="1" t="s">
        <v>34</v>
      </c>
      <c r="AG24" s="1" t="s">
        <v>35</v>
      </c>
      <c r="AH24" s="1" t="s">
        <v>30</v>
      </c>
      <c r="AI24" s="1" t="s">
        <v>36</v>
      </c>
      <c r="AL24" s="1" t="s">
        <v>37</v>
      </c>
      <c r="AM24" s="1" t="s">
        <v>38</v>
      </c>
      <c r="AN24" s="1" t="s">
        <v>39</v>
      </c>
      <c r="AQ24" s="1" t="s">
        <v>40</v>
      </c>
      <c r="AR24" s="1" t="s">
        <v>41</v>
      </c>
      <c r="AS24" s="1" t="s">
        <v>42</v>
      </c>
      <c r="AU24" s="1" t="s">
        <v>43</v>
      </c>
      <c r="AV24" s="1" t="s">
        <v>44</v>
      </c>
      <c r="AW24" s="1" t="s">
        <v>45</v>
      </c>
      <c r="AY24" s="1" t="s">
        <v>46</v>
      </c>
      <c r="AZ24" s="1" t="s">
        <v>47</v>
      </c>
      <c r="BA24" s="1" t="s">
        <v>48</v>
      </c>
      <c r="BC24" s="1" t="s">
        <v>49</v>
      </c>
      <c r="BD24" s="1" t="s">
        <v>47</v>
      </c>
      <c r="BE24" s="1" t="s">
        <v>50</v>
      </c>
      <c r="BH24" s="1" t="s">
        <v>51</v>
      </c>
      <c r="BI24" s="1" t="s">
        <v>52</v>
      </c>
      <c r="BJ24" s="1" t="s">
        <v>53</v>
      </c>
      <c r="BL24" s="1" t="s">
        <v>54</v>
      </c>
      <c r="BM24" s="1" t="s">
        <v>55</v>
      </c>
      <c r="BN24" s="1" t="s">
        <v>56</v>
      </c>
    </row>
    <row r="26" spans="2:83">
      <c r="B26" s="13"/>
      <c r="G26" s="13"/>
      <c r="L26" s="13"/>
      <c r="P26" s="13"/>
      <c r="T26" s="13"/>
      <c r="X26" s="13"/>
      <c r="AB26" s="13"/>
      <c r="AC26" s="18"/>
      <c r="AD26" s="18"/>
      <c r="AF26" s="13"/>
      <c r="AK26" s="13"/>
      <c r="AP26" s="13" t="s">
        <v>57</v>
      </c>
      <c r="AT26" s="13" t="s">
        <v>57</v>
      </c>
      <c r="AX26" s="13" t="s">
        <v>57</v>
      </c>
      <c r="BB26" s="13"/>
      <c r="BG26" s="13"/>
      <c r="BK26" s="13"/>
    </row>
    <row r="27" spans="2:83">
      <c r="B27" s="13">
        <v>24</v>
      </c>
      <c r="C27">
        <v>-264.05758666992102</v>
      </c>
      <c r="D27">
        <v>545.60198974609295</v>
      </c>
      <c r="G27" s="13">
        <v>24</v>
      </c>
      <c r="H27">
        <v>-463.27288818359301</v>
      </c>
      <c r="I27">
        <v>530.54541015625</v>
      </c>
      <c r="L27" s="13">
        <v>24</v>
      </c>
      <c r="M27">
        <v>-432.12890625</v>
      </c>
      <c r="N27">
        <v>691.97882080078102</v>
      </c>
      <c r="P27" s="13">
        <v>24</v>
      </c>
      <c r="Q27">
        <v>-397.94616699218699</v>
      </c>
      <c r="R27">
        <v>596.97467041015602</v>
      </c>
      <c r="T27" s="13">
        <v>24</v>
      </c>
      <c r="U27">
        <v>-309.94079589843699</v>
      </c>
      <c r="V27">
        <v>533.65069580078102</v>
      </c>
      <c r="X27" s="13">
        <v>24</v>
      </c>
      <c r="Y27">
        <v>-359.83026123046801</v>
      </c>
      <c r="Z27">
        <v>627.55352783203102</v>
      </c>
      <c r="AB27" s="13">
        <v>24</v>
      </c>
      <c r="AC27">
        <v>-492.20803833007801</v>
      </c>
      <c r="AD27">
        <v>733.92907714843705</v>
      </c>
      <c r="AF27" s="13">
        <v>24</v>
      </c>
      <c r="AG27">
        <v>-214.8193359375</v>
      </c>
      <c r="AH27">
        <v>433.03582763671801</v>
      </c>
      <c r="AK27" s="13">
        <v>24</v>
      </c>
      <c r="AL27">
        <v>-528.39318847656205</v>
      </c>
      <c r="AM27">
        <v>732.93048095703102</v>
      </c>
      <c r="AP27" s="13">
        <v>24</v>
      </c>
      <c r="AQ27">
        <v>-275.60119628906199</v>
      </c>
      <c r="AR27">
        <v>486.64154052734301</v>
      </c>
      <c r="AT27" s="13">
        <v>24</v>
      </c>
      <c r="AU27">
        <v>-211.53239440917901</v>
      </c>
      <c r="AV27">
        <v>428.03356933593699</v>
      </c>
      <c r="AX27" s="13">
        <v>24</v>
      </c>
      <c r="AY27">
        <v>-505.96969604492102</v>
      </c>
      <c r="AZ27">
        <v>621.80657958984295</v>
      </c>
      <c r="BB27" s="13">
        <v>24</v>
      </c>
      <c r="BC27">
        <v>-478.12701416015602</v>
      </c>
      <c r="BD27">
        <v>658.01708984375</v>
      </c>
      <c r="BG27" s="13">
        <v>24</v>
      </c>
      <c r="BH27">
        <v>-422.430419921875</v>
      </c>
      <c r="BI27">
        <v>578.9716796875</v>
      </c>
      <c r="BK27" s="13">
        <v>24</v>
      </c>
      <c r="BL27">
        <v>-330.340576171875</v>
      </c>
      <c r="BM27">
        <v>427.18222045898398</v>
      </c>
    </row>
    <row r="28" spans="2:83">
      <c r="B28" s="13">
        <v>38</v>
      </c>
      <c r="C28">
        <v>-566.19854736328102</v>
      </c>
      <c r="D28">
        <v>765.20648193359295</v>
      </c>
      <c r="G28" s="13">
        <v>38</v>
      </c>
      <c r="H28">
        <v>-666.82513427734295</v>
      </c>
      <c r="I28">
        <v>689.42419433593705</v>
      </c>
      <c r="L28" s="13">
        <v>38</v>
      </c>
      <c r="M28">
        <v>-911.47491455078102</v>
      </c>
      <c r="N28">
        <v>1088.45788574218</v>
      </c>
      <c r="P28" s="13">
        <v>38</v>
      </c>
      <c r="Q28">
        <v>-876.70593261718705</v>
      </c>
      <c r="R28">
        <v>982.36566162109295</v>
      </c>
      <c r="T28" s="13">
        <v>38</v>
      </c>
      <c r="U28">
        <v>-700.980712890625</v>
      </c>
      <c r="V28">
        <v>824.76177978515602</v>
      </c>
      <c r="X28" s="13">
        <v>38</v>
      </c>
      <c r="Y28">
        <v>-664.98425292968705</v>
      </c>
      <c r="Z28">
        <v>958.18035888671795</v>
      </c>
      <c r="AB28" s="13">
        <v>38</v>
      </c>
      <c r="AC28">
        <v>-913.85821533203102</v>
      </c>
      <c r="AD28">
        <v>1225.74169921875</v>
      </c>
      <c r="AF28" s="13">
        <v>38</v>
      </c>
      <c r="AG28">
        <v>-452.68249511718699</v>
      </c>
      <c r="AH28">
        <v>673.17907714843705</v>
      </c>
      <c r="AK28" s="13">
        <v>38</v>
      </c>
      <c r="AL28">
        <v>-999.512939453125</v>
      </c>
      <c r="AM28">
        <v>1069.06225585937</v>
      </c>
      <c r="AP28" s="13">
        <v>38</v>
      </c>
      <c r="AQ28">
        <v>-534.79919433593705</v>
      </c>
      <c r="AR28">
        <v>721.035888671875</v>
      </c>
      <c r="AT28" s="13">
        <v>38</v>
      </c>
      <c r="AU28">
        <v>-382.53387451171801</v>
      </c>
      <c r="AV28">
        <v>632.24249267578102</v>
      </c>
      <c r="AX28" s="13">
        <v>38</v>
      </c>
      <c r="AY28">
        <v>-845.46600341796795</v>
      </c>
      <c r="AZ28">
        <v>929.821533203125</v>
      </c>
      <c r="BB28" s="13">
        <v>38</v>
      </c>
      <c r="BC28">
        <v>-809.10681152343705</v>
      </c>
      <c r="BD28">
        <v>942.321044921875</v>
      </c>
      <c r="BG28" s="13">
        <v>38</v>
      </c>
      <c r="BH28">
        <v>-945.02868652343705</v>
      </c>
      <c r="BI28">
        <v>955.64019775390602</v>
      </c>
      <c r="BK28" s="13">
        <v>38</v>
      </c>
      <c r="BL28">
        <v>-530.33752441406205</v>
      </c>
      <c r="BM28">
        <v>643.34600830078102</v>
      </c>
    </row>
    <row r="29" spans="2:83">
      <c r="B29" s="13"/>
      <c r="G29" s="13"/>
      <c r="L29" s="13"/>
      <c r="P29" s="13"/>
      <c r="T29" s="13"/>
      <c r="X29" s="13"/>
      <c r="AB29" s="13"/>
      <c r="AF29" s="13"/>
      <c r="AK29" s="13"/>
      <c r="AP29" s="13"/>
      <c r="AT29" s="13"/>
      <c r="AX29" s="13"/>
      <c r="BB29" s="13"/>
      <c r="BG29" s="13"/>
      <c r="BK29" s="13"/>
    </row>
    <row r="32" spans="2:83">
      <c r="E32">
        <v>-264.05758666992102</v>
      </c>
      <c r="F32">
        <v>-463.27288818359301</v>
      </c>
      <c r="G32">
        <v>-432.12890625</v>
      </c>
      <c r="H32">
        <v>-397.94616699218699</v>
      </c>
      <c r="I32">
        <v>-309.94079589843699</v>
      </c>
      <c r="J32">
        <v>-359.83026123046801</v>
      </c>
      <c r="K32">
        <v>-492.20803833007801</v>
      </c>
      <c r="L32">
        <v>-214.8193359375</v>
      </c>
      <c r="M32">
        <v>-528.39318847656205</v>
      </c>
      <c r="N32">
        <v>-275.60119628906199</v>
      </c>
      <c r="O32">
        <v>-211.53239440917901</v>
      </c>
      <c r="P32">
        <v>-505.96969604492102</v>
      </c>
      <c r="Q32">
        <v>-478.12701416015602</v>
      </c>
      <c r="R32">
        <v>-422.430419921875</v>
      </c>
      <c r="S32">
        <v>-330.340576171875</v>
      </c>
    </row>
    <row r="33" spans="5:19">
      <c r="E33">
        <v>-566.19854736328102</v>
      </c>
      <c r="F33">
        <v>-666.82513427734295</v>
      </c>
      <c r="G33">
        <v>-911.47491455078102</v>
      </c>
      <c r="H33">
        <v>-876.70593261718705</v>
      </c>
      <c r="I33">
        <v>-700.980712890625</v>
      </c>
      <c r="J33">
        <v>-664.98425292968705</v>
      </c>
      <c r="K33">
        <v>-913.85821533203102</v>
      </c>
      <c r="L33">
        <v>-452.68249511718699</v>
      </c>
      <c r="M33">
        <v>-999.512939453125</v>
      </c>
      <c r="N33">
        <v>-534.79919433593705</v>
      </c>
      <c r="O33">
        <v>-382.53387451171801</v>
      </c>
      <c r="P33">
        <v>-845.46600341796795</v>
      </c>
      <c r="Q33">
        <v>-809.10681152343705</v>
      </c>
      <c r="R33">
        <v>-945.02868652343705</v>
      </c>
      <c r="S33">
        <v>-530.33752441406205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2BCBA-0186-4F2D-88F6-5F7A76D1A653}">
  <dimension ref="A1:Q30"/>
  <sheetViews>
    <sheetView topLeftCell="A5" workbookViewId="0">
      <selection activeCell="K31" sqref="K31"/>
    </sheetView>
  </sheetViews>
  <sheetFormatPr defaultRowHeight="14.4"/>
  <sheetData>
    <row r="1" spans="1:17">
      <c r="B1" t="s">
        <v>200</v>
      </c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197</v>
      </c>
      <c r="M1" t="s">
        <v>198</v>
      </c>
      <c r="N1" t="s">
        <v>199</v>
      </c>
      <c r="O1" t="s">
        <v>190</v>
      </c>
      <c r="P1" t="s">
        <v>191</v>
      </c>
      <c r="Q1" t="s">
        <v>192</v>
      </c>
    </row>
    <row r="2" spans="1:17">
      <c r="A2">
        <v>-140</v>
      </c>
      <c r="B2" t="s">
        <v>194</v>
      </c>
      <c r="D2" t="s">
        <v>194</v>
      </c>
      <c r="E2" t="s">
        <v>194</v>
      </c>
      <c r="F2">
        <v>8.2400000000000008E-3</v>
      </c>
      <c r="G2">
        <v>1.077E-2</v>
      </c>
      <c r="H2">
        <v>1.7219999999999999E-2</v>
      </c>
      <c r="I2" s="21">
        <v>7.7964400000000002E-4</v>
      </c>
      <c r="J2">
        <v>2.7650000000000001E-2</v>
      </c>
      <c r="K2">
        <v>1.1900000000000001E-3</v>
      </c>
      <c r="L2" t="s">
        <v>194</v>
      </c>
      <c r="M2" t="s">
        <v>194</v>
      </c>
      <c r="N2" t="s">
        <v>194</v>
      </c>
      <c r="O2">
        <v>1.098E-2</v>
      </c>
      <c r="P2">
        <v>1.0240000000000001E-2</v>
      </c>
      <c r="Q2">
        <v>4.1799999999999997E-3</v>
      </c>
    </row>
    <row r="3" spans="1:17">
      <c r="A3">
        <v>-120</v>
      </c>
      <c r="B3" t="s">
        <v>194</v>
      </c>
      <c r="C3" t="s">
        <v>194</v>
      </c>
      <c r="D3" t="s">
        <v>194</v>
      </c>
      <c r="E3" t="s">
        <v>194</v>
      </c>
      <c r="F3">
        <v>7.3910000000000003E-2</v>
      </c>
      <c r="G3">
        <v>3.2550000000000003E-2</v>
      </c>
      <c r="H3">
        <v>-2.7179999999999999E-2</v>
      </c>
      <c r="I3">
        <v>9.1749999999999998E-2</v>
      </c>
      <c r="J3" s="21">
        <v>6.5813899999999997E-4</v>
      </c>
      <c r="K3">
        <v>1.9539999999999998E-2</v>
      </c>
      <c r="L3" t="s">
        <v>194</v>
      </c>
      <c r="M3" t="s">
        <v>194</v>
      </c>
      <c r="N3" t="s">
        <v>194</v>
      </c>
      <c r="O3">
        <v>3.1870000000000002E-2</v>
      </c>
      <c r="P3">
        <v>4.4650000000000002E-2</v>
      </c>
      <c r="Q3">
        <v>1.823E-2</v>
      </c>
    </row>
    <row r="4" spans="1:17">
      <c r="A4">
        <v>-100</v>
      </c>
      <c r="B4" t="s">
        <v>196</v>
      </c>
      <c r="C4">
        <v>2.2870000000000001E-2</v>
      </c>
      <c r="D4" s="21">
        <v>-3.29649E-4</v>
      </c>
      <c r="E4">
        <v>1.82E-3</v>
      </c>
      <c r="F4">
        <v>0.14404</v>
      </c>
      <c r="G4">
        <v>0.1143</v>
      </c>
      <c r="H4">
        <v>-7.7200000000000005E-2</v>
      </c>
      <c r="I4">
        <v>0.11661000000000001</v>
      </c>
      <c r="J4">
        <v>5.4919999999999997E-2</v>
      </c>
      <c r="K4">
        <v>0.16708999999999999</v>
      </c>
      <c r="L4" s="21">
        <v>3.7307699999999998E-4</v>
      </c>
      <c r="M4">
        <v>2.6700000000000001E-3</v>
      </c>
      <c r="N4">
        <v>3.7799999999999999E-3</v>
      </c>
      <c r="O4">
        <v>4.5909999999999999E-2</v>
      </c>
      <c r="P4">
        <v>7.3580000000000007E-2</v>
      </c>
      <c r="Q4">
        <v>2.1239999999999998E-2</v>
      </c>
    </row>
    <row r="5" spans="1:17">
      <c r="A5">
        <v>-80</v>
      </c>
      <c r="B5" t="s">
        <v>201</v>
      </c>
      <c r="C5">
        <v>6.028E-2</v>
      </c>
      <c r="D5">
        <v>-2.9199999999999999E-3</v>
      </c>
      <c r="E5">
        <v>2.4989999999999998E-2</v>
      </c>
      <c r="F5">
        <v>0.15490000000000001</v>
      </c>
      <c r="G5">
        <v>7.4090000000000003E-2</v>
      </c>
      <c r="H5">
        <v>2.819E-2</v>
      </c>
      <c r="I5">
        <v>0.18715000000000001</v>
      </c>
      <c r="J5">
        <v>0.11737</v>
      </c>
      <c r="K5">
        <v>0.34365000000000001</v>
      </c>
      <c r="L5">
        <v>2.743E-2</v>
      </c>
      <c r="M5">
        <v>1.839E-2</v>
      </c>
      <c r="N5">
        <v>-6.8390000000000006E-2</v>
      </c>
      <c r="O5">
        <v>8.0430000000000001E-2</v>
      </c>
      <c r="P5">
        <v>0.10854</v>
      </c>
      <c r="Q5">
        <v>3.1329999999999997E-2</v>
      </c>
    </row>
    <row r="6" spans="1:17">
      <c r="A6">
        <v>-60</v>
      </c>
      <c r="B6" t="s">
        <v>194</v>
      </c>
      <c r="C6">
        <v>0.15390000000000001</v>
      </c>
      <c r="D6">
        <v>6.0979999999999999E-2</v>
      </c>
      <c r="E6">
        <v>6.8349999999999994E-2</v>
      </c>
      <c r="F6">
        <v>0.31957999999999998</v>
      </c>
      <c r="G6">
        <v>0.19089</v>
      </c>
      <c r="H6">
        <v>9.2880000000000004E-2</v>
      </c>
      <c r="I6">
        <v>0.31641000000000002</v>
      </c>
      <c r="J6">
        <v>0.19148999999999999</v>
      </c>
      <c r="K6">
        <v>0.34794000000000003</v>
      </c>
      <c r="L6">
        <v>0.23784</v>
      </c>
      <c r="M6">
        <v>0.25380999999999998</v>
      </c>
      <c r="N6">
        <v>4.6600000000000001E-3</v>
      </c>
      <c r="O6">
        <v>0.18656</v>
      </c>
      <c r="P6">
        <v>0.11301</v>
      </c>
      <c r="Q6">
        <v>3.2620000000000003E-2</v>
      </c>
    </row>
    <row r="7" spans="1:17">
      <c r="A7">
        <v>-40</v>
      </c>
      <c r="C7">
        <v>0.32033</v>
      </c>
      <c r="D7">
        <v>0.18092</v>
      </c>
      <c r="E7">
        <v>0.19569</v>
      </c>
      <c r="F7">
        <v>0.35859000000000002</v>
      </c>
      <c r="G7">
        <v>0.30758000000000002</v>
      </c>
      <c r="H7">
        <v>0.22961999999999999</v>
      </c>
      <c r="I7">
        <v>0.36337999999999998</v>
      </c>
      <c r="J7">
        <v>0.21929999999999999</v>
      </c>
      <c r="K7">
        <v>0.51485999999999998</v>
      </c>
      <c r="L7">
        <v>0.44755</v>
      </c>
      <c r="M7">
        <v>0.26029999999999998</v>
      </c>
      <c r="N7">
        <v>0.28423999999999999</v>
      </c>
      <c r="O7">
        <v>0.30686000000000002</v>
      </c>
      <c r="P7">
        <v>0.10163999999999999</v>
      </c>
      <c r="Q7">
        <v>2.9340000000000001E-2</v>
      </c>
    </row>
    <row r="8" spans="1:17">
      <c r="A8">
        <v>-20</v>
      </c>
      <c r="C8">
        <v>0.56637000000000004</v>
      </c>
      <c r="D8">
        <v>0.38668000000000002</v>
      </c>
      <c r="E8">
        <v>0.33261000000000002</v>
      </c>
      <c r="F8">
        <v>0.51610999999999996</v>
      </c>
      <c r="G8">
        <v>0.39187</v>
      </c>
      <c r="H8">
        <v>0.41987999999999998</v>
      </c>
      <c r="I8">
        <v>0.46427000000000002</v>
      </c>
      <c r="J8">
        <v>0.46155000000000002</v>
      </c>
      <c r="K8">
        <v>0.61404999999999998</v>
      </c>
      <c r="L8">
        <v>0.61053000000000002</v>
      </c>
      <c r="M8">
        <v>0.31204999999999999</v>
      </c>
      <c r="N8">
        <v>0.42357</v>
      </c>
      <c r="O8">
        <v>0.45828999999999998</v>
      </c>
      <c r="P8">
        <v>0.10086000000000001</v>
      </c>
      <c r="Q8">
        <v>2.912E-2</v>
      </c>
    </row>
    <row r="9" spans="1:17">
      <c r="A9">
        <v>0</v>
      </c>
      <c r="C9">
        <v>0.67645</v>
      </c>
      <c r="D9">
        <v>0.58958999999999995</v>
      </c>
      <c r="E9">
        <v>0.47182000000000002</v>
      </c>
      <c r="F9">
        <v>0.58255000000000001</v>
      </c>
      <c r="G9">
        <v>0.53052999999999995</v>
      </c>
      <c r="H9">
        <v>0.55154000000000003</v>
      </c>
      <c r="I9">
        <v>0.66044999999999998</v>
      </c>
      <c r="J9">
        <v>0.56259999999999999</v>
      </c>
      <c r="K9">
        <v>0.72636000000000001</v>
      </c>
      <c r="L9">
        <v>0.73229</v>
      </c>
      <c r="M9">
        <v>0.48649999999999999</v>
      </c>
      <c r="N9">
        <v>0.60677000000000003</v>
      </c>
      <c r="O9">
        <v>0.59811999999999999</v>
      </c>
      <c r="P9">
        <v>8.5949999999999999E-2</v>
      </c>
      <c r="Q9">
        <v>2.4809999999999999E-2</v>
      </c>
    </row>
    <row r="10" spans="1:17">
      <c r="A10">
        <v>20</v>
      </c>
      <c r="C10">
        <v>0.79505999999999999</v>
      </c>
      <c r="D10">
        <v>0.73956</v>
      </c>
      <c r="E10">
        <v>0.69581000000000004</v>
      </c>
      <c r="F10">
        <v>0.67371999999999999</v>
      </c>
      <c r="G10">
        <v>0.70025000000000004</v>
      </c>
      <c r="H10">
        <v>0.76171999999999995</v>
      </c>
      <c r="I10">
        <v>0.74768000000000001</v>
      </c>
      <c r="J10">
        <v>0.67218</v>
      </c>
      <c r="K10">
        <v>0.81766000000000005</v>
      </c>
      <c r="L10">
        <v>0.84850999999999999</v>
      </c>
      <c r="M10">
        <v>0.57476000000000005</v>
      </c>
      <c r="N10">
        <v>0.66457999999999995</v>
      </c>
      <c r="O10">
        <v>0.72428999999999999</v>
      </c>
      <c r="P10">
        <v>7.6230000000000006E-2</v>
      </c>
      <c r="Q10">
        <v>2.2009999999999998E-2</v>
      </c>
    </row>
    <row r="11" spans="1:17">
      <c r="A11">
        <v>40</v>
      </c>
      <c r="C11">
        <v>0.92140999999999995</v>
      </c>
      <c r="D11">
        <v>0.84060000000000001</v>
      </c>
      <c r="E11">
        <v>0.83848999999999996</v>
      </c>
      <c r="F11">
        <v>0.83282999999999996</v>
      </c>
      <c r="G11">
        <v>0.76741000000000004</v>
      </c>
      <c r="H11">
        <v>0.77183999999999997</v>
      </c>
      <c r="I11">
        <v>0.85282999999999998</v>
      </c>
      <c r="J11">
        <v>0.79569000000000001</v>
      </c>
      <c r="K11">
        <v>0.83731</v>
      </c>
      <c r="L11">
        <v>0.91188999999999998</v>
      </c>
      <c r="M11">
        <v>0.63083</v>
      </c>
      <c r="N11">
        <v>0.83204</v>
      </c>
      <c r="O11">
        <v>0.81942999999999999</v>
      </c>
      <c r="P11">
        <v>7.5459999999999999E-2</v>
      </c>
      <c r="Q11">
        <v>2.1780000000000001E-2</v>
      </c>
    </row>
    <row r="12" spans="1:17">
      <c r="A12">
        <v>60</v>
      </c>
      <c r="C12">
        <v>0.94535999999999998</v>
      </c>
      <c r="D12">
        <v>0.91310000000000002</v>
      </c>
      <c r="E12">
        <v>0.91993999999999998</v>
      </c>
      <c r="F12">
        <v>0.89305999999999996</v>
      </c>
      <c r="G12">
        <v>0.78520999999999996</v>
      </c>
      <c r="H12">
        <v>0.94128000000000001</v>
      </c>
      <c r="I12">
        <v>0.91025</v>
      </c>
      <c r="J12">
        <v>0.8992</v>
      </c>
      <c r="K12">
        <v>0.93225999999999998</v>
      </c>
      <c r="L12">
        <v>1.0408299999999999</v>
      </c>
      <c r="M12">
        <v>0.72838000000000003</v>
      </c>
      <c r="N12">
        <v>0.88175000000000003</v>
      </c>
      <c r="O12">
        <v>0.89922000000000002</v>
      </c>
      <c r="P12">
        <v>7.8810000000000005E-2</v>
      </c>
      <c r="Q12">
        <v>2.2749999999999999E-2</v>
      </c>
    </row>
    <row r="13" spans="1:17">
      <c r="A13">
        <v>80</v>
      </c>
      <c r="C13">
        <v>0.98004000000000002</v>
      </c>
      <c r="D13">
        <v>0.94371000000000005</v>
      </c>
      <c r="E13">
        <v>0.98246</v>
      </c>
      <c r="F13">
        <v>0.97479000000000005</v>
      </c>
      <c r="G13">
        <v>0.86997999999999998</v>
      </c>
      <c r="H13">
        <v>1.08931</v>
      </c>
      <c r="I13">
        <v>0.96194000000000002</v>
      </c>
      <c r="J13">
        <v>0.98172999999999999</v>
      </c>
      <c r="K13">
        <v>0.98380999999999996</v>
      </c>
      <c r="L13">
        <v>1.0059</v>
      </c>
      <c r="M13">
        <v>0.78017999999999998</v>
      </c>
      <c r="N13">
        <v>0.99663999999999997</v>
      </c>
      <c r="O13">
        <v>0.96253999999999995</v>
      </c>
      <c r="P13">
        <v>7.5660000000000005E-2</v>
      </c>
      <c r="Q13">
        <v>2.1839999999999998E-2</v>
      </c>
    </row>
    <row r="14" spans="1:17">
      <c r="A14">
        <v>100</v>
      </c>
      <c r="C14">
        <v>1.0117</v>
      </c>
      <c r="D14">
        <v>0.99297000000000002</v>
      </c>
      <c r="E14">
        <v>1.0726</v>
      </c>
      <c r="F14">
        <v>1.00248</v>
      </c>
      <c r="G14">
        <v>1.0038100000000001</v>
      </c>
      <c r="H14">
        <v>0.98895999999999995</v>
      </c>
      <c r="I14">
        <v>0.99424000000000001</v>
      </c>
      <c r="J14">
        <v>1.00108</v>
      </c>
      <c r="K14">
        <v>1.00027</v>
      </c>
      <c r="L14">
        <v>1.0347</v>
      </c>
      <c r="M14" t="s">
        <v>194</v>
      </c>
      <c r="N14">
        <v>1.0104500000000001</v>
      </c>
      <c r="O14">
        <v>1.0103</v>
      </c>
      <c r="P14">
        <v>2.4039999999999999E-2</v>
      </c>
      <c r="Q14">
        <v>7.2500000000000004E-3</v>
      </c>
    </row>
    <row r="15" spans="1:17">
      <c r="A15">
        <v>120</v>
      </c>
      <c r="L15">
        <v>0.96845000000000003</v>
      </c>
      <c r="M15">
        <v>0.89344999999999997</v>
      </c>
      <c r="N15">
        <v>0.98992000000000002</v>
      </c>
      <c r="O15">
        <v>0.95060999999999996</v>
      </c>
      <c r="P15">
        <v>5.0650000000000001E-2</v>
      </c>
      <c r="Q15">
        <v>2.9239999999999999E-2</v>
      </c>
    </row>
    <row r="16" spans="1:17">
      <c r="A16">
        <v>140</v>
      </c>
      <c r="L16">
        <v>0.93672</v>
      </c>
      <c r="M16">
        <v>0.89507999999999999</v>
      </c>
      <c r="N16">
        <v>0.96270999999999995</v>
      </c>
      <c r="O16">
        <v>0.93150999999999995</v>
      </c>
      <c r="P16">
        <v>3.4119999999999998E-2</v>
      </c>
      <c r="Q16">
        <v>1.9699999999999999E-2</v>
      </c>
    </row>
    <row r="18" spans="1:17">
      <c r="A18">
        <v>-140</v>
      </c>
      <c r="B18" t="s">
        <v>195</v>
      </c>
      <c r="C18">
        <v>2.4599999999999999E-3</v>
      </c>
      <c r="D18">
        <v>1.48E-3</v>
      </c>
      <c r="E18" s="21">
        <v>9.8217199999999991E-4</v>
      </c>
      <c r="F18" s="21">
        <v>3.66395E-5</v>
      </c>
      <c r="G18" s="21">
        <v>6.4613699999999997E-4</v>
      </c>
      <c r="H18">
        <v>1.6000000000000001E-3</v>
      </c>
      <c r="K18" s="21"/>
      <c r="L18" s="21"/>
      <c r="O18">
        <v>1.1999999999999999E-3</v>
      </c>
      <c r="P18" s="21">
        <v>8.409E-4</v>
      </c>
      <c r="Q18" s="21">
        <v>3.4329599999999999E-4</v>
      </c>
    </row>
    <row r="19" spans="1:17">
      <c r="A19">
        <v>-120</v>
      </c>
      <c r="B19" t="s">
        <v>194</v>
      </c>
      <c r="C19">
        <v>9.7390000000000004E-2</v>
      </c>
      <c r="D19">
        <v>4.7070000000000001E-2</v>
      </c>
      <c r="E19">
        <v>0.26377</v>
      </c>
      <c r="F19">
        <v>3.8859999999999999E-2</v>
      </c>
      <c r="G19">
        <v>6.2039999999999998E-2</v>
      </c>
      <c r="H19">
        <v>0.22634000000000001</v>
      </c>
      <c r="O19">
        <v>0.12257999999999999</v>
      </c>
      <c r="P19">
        <v>9.7680000000000003E-2</v>
      </c>
      <c r="Q19">
        <v>3.9879999999999999E-2</v>
      </c>
    </row>
    <row r="20" spans="1:17">
      <c r="A20">
        <v>-100</v>
      </c>
      <c r="B20" t="s">
        <v>194</v>
      </c>
      <c r="C20">
        <v>0.31009999999999999</v>
      </c>
      <c r="D20">
        <v>7.4590000000000004E-2</v>
      </c>
      <c r="E20">
        <v>0.45626</v>
      </c>
      <c r="F20">
        <v>0.20269000000000001</v>
      </c>
      <c r="G20">
        <v>0.10258</v>
      </c>
      <c r="H20">
        <v>0.40859000000000001</v>
      </c>
      <c r="O20">
        <v>0.25913000000000003</v>
      </c>
      <c r="P20">
        <v>0.15845999999999999</v>
      </c>
      <c r="Q20">
        <v>6.4689999999999998E-2</v>
      </c>
    </row>
    <row r="21" spans="1:17">
      <c r="A21">
        <v>-80</v>
      </c>
      <c r="B21" t="s">
        <v>196</v>
      </c>
      <c r="C21">
        <v>0.43381999999999998</v>
      </c>
      <c r="D21">
        <v>0.18221999999999999</v>
      </c>
      <c r="E21">
        <v>0.62795999999999996</v>
      </c>
      <c r="F21">
        <v>0.37342999999999998</v>
      </c>
      <c r="G21">
        <v>0.15601000000000001</v>
      </c>
      <c r="H21">
        <v>0.57784000000000002</v>
      </c>
      <c r="O21">
        <v>0.39188000000000001</v>
      </c>
      <c r="P21">
        <v>0.19596</v>
      </c>
      <c r="Q21">
        <v>0.08</v>
      </c>
    </row>
    <row r="22" spans="1:17">
      <c r="A22">
        <v>-60</v>
      </c>
      <c r="B22" t="s">
        <v>201</v>
      </c>
      <c r="C22">
        <v>0.61177999999999999</v>
      </c>
      <c r="D22">
        <v>0.33184000000000002</v>
      </c>
      <c r="E22">
        <v>0.75788</v>
      </c>
      <c r="F22">
        <v>0.50031999999999999</v>
      </c>
      <c r="G22">
        <v>0.26368000000000003</v>
      </c>
      <c r="H22">
        <v>0.77898999999999996</v>
      </c>
      <c r="O22">
        <v>0.54074999999999995</v>
      </c>
      <c r="P22">
        <v>0.21493999999999999</v>
      </c>
      <c r="Q22">
        <v>8.7749999999999995E-2</v>
      </c>
    </row>
    <row r="23" spans="1:17">
      <c r="A23">
        <v>-40</v>
      </c>
      <c r="C23">
        <v>0.81201000000000001</v>
      </c>
      <c r="D23">
        <v>0.42729</v>
      </c>
      <c r="E23">
        <v>0.83718000000000004</v>
      </c>
      <c r="F23">
        <v>0.65058000000000005</v>
      </c>
      <c r="G23">
        <v>0.44280999999999998</v>
      </c>
      <c r="H23">
        <v>0.86551999999999996</v>
      </c>
      <c r="O23">
        <v>0.67257</v>
      </c>
      <c r="P23">
        <v>0.1986</v>
      </c>
      <c r="Q23">
        <v>8.1079999999999999E-2</v>
      </c>
    </row>
    <row r="24" spans="1:17">
      <c r="A24">
        <v>-20</v>
      </c>
      <c r="C24">
        <v>0.83020000000000005</v>
      </c>
      <c r="D24">
        <v>0.57498000000000005</v>
      </c>
      <c r="E24">
        <v>0.94796999999999998</v>
      </c>
      <c r="F24">
        <v>0.76771999999999996</v>
      </c>
      <c r="G24">
        <v>0.55118</v>
      </c>
      <c r="H24">
        <v>0.90447999999999995</v>
      </c>
      <c r="O24">
        <v>0.76275000000000004</v>
      </c>
      <c r="P24">
        <v>0.16672999999999999</v>
      </c>
      <c r="Q24">
        <v>6.8070000000000006E-2</v>
      </c>
    </row>
    <row r="25" spans="1:17">
      <c r="A25">
        <v>0</v>
      </c>
      <c r="C25">
        <v>0.92732999999999999</v>
      </c>
      <c r="D25">
        <v>0.69935000000000003</v>
      </c>
      <c r="E25">
        <v>1.00116</v>
      </c>
      <c r="F25">
        <v>0.81105000000000005</v>
      </c>
      <c r="G25">
        <v>0.63515999999999995</v>
      </c>
      <c r="H25">
        <v>1.05409</v>
      </c>
      <c r="O25">
        <v>0.85468999999999995</v>
      </c>
      <c r="P25">
        <v>0.16775999999999999</v>
      </c>
      <c r="Q25">
        <v>6.8489999999999995E-2</v>
      </c>
    </row>
    <row r="26" spans="1:17">
      <c r="A26">
        <v>20</v>
      </c>
      <c r="C26">
        <v>0.94127000000000005</v>
      </c>
      <c r="D26">
        <v>0.8125</v>
      </c>
      <c r="E26">
        <v>0.99407000000000001</v>
      </c>
      <c r="F26">
        <v>0.86709000000000003</v>
      </c>
      <c r="G26">
        <v>0.71980999999999995</v>
      </c>
      <c r="H26">
        <v>1.0233000000000001</v>
      </c>
      <c r="O26">
        <v>0.89300999999999997</v>
      </c>
      <c r="P26">
        <v>0.11547</v>
      </c>
      <c r="Q26">
        <v>4.7140000000000001E-2</v>
      </c>
    </row>
    <row r="27" spans="1:17">
      <c r="A27">
        <v>40</v>
      </c>
      <c r="C27">
        <v>1.0896600000000001</v>
      </c>
      <c r="D27">
        <v>0.87773999999999996</v>
      </c>
      <c r="E27">
        <v>1.01728</v>
      </c>
      <c r="F27">
        <v>0.93181999999999998</v>
      </c>
      <c r="G27">
        <v>0.83433000000000002</v>
      </c>
      <c r="H27">
        <v>0.98431999999999997</v>
      </c>
      <c r="O27">
        <v>0.95586000000000004</v>
      </c>
      <c r="P27">
        <v>9.3740000000000004E-2</v>
      </c>
      <c r="Q27">
        <v>3.8269999999999998E-2</v>
      </c>
    </row>
    <row r="28" spans="1:17">
      <c r="A28">
        <v>60</v>
      </c>
      <c r="C28">
        <v>1.00928</v>
      </c>
      <c r="D28">
        <v>0.89022999999999997</v>
      </c>
      <c r="E28">
        <v>1.02447</v>
      </c>
      <c r="F28">
        <v>0.92701999999999996</v>
      </c>
      <c r="G28">
        <v>0.87529999999999997</v>
      </c>
      <c r="H28">
        <v>0.96155000000000002</v>
      </c>
      <c r="O28">
        <v>0.94798000000000004</v>
      </c>
      <c r="P28">
        <v>6.1400000000000003E-2</v>
      </c>
      <c r="Q28">
        <v>2.5069999999999999E-2</v>
      </c>
    </row>
    <row r="29" spans="1:17">
      <c r="A29">
        <v>80</v>
      </c>
      <c r="C29">
        <v>0.99389000000000005</v>
      </c>
      <c r="D29">
        <v>0.95257000000000003</v>
      </c>
      <c r="E29">
        <v>1.02094</v>
      </c>
      <c r="F29">
        <v>0.98333000000000004</v>
      </c>
      <c r="G29">
        <v>0.92076999999999998</v>
      </c>
      <c r="H29">
        <v>1.0206999999999999</v>
      </c>
      <c r="O29">
        <v>0.98202999999999996</v>
      </c>
      <c r="P29">
        <v>3.943E-2</v>
      </c>
      <c r="Q29">
        <v>1.61E-2</v>
      </c>
    </row>
    <row r="30" spans="1:17">
      <c r="A30">
        <v>100</v>
      </c>
      <c r="C30">
        <v>1.0016099999999999</v>
      </c>
      <c r="D30">
        <v>0.98501000000000005</v>
      </c>
      <c r="E30">
        <v>1.00119</v>
      </c>
      <c r="F30">
        <v>1.00085</v>
      </c>
      <c r="G30">
        <v>0.96248999999999996</v>
      </c>
      <c r="H30">
        <v>0.93171000000000004</v>
      </c>
      <c r="O30">
        <v>0.98048000000000002</v>
      </c>
      <c r="P30">
        <v>2.8330000000000001E-2</v>
      </c>
      <c r="Q30">
        <v>1.157E-2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1"/>
  <sheetViews>
    <sheetView workbookViewId="0">
      <selection activeCell="I29" sqref="I29"/>
    </sheetView>
  </sheetViews>
  <sheetFormatPr defaultColWidth="8.89453125" defaultRowHeight="14.4"/>
  <cols>
    <col min="2" max="2" width="14.1015625"/>
    <col min="3" max="3" width="12.89453125"/>
    <col min="4" max="4" width="19.20703125" customWidth="1"/>
    <col min="7" max="8" width="14.1015625"/>
    <col min="9" max="9" width="18.3125" customWidth="1"/>
    <col min="12" max="12" width="14.1015625"/>
    <col min="13" max="13" width="15.20703125" customWidth="1"/>
    <col min="16" max="17" width="14.1015625"/>
    <col min="18" max="18" width="17.5234375" customWidth="1"/>
    <col min="22" max="22" width="16.1015625" customWidth="1"/>
    <col min="24" max="25" width="14.1015625"/>
    <col min="26" max="26" width="17.7890625" customWidth="1"/>
    <col min="29" max="29" width="14.1015625"/>
    <col min="30" max="30" width="18.20703125" customWidth="1"/>
  </cols>
  <sheetData>
    <row r="1" spans="1:30">
      <c r="B1" s="1" t="s">
        <v>0</v>
      </c>
      <c r="C1" s="1" t="s">
        <v>103</v>
      </c>
      <c r="D1" s="1" t="s">
        <v>104</v>
      </c>
      <c r="G1" s="1" t="s">
        <v>3</v>
      </c>
      <c r="H1" s="1" t="s">
        <v>55</v>
      </c>
      <c r="I1" s="1" t="s">
        <v>105</v>
      </c>
      <c r="K1" s="1" t="s">
        <v>6</v>
      </c>
      <c r="L1" s="1" t="s">
        <v>106</v>
      </c>
      <c r="M1" s="1" t="s">
        <v>107</v>
      </c>
      <c r="P1" s="1" t="s">
        <v>9</v>
      </c>
      <c r="Q1" s="1" t="s">
        <v>47</v>
      </c>
      <c r="R1" s="1" t="s">
        <v>108</v>
      </c>
      <c r="T1" s="1" t="s">
        <v>12</v>
      </c>
      <c r="U1" s="1" t="s">
        <v>52</v>
      </c>
      <c r="V1" s="1" t="s">
        <v>109</v>
      </c>
      <c r="X1" s="1" t="s">
        <v>15</v>
      </c>
      <c r="Y1" s="1" t="s">
        <v>47</v>
      </c>
      <c r="Z1" s="1" t="s">
        <v>110</v>
      </c>
      <c r="AB1" s="1" t="s">
        <v>18</v>
      </c>
      <c r="AC1" s="1" t="s">
        <v>111</v>
      </c>
      <c r="AD1" s="1" t="s">
        <v>112</v>
      </c>
    </row>
    <row r="3" spans="1:30">
      <c r="A3" s="13" t="s">
        <v>57</v>
      </c>
      <c r="B3">
        <v>-6.3767542839050204</v>
      </c>
      <c r="C3">
        <v>2.5431315898895201</v>
      </c>
      <c r="F3" s="13" t="s">
        <v>57</v>
      </c>
      <c r="G3">
        <v>-6.5924386978148997</v>
      </c>
      <c r="H3">
        <v>7.6938591003417001</v>
      </c>
      <c r="J3" s="13" t="s">
        <v>57</v>
      </c>
      <c r="K3">
        <v>-6.5560178756713796</v>
      </c>
      <c r="L3">
        <v>7.2452940940856898</v>
      </c>
      <c r="O3" s="13" t="s">
        <v>57</v>
      </c>
      <c r="P3">
        <v>-9.8512916564940998</v>
      </c>
      <c r="Q3">
        <v>4.0533604621887198</v>
      </c>
      <c r="S3" s="13" t="s">
        <v>57</v>
      </c>
      <c r="W3" s="13" t="s">
        <v>57</v>
      </c>
      <c r="X3">
        <v>-9.8512916564940998</v>
      </c>
      <c r="Y3">
        <v>4.0533604621887198</v>
      </c>
      <c r="AA3" s="13" t="s">
        <v>57</v>
      </c>
      <c r="AB3">
        <v>-6.3767542839050204</v>
      </c>
      <c r="AC3">
        <v>15.5609731674194</v>
      </c>
    </row>
    <row r="4" spans="1:30">
      <c r="A4" s="13">
        <v>24</v>
      </c>
      <c r="B4">
        <v>-11.312795639038001</v>
      </c>
      <c r="C4">
        <v>3.9491200447082502</v>
      </c>
      <c r="F4" s="13">
        <v>24</v>
      </c>
      <c r="G4">
        <v>-18.697340011596602</v>
      </c>
      <c r="H4">
        <v>11.269705772399901</v>
      </c>
      <c r="J4" s="13">
        <v>24</v>
      </c>
      <c r="K4">
        <v>-16.574201583862301</v>
      </c>
      <c r="L4">
        <v>6.40869140625</v>
      </c>
      <c r="O4" s="13">
        <v>24</v>
      </c>
      <c r="P4">
        <v>-15.4825849533081</v>
      </c>
      <c r="Q4">
        <v>6.68647956848144</v>
      </c>
      <c r="S4" s="13">
        <v>24</v>
      </c>
      <c r="W4" s="13">
        <v>24</v>
      </c>
      <c r="X4">
        <v>-15.4825849533081</v>
      </c>
      <c r="Y4">
        <v>6.68647956848144</v>
      </c>
      <c r="AA4" s="13">
        <v>24</v>
      </c>
      <c r="AB4">
        <v>-11.312795639038001</v>
      </c>
      <c r="AC4">
        <v>7.9405541419982901</v>
      </c>
    </row>
    <row r="5" spans="1:30">
      <c r="A5" s="13">
        <v>28</v>
      </c>
      <c r="B5">
        <v>-10.9579401016235</v>
      </c>
      <c r="C5">
        <v>5.0172352790832502</v>
      </c>
      <c r="F5" s="13">
        <v>28</v>
      </c>
      <c r="G5">
        <v>-21.976203918456999</v>
      </c>
      <c r="H5">
        <v>14.357793807983301</v>
      </c>
      <c r="J5" s="13">
        <v>28</v>
      </c>
      <c r="K5">
        <v>-19.436540603637599</v>
      </c>
      <c r="L5">
        <v>6.7875304222106898</v>
      </c>
      <c r="O5" s="13">
        <v>28</v>
      </c>
      <c r="P5">
        <v>-15.313042640686</v>
      </c>
      <c r="Q5">
        <v>6.4126038551330504</v>
      </c>
      <c r="S5" s="13">
        <v>28</v>
      </c>
      <c r="W5" s="13">
        <v>28</v>
      </c>
      <c r="X5">
        <v>-15.313042640686</v>
      </c>
      <c r="Y5">
        <v>6.4126038551330504</v>
      </c>
      <c r="AA5" s="13">
        <v>28</v>
      </c>
      <c r="AB5">
        <v>-10.9579401016235</v>
      </c>
      <c r="AC5">
        <v>16.868442535400298</v>
      </c>
    </row>
    <row r="6" spans="1:30">
      <c r="A6" s="13">
        <v>32</v>
      </c>
      <c r="B6">
        <v>-12.1892881393432</v>
      </c>
      <c r="C6">
        <v>5.4713659286498997</v>
      </c>
      <c r="F6" s="13">
        <v>32</v>
      </c>
      <c r="G6">
        <v>-23.296266555786101</v>
      </c>
      <c r="H6">
        <v>15.019007682800201</v>
      </c>
      <c r="J6" s="13">
        <v>32</v>
      </c>
      <c r="K6">
        <v>-18.631507873535099</v>
      </c>
      <c r="L6">
        <v>8.7711725234985298</v>
      </c>
      <c r="O6" s="13">
        <v>32</v>
      </c>
      <c r="P6">
        <v>-16.618516921996999</v>
      </c>
      <c r="Q6">
        <v>7.6137442588806099</v>
      </c>
      <c r="S6" s="13">
        <v>32</v>
      </c>
      <c r="W6" s="13">
        <v>32</v>
      </c>
      <c r="X6">
        <v>-16.618516921996999</v>
      </c>
      <c r="Y6">
        <v>7.6137442588806099</v>
      </c>
      <c r="AA6" s="13">
        <v>32</v>
      </c>
      <c r="AB6">
        <v>-12.1892881393432</v>
      </c>
      <c r="AC6">
        <v>11.752259254455501</v>
      </c>
    </row>
    <row r="7" spans="1:30">
      <c r="A7" s="6">
        <v>34</v>
      </c>
      <c r="B7">
        <v>-11.852175712585399</v>
      </c>
      <c r="C7">
        <v>5.4749989509582502</v>
      </c>
      <c r="F7" s="6">
        <v>34</v>
      </c>
      <c r="G7">
        <v>-25.0031223297119</v>
      </c>
      <c r="H7">
        <v>16.751970291137599</v>
      </c>
      <c r="J7" s="6">
        <v>34</v>
      </c>
      <c r="K7">
        <v>-19.962705612182599</v>
      </c>
      <c r="L7">
        <v>10.933712005615201</v>
      </c>
      <c r="O7" s="6">
        <v>34</v>
      </c>
      <c r="P7">
        <v>-17.381456375121999</v>
      </c>
      <c r="Q7">
        <v>8.4862346649169904</v>
      </c>
      <c r="S7" s="6">
        <v>34</v>
      </c>
      <c r="W7" s="6">
        <v>34</v>
      </c>
      <c r="X7">
        <v>-17.381456375121999</v>
      </c>
      <c r="Y7">
        <v>8.4862346649169904</v>
      </c>
      <c r="AA7" s="6">
        <v>34</v>
      </c>
      <c r="AB7">
        <v>-11.852175712585399</v>
      </c>
      <c r="AC7">
        <v>12.8173828125</v>
      </c>
    </row>
    <row r="8" spans="1:30">
      <c r="A8" s="13">
        <v>38</v>
      </c>
      <c r="B8">
        <v>-13.683230400085399</v>
      </c>
      <c r="C8">
        <v>7.1316671371459899</v>
      </c>
      <c r="F8" s="13">
        <v>38</v>
      </c>
      <c r="G8">
        <v>-25.322492599487301</v>
      </c>
      <c r="H8">
        <v>17.474946975708001</v>
      </c>
      <c r="J8" s="13">
        <v>38</v>
      </c>
      <c r="K8">
        <v>-20.846662521362301</v>
      </c>
      <c r="L8">
        <v>11.296765327453601</v>
      </c>
      <c r="O8" s="13">
        <v>38</v>
      </c>
      <c r="P8">
        <v>-17.9443359375</v>
      </c>
      <c r="Q8">
        <v>8.5097093582153303</v>
      </c>
      <c r="S8" s="13">
        <v>38</v>
      </c>
      <c r="W8" s="13">
        <v>38</v>
      </c>
      <c r="X8">
        <v>-17.9443359375</v>
      </c>
      <c r="Y8">
        <v>8.5097093582153303</v>
      </c>
      <c r="AA8" s="13">
        <v>38</v>
      </c>
      <c r="AB8">
        <v>-13.683230400085399</v>
      </c>
      <c r="AC8">
        <v>16.748764038085898</v>
      </c>
    </row>
    <row r="13" spans="1:30">
      <c r="C13" s="4" t="s">
        <v>58</v>
      </c>
    </row>
    <row r="15" spans="1:30">
      <c r="B15" s="1" t="s">
        <v>0</v>
      </c>
      <c r="C15" s="1" t="s">
        <v>103</v>
      </c>
      <c r="D15" s="1" t="s">
        <v>104</v>
      </c>
      <c r="G15" s="1" t="s">
        <v>3</v>
      </c>
      <c r="H15" s="1" t="s">
        <v>55</v>
      </c>
      <c r="I15" s="1" t="s">
        <v>105</v>
      </c>
      <c r="K15" s="1" t="s">
        <v>6</v>
      </c>
      <c r="L15" s="1" t="s">
        <v>106</v>
      </c>
      <c r="M15" s="1" t="s">
        <v>107</v>
      </c>
      <c r="P15" s="1" t="s">
        <v>9</v>
      </c>
      <c r="Q15" s="1" t="s">
        <v>47</v>
      </c>
      <c r="R15" s="1" t="s">
        <v>108</v>
      </c>
      <c r="T15" s="1" t="s">
        <v>12</v>
      </c>
      <c r="U15" s="1" t="s">
        <v>52</v>
      </c>
      <c r="V15" s="1" t="s">
        <v>109</v>
      </c>
      <c r="X15" s="1" t="s">
        <v>15</v>
      </c>
      <c r="Y15" s="1" t="s">
        <v>47</v>
      </c>
      <c r="Z15" s="1" t="s">
        <v>110</v>
      </c>
      <c r="AB15" s="1" t="s">
        <v>18</v>
      </c>
      <c r="AC15" s="1" t="s">
        <v>111</v>
      </c>
      <c r="AD15" s="1" t="s">
        <v>112</v>
      </c>
    </row>
    <row r="16" spans="1:30">
      <c r="A16" s="13" t="s">
        <v>57</v>
      </c>
      <c r="B16">
        <f t="shared" ref="B16:B21" si="0">B3/2.36</f>
        <v>-2.7020145270784002</v>
      </c>
      <c r="C16">
        <f t="shared" ref="C16:C21" si="1">C3/2.36</f>
        <v>1.0775981313091201</v>
      </c>
      <c r="G16" s="13" t="s">
        <v>57</v>
      </c>
      <c r="H16">
        <f t="shared" ref="H16:H21" si="2">G3/2.49</f>
        <v>-2.6475657420943399</v>
      </c>
      <c r="I16">
        <f t="shared" ref="I16:I21" si="3">H3/2.49</f>
        <v>3.0899032531492798</v>
      </c>
      <c r="K16" s="13" t="s">
        <v>57</v>
      </c>
      <c r="L16">
        <f t="shared" ref="L16:L21" si="4">K3/2.52</f>
        <v>-2.6015943951076901</v>
      </c>
      <c r="M16">
        <f t="shared" ref="M16:M21" si="5">L3/2.52</f>
        <v>2.8751167040022598</v>
      </c>
      <c r="P16" s="13" t="s">
        <v>57</v>
      </c>
      <c r="Q16">
        <f t="shared" ref="Q16:Q21" si="6">P3/2.41</f>
        <v>-4.0876728865120704</v>
      </c>
      <c r="R16">
        <f t="shared" ref="R16:R21" si="7">Q3/2.41</f>
        <v>1.68189230796212</v>
      </c>
      <c r="T16" s="13" t="s">
        <v>57</v>
      </c>
      <c r="X16" s="13" t="s">
        <v>57</v>
      </c>
      <c r="Y16">
        <f t="shared" ref="Y16:Y21" si="8">X3/2.41</f>
        <v>-4.0876728865120704</v>
      </c>
      <c r="Z16">
        <f t="shared" ref="Z16:Z21" si="9">Y3/2.41</f>
        <v>1.68189230796212</v>
      </c>
      <c r="AB16" s="13" t="s">
        <v>57</v>
      </c>
      <c r="AC16">
        <f t="shared" ref="AC16:AC21" si="10">AB3/2.46</f>
        <v>-2.5921765381727702</v>
      </c>
      <c r="AD16">
        <f t="shared" ref="AD16:AD21" si="11">AC3/2.46</f>
        <v>6.3255988485444696</v>
      </c>
    </row>
    <row r="17" spans="1:30">
      <c r="A17" s="13">
        <v>24</v>
      </c>
      <c r="B17">
        <f t="shared" si="0"/>
        <v>-4.7935574741686402</v>
      </c>
      <c r="C17">
        <f t="shared" si="1"/>
        <v>1.67335595114756</v>
      </c>
      <c r="G17" s="13">
        <v>24</v>
      </c>
      <c r="H17">
        <f t="shared" si="2"/>
        <v>-7.5089718922074704</v>
      </c>
      <c r="I17">
        <f t="shared" si="3"/>
        <v>4.5259862539758604</v>
      </c>
      <c r="K17" s="13">
        <v>24</v>
      </c>
      <c r="L17">
        <f t="shared" si="4"/>
        <v>-6.57706412058028</v>
      </c>
      <c r="M17">
        <f t="shared" si="5"/>
        <v>2.5431315104166701</v>
      </c>
      <c r="P17" s="13">
        <v>24</v>
      </c>
      <c r="Q17">
        <f t="shared" si="6"/>
        <v>-6.4243091092564697</v>
      </c>
      <c r="R17">
        <f t="shared" si="7"/>
        <v>2.7744728499922999</v>
      </c>
      <c r="T17" s="13">
        <v>24</v>
      </c>
      <c r="X17" s="13">
        <v>24</v>
      </c>
      <c r="Y17">
        <f t="shared" si="8"/>
        <v>-6.4243091092564697</v>
      </c>
      <c r="Z17">
        <f t="shared" si="9"/>
        <v>2.7744728499922999</v>
      </c>
      <c r="AB17" s="13">
        <v>24</v>
      </c>
      <c r="AC17">
        <f t="shared" si="10"/>
        <v>-4.5986974142430901</v>
      </c>
      <c r="AD17">
        <f t="shared" si="11"/>
        <v>3.22786753739768</v>
      </c>
    </row>
    <row r="18" spans="1:30">
      <c r="A18" s="13">
        <v>28</v>
      </c>
      <c r="B18">
        <f t="shared" si="0"/>
        <v>-4.64319495831504</v>
      </c>
      <c r="C18">
        <f t="shared" si="1"/>
        <v>2.1259471521539202</v>
      </c>
      <c r="G18" s="13">
        <v>28</v>
      </c>
      <c r="H18">
        <f t="shared" si="2"/>
        <v>-8.8257847062076298</v>
      </c>
      <c r="I18">
        <f t="shared" si="3"/>
        <v>5.76618225220213</v>
      </c>
      <c r="K18" s="13">
        <v>28</v>
      </c>
      <c r="L18">
        <f t="shared" si="4"/>
        <v>-7.7129129379514296</v>
      </c>
      <c r="M18">
        <f t="shared" si="5"/>
        <v>2.6934644532582102</v>
      </c>
      <c r="P18" s="13">
        <v>28</v>
      </c>
      <c r="Q18">
        <f t="shared" si="6"/>
        <v>-6.3539596019443998</v>
      </c>
      <c r="R18">
        <f t="shared" si="7"/>
        <v>2.6608314751589401</v>
      </c>
      <c r="T18" s="13">
        <v>28</v>
      </c>
      <c r="X18" s="13">
        <v>28</v>
      </c>
      <c r="Y18">
        <f t="shared" si="8"/>
        <v>-6.3539596019443998</v>
      </c>
      <c r="Z18">
        <f t="shared" si="9"/>
        <v>2.6608314751589401</v>
      </c>
      <c r="AB18" s="13">
        <v>28</v>
      </c>
      <c r="AC18">
        <f t="shared" si="10"/>
        <v>-4.4544471957819098</v>
      </c>
      <c r="AD18">
        <f t="shared" si="11"/>
        <v>6.85709046154484</v>
      </c>
    </row>
    <row r="19" spans="1:30">
      <c r="A19" s="13">
        <v>32</v>
      </c>
      <c r="B19">
        <f t="shared" si="0"/>
        <v>-5.1649526014166103</v>
      </c>
      <c r="C19">
        <f t="shared" si="1"/>
        <v>2.3183753934957201</v>
      </c>
      <c r="G19" s="13">
        <v>32</v>
      </c>
      <c r="H19">
        <f t="shared" si="2"/>
        <v>-9.3559303436892005</v>
      </c>
      <c r="I19">
        <f t="shared" si="3"/>
        <v>6.0317299930924504</v>
      </c>
      <c r="K19" s="13">
        <v>32</v>
      </c>
      <c r="L19">
        <f t="shared" si="4"/>
        <v>-7.3934555053710698</v>
      </c>
      <c r="M19">
        <f t="shared" si="5"/>
        <v>3.4806240172613201</v>
      </c>
      <c r="P19" s="13">
        <v>32</v>
      </c>
      <c r="Q19">
        <f t="shared" si="6"/>
        <v>-6.8956501751024897</v>
      </c>
      <c r="R19">
        <f t="shared" si="7"/>
        <v>3.1592299829380099</v>
      </c>
      <c r="T19" s="13">
        <v>32</v>
      </c>
      <c r="X19" s="13">
        <v>32</v>
      </c>
      <c r="Y19">
        <f t="shared" si="8"/>
        <v>-6.8956501751024897</v>
      </c>
      <c r="Z19">
        <f t="shared" si="9"/>
        <v>3.1592299829380099</v>
      </c>
      <c r="AB19" s="13">
        <v>32</v>
      </c>
      <c r="AC19">
        <f t="shared" si="10"/>
        <v>-4.9549951785947997</v>
      </c>
      <c r="AD19">
        <f t="shared" si="11"/>
        <v>4.7773411603477598</v>
      </c>
    </row>
    <row r="20" spans="1:30">
      <c r="A20" s="6">
        <v>34</v>
      </c>
      <c r="B20">
        <f t="shared" si="0"/>
        <v>-5.0221083527904202</v>
      </c>
      <c r="C20">
        <f t="shared" si="1"/>
        <v>2.3199148097280702</v>
      </c>
      <c r="G20" s="6">
        <v>34</v>
      </c>
      <c r="H20">
        <f t="shared" si="2"/>
        <v>-10.041414590245701</v>
      </c>
      <c r="I20">
        <f t="shared" si="3"/>
        <v>6.7276989121034498</v>
      </c>
      <c r="K20" s="6">
        <v>34</v>
      </c>
      <c r="L20">
        <f t="shared" si="4"/>
        <v>-7.9217085762629402</v>
      </c>
      <c r="M20">
        <f t="shared" si="5"/>
        <v>4.3387746054028602</v>
      </c>
      <c r="P20" s="6">
        <v>34</v>
      </c>
      <c r="Q20">
        <f t="shared" si="6"/>
        <v>-7.2122225622912897</v>
      </c>
      <c r="R20">
        <f t="shared" si="7"/>
        <v>3.5212591970609899</v>
      </c>
      <c r="T20" s="6">
        <v>34</v>
      </c>
      <c r="X20" s="6">
        <v>34</v>
      </c>
      <c r="Y20">
        <f t="shared" si="8"/>
        <v>-7.2122225622912897</v>
      </c>
      <c r="Z20">
        <f t="shared" si="9"/>
        <v>3.5212591970609899</v>
      </c>
      <c r="AB20" s="6">
        <v>34</v>
      </c>
      <c r="AC20">
        <f t="shared" si="10"/>
        <v>-4.8179576067420298</v>
      </c>
      <c r="AD20">
        <f t="shared" si="11"/>
        <v>5.2103182164634099</v>
      </c>
    </row>
    <row r="21" spans="1:30">
      <c r="A21" s="13">
        <v>38</v>
      </c>
      <c r="B21">
        <f t="shared" si="0"/>
        <v>-5.7979789830870301</v>
      </c>
      <c r="C21">
        <f t="shared" si="1"/>
        <v>3.0218928547228798</v>
      </c>
      <c r="G21" s="13">
        <v>38</v>
      </c>
      <c r="H21">
        <f t="shared" si="2"/>
        <v>-10.169675742766</v>
      </c>
      <c r="I21">
        <f t="shared" si="3"/>
        <v>7.01805099426024</v>
      </c>
      <c r="K21" s="13">
        <v>38</v>
      </c>
      <c r="L21">
        <f t="shared" si="4"/>
        <v>-8.2724851275247193</v>
      </c>
      <c r="M21">
        <f t="shared" si="5"/>
        <v>4.4828433839101596</v>
      </c>
      <c r="P21" s="13">
        <v>38</v>
      </c>
      <c r="Q21">
        <f t="shared" si="6"/>
        <v>-7.4457825466805003</v>
      </c>
      <c r="R21">
        <f t="shared" si="7"/>
        <v>3.5309997336993102</v>
      </c>
      <c r="T21" s="13">
        <v>38</v>
      </c>
      <c r="X21" s="13">
        <v>38</v>
      </c>
      <c r="Y21">
        <f t="shared" si="8"/>
        <v>-7.4457825466805003</v>
      </c>
      <c r="Z21">
        <f t="shared" si="9"/>
        <v>3.5309997336993102</v>
      </c>
      <c r="AB21" s="13">
        <v>38</v>
      </c>
      <c r="AC21">
        <f t="shared" si="10"/>
        <v>-5.5622887805225201</v>
      </c>
      <c r="AD21">
        <f t="shared" si="11"/>
        <v>6.8084406658885799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8"/>
  <sheetViews>
    <sheetView workbookViewId="0">
      <selection activeCell="I31" sqref="I31"/>
    </sheetView>
  </sheetViews>
  <sheetFormatPr defaultColWidth="8.89453125" defaultRowHeight="14.4"/>
  <cols>
    <col min="2" max="2" width="14.1015625"/>
    <col min="3" max="3" width="16.5234375" customWidth="1"/>
    <col min="4" max="4" width="19.5234375" customWidth="1"/>
    <col min="8" max="8" width="14.1015625"/>
    <col min="9" max="9" width="16.89453125" customWidth="1"/>
    <col min="13" max="13" width="14.1015625"/>
    <col min="14" max="14" width="17.7890625" customWidth="1"/>
    <col min="15" max="15" width="15.41796875" customWidth="1"/>
  </cols>
  <sheetData>
    <row r="1" spans="1:15">
      <c r="A1" s="16" t="s">
        <v>0</v>
      </c>
      <c r="B1" s="16">
        <v>2.52</v>
      </c>
      <c r="C1" s="1" t="s">
        <v>89</v>
      </c>
      <c r="D1" s="14"/>
      <c r="E1" s="14"/>
      <c r="F1" s="14"/>
      <c r="G1" s="16" t="s">
        <v>3</v>
      </c>
      <c r="H1" s="16">
        <v>2.61</v>
      </c>
      <c r="I1" s="1" t="s">
        <v>90</v>
      </c>
      <c r="J1" s="14"/>
      <c r="K1" s="14"/>
      <c r="L1" s="14"/>
      <c r="M1" s="16" t="s">
        <v>6</v>
      </c>
      <c r="N1" s="16">
        <v>2.63</v>
      </c>
      <c r="O1" s="1" t="s">
        <v>91</v>
      </c>
    </row>
    <row r="2" spans="1:15">
      <c r="B2" s="16" t="s">
        <v>66</v>
      </c>
      <c r="C2" s="16" t="s">
        <v>92</v>
      </c>
      <c r="H2" s="16" t="s">
        <v>66</v>
      </c>
      <c r="I2" s="16" t="s">
        <v>92</v>
      </c>
      <c r="N2" s="16" t="s">
        <v>66</v>
      </c>
      <c r="O2" s="16" t="s">
        <v>92</v>
      </c>
    </row>
    <row r="3" spans="1:15">
      <c r="A3" s="16" t="s">
        <v>57</v>
      </c>
      <c r="B3">
        <v>-12.969970703125</v>
      </c>
      <c r="C3">
        <v>13.6736698150634</v>
      </c>
      <c r="G3" s="16" t="s">
        <v>57</v>
      </c>
      <c r="H3">
        <v>-13.167971611022899</v>
      </c>
      <c r="I3">
        <v>12.291403770446699</v>
      </c>
      <c r="M3" s="16" t="s">
        <v>57</v>
      </c>
      <c r="N3">
        <v>-12.797584533691399</v>
      </c>
      <c r="O3">
        <v>12.5514831542968</v>
      </c>
    </row>
    <row r="4" spans="1:15">
      <c r="A4" s="16" t="s">
        <v>93</v>
      </c>
      <c r="B4">
        <v>-149.35266113281199</v>
      </c>
      <c r="C4">
        <v>360.198974609375</v>
      </c>
      <c r="G4" s="16" t="s">
        <v>93</v>
      </c>
      <c r="H4">
        <v>-169.35266113281199</v>
      </c>
      <c r="I4">
        <v>396.198974609375</v>
      </c>
      <c r="M4" s="16" t="s">
        <v>93</v>
      </c>
      <c r="N4">
        <v>-169.35266113281199</v>
      </c>
      <c r="O4">
        <v>420.198974609375</v>
      </c>
    </row>
    <row r="5" spans="1:15">
      <c r="A5" s="16" t="s">
        <v>94</v>
      </c>
      <c r="B5">
        <v>-66.046943664550696</v>
      </c>
      <c r="C5">
        <v>245.94474792480401</v>
      </c>
      <c r="G5" s="16" t="s">
        <v>94</v>
      </c>
      <c r="H5">
        <v>-115.04945373535099</v>
      </c>
      <c r="I5">
        <v>154.82286071777301</v>
      </c>
      <c r="M5" s="16" t="s">
        <v>94</v>
      </c>
      <c r="N5">
        <v>-95.474716186523395</v>
      </c>
      <c r="O5">
        <v>317.04550170898398</v>
      </c>
    </row>
    <row r="6" spans="1:15">
      <c r="A6" s="16">
        <v>24</v>
      </c>
      <c r="B6">
        <v>-66.163200378417898</v>
      </c>
      <c r="C6">
        <v>245.59469604492099</v>
      </c>
      <c r="G6" s="16">
        <v>24</v>
      </c>
      <c r="H6">
        <v>-1066.16320037841</v>
      </c>
      <c r="I6">
        <v>228.59469604492099</v>
      </c>
      <c r="M6" s="16">
        <v>24</v>
      </c>
      <c r="N6">
        <v>-104.546546936035</v>
      </c>
      <c r="O6">
        <v>318.15377807617102</v>
      </c>
    </row>
    <row r="7" spans="1:15">
      <c r="A7" s="16">
        <v>28</v>
      </c>
      <c r="B7">
        <v>-103.970481872558</v>
      </c>
      <c r="C7">
        <v>304.43618774414</v>
      </c>
      <c r="G7" s="16">
        <v>28</v>
      </c>
      <c r="H7">
        <v>-118.273780822753</v>
      </c>
      <c r="I7">
        <v>168.33854675292901</v>
      </c>
      <c r="M7" s="16">
        <v>28</v>
      </c>
      <c r="N7">
        <v>-114.11666870117099</v>
      </c>
      <c r="O7">
        <v>325.98126220703102</v>
      </c>
    </row>
    <row r="8" spans="1:15">
      <c r="A8" s="16">
        <v>32</v>
      </c>
      <c r="B8">
        <v>-140.35542297363199</v>
      </c>
      <c r="C8">
        <v>340.56719970703102</v>
      </c>
      <c r="G8" s="16">
        <v>32</v>
      </c>
      <c r="H8">
        <v>-136.04118347167901</v>
      </c>
      <c r="I8">
        <v>190.673828125</v>
      </c>
      <c r="M8" s="16">
        <v>32</v>
      </c>
      <c r="N8">
        <v>-113.766189575195</v>
      </c>
      <c r="O8">
        <v>348.09848022460898</v>
      </c>
    </row>
    <row r="9" spans="1:15">
      <c r="A9" s="16">
        <v>34</v>
      </c>
      <c r="B9">
        <v>-176.92947387695301</v>
      </c>
      <c r="C9">
        <v>312.799072265625</v>
      </c>
      <c r="G9" s="16">
        <v>34</v>
      </c>
      <c r="H9">
        <v>-187.16812133789</v>
      </c>
      <c r="I9">
        <v>238.60778808593699</v>
      </c>
      <c r="M9" s="16">
        <v>34</v>
      </c>
      <c r="N9">
        <v>-145.36177062988199</v>
      </c>
      <c r="O9">
        <v>371.31677246093699</v>
      </c>
    </row>
    <row r="10" spans="1:15">
      <c r="A10" s="16">
        <v>38</v>
      </c>
      <c r="B10">
        <v>-188.47148132324199</v>
      </c>
      <c r="C10">
        <v>315.214263916015</v>
      </c>
      <c r="G10" s="16">
        <v>38</v>
      </c>
      <c r="H10">
        <v>-184.75123596191401</v>
      </c>
      <c r="I10">
        <v>246.10632324218699</v>
      </c>
      <c r="M10" s="16">
        <v>38</v>
      </c>
      <c r="N10">
        <v>-151.28135681152301</v>
      </c>
      <c r="O10">
        <v>378.46884155273398</v>
      </c>
    </row>
    <row r="11" spans="1:15">
      <c r="A11" s="16">
        <v>40</v>
      </c>
      <c r="B11">
        <v>-203.89012145996</v>
      </c>
      <c r="C11">
        <v>296.27722167968699</v>
      </c>
      <c r="G11" s="16">
        <v>40</v>
      </c>
      <c r="H11">
        <v>-193.60314941406199</v>
      </c>
      <c r="I11">
        <v>232.82579040527301</v>
      </c>
      <c r="M11" s="16">
        <v>40</v>
      </c>
      <c r="N11">
        <v>-205.37854003906199</v>
      </c>
      <c r="O11">
        <v>403.27908325195301</v>
      </c>
    </row>
    <row r="16" spans="1:15">
      <c r="C16" s="17" t="s">
        <v>58</v>
      </c>
      <c r="D16" s="1" t="s">
        <v>89</v>
      </c>
      <c r="G16" s="17" t="s">
        <v>58</v>
      </c>
      <c r="I16" s="1" t="s">
        <v>90</v>
      </c>
      <c r="M16" s="17" t="s">
        <v>58</v>
      </c>
      <c r="N16" s="1" t="s">
        <v>91</v>
      </c>
    </row>
    <row r="18" spans="2:14">
      <c r="B18" s="16" t="s">
        <v>0</v>
      </c>
      <c r="C18" s="16">
        <v>2.52</v>
      </c>
      <c r="G18" s="16" t="s">
        <v>3</v>
      </c>
      <c r="H18" s="16">
        <v>2.61</v>
      </c>
      <c r="L18" s="16" t="s">
        <v>6</v>
      </c>
      <c r="M18" s="16">
        <v>2.63</v>
      </c>
    </row>
    <row r="19" spans="2:14">
      <c r="C19" s="16" t="s">
        <v>66</v>
      </c>
      <c r="D19" s="16" t="s">
        <v>92</v>
      </c>
      <c r="H19" s="16" t="s">
        <v>66</v>
      </c>
      <c r="I19" s="16" t="s">
        <v>92</v>
      </c>
      <c r="M19" s="16" t="s">
        <v>66</v>
      </c>
      <c r="N19" s="16" t="s">
        <v>92</v>
      </c>
    </row>
    <row r="20" spans="2:14">
      <c r="B20" s="16" t="s">
        <v>57</v>
      </c>
      <c r="C20">
        <f>B3/2.52</f>
        <v>-5.1468137710813497</v>
      </c>
      <c r="D20">
        <f>C3/2.52</f>
        <v>5.4260594504219801</v>
      </c>
      <c r="G20" s="16" t="s">
        <v>57</v>
      </c>
      <c r="H20">
        <f>H3/2.61</f>
        <v>-5.0451998509666298</v>
      </c>
      <c r="I20">
        <f>I3/2.61</f>
        <v>4.7093501036194301</v>
      </c>
      <c r="L20" s="16" t="s">
        <v>57</v>
      </c>
      <c r="M20">
        <f>N3/2.63</f>
        <v>-4.8660017238370301</v>
      </c>
      <c r="N20">
        <f>O3/2.63</f>
        <v>4.7724270548657</v>
      </c>
    </row>
    <row r="21" spans="2:14">
      <c r="B21" s="16" t="s">
        <v>93</v>
      </c>
      <c r="C21">
        <f t="shared" ref="C21:C28" si="0">B4/2.52</f>
        <v>-59.2669290209571</v>
      </c>
      <c r="D21">
        <f t="shared" ref="D21:D28" si="1">C4/2.52</f>
        <v>142.93610103546601</v>
      </c>
      <c r="G21" s="16" t="s">
        <v>93</v>
      </c>
      <c r="H21">
        <f t="shared" ref="H21:H28" si="2">H4/2.61</f>
        <v>-64.886077062380096</v>
      </c>
      <c r="I21">
        <f t="shared" ref="I21:I28" si="3">I4/2.61</f>
        <v>151.80037341355401</v>
      </c>
      <c r="L21" s="16" t="s">
        <v>93</v>
      </c>
      <c r="M21">
        <f t="shared" ref="M21:M28" si="4">N4/2.63</f>
        <v>-64.392646818559697</v>
      </c>
      <c r="N21">
        <f t="shared" ref="N21:N28" si="5">O4/2.63</f>
        <v>159.771473235504</v>
      </c>
    </row>
    <row r="22" spans="2:14">
      <c r="B22" s="16" t="s">
        <v>94</v>
      </c>
      <c r="C22">
        <f t="shared" si="0"/>
        <v>-26.209104628790001</v>
      </c>
      <c r="D22">
        <f t="shared" si="1"/>
        <v>97.5971221923825</v>
      </c>
      <c r="G22" s="16" t="s">
        <v>94</v>
      </c>
      <c r="H22">
        <f t="shared" si="2"/>
        <v>-44.080250473314599</v>
      </c>
      <c r="I22">
        <f t="shared" si="3"/>
        <v>59.319103723284698</v>
      </c>
      <c r="L22" s="16" t="s">
        <v>94</v>
      </c>
      <c r="M22">
        <f t="shared" si="4"/>
        <v>-36.302173454951898</v>
      </c>
      <c r="N22">
        <f t="shared" si="5"/>
        <v>120.549620421667</v>
      </c>
    </row>
    <row r="23" spans="2:14">
      <c r="B23" s="16">
        <v>24</v>
      </c>
      <c r="C23">
        <f t="shared" si="0"/>
        <v>-26.255238245403898</v>
      </c>
      <c r="D23">
        <f t="shared" si="1"/>
        <v>97.458212716238506</v>
      </c>
      <c r="G23" s="16">
        <v>24</v>
      </c>
      <c r="H23">
        <f t="shared" si="2"/>
        <v>-408.491647654563</v>
      </c>
      <c r="I23">
        <f t="shared" si="3"/>
        <v>87.584174729854794</v>
      </c>
      <c r="L23" s="16">
        <v>24</v>
      </c>
      <c r="M23">
        <f t="shared" si="4"/>
        <v>-39.751538758948698</v>
      </c>
      <c r="N23">
        <f t="shared" si="5"/>
        <v>120.971018279913</v>
      </c>
    </row>
    <row r="24" spans="2:14">
      <c r="B24" s="16">
        <v>28</v>
      </c>
      <c r="C24">
        <f t="shared" si="0"/>
        <v>-41.258127727205597</v>
      </c>
      <c r="D24">
        <f t="shared" si="1"/>
        <v>120.808011009579</v>
      </c>
      <c r="G24" s="16">
        <v>28</v>
      </c>
      <c r="H24">
        <f t="shared" si="2"/>
        <v>-45.315624836303797</v>
      </c>
      <c r="I24">
        <f t="shared" si="3"/>
        <v>64.497527491543707</v>
      </c>
      <c r="L24" s="16">
        <v>28</v>
      </c>
      <c r="M24">
        <f t="shared" si="4"/>
        <v>-43.390368327441401</v>
      </c>
      <c r="N24">
        <f t="shared" si="5"/>
        <v>123.947247987464</v>
      </c>
    </row>
    <row r="25" spans="2:14">
      <c r="B25" s="16">
        <v>32</v>
      </c>
      <c r="C25">
        <f t="shared" si="0"/>
        <v>-55.696596418107902</v>
      </c>
      <c r="D25">
        <f t="shared" si="1"/>
        <v>135.14571416945699</v>
      </c>
      <c r="G25" s="16">
        <v>32</v>
      </c>
      <c r="H25">
        <f t="shared" si="2"/>
        <v>-52.123058801409599</v>
      </c>
      <c r="I25">
        <f t="shared" si="3"/>
        <v>73.055106561302694</v>
      </c>
      <c r="L25" s="16">
        <v>32</v>
      </c>
      <c r="M25">
        <f t="shared" si="4"/>
        <v>-43.257106302355503</v>
      </c>
      <c r="N25">
        <f t="shared" si="5"/>
        <v>132.356836587304</v>
      </c>
    </row>
    <row r="26" spans="2:14">
      <c r="B26" s="16">
        <v>34</v>
      </c>
      <c r="C26">
        <f t="shared" si="0"/>
        <v>-70.210108681330595</v>
      </c>
      <c r="D26">
        <f t="shared" si="1"/>
        <v>124.126615978423</v>
      </c>
      <c r="G26" s="16">
        <v>34</v>
      </c>
      <c r="H26">
        <f t="shared" si="2"/>
        <v>-71.711923884249003</v>
      </c>
      <c r="I26">
        <f t="shared" si="3"/>
        <v>91.420608462044797</v>
      </c>
      <c r="L26" s="16">
        <v>34</v>
      </c>
      <c r="M26">
        <f t="shared" si="4"/>
        <v>-55.270635220487399</v>
      </c>
      <c r="N26">
        <f t="shared" si="5"/>
        <v>141.18508458590799</v>
      </c>
    </row>
    <row r="27" spans="2:14">
      <c r="B27" s="16">
        <v>38</v>
      </c>
      <c r="C27">
        <f t="shared" si="0"/>
        <v>-74.790270366365903</v>
      </c>
      <c r="D27">
        <f t="shared" si="1"/>
        <v>125.085025363498</v>
      </c>
      <c r="G27" s="16">
        <v>38</v>
      </c>
      <c r="H27">
        <f t="shared" si="2"/>
        <v>-70.785914161652897</v>
      </c>
      <c r="I27">
        <f t="shared" si="3"/>
        <v>94.293610437619506</v>
      </c>
      <c r="L27" s="16">
        <v>38</v>
      </c>
      <c r="M27">
        <f t="shared" si="4"/>
        <v>-57.521428445445999</v>
      </c>
      <c r="N27">
        <f t="shared" si="5"/>
        <v>143.904502491534</v>
      </c>
    </row>
    <row r="28" spans="2:14">
      <c r="B28" s="16">
        <v>40</v>
      </c>
      <c r="C28">
        <f t="shared" si="0"/>
        <v>-80.908778357127005</v>
      </c>
      <c r="D28">
        <f t="shared" si="1"/>
        <v>117.570326063368</v>
      </c>
      <c r="G28" s="16">
        <v>40</v>
      </c>
      <c r="H28">
        <f t="shared" si="2"/>
        <v>-74.177451882782407</v>
      </c>
      <c r="I28">
        <f t="shared" si="3"/>
        <v>89.205283680181196</v>
      </c>
      <c r="L28" s="16">
        <v>40</v>
      </c>
      <c r="M28">
        <f t="shared" si="4"/>
        <v>-78.090699634624301</v>
      </c>
      <c r="N28">
        <f t="shared" si="5"/>
        <v>153.338054468423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BD30-9E23-4CCA-9900-7954257F7ABB}">
  <dimension ref="A1:N32"/>
  <sheetViews>
    <sheetView workbookViewId="0">
      <selection activeCell="L1" sqref="L1"/>
    </sheetView>
  </sheetViews>
  <sheetFormatPr defaultRowHeight="14.4"/>
  <sheetData>
    <row r="1" spans="1:14">
      <c r="A1" t="s">
        <v>204</v>
      </c>
      <c r="C1" t="s">
        <v>210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190</v>
      </c>
      <c r="M1" t="s">
        <v>191</v>
      </c>
      <c r="N1" t="s">
        <v>192</v>
      </c>
    </row>
    <row r="5" spans="1:14">
      <c r="A5">
        <v>-100</v>
      </c>
      <c r="B5" t="s">
        <v>200</v>
      </c>
      <c r="C5">
        <v>-5.9764799999999996</v>
      </c>
      <c r="D5">
        <v>-7.0652100000000004</v>
      </c>
      <c r="E5">
        <v>-6.5321699999999998</v>
      </c>
      <c r="F5">
        <v>-6.4013600000000004</v>
      </c>
      <c r="G5">
        <v>-5.7238899999999999</v>
      </c>
      <c r="H5">
        <v>-4.6806000000000001</v>
      </c>
      <c r="I5">
        <v>-5.3267499999999997</v>
      </c>
      <c r="L5">
        <v>-5.9580599999999997</v>
      </c>
      <c r="M5">
        <v>0.79974000000000001</v>
      </c>
      <c r="N5">
        <v>0.30226999999999998</v>
      </c>
    </row>
    <row r="6" spans="1:14">
      <c r="A6">
        <v>-80</v>
      </c>
      <c r="B6" t="s">
        <v>208</v>
      </c>
      <c r="C6">
        <v>-4.3440200000000004</v>
      </c>
      <c r="D6">
        <v>-4.8654200000000003</v>
      </c>
      <c r="E6">
        <v>-4.7764300000000004</v>
      </c>
      <c r="F6">
        <v>-4.2373799999999999</v>
      </c>
      <c r="G6">
        <v>-4.4131400000000003</v>
      </c>
      <c r="H6">
        <v>-3.6652399999999998</v>
      </c>
      <c r="I6">
        <v>-3.9033500000000001</v>
      </c>
      <c r="L6">
        <v>-4.3150000000000004</v>
      </c>
      <c r="M6">
        <v>0.43281999999999998</v>
      </c>
      <c r="N6">
        <v>0.16359000000000001</v>
      </c>
    </row>
    <row r="7" spans="1:14">
      <c r="A7">
        <v>-60</v>
      </c>
      <c r="B7" t="s">
        <v>209</v>
      </c>
      <c r="C7">
        <v>-3.2524600000000001</v>
      </c>
      <c r="D7">
        <v>-3.98292</v>
      </c>
      <c r="E7">
        <v>-3.0083299999999999</v>
      </c>
      <c r="F7">
        <v>-3.2722199999999999</v>
      </c>
      <c r="G7">
        <v>-3.3563399999999999</v>
      </c>
      <c r="H7">
        <v>-2.5573700000000001</v>
      </c>
      <c r="I7">
        <v>-2.8752599999999999</v>
      </c>
      <c r="L7">
        <v>-3.18641</v>
      </c>
      <c r="M7">
        <v>0.44707000000000002</v>
      </c>
      <c r="N7">
        <v>0.16897999999999999</v>
      </c>
    </row>
    <row r="8" spans="1:14">
      <c r="A8">
        <v>-40</v>
      </c>
      <c r="B8" t="s">
        <v>58</v>
      </c>
      <c r="C8">
        <v>-2.29433</v>
      </c>
      <c r="D8">
        <v>-2.6742599999999999</v>
      </c>
      <c r="E8">
        <v>-2.5034100000000001</v>
      </c>
      <c r="F8">
        <v>-2.4272800000000001</v>
      </c>
      <c r="G8">
        <v>-2.32003</v>
      </c>
      <c r="H8">
        <v>-1.9943299999999999</v>
      </c>
      <c r="I8">
        <v>-2.2009699999999999</v>
      </c>
      <c r="L8">
        <v>-2.3449499999999999</v>
      </c>
      <c r="M8">
        <v>0.21876999999999999</v>
      </c>
      <c r="N8">
        <v>8.269E-2</v>
      </c>
    </row>
    <row r="9" spans="1:14">
      <c r="A9">
        <v>-20</v>
      </c>
      <c r="B9" t="s">
        <v>194</v>
      </c>
      <c r="C9">
        <v>-1.6333500000000001</v>
      </c>
      <c r="D9">
        <v>-1.8426499999999999</v>
      </c>
      <c r="E9">
        <v>-1.6939500000000001</v>
      </c>
      <c r="F9">
        <v>-1.33429</v>
      </c>
      <c r="G9">
        <v>-1.7072499999999999</v>
      </c>
      <c r="H9">
        <v>-1.32376</v>
      </c>
      <c r="I9">
        <v>-1.37297</v>
      </c>
      <c r="L9">
        <v>-1.5583199999999999</v>
      </c>
      <c r="M9">
        <v>0.21079999999999999</v>
      </c>
      <c r="N9">
        <v>7.9670000000000005E-2</v>
      </c>
    </row>
    <row r="10" spans="1:14">
      <c r="A10">
        <v>0</v>
      </c>
      <c r="B10" t="s">
        <v>194</v>
      </c>
      <c r="C10">
        <v>-1.1574</v>
      </c>
      <c r="D10">
        <v>-1.24827</v>
      </c>
      <c r="E10">
        <v>-1.22434</v>
      </c>
      <c r="F10">
        <v>-1.0997699999999999</v>
      </c>
      <c r="G10">
        <v>-1.10267</v>
      </c>
      <c r="H10">
        <v>-0.85087000000000002</v>
      </c>
      <c r="I10">
        <v>-1.01264</v>
      </c>
      <c r="L10">
        <v>-1.0994200000000001</v>
      </c>
      <c r="M10">
        <v>0.13567000000000001</v>
      </c>
      <c r="N10">
        <v>5.1279999999999999E-2</v>
      </c>
    </row>
    <row r="11" spans="1:14">
      <c r="A11">
        <v>20</v>
      </c>
      <c r="B11" t="s">
        <v>194</v>
      </c>
      <c r="C11">
        <v>-0.71970000000000001</v>
      </c>
      <c r="D11">
        <v>-0.72636000000000001</v>
      </c>
      <c r="E11">
        <v>-0.76090999999999998</v>
      </c>
      <c r="F11">
        <v>-0.63582000000000005</v>
      </c>
      <c r="G11">
        <v>-0.68240999999999996</v>
      </c>
      <c r="H11">
        <v>-0.49264999999999998</v>
      </c>
      <c r="I11">
        <v>-0.68323</v>
      </c>
      <c r="L11">
        <v>-0.67157999999999995</v>
      </c>
      <c r="M11">
        <v>8.8359999999999994E-2</v>
      </c>
      <c r="N11">
        <v>3.3399999999999999E-2</v>
      </c>
    </row>
    <row r="12" spans="1:14">
      <c r="A12">
        <v>40</v>
      </c>
      <c r="B12" t="s">
        <v>194</v>
      </c>
      <c r="C12">
        <v>-0.32738</v>
      </c>
      <c r="D12">
        <v>-0.30537999999999998</v>
      </c>
      <c r="E12">
        <v>-0.31955</v>
      </c>
      <c r="F12">
        <v>-0.32172000000000001</v>
      </c>
      <c r="G12">
        <v>-0.27689999999999998</v>
      </c>
      <c r="H12">
        <v>-0.17238999999999999</v>
      </c>
      <c r="I12">
        <v>-0.39367000000000002</v>
      </c>
      <c r="L12">
        <v>-0.30242999999999998</v>
      </c>
      <c r="M12">
        <v>6.7309999999999995E-2</v>
      </c>
      <c r="N12">
        <v>2.5440000000000001E-2</v>
      </c>
    </row>
    <row r="13" spans="1:14">
      <c r="A13">
        <v>60</v>
      </c>
      <c r="B13" t="s">
        <v>194</v>
      </c>
      <c r="C13">
        <v>5.96E-2</v>
      </c>
      <c r="D13">
        <v>8.1949999999999995E-2</v>
      </c>
      <c r="E13">
        <v>8.8299999999999993E-3</v>
      </c>
      <c r="F13">
        <v>5.672E-2</v>
      </c>
      <c r="G13">
        <v>7.2090000000000001E-2</v>
      </c>
      <c r="H13">
        <v>0.12336</v>
      </c>
      <c r="I13">
        <v>-0.15861</v>
      </c>
      <c r="L13">
        <v>3.4849999999999999E-2</v>
      </c>
      <c r="M13">
        <v>9.1859999999999997E-2</v>
      </c>
      <c r="N13">
        <v>3.4720000000000001E-2</v>
      </c>
    </row>
    <row r="14" spans="1:14">
      <c r="A14">
        <v>80</v>
      </c>
      <c r="B14" t="s">
        <v>194</v>
      </c>
      <c r="C14">
        <v>0.27222000000000002</v>
      </c>
      <c r="D14">
        <v>0.41149000000000002</v>
      </c>
      <c r="E14">
        <v>0.30807000000000001</v>
      </c>
      <c r="F14">
        <v>0.35049999999999998</v>
      </c>
      <c r="G14">
        <v>0.38339000000000001</v>
      </c>
      <c r="H14">
        <v>0.32263999999999998</v>
      </c>
      <c r="I14">
        <v>0.25213999999999998</v>
      </c>
      <c r="L14">
        <v>0.32863999999999999</v>
      </c>
      <c r="M14">
        <v>5.7489999999999999E-2</v>
      </c>
      <c r="N14">
        <v>2.1729999999999999E-2</v>
      </c>
    </row>
    <row r="15" spans="1:14">
      <c r="A15">
        <v>100</v>
      </c>
      <c r="B15" t="s">
        <v>194</v>
      </c>
      <c r="C15">
        <v>0.56669000000000003</v>
      </c>
      <c r="D15">
        <v>0.80486000000000002</v>
      </c>
      <c r="E15">
        <v>0.63114999999999999</v>
      </c>
      <c r="F15">
        <v>0.6028</v>
      </c>
      <c r="G15">
        <v>0.64473000000000003</v>
      </c>
      <c r="H15">
        <v>0.65317999999999998</v>
      </c>
      <c r="I15">
        <v>1.0850299999999999</v>
      </c>
      <c r="L15">
        <v>0.71262999999999999</v>
      </c>
      <c r="M15">
        <v>0.18043000000000001</v>
      </c>
      <c r="N15">
        <v>6.8199999999999997E-2</v>
      </c>
    </row>
    <row r="16" spans="1:14">
      <c r="A16">
        <v>120</v>
      </c>
      <c r="B16" t="s">
        <v>194</v>
      </c>
      <c r="C16">
        <v>0.82201000000000002</v>
      </c>
      <c r="D16">
        <v>1.1076600000000001</v>
      </c>
      <c r="E16">
        <v>0.98158999999999996</v>
      </c>
      <c r="F16">
        <v>0.91520999999999997</v>
      </c>
      <c r="G16">
        <v>0.96750000000000003</v>
      </c>
      <c r="H16">
        <v>0.78761000000000003</v>
      </c>
      <c r="I16" t="s">
        <v>194</v>
      </c>
      <c r="L16">
        <v>0.93025999999999998</v>
      </c>
      <c r="M16">
        <v>0.11643000000000001</v>
      </c>
      <c r="N16">
        <v>4.7530000000000003E-2</v>
      </c>
    </row>
    <row r="17" spans="1:14">
      <c r="A17">
        <v>140</v>
      </c>
      <c r="B17" t="s">
        <v>194</v>
      </c>
      <c r="C17">
        <v>1.15028</v>
      </c>
      <c r="D17">
        <v>1.35697</v>
      </c>
      <c r="E17">
        <v>1.2146300000000001</v>
      </c>
      <c r="F17">
        <v>1.16581</v>
      </c>
      <c r="G17">
        <v>1.4180699999999999</v>
      </c>
      <c r="H17">
        <v>1.13476</v>
      </c>
      <c r="I17" t="s">
        <v>194</v>
      </c>
      <c r="L17">
        <v>1.2400899999999999</v>
      </c>
      <c r="M17">
        <v>0.11888</v>
      </c>
      <c r="N17">
        <v>4.8529999999999997E-2</v>
      </c>
    </row>
    <row r="18" spans="1:14">
      <c r="B18" t="s">
        <v>194</v>
      </c>
    </row>
    <row r="19" spans="1:14">
      <c r="A19">
        <v>-100</v>
      </c>
      <c r="B19" t="s">
        <v>195</v>
      </c>
      <c r="C19">
        <v>-17.668769999999999</v>
      </c>
      <c r="D19">
        <v>-18.357250000000001</v>
      </c>
      <c r="E19">
        <v>-6.2782299999999998</v>
      </c>
      <c r="F19">
        <v>-7.1272099999999998</v>
      </c>
      <c r="G19">
        <v>-7.6402599999999996</v>
      </c>
      <c r="H19">
        <v>-5.8746700000000001</v>
      </c>
      <c r="I19">
        <v>-47.647669999999998</v>
      </c>
      <c r="J19">
        <v>-62.093339999999998</v>
      </c>
      <c r="K19">
        <v>-66.611829999999998</v>
      </c>
      <c r="L19">
        <v>-26.588799999999999</v>
      </c>
      <c r="M19">
        <v>25.081399999999999</v>
      </c>
      <c r="N19">
        <v>8.3604699999999994</v>
      </c>
    </row>
    <row r="20" spans="1:14">
      <c r="A20">
        <v>-80</v>
      </c>
      <c r="B20" t="s">
        <v>208</v>
      </c>
      <c r="C20">
        <v>-15.655559999999999</v>
      </c>
      <c r="D20">
        <v>-16.069089999999999</v>
      </c>
      <c r="E20">
        <v>-5.3069199999999999</v>
      </c>
      <c r="F20">
        <v>-5.9819399999999998</v>
      </c>
      <c r="G20">
        <v>-6.3253000000000004</v>
      </c>
      <c r="H20">
        <v>-4.6110100000000003</v>
      </c>
      <c r="I20">
        <v>-40.914099999999998</v>
      </c>
      <c r="J20">
        <v>-54.324100000000001</v>
      </c>
      <c r="K20">
        <v>-55.821309999999997</v>
      </c>
      <c r="L20">
        <v>-22.77882</v>
      </c>
      <c r="M20">
        <v>21.505089999999999</v>
      </c>
      <c r="N20">
        <v>7.1683599999999998</v>
      </c>
    </row>
    <row r="21" spans="1:14">
      <c r="A21">
        <v>-60</v>
      </c>
      <c r="B21" t="s">
        <v>209</v>
      </c>
      <c r="C21">
        <v>-12.963559999999999</v>
      </c>
      <c r="D21">
        <v>-13.188470000000001</v>
      </c>
      <c r="E21">
        <v>-4.78261</v>
      </c>
      <c r="F21">
        <v>-4.8932000000000002</v>
      </c>
      <c r="G21">
        <v>-5.3483400000000003</v>
      </c>
      <c r="H21">
        <v>-3.9839199999999999</v>
      </c>
      <c r="I21">
        <v>-33.848860000000002</v>
      </c>
      <c r="J21">
        <v>-43.388959999999997</v>
      </c>
      <c r="K21">
        <v>-45.331270000000004</v>
      </c>
      <c r="L21">
        <v>-18.636579999999999</v>
      </c>
      <c r="M21">
        <v>17.286760000000001</v>
      </c>
      <c r="N21">
        <v>5.7622499999999999</v>
      </c>
    </row>
    <row r="22" spans="1:14">
      <c r="A22">
        <v>-40</v>
      </c>
      <c r="B22" t="s">
        <v>58</v>
      </c>
      <c r="C22">
        <v>-11.06155</v>
      </c>
      <c r="D22">
        <v>-10.410170000000001</v>
      </c>
      <c r="E22">
        <v>-3.9362200000000001</v>
      </c>
      <c r="F22">
        <v>-4.3213800000000004</v>
      </c>
      <c r="G22">
        <v>-4.6192399999999996</v>
      </c>
      <c r="H22">
        <v>-3.1638899999999999</v>
      </c>
      <c r="I22">
        <v>-27.70759</v>
      </c>
      <c r="J22">
        <v>-34.046300000000002</v>
      </c>
      <c r="K22">
        <v>-35.793770000000002</v>
      </c>
      <c r="L22">
        <v>-15.006679999999999</v>
      </c>
      <c r="M22">
        <v>13.58996</v>
      </c>
      <c r="N22">
        <v>4.5299899999999997</v>
      </c>
    </row>
    <row r="23" spans="1:14">
      <c r="A23">
        <v>-20</v>
      </c>
      <c r="B23" t="s">
        <v>194</v>
      </c>
      <c r="C23">
        <v>-9.1026100000000003</v>
      </c>
      <c r="D23">
        <v>-8.0485699999999998</v>
      </c>
      <c r="E23">
        <v>-3.2113499999999999</v>
      </c>
      <c r="F23">
        <v>-3.0196399999999999</v>
      </c>
      <c r="G23">
        <v>-3.6962000000000002</v>
      </c>
      <c r="H23">
        <v>-2.5787200000000001</v>
      </c>
      <c r="I23">
        <v>-22.821069999999999</v>
      </c>
      <c r="J23">
        <v>-25.771339999999999</v>
      </c>
      <c r="K23">
        <v>-26.19998</v>
      </c>
      <c r="L23">
        <v>-11.605499999999999</v>
      </c>
      <c r="M23">
        <v>10.287089999999999</v>
      </c>
      <c r="N23">
        <v>3.42903</v>
      </c>
    </row>
    <row r="24" spans="1:14">
      <c r="A24">
        <v>0</v>
      </c>
      <c r="B24" t="s">
        <v>194</v>
      </c>
      <c r="C24">
        <v>-7.0449099999999998</v>
      </c>
      <c r="D24">
        <v>-5.6209600000000002</v>
      </c>
      <c r="E24">
        <v>-2.52982</v>
      </c>
      <c r="F24">
        <v>-2.5158200000000002</v>
      </c>
      <c r="G24">
        <v>-2.7731499999999998</v>
      </c>
      <c r="H24">
        <v>-2.0030299999999999</v>
      </c>
      <c r="I24">
        <v>-17.64273</v>
      </c>
      <c r="J24">
        <v>-18.173549999999999</v>
      </c>
      <c r="K24">
        <v>-18.203859999999999</v>
      </c>
      <c r="L24">
        <v>-8.5008700000000008</v>
      </c>
      <c r="M24">
        <v>7.3160699999999999</v>
      </c>
      <c r="N24">
        <v>2.4386899999999998</v>
      </c>
    </row>
    <row r="25" spans="1:14">
      <c r="A25">
        <v>20</v>
      </c>
      <c r="B25" t="s">
        <v>194</v>
      </c>
      <c r="C25">
        <v>-5.4551600000000002</v>
      </c>
      <c r="D25">
        <v>-3.6513200000000001</v>
      </c>
      <c r="E25">
        <v>-1.7854000000000001</v>
      </c>
      <c r="F25">
        <v>-1.79901</v>
      </c>
      <c r="G25">
        <v>-1.80183</v>
      </c>
      <c r="H25">
        <v>-1.4985200000000001</v>
      </c>
      <c r="I25">
        <v>-12.449669999999999</v>
      </c>
      <c r="J25">
        <v>-11.03905</v>
      </c>
      <c r="K25">
        <v>-10.935129999999999</v>
      </c>
      <c r="L25">
        <v>-5.60168</v>
      </c>
      <c r="M25">
        <v>4.5965999999999996</v>
      </c>
      <c r="N25">
        <v>1.5322</v>
      </c>
    </row>
    <row r="26" spans="1:14">
      <c r="A26">
        <v>40</v>
      </c>
      <c r="B26" t="s">
        <v>194</v>
      </c>
      <c r="C26">
        <v>-4.1189499999999999</v>
      </c>
      <c r="D26">
        <v>-1.9844999999999999</v>
      </c>
      <c r="E26">
        <v>-1.0307900000000001</v>
      </c>
      <c r="F26">
        <v>-0.75778000000000001</v>
      </c>
      <c r="G26">
        <v>-0.81601000000000001</v>
      </c>
      <c r="H26">
        <v>-0.94972000000000001</v>
      </c>
      <c r="I26">
        <v>-7.9562900000000001</v>
      </c>
      <c r="J26">
        <v>-3.76945</v>
      </c>
      <c r="K26">
        <v>-3.7555999999999998</v>
      </c>
      <c r="L26">
        <v>-2.7932299999999999</v>
      </c>
      <c r="M26">
        <v>2.3849800000000001</v>
      </c>
      <c r="N26">
        <v>0.79498999999999997</v>
      </c>
    </row>
    <row r="27" spans="1:14">
      <c r="A27">
        <v>60</v>
      </c>
      <c r="B27" t="s">
        <v>194</v>
      </c>
      <c r="C27">
        <v>-2.3770699999999998</v>
      </c>
      <c r="D27">
        <v>9.0799999999999995E-3</v>
      </c>
      <c r="E27">
        <v>-0.23114000000000001</v>
      </c>
      <c r="F27">
        <v>7.9460000000000003E-2</v>
      </c>
      <c r="G27">
        <v>-5.4719999999999998E-2</v>
      </c>
      <c r="H27">
        <v>-0.45628000000000002</v>
      </c>
      <c r="I27">
        <v>-3.7356799999999999</v>
      </c>
      <c r="J27">
        <v>4.5306199999999999</v>
      </c>
      <c r="K27">
        <v>4.2188800000000004</v>
      </c>
      <c r="L27">
        <v>0.22034999999999999</v>
      </c>
      <c r="M27">
        <v>2.6871299999999998</v>
      </c>
      <c r="N27">
        <v>0.89571000000000001</v>
      </c>
    </row>
    <row r="28" spans="1:14">
      <c r="A28">
        <v>80</v>
      </c>
      <c r="B28" t="s">
        <v>194</v>
      </c>
      <c r="C28">
        <v>-0.54</v>
      </c>
      <c r="D28">
        <v>1.8929100000000001</v>
      </c>
      <c r="E28">
        <v>0.55576000000000003</v>
      </c>
      <c r="F28">
        <v>1.0674399999999999</v>
      </c>
      <c r="G28">
        <v>0.86670999999999998</v>
      </c>
      <c r="H28">
        <v>0.11624</v>
      </c>
      <c r="I28">
        <v>1.71024</v>
      </c>
      <c r="J28">
        <v>13.70529</v>
      </c>
      <c r="K28">
        <v>12.74755</v>
      </c>
      <c r="L28">
        <v>3.5691299999999999</v>
      </c>
      <c r="M28">
        <v>5.5305900000000001</v>
      </c>
      <c r="N28">
        <v>1.8435299999999999</v>
      </c>
    </row>
    <row r="29" spans="1:14">
      <c r="A29">
        <v>100</v>
      </c>
      <c r="B29" t="s">
        <v>194</v>
      </c>
      <c r="C29">
        <v>1.64758</v>
      </c>
      <c r="D29">
        <v>4.1216600000000003</v>
      </c>
      <c r="E29">
        <v>1.35456</v>
      </c>
      <c r="F29">
        <v>1.9382699999999999</v>
      </c>
      <c r="G29">
        <v>1.7696400000000001</v>
      </c>
      <c r="H29">
        <v>0.63815999999999995</v>
      </c>
      <c r="I29">
        <v>9.3721099999999993</v>
      </c>
      <c r="J29">
        <v>21.2286</v>
      </c>
      <c r="K29">
        <v>18.991869999999999</v>
      </c>
      <c r="L29">
        <v>6.7847200000000001</v>
      </c>
      <c r="M29">
        <v>8.0134500000000006</v>
      </c>
      <c r="N29">
        <v>2.6711499999999999</v>
      </c>
    </row>
    <row r="30" spans="1:14">
      <c r="A30">
        <v>120</v>
      </c>
      <c r="B30" t="s">
        <v>194</v>
      </c>
      <c r="C30">
        <v>4.5673199999999996</v>
      </c>
      <c r="D30">
        <v>6.1928000000000001</v>
      </c>
      <c r="E30">
        <v>2.1040700000000001</v>
      </c>
      <c r="F30">
        <v>2.7255400000000001</v>
      </c>
      <c r="G30">
        <v>2.6315200000000001</v>
      </c>
      <c r="H30">
        <v>1.0707100000000001</v>
      </c>
      <c r="I30">
        <v>18.840330000000002</v>
      </c>
      <c r="J30">
        <v>23.616869999999999</v>
      </c>
      <c r="K30">
        <v>20.160889999999998</v>
      </c>
      <c r="L30">
        <v>9.1011199999999999</v>
      </c>
      <c r="M30">
        <v>9.0335599999999996</v>
      </c>
      <c r="N30">
        <v>3.01119</v>
      </c>
    </row>
    <row r="31" spans="1:14">
      <c r="A31">
        <v>140</v>
      </c>
      <c r="B31" t="s">
        <v>194</v>
      </c>
      <c r="C31">
        <v>9.1533200000000008</v>
      </c>
      <c r="D31">
        <v>8.4025700000000008</v>
      </c>
      <c r="E31">
        <v>2.61565</v>
      </c>
      <c r="F31">
        <v>3.57999</v>
      </c>
      <c r="G31">
        <v>3.4869599999999998</v>
      </c>
      <c r="H31">
        <v>1.6756500000000001</v>
      </c>
      <c r="I31">
        <v>27.052070000000001</v>
      </c>
      <c r="J31">
        <v>18.99793</v>
      </c>
      <c r="K31">
        <v>16.822679999999998</v>
      </c>
      <c r="L31">
        <v>10.198539999999999</v>
      </c>
      <c r="M31">
        <v>8.8646700000000003</v>
      </c>
      <c r="N31">
        <v>2.9548899999999998</v>
      </c>
    </row>
    <row r="32" spans="1:14">
      <c r="B32" t="s">
        <v>194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7AF81-4C78-4BE2-B75E-B6ACCD503DFB}">
  <dimension ref="A1:M29"/>
  <sheetViews>
    <sheetView workbookViewId="0">
      <selection activeCell="B2" sqref="B2:B5"/>
    </sheetView>
  </sheetViews>
  <sheetFormatPr defaultRowHeight="14.4"/>
  <cols>
    <col min="2" max="2" width="11" customWidth="1"/>
  </cols>
  <sheetData>
    <row r="1" spans="1:13">
      <c r="A1" t="s">
        <v>204</v>
      </c>
      <c r="C1" t="s">
        <v>180</v>
      </c>
      <c r="D1" t="s">
        <v>181</v>
      </c>
      <c r="E1" t="s">
        <v>182</v>
      </c>
      <c r="F1" t="s">
        <v>205</v>
      </c>
      <c r="G1" t="s">
        <v>184</v>
      </c>
      <c r="H1" t="s">
        <v>185</v>
      </c>
      <c r="I1" t="s">
        <v>186</v>
      </c>
      <c r="J1" t="s">
        <v>187</v>
      </c>
      <c r="K1" t="s">
        <v>190</v>
      </c>
      <c r="L1" t="s">
        <v>191</v>
      </c>
      <c r="M1" t="s">
        <v>192</v>
      </c>
    </row>
    <row r="2" spans="1:13">
      <c r="A2">
        <v>-140</v>
      </c>
      <c r="B2" t="s">
        <v>200</v>
      </c>
      <c r="C2">
        <v>8.2000000000000007E-3</v>
      </c>
      <c r="D2">
        <v>5.4000000000000003E-3</v>
      </c>
      <c r="E2">
        <v>2.307E-2</v>
      </c>
      <c r="F2">
        <v>3.5000000000000001E-3</v>
      </c>
      <c r="G2">
        <v>8.6470000000000005E-2</v>
      </c>
      <c r="K2">
        <v>2.5329999999999998E-2</v>
      </c>
      <c r="L2">
        <v>3.5040000000000002E-2</v>
      </c>
      <c r="M2">
        <v>1.567E-2</v>
      </c>
    </row>
    <row r="3" spans="1:13">
      <c r="A3">
        <v>-120</v>
      </c>
      <c r="B3" t="s">
        <v>206</v>
      </c>
      <c r="C3">
        <v>2.4279999999999999E-2</v>
      </c>
      <c r="D3">
        <v>1.2460000000000001E-2</v>
      </c>
      <c r="E3">
        <v>4.5600000000000002E-2</v>
      </c>
      <c r="F3">
        <v>-8.9880000000000002E-2</v>
      </c>
      <c r="G3" t="s">
        <v>194</v>
      </c>
      <c r="K3">
        <v>-1.89E-3</v>
      </c>
      <c r="L3">
        <v>6.0249999999999998E-2</v>
      </c>
      <c r="M3">
        <v>3.0120000000000001E-2</v>
      </c>
    </row>
    <row r="4" spans="1:13">
      <c r="A4">
        <v>-100</v>
      </c>
      <c r="B4" t="s">
        <v>207</v>
      </c>
      <c r="C4">
        <v>1.7919999999999998E-2</v>
      </c>
      <c r="D4">
        <v>3.4049999999999997E-2</v>
      </c>
      <c r="E4">
        <v>1.349E-2</v>
      </c>
      <c r="F4">
        <v>1.431E-2</v>
      </c>
      <c r="G4">
        <v>5.8799999999999998E-3</v>
      </c>
      <c r="K4">
        <v>1.7129999999999999E-2</v>
      </c>
      <c r="L4">
        <v>1.042E-2</v>
      </c>
      <c r="M4">
        <v>4.6600000000000001E-3</v>
      </c>
    </row>
    <row r="5" spans="1:13">
      <c r="A5">
        <v>-80</v>
      </c>
      <c r="B5" t="s">
        <v>201</v>
      </c>
      <c r="C5">
        <v>2.5760000000000002E-2</v>
      </c>
      <c r="D5">
        <v>4.8169999999999998E-2</v>
      </c>
      <c r="E5">
        <v>2.3210000000000001E-2</v>
      </c>
      <c r="F5">
        <v>-1.9869999999999999E-2</v>
      </c>
      <c r="G5">
        <v>2.743E-2</v>
      </c>
      <c r="K5">
        <v>2.094E-2</v>
      </c>
      <c r="L5">
        <v>2.4889999999999999E-2</v>
      </c>
      <c r="M5">
        <v>1.1129999999999999E-2</v>
      </c>
    </row>
    <row r="6" spans="1:13">
      <c r="A6">
        <v>-60</v>
      </c>
      <c r="C6">
        <v>6.7199999999999996E-2</v>
      </c>
      <c r="D6">
        <v>5.7169999999999999E-2</v>
      </c>
      <c r="E6">
        <v>3.4669999999999999E-2</v>
      </c>
      <c r="F6">
        <v>1.9769999999999999E-2</v>
      </c>
      <c r="G6">
        <v>0.11917999999999999</v>
      </c>
      <c r="K6">
        <v>5.96E-2</v>
      </c>
      <c r="L6">
        <v>3.8150000000000003E-2</v>
      </c>
      <c r="M6">
        <v>1.7059999999999999E-2</v>
      </c>
    </row>
    <row r="7" spans="1:13">
      <c r="A7">
        <v>-40</v>
      </c>
      <c r="C7">
        <v>0.11217000000000001</v>
      </c>
      <c r="D7">
        <v>6.2839999999999993E-2</v>
      </c>
      <c r="E7">
        <v>0.15015999999999999</v>
      </c>
      <c r="F7">
        <v>3.6040000000000003E-2</v>
      </c>
      <c r="G7" t="s">
        <v>194</v>
      </c>
      <c r="K7">
        <v>9.0300000000000005E-2</v>
      </c>
      <c r="L7">
        <v>5.0860000000000002E-2</v>
      </c>
      <c r="M7">
        <v>2.5430000000000001E-2</v>
      </c>
    </row>
    <row r="8" spans="1:13">
      <c r="A8">
        <v>-20</v>
      </c>
      <c r="C8">
        <v>0.15118000000000001</v>
      </c>
      <c r="D8">
        <v>0.12001000000000001</v>
      </c>
      <c r="E8">
        <v>0.13721</v>
      </c>
      <c r="F8">
        <v>0.13313</v>
      </c>
      <c r="G8">
        <v>7.6789999999999997E-2</v>
      </c>
      <c r="K8">
        <v>0.12366000000000001</v>
      </c>
      <c r="L8">
        <v>2.8459999999999999E-2</v>
      </c>
      <c r="M8">
        <v>1.273E-2</v>
      </c>
    </row>
    <row r="9" spans="1:13">
      <c r="A9">
        <v>0</v>
      </c>
      <c r="C9">
        <v>0.21448</v>
      </c>
      <c r="D9">
        <v>0.14283999999999999</v>
      </c>
      <c r="E9">
        <v>0.2079</v>
      </c>
      <c r="F9">
        <v>0.13467000000000001</v>
      </c>
      <c r="G9">
        <v>8.9760000000000006E-2</v>
      </c>
      <c r="K9">
        <v>0.15792999999999999</v>
      </c>
      <c r="L9">
        <v>5.2699999999999997E-2</v>
      </c>
      <c r="M9">
        <v>2.3570000000000001E-2</v>
      </c>
    </row>
    <row r="10" spans="1:13">
      <c r="A10">
        <v>20</v>
      </c>
      <c r="C10">
        <v>0.39784000000000003</v>
      </c>
      <c r="D10">
        <v>0.33052999999999999</v>
      </c>
      <c r="E10">
        <v>0.31233</v>
      </c>
      <c r="F10">
        <v>0.20469000000000001</v>
      </c>
      <c r="G10" t="s">
        <v>194</v>
      </c>
      <c r="K10">
        <v>0.31135000000000002</v>
      </c>
      <c r="L10">
        <v>8.0060000000000006E-2</v>
      </c>
      <c r="M10">
        <v>4.0030000000000003E-2</v>
      </c>
    </row>
    <row r="11" spans="1:13">
      <c r="A11">
        <v>40</v>
      </c>
      <c r="C11">
        <v>0.56691000000000003</v>
      </c>
      <c r="D11">
        <v>0.45621</v>
      </c>
      <c r="E11">
        <v>0.60914000000000001</v>
      </c>
      <c r="F11">
        <v>0.39762999999999998</v>
      </c>
      <c r="G11">
        <v>0.52109000000000005</v>
      </c>
      <c r="K11">
        <v>0.51019999999999999</v>
      </c>
      <c r="L11">
        <v>8.4720000000000004E-2</v>
      </c>
      <c r="M11">
        <v>3.789E-2</v>
      </c>
    </row>
    <row r="12" spans="1:13">
      <c r="A12">
        <v>60</v>
      </c>
      <c r="C12">
        <v>0.77007000000000003</v>
      </c>
      <c r="D12">
        <v>0.57843</v>
      </c>
      <c r="E12">
        <v>0.80557000000000001</v>
      </c>
      <c r="F12">
        <v>0.49112</v>
      </c>
      <c r="G12">
        <v>0.96887999999999996</v>
      </c>
      <c r="K12">
        <v>0.72282000000000002</v>
      </c>
      <c r="L12">
        <v>0.18984000000000001</v>
      </c>
      <c r="M12">
        <v>8.4900000000000003E-2</v>
      </c>
    </row>
    <row r="13" spans="1:13">
      <c r="A13">
        <v>80</v>
      </c>
      <c r="C13">
        <v>0.83326</v>
      </c>
      <c r="D13">
        <v>0.70272999999999997</v>
      </c>
      <c r="E13">
        <v>0.80652000000000001</v>
      </c>
      <c r="F13">
        <v>0.68262999999999996</v>
      </c>
      <c r="G13">
        <v>0.74997000000000003</v>
      </c>
      <c r="K13">
        <v>0.75502000000000002</v>
      </c>
      <c r="L13">
        <v>6.4759999999999998E-2</v>
      </c>
      <c r="M13">
        <v>2.896E-2</v>
      </c>
    </row>
    <row r="14" spans="1:13">
      <c r="A14">
        <v>100</v>
      </c>
      <c r="C14">
        <v>0.92583000000000004</v>
      </c>
      <c r="D14">
        <v>0.84599000000000002</v>
      </c>
      <c r="E14">
        <v>0.97663999999999995</v>
      </c>
      <c r="F14">
        <v>0.74677000000000004</v>
      </c>
      <c r="G14">
        <v>0.99231999999999998</v>
      </c>
      <c r="K14">
        <v>0.89751000000000003</v>
      </c>
      <c r="L14">
        <v>0.10177</v>
      </c>
      <c r="M14">
        <v>4.5510000000000002E-2</v>
      </c>
    </row>
    <row r="15" spans="1:13" ht="45.3" customHeight="1"/>
    <row r="17" spans="1:13">
      <c r="A17">
        <v>-140</v>
      </c>
      <c r="B17" t="s">
        <v>195</v>
      </c>
      <c r="C17">
        <v>5.13E-3</v>
      </c>
      <c r="D17">
        <v>4.5399999999999998E-3</v>
      </c>
      <c r="E17" s="21">
        <v>5.8811400000000004E-4</v>
      </c>
      <c r="F17">
        <v>4.7999999999999996E-3</v>
      </c>
      <c r="G17">
        <v>1.7440000000000001E-2</v>
      </c>
      <c r="H17">
        <v>2.7499999999999998E-3</v>
      </c>
      <c r="I17">
        <v>2.8799999999999999E-2</v>
      </c>
      <c r="J17">
        <v>2.7499999999999998E-3</v>
      </c>
      <c r="K17">
        <v>8.3499999999999998E-3</v>
      </c>
      <c r="L17">
        <v>9.7199999999999995E-3</v>
      </c>
      <c r="M17">
        <v>3.4399999999999999E-3</v>
      </c>
    </row>
    <row r="18" spans="1:13">
      <c r="A18">
        <v>-120</v>
      </c>
      <c r="B18" t="s">
        <v>206</v>
      </c>
      <c r="C18">
        <v>2.7640000000000001E-2</v>
      </c>
      <c r="D18">
        <v>3.3939999999999998E-2</v>
      </c>
      <c r="E18">
        <v>2.93E-2</v>
      </c>
      <c r="F18">
        <v>7.936E-2</v>
      </c>
      <c r="G18">
        <v>8.8020000000000001E-2</v>
      </c>
      <c r="H18">
        <v>1.512E-2</v>
      </c>
      <c r="I18">
        <v>0.13431000000000001</v>
      </c>
      <c r="J18">
        <v>1.512E-2</v>
      </c>
      <c r="K18">
        <v>5.2850000000000001E-2</v>
      </c>
      <c r="L18">
        <v>4.3040000000000002E-2</v>
      </c>
      <c r="M18">
        <v>1.5219999999999999E-2</v>
      </c>
    </row>
    <row r="19" spans="1:13">
      <c r="A19">
        <v>-100</v>
      </c>
      <c r="B19" t="s">
        <v>207</v>
      </c>
      <c r="C19">
        <v>2.155E-2</v>
      </c>
      <c r="D19">
        <v>5.6649999999999999E-2</v>
      </c>
      <c r="E19">
        <v>9.8619999999999999E-2</v>
      </c>
      <c r="F19">
        <v>0.14990999999999999</v>
      </c>
      <c r="G19">
        <v>0.15845999999999999</v>
      </c>
      <c r="H19">
        <v>3.7879999999999997E-2</v>
      </c>
      <c r="I19">
        <v>0.2117</v>
      </c>
      <c r="J19">
        <v>3.7879999999999997E-2</v>
      </c>
      <c r="K19">
        <v>9.6579999999999999E-2</v>
      </c>
      <c r="L19">
        <v>6.9739999999999996E-2</v>
      </c>
      <c r="M19">
        <v>2.4660000000000001E-2</v>
      </c>
    </row>
    <row r="20" spans="1:13">
      <c r="A20">
        <v>-80</v>
      </c>
      <c r="B20" t="s">
        <v>201</v>
      </c>
      <c r="C20">
        <v>7.671E-2</v>
      </c>
      <c r="D20">
        <v>0.14129</v>
      </c>
      <c r="E20">
        <v>0.13625000000000001</v>
      </c>
      <c r="F20">
        <v>0.23824000000000001</v>
      </c>
      <c r="G20">
        <v>0.22347</v>
      </c>
      <c r="H20">
        <v>7.6039999999999996E-2</v>
      </c>
      <c r="I20">
        <v>0.36503999999999998</v>
      </c>
      <c r="J20">
        <v>7.6039999999999996E-2</v>
      </c>
      <c r="K20">
        <v>0.16664000000000001</v>
      </c>
      <c r="L20">
        <v>0.10267</v>
      </c>
      <c r="M20">
        <v>3.6299999999999999E-2</v>
      </c>
    </row>
    <row r="21" spans="1:13">
      <c r="A21">
        <v>-60</v>
      </c>
      <c r="C21">
        <v>0.11074000000000001</v>
      </c>
      <c r="D21">
        <v>0.19858999999999999</v>
      </c>
      <c r="E21">
        <v>0.19753999999999999</v>
      </c>
      <c r="F21">
        <v>0.36220999999999998</v>
      </c>
      <c r="G21">
        <v>0.26454</v>
      </c>
      <c r="H21">
        <v>0.21584999999999999</v>
      </c>
      <c r="I21">
        <v>0.52981</v>
      </c>
      <c r="J21">
        <v>0.21584999999999999</v>
      </c>
      <c r="K21">
        <v>0.26189000000000001</v>
      </c>
      <c r="L21">
        <v>0.12933</v>
      </c>
      <c r="M21">
        <v>4.573E-2</v>
      </c>
    </row>
    <row r="22" spans="1:13">
      <c r="A22">
        <v>-40</v>
      </c>
      <c r="C22">
        <v>0.15509999999999999</v>
      </c>
      <c r="D22">
        <v>0.29087000000000002</v>
      </c>
      <c r="E22">
        <v>0.28270000000000001</v>
      </c>
      <c r="F22">
        <v>0.47838999999999998</v>
      </c>
      <c r="G22">
        <v>0.37659999999999999</v>
      </c>
      <c r="H22">
        <v>0.31534000000000001</v>
      </c>
      <c r="I22">
        <v>0.65283000000000002</v>
      </c>
      <c r="J22">
        <v>0.31534000000000001</v>
      </c>
      <c r="K22">
        <v>0.3584</v>
      </c>
      <c r="L22">
        <v>0.14964</v>
      </c>
      <c r="M22">
        <v>5.2909999999999999E-2</v>
      </c>
    </row>
    <row r="23" spans="1:13">
      <c r="A23">
        <v>-20</v>
      </c>
      <c r="C23">
        <v>0.24415000000000001</v>
      </c>
      <c r="D23">
        <v>0.44263999999999998</v>
      </c>
      <c r="E23">
        <v>0.41964000000000001</v>
      </c>
      <c r="F23">
        <v>0.55620000000000003</v>
      </c>
      <c r="G23">
        <v>0.4703</v>
      </c>
      <c r="H23">
        <v>0.48812</v>
      </c>
      <c r="I23">
        <v>0.76585000000000003</v>
      </c>
      <c r="J23">
        <v>0.48812</v>
      </c>
      <c r="K23">
        <v>0.48437999999999998</v>
      </c>
      <c r="L23">
        <v>0.14552999999999999</v>
      </c>
      <c r="M23">
        <v>5.1450000000000003E-2</v>
      </c>
    </row>
    <row r="24" spans="1:13">
      <c r="A24">
        <v>0</v>
      </c>
      <c r="C24">
        <v>0.39504</v>
      </c>
      <c r="D24">
        <v>0.58477999999999997</v>
      </c>
      <c r="E24">
        <v>0.57713000000000003</v>
      </c>
      <c r="F24">
        <v>0.68722000000000005</v>
      </c>
      <c r="G24">
        <v>0.57052999999999998</v>
      </c>
      <c r="H24">
        <v>0.65380000000000005</v>
      </c>
      <c r="I24">
        <v>0.82469000000000003</v>
      </c>
      <c r="J24">
        <v>0.65380000000000005</v>
      </c>
      <c r="K24">
        <v>0.61836999999999998</v>
      </c>
      <c r="L24">
        <v>0.12237000000000001</v>
      </c>
      <c r="M24">
        <v>4.326E-2</v>
      </c>
    </row>
    <row r="25" spans="1:13">
      <c r="A25">
        <v>20</v>
      </c>
      <c r="C25">
        <v>0.57047000000000003</v>
      </c>
      <c r="D25">
        <v>0.65820999999999996</v>
      </c>
      <c r="E25">
        <v>0.72518000000000005</v>
      </c>
      <c r="F25">
        <v>0.73751</v>
      </c>
      <c r="G25">
        <v>0.63173000000000001</v>
      </c>
      <c r="H25">
        <v>0.73780999999999997</v>
      </c>
      <c r="I25">
        <v>0.88570000000000004</v>
      </c>
      <c r="J25">
        <v>0.73780999999999997</v>
      </c>
      <c r="K25">
        <v>0.71055000000000001</v>
      </c>
      <c r="L25">
        <v>9.3869999999999995E-2</v>
      </c>
      <c r="M25">
        <v>3.3189999999999997E-2</v>
      </c>
    </row>
    <row r="26" spans="1:13">
      <c r="A26">
        <v>40</v>
      </c>
      <c r="C26">
        <v>0.75151999999999997</v>
      </c>
      <c r="D26">
        <v>0.79888000000000003</v>
      </c>
      <c r="E26">
        <v>0.74919000000000002</v>
      </c>
      <c r="F26">
        <v>0.81411999999999995</v>
      </c>
      <c r="G26">
        <v>0.73645000000000005</v>
      </c>
      <c r="H26">
        <v>0.82982</v>
      </c>
      <c r="I26">
        <v>0.94152999999999998</v>
      </c>
      <c r="J26">
        <v>0.82982</v>
      </c>
      <c r="K26">
        <v>0.80642000000000003</v>
      </c>
      <c r="L26">
        <v>6.6170000000000007E-2</v>
      </c>
      <c r="M26">
        <v>2.3400000000000001E-2</v>
      </c>
    </row>
    <row r="27" spans="1:13">
      <c r="A27">
        <v>60</v>
      </c>
      <c r="C27">
        <v>0.83265</v>
      </c>
      <c r="D27">
        <v>0.87524999999999997</v>
      </c>
      <c r="E27">
        <v>0.86792999999999998</v>
      </c>
      <c r="F27">
        <v>0.90742999999999996</v>
      </c>
      <c r="G27">
        <v>0.78459000000000001</v>
      </c>
      <c r="H27">
        <v>0.91732999999999998</v>
      </c>
      <c r="I27">
        <v>0.95762999999999998</v>
      </c>
      <c r="J27">
        <v>0.91732999999999998</v>
      </c>
      <c r="K27">
        <v>0.88251999999999997</v>
      </c>
      <c r="L27">
        <v>5.4809999999999998E-2</v>
      </c>
      <c r="M27">
        <v>1.9380000000000001E-2</v>
      </c>
    </row>
    <row r="28" spans="1:13">
      <c r="A28">
        <v>80</v>
      </c>
      <c r="C28">
        <v>0.88349</v>
      </c>
      <c r="D28">
        <v>0.92447999999999997</v>
      </c>
      <c r="E28">
        <v>0.91412000000000004</v>
      </c>
      <c r="F28">
        <v>0.91437000000000002</v>
      </c>
      <c r="G28">
        <v>0.82184999999999997</v>
      </c>
      <c r="H28">
        <v>0.94567999999999997</v>
      </c>
      <c r="I28">
        <v>0.99024000000000001</v>
      </c>
      <c r="J28">
        <v>0.94567999999999997</v>
      </c>
      <c r="K28">
        <v>0.91749000000000003</v>
      </c>
      <c r="L28">
        <v>4.965E-2</v>
      </c>
      <c r="M28">
        <v>1.755E-2</v>
      </c>
    </row>
    <row r="29" spans="1:13">
      <c r="A29">
        <v>100</v>
      </c>
      <c r="C29">
        <v>0.96992999999999996</v>
      </c>
      <c r="D29">
        <v>0.96875</v>
      </c>
      <c r="E29">
        <v>0.95165999999999995</v>
      </c>
      <c r="F29">
        <v>0.91891999999999996</v>
      </c>
      <c r="G29">
        <v>0.92766000000000004</v>
      </c>
      <c r="H29">
        <v>0.98846000000000001</v>
      </c>
      <c r="I29">
        <v>1.0048699999999999</v>
      </c>
      <c r="J29">
        <v>0.98846000000000001</v>
      </c>
      <c r="K29">
        <v>0.96484000000000003</v>
      </c>
      <c r="L29">
        <v>3.0290000000000001E-2</v>
      </c>
      <c r="M29">
        <v>1.0710000000000001E-2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C56D-BFA3-408A-AAFD-BBFC2096D999}">
  <dimension ref="A1:K203"/>
  <sheetViews>
    <sheetView workbookViewId="0">
      <selection activeCell="L1" sqref="L1"/>
    </sheetView>
  </sheetViews>
  <sheetFormatPr defaultRowHeight="14.4"/>
  <sheetData>
    <row r="1" spans="1:11">
      <c r="A1" t="s">
        <v>202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190</v>
      </c>
      <c r="J1" t="s">
        <v>191</v>
      </c>
      <c r="K1" t="s">
        <v>192</v>
      </c>
    </row>
    <row r="2" spans="1:11">
      <c r="A2" t="s">
        <v>203</v>
      </c>
    </row>
    <row r="3" spans="1:11">
      <c r="A3">
        <v>3.37297</v>
      </c>
      <c r="B3">
        <v>1.3197399999999999</v>
      </c>
      <c r="C3">
        <v>1.0232300000000001</v>
      </c>
      <c r="D3" t="s">
        <v>194</v>
      </c>
      <c r="E3" t="s">
        <v>194</v>
      </c>
      <c r="F3" t="s">
        <v>194</v>
      </c>
      <c r="G3" t="s">
        <v>194</v>
      </c>
      <c r="H3" t="s">
        <v>194</v>
      </c>
      <c r="I3">
        <v>1.1714899999999999</v>
      </c>
      <c r="J3">
        <v>0.20967</v>
      </c>
      <c r="K3">
        <v>0.14826</v>
      </c>
    </row>
    <row r="4" spans="1:11">
      <c r="A4">
        <v>3.37256</v>
      </c>
      <c r="B4">
        <v>1.2682100000000001</v>
      </c>
      <c r="C4">
        <v>1.0234799999999999</v>
      </c>
      <c r="D4" t="s">
        <v>194</v>
      </c>
      <c r="E4" t="s">
        <v>194</v>
      </c>
      <c r="F4" t="s">
        <v>194</v>
      </c>
      <c r="G4" t="s">
        <v>194</v>
      </c>
      <c r="H4" t="s">
        <v>194</v>
      </c>
      <c r="I4">
        <v>1.14584</v>
      </c>
      <c r="J4">
        <v>0.17305000000000001</v>
      </c>
      <c r="K4">
        <v>0.12236</v>
      </c>
    </row>
    <row r="5" spans="1:11">
      <c r="A5">
        <v>3.37209</v>
      </c>
      <c r="B5">
        <v>1.1734800000000001</v>
      </c>
      <c r="C5">
        <v>1.02712</v>
      </c>
      <c r="D5" t="s">
        <v>194</v>
      </c>
      <c r="E5" t="s">
        <v>194</v>
      </c>
      <c r="F5" t="s">
        <v>194</v>
      </c>
      <c r="G5" t="s">
        <v>194</v>
      </c>
      <c r="H5" t="s">
        <v>194</v>
      </c>
      <c r="I5">
        <v>1.1003000000000001</v>
      </c>
      <c r="J5">
        <v>0.10349</v>
      </c>
      <c r="K5">
        <v>7.3179999999999995E-2</v>
      </c>
    </row>
    <row r="6" spans="1:11">
      <c r="A6">
        <v>3.3715299999999999</v>
      </c>
      <c r="B6">
        <v>1.16689</v>
      </c>
      <c r="C6">
        <v>1.0377099999999999</v>
      </c>
      <c r="D6" t="s">
        <v>194</v>
      </c>
      <c r="E6" t="s">
        <v>194</v>
      </c>
      <c r="F6" t="s">
        <v>194</v>
      </c>
      <c r="G6" t="s">
        <v>194</v>
      </c>
      <c r="H6" t="s">
        <v>194</v>
      </c>
      <c r="I6">
        <v>1.1023000000000001</v>
      </c>
      <c r="J6">
        <v>9.1340000000000005E-2</v>
      </c>
      <c r="K6">
        <v>6.4589999999999995E-2</v>
      </c>
    </row>
    <row r="7" spans="1:11">
      <c r="A7">
        <v>3.3709199999999999</v>
      </c>
      <c r="B7">
        <v>1.10768</v>
      </c>
      <c r="C7">
        <v>1.02338</v>
      </c>
      <c r="D7" t="s">
        <v>194</v>
      </c>
      <c r="E7" t="s">
        <v>194</v>
      </c>
      <c r="F7" t="s">
        <v>194</v>
      </c>
      <c r="G7" t="s">
        <v>194</v>
      </c>
      <c r="H7" t="s">
        <v>194</v>
      </c>
      <c r="I7">
        <v>1.0655300000000001</v>
      </c>
      <c r="J7">
        <v>5.9610000000000003E-2</v>
      </c>
      <c r="K7">
        <v>4.215E-2</v>
      </c>
    </row>
    <row r="8" spans="1:11">
      <c r="A8">
        <v>3.3702399999999999</v>
      </c>
      <c r="B8">
        <v>1.18075</v>
      </c>
      <c r="C8">
        <v>0.95935000000000004</v>
      </c>
      <c r="D8">
        <v>1.50929</v>
      </c>
      <c r="E8" t="s">
        <v>194</v>
      </c>
      <c r="F8">
        <v>1.3360000000000001</v>
      </c>
      <c r="G8" t="s">
        <v>194</v>
      </c>
      <c r="H8" t="s">
        <v>194</v>
      </c>
      <c r="I8">
        <v>1.2463500000000001</v>
      </c>
      <c r="J8">
        <v>0.23369999999999999</v>
      </c>
      <c r="K8">
        <v>0.11685</v>
      </c>
    </row>
    <row r="9" spans="1:11">
      <c r="A9">
        <v>3.36951</v>
      </c>
      <c r="B9">
        <v>1.0035400000000001</v>
      </c>
      <c r="C9">
        <v>1.0055700000000001</v>
      </c>
      <c r="D9" t="s">
        <v>194</v>
      </c>
      <c r="E9" t="s">
        <v>194</v>
      </c>
      <c r="F9">
        <v>1.4751000000000001</v>
      </c>
      <c r="G9" t="s">
        <v>194</v>
      </c>
      <c r="H9" t="s">
        <v>194</v>
      </c>
      <c r="I9">
        <v>1.1614</v>
      </c>
      <c r="J9">
        <v>0.27167000000000002</v>
      </c>
      <c r="K9">
        <v>0.15684999999999999</v>
      </c>
    </row>
    <row r="10" spans="1:11">
      <c r="A10">
        <v>3.36869</v>
      </c>
      <c r="B10">
        <v>1.06637</v>
      </c>
      <c r="C10">
        <v>0.89702999999999999</v>
      </c>
      <c r="D10" t="s">
        <v>194</v>
      </c>
      <c r="E10" t="s">
        <v>194</v>
      </c>
      <c r="F10">
        <v>1.4137</v>
      </c>
      <c r="G10" t="s">
        <v>194</v>
      </c>
      <c r="H10" t="s">
        <v>194</v>
      </c>
      <c r="I10">
        <v>1.1256999999999999</v>
      </c>
      <c r="J10">
        <v>0.26340000000000002</v>
      </c>
      <c r="K10">
        <v>0.15207000000000001</v>
      </c>
    </row>
    <row r="11" spans="1:11">
      <c r="A11">
        <v>3.3677999999999999</v>
      </c>
      <c r="B11">
        <v>1.1340600000000001</v>
      </c>
      <c r="C11">
        <v>0.96484999999999999</v>
      </c>
      <c r="D11" t="s">
        <v>194</v>
      </c>
      <c r="E11" t="s">
        <v>194</v>
      </c>
      <c r="F11" t="s">
        <v>194</v>
      </c>
      <c r="G11" t="s">
        <v>194</v>
      </c>
      <c r="H11" t="s">
        <v>194</v>
      </c>
      <c r="I11">
        <v>1.04945</v>
      </c>
      <c r="J11">
        <v>0.11965000000000001</v>
      </c>
      <c r="K11">
        <v>8.4599999999999995E-2</v>
      </c>
    </row>
    <row r="12" spans="1:11">
      <c r="A12">
        <v>3.3668100000000001</v>
      </c>
      <c r="B12">
        <v>1.35527</v>
      </c>
      <c r="C12">
        <v>0.91010000000000002</v>
      </c>
      <c r="D12" t="s">
        <v>194</v>
      </c>
      <c r="E12" t="s">
        <v>194</v>
      </c>
      <c r="F12" t="s">
        <v>194</v>
      </c>
      <c r="G12" t="s">
        <v>194</v>
      </c>
      <c r="H12" t="s">
        <v>194</v>
      </c>
      <c r="I12">
        <v>1.1326799999999999</v>
      </c>
      <c r="J12">
        <v>0.31478</v>
      </c>
      <c r="K12">
        <v>0.22258</v>
      </c>
    </row>
    <row r="13" spans="1:11">
      <c r="A13">
        <v>3.3657699999999999</v>
      </c>
      <c r="B13">
        <v>1.37357</v>
      </c>
      <c r="C13">
        <v>0.95950000000000002</v>
      </c>
      <c r="D13" t="s">
        <v>194</v>
      </c>
      <c r="E13" t="s">
        <v>194</v>
      </c>
      <c r="F13" t="s">
        <v>194</v>
      </c>
      <c r="G13" t="s">
        <v>194</v>
      </c>
      <c r="H13" t="s">
        <v>194</v>
      </c>
      <c r="I13">
        <v>1.1665300000000001</v>
      </c>
      <c r="J13">
        <v>0.29278999999999999</v>
      </c>
      <c r="K13">
        <v>0.20702999999999999</v>
      </c>
    </row>
    <row r="14" spans="1:11">
      <c r="A14">
        <v>3.3646699999999998</v>
      </c>
      <c r="B14">
        <v>1.21452</v>
      </c>
      <c r="C14">
        <v>1.0709200000000001</v>
      </c>
      <c r="D14" t="s">
        <v>194</v>
      </c>
      <c r="E14" t="s">
        <v>194</v>
      </c>
      <c r="F14" t="s">
        <v>194</v>
      </c>
      <c r="G14">
        <v>0.97462000000000004</v>
      </c>
      <c r="H14" t="s">
        <v>194</v>
      </c>
      <c r="I14">
        <v>1.0866899999999999</v>
      </c>
      <c r="J14">
        <v>0.12073</v>
      </c>
      <c r="K14">
        <v>6.9699999999999998E-2</v>
      </c>
    </row>
    <row r="15" spans="1:11">
      <c r="A15">
        <v>3.3634499999999998</v>
      </c>
      <c r="B15">
        <v>1.33212</v>
      </c>
      <c r="C15">
        <v>0.95415000000000005</v>
      </c>
      <c r="D15" t="s">
        <v>194</v>
      </c>
      <c r="E15" t="s">
        <v>194</v>
      </c>
      <c r="F15" t="s">
        <v>194</v>
      </c>
      <c r="G15">
        <v>1.25058</v>
      </c>
      <c r="H15" t="s">
        <v>194</v>
      </c>
      <c r="I15">
        <v>1.1789499999999999</v>
      </c>
      <c r="J15">
        <v>0.19891</v>
      </c>
      <c r="K15">
        <v>0.11484</v>
      </c>
    </row>
    <row r="16" spans="1:11">
      <c r="A16">
        <v>3.36219</v>
      </c>
      <c r="B16">
        <v>1.3524400000000001</v>
      </c>
      <c r="C16">
        <v>0.92664999999999997</v>
      </c>
      <c r="D16">
        <v>1.3690199999999999</v>
      </c>
      <c r="E16">
        <v>0.96470999999999996</v>
      </c>
      <c r="F16">
        <v>1.6291</v>
      </c>
      <c r="G16">
        <v>1.3935299999999999</v>
      </c>
      <c r="H16" t="s">
        <v>194</v>
      </c>
      <c r="I16">
        <v>1.27257</v>
      </c>
      <c r="J16">
        <v>0.27271000000000001</v>
      </c>
      <c r="K16">
        <v>0.11133</v>
      </c>
    </row>
    <row r="17" spans="1:11">
      <c r="A17">
        <v>3.3608500000000001</v>
      </c>
      <c r="B17">
        <v>1.31853</v>
      </c>
      <c r="C17">
        <v>0.99785000000000001</v>
      </c>
      <c r="D17">
        <v>1.5163</v>
      </c>
      <c r="E17">
        <v>0.95526</v>
      </c>
      <c r="F17" t="s">
        <v>194</v>
      </c>
      <c r="G17">
        <v>1.2351399999999999</v>
      </c>
      <c r="H17" t="s">
        <v>194</v>
      </c>
      <c r="I17">
        <v>1.20462</v>
      </c>
      <c r="J17">
        <v>0.23236999999999999</v>
      </c>
      <c r="K17">
        <v>0.10392</v>
      </c>
    </row>
    <row r="18" spans="1:11">
      <c r="A18">
        <v>3.3593899999999999</v>
      </c>
      <c r="B18">
        <v>1.4817499999999999</v>
      </c>
      <c r="C18">
        <v>0.91490000000000005</v>
      </c>
      <c r="D18">
        <v>1.48967</v>
      </c>
      <c r="E18">
        <v>0.93364999999999998</v>
      </c>
      <c r="F18" t="s">
        <v>194</v>
      </c>
      <c r="G18">
        <v>1.0738099999999999</v>
      </c>
      <c r="H18" t="s">
        <v>194</v>
      </c>
      <c r="I18">
        <v>1.17875</v>
      </c>
      <c r="J18">
        <v>0.28687000000000001</v>
      </c>
      <c r="K18">
        <v>0.12828999999999999</v>
      </c>
    </row>
    <row r="19" spans="1:11">
      <c r="A19">
        <v>3.3578899999999998</v>
      </c>
      <c r="B19">
        <v>1.30454</v>
      </c>
      <c r="C19">
        <v>1.0081899999999999</v>
      </c>
      <c r="D19" t="s">
        <v>194</v>
      </c>
      <c r="E19" t="s">
        <v>194</v>
      </c>
      <c r="F19" t="s">
        <v>194</v>
      </c>
      <c r="G19">
        <v>1.18249</v>
      </c>
      <c r="H19" t="s">
        <v>194</v>
      </c>
      <c r="I19">
        <v>1.1650700000000001</v>
      </c>
      <c r="J19">
        <v>0.14893999999999999</v>
      </c>
      <c r="K19">
        <v>8.5989999999999997E-2</v>
      </c>
    </row>
    <row r="20" spans="1:11">
      <c r="A20">
        <v>3.3563200000000002</v>
      </c>
      <c r="B20">
        <v>1.4454199999999999</v>
      </c>
      <c r="C20">
        <v>0.96423999999999999</v>
      </c>
      <c r="D20" t="s">
        <v>194</v>
      </c>
      <c r="E20" t="s">
        <v>194</v>
      </c>
      <c r="F20" t="s">
        <v>194</v>
      </c>
      <c r="G20">
        <v>1.18981</v>
      </c>
      <c r="H20" t="s">
        <v>194</v>
      </c>
      <c r="I20">
        <v>1.1998200000000001</v>
      </c>
      <c r="J20">
        <v>0.24074999999999999</v>
      </c>
      <c r="K20">
        <v>0.13900000000000001</v>
      </c>
    </row>
    <row r="21" spans="1:11">
      <c r="A21">
        <v>3.3546200000000002</v>
      </c>
      <c r="B21">
        <v>1.4516100000000001</v>
      </c>
      <c r="C21">
        <v>1.06077</v>
      </c>
      <c r="D21" t="s">
        <v>194</v>
      </c>
      <c r="E21" t="s">
        <v>194</v>
      </c>
      <c r="F21" t="s">
        <v>194</v>
      </c>
      <c r="G21">
        <v>1.1672800000000001</v>
      </c>
      <c r="H21" t="s">
        <v>194</v>
      </c>
      <c r="I21">
        <v>1.22655</v>
      </c>
      <c r="J21">
        <v>0.20205000000000001</v>
      </c>
      <c r="K21">
        <v>0.11665</v>
      </c>
    </row>
    <row r="22" spans="1:11">
      <c r="A22">
        <v>3.3528899999999999</v>
      </c>
      <c r="B22">
        <v>1.49238</v>
      </c>
      <c r="C22">
        <v>0.97004999999999997</v>
      </c>
      <c r="D22" t="s">
        <v>194</v>
      </c>
      <c r="E22" t="s">
        <v>194</v>
      </c>
      <c r="F22" t="s">
        <v>194</v>
      </c>
      <c r="G22">
        <v>1.3018799999999999</v>
      </c>
      <c r="H22" t="s">
        <v>194</v>
      </c>
      <c r="I22">
        <v>1.2547699999999999</v>
      </c>
      <c r="J22">
        <v>0.26433000000000001</v>
      </c>
      <c r="K22">
        <v>0.15261</v>
      </c>
    </row>
    <row r="23" spans="1:11">
      <c r="A23">
        <v>3.3510300000000002</v>
      </c>
      <c r="B23">
        <v>1.36388</v>
      </c>
      <c r="C23">
        <v>1.07162</v>
      </c>
      <c r="D23">
        <v>1.4414100000000001</v>
      </c>
      <c r="E23">
        <v>0.93894999999999995</v>
      </c>
      <c r="F23">
        <v>1.69563</v>
      </c>
      <c r="G23">
        <v>1.19208</v>
      </c>
      <c r="H23" t="s">
        <v>194</v>
      </c>
      <c r="I23">
        <v>1.28393</v>
      </c>
      <c r="J23">
        <v>0.27321000000000001</v>
      </c>
      <c r="K23">
        <v>0.11154</v>
      </c>
    </row>
    <row r="24" spans="1:11">
      <c r="A24">
        <v>3.3491200000000001</v>
      </c>
      <c r="B24">
        <v>1.57365</v>
      </c>
      <c r="C24">
        <v>1.0952900000000001</v>
      </c>
      <c r="D24">
        <v>1.69041</v>
      </c>
      <c r="E24" t="s">
        <v>194</v>
      </c>
      <c r="F24">
        <v>2.0160900000000002</v>
      </c>
      <c r="G24">
        <v>1.16536</v>
      </c>
      <c r="H24" t="s">
        <v>194</v>
      </c>
      <c r="I24">
        <v>1.5081599999999999</v>
      </c>
      <c r="J24">
        <v>0.38192999999999999</v>
      </c>
      <c r="K24">
        <v>0.17080000000000001</v>
      </c>
    </row>
    <row r="25" spans="1:11">
      <c r="A25">
        <v>3.3471099999999998</v>
      </c>
      <c r="B25">
        <v>1.4796</v>
      </c>
      <c r="C25" t="s">
        <v>194</v>
      </c>
      <c r="D25" t="s">
        <v>194</v>
      </c>
      <c r="E25" t="s">
        <v>194</v>
      </c>
      <c r="F25" t="s">
        <v>194</v>
      </c>
      <c r="G25">
        <v>1.2780100000000001</v>
      </c>
      <c r="H25" t="s">
        <v>194</v>
      </c>
      <c r="I25">
        <v>1.3788</v>
      </c>
      <c r="J25">
        <v>0.14254</v>
      </c>
      <c r="K25">
        <v>0.10079</v>
      </c>
    </row>
    <row r="26" spans="1:11">
      <c r="A26">
        <v>3.34504</v>
      </c>
      <c r="B26">
        <v>1.4761</v>
      </c>
      <c r="C26" t="s">
        <v>194</v>
      </c>
      <c r="D26" t="s">
        <v>194</v>
      </c>
      <c r="E26" t="s">
        <v>194</v>
      </c>
      <c r="F26" t="s">
        <v>194</v>
      </c>
      <c r="G26">
        <v>1.36087</v>
      </c>
      <c r="H26">
        <v>1.1350100000000001</v>
      </c>
      <c r="I26">
        <v>1.32399</v>
      </c>
      <c r="J26">
        <v>0.17351</v>
      </c>
      <c r="K26">
        <v>0.10018000000000001</v>
      </c>
    </row>
    <row r="27" spans="1:11">
      <c r="A27">
        <v>3.34287</v>
      </c>
      <c r="B27">
        <v>1.45794</v>
      </c>
      <c r="C27">
        <v>1.08161</v>
      </c>
      <c r="D27" t="s">
        <v>194</v>
      </c>
      <c r="E27" t="s">
        <v>194</v>
      </c>
      <c r="F27" t="s">
        <v>194</v>
      </c>
      <c r="G27">
        <v>1.3414600000000001</v>
      </c>
      <c r="H27">
        <v>1.0988199999999999</v>
      </c>
      <c r="I27">
        <v>1.2449600000000001</v>
      </c>
      <c r="J27">
        <v>0.18503</v>
      </c>
      <c r="K27">
        <v>9.2520000000000005E-2</v>
      </c>
    </row>
    <row r="28" spans="1:11">
      <c r="A28">
        <v>3.3406500000000001</v>
      </c>
      <c r="B28">
        <v>1.3161099999999999</v>
      </c>
      <c r="C28">
        <v>0.96338999999999997</v>
      </c>
      <c r="D28" t="s">
        <v>194</v>
      </c>
      <c r="E28">
        <v>1.4048700000000001</v>
      </c>
      <c r="F28" t="s">
        <v>194</v>
      </c>
      <c r="G28">
        <v>1.4210100000000001</v>
      </c>
      <c r="H28">
        <v>1.0761799999999999</v>
      </c>
      <c r="I28">
        <v>1.23631</v>
      </c>
      <c r="J28">
        <v>0.20555999999999999</v>
      </c>
      <c r="K28">
        <v>9.1929999999999998E-2</v>
      </c>
    </row>
    <row r="29" spans="1:11">
      <c r="A29">
        <v>3.33833</v>
      </c>
      <c r="B29">
        <v>1.50624</v>
      </c>
      <c r="C29">
        <v>1.0095099999999999</v>
      </c>
      <c r="D29" t="s">
        <v>194</v>
      </c>
      <c r="E29">
        <v>1.49905</v>
      </c>
      <c r="F29" t="s">
        <v>194</v>
      </c>
      <c r="G29">
        <v>1.4209700000000001</v>
      </c>
      <c r="H29">
        <v>1.0815300000000001</v>
      </c>
      <c r="I29">
        <v>1.3034600000000001</v>
      </c>
      <c r="J29">
        <v>0.23919000000000001</v>
      </c>
      <c r="K29">
        <v>0.10697</v>
      </c>
    </row>
    <row r="30" spans="1:11">
      <c r="A30">
        <v>3.3359700000000001</v>
      </c>
      <c r="B30">
        <v>1.6480600000000001</v>
      </c>
      <c r="C30">
        <v>1.00204</v>
      </c>
      <c r="D30" t="s">
        <v>194</v>
      </c>
      <c r="E30" t="s">
        <v>194</v>
      </c>
      <c r="F30" t="s">
        <v>194</v>
      </c>
      <c r="G30">
        <v>1.42449</v>
      </c>
      <c r="H30">
        <v>1.0494600000000001</v>
      </c>
      <c r="I30">
        <v>1.28101</v>
      </c>
      <c r="J30">
        <v>0.30917</v>
      </c>
      <c r="K30">
        <v>0.15458</v>
      </c>
    </row>
    <row r="31" spans="1:11">
      <c r="A31">
        <v>3.33351</v>
      </c>
      <c r="B31">
        <v>1.4910399999999999</v>
      </c>
      <c r="C31">
        <v>0.93720000000000003</v>
      </c>
      <c r="D31" t="s">
        <v>194</v>
      </c>
      <c r="E31" t="s">
        <v>194</v>
      </c>
      <c r="F31" t="s">
        <v>194</v>
      </c>
      <c r="G31">
        <v>1.45255</v>
      </c>
      <c r="H31">
        <v>1.0138</v>
      </c>
      <c r="I31">
        <v>1.2236499999999999</v>
      </c>
      <c r="J31">
        <v>0.28866000000000003</v>
      </c>
      <c r="K31">
        <v>0.14433000000000001</v>
      </c>
    </row>
    <row r="32" spans="1:11">
      <c r="A32">
        <v>3.3309700000000002</v>
      </c>
      <c r="B32">
        <v>1.7328399999999999</v>
      </c>
      <c r="C32">
        <v>1.03312</v>
      </c>
      <c r="D32">
        <v>1.75349</v>
      </c>
      <c r="E32" t="s">
        <v>194</v>
      </c>
      <c r="F32" t="s">
        <v>194</v>
      </c>
      <c r="G32">
        <v>1.43547</v>
      </c>
      <c r="H32">
        <v>1.0008600000000001</v>
      </c>
      <c r="I32">
        <v>1.39116</v>
      </c>
      <c r="J32">
        <v>0.36418</v>
      </c>
      <c r="K32">
        <v>0.16286999999999999</v>
      </c>
    </row>
    <row r="33" spans="1:11">
      <c r="A33">
        <v>3.3283999999999998</v>
      </c>
      <c r="B33">
        <v>1.67699</v>
      </c>
      <c r="C33">
        <v>1.0859000000000001</v>
      </c>
      <c r="D33">
        <v>1.98387</v>
      </c>
      <c r="E33" t="s">
        <v>194</v>
      </c>
      <c r="F33" t="s">
        <v>194</v>
      </c>
      <c r="G33">
        <v>1.4616100000000001</v>
      </c>
      <c r="H33">
        <v>0.97307999999999995</v>
      </c>
      <c r="I33">
        <v>1.4362900000000001</v>
      </c>
      <c r="J33">
        <v>0.41705999999999999</v>
      </c>
      <c r="K33">
        <v>0.18651999999999999</v>
      </c>
    </row>
    <row r="34" spans="1:11">
      <c r="A34">
        <v>3.3257300000000001</v>
      </c>
      <c r="B34">
        <v>1.6809000000000001</v>
      </c>
      <c r="C34">
        <v>1.0582</v>
      </c>
      <c r="D34" t="s">
        <v>194</v>
      </c>
      <c r="E34" t="s">
        <v>194</v>
      </c>
      <c r="F34">
        <v>2.1062599999999998</v>
      </c>
      <c r="G34">
        <v>1.5222</v>
      </c>
      <c r="H34">
        <v>0.96187</v>
      </c>
      <c r="I34">
        <v>1.4658800000000001</v>
      </c>
      <c r="J34">
        <v>0.46897</v>
      </c>
      <c r="K34">
        <v>0.20973</v>
      </c>
    </row>
    <row r="35" spans="1:11">
      <c r="A35">
        <v>3.3229799999999998</v>
      </c>
      <c r="B35">
        <v>1.6472599999999999</v>
      </c>
      <c r="C35">
        <v>1.12713</v>
      </c>
      <c r="D35" t="s">
        <v>194</v>
      </c>
      <c r="E35" t="s">
        <v>194</v>
      </c>
      <c r="F35" t="s">
        <v>194</v>
      </c>
      <c r="G35">
        <v>1.52742</v>
      </c>
      <c r="H35">
        <v>1.03033</v>
      </c>
      <c r="I35">
        <v>1.3330299999999999</v>
      </c>
      <c r="J35">
        <v>0.30030000000000001</v>
      </c>
      <c r="K35">
        <v>0.15015000000000001</v>
      </c>
    </row>
    <row r="36" spans="1:11">
      <c r="A36">
        <v>3.3202099999999999</v>
      </c>
      <c r="B36">
        <v>1.8219099999999999</v>
      </c>
      <c r="C36">
        <v>1.08514</v>
      </c>
      <c r="D36" t="s">
        <v>194</v>
      </c>
      <c r="E36" t="s">
        <v>194</v>
      </c>
      <c r="F36" t="s">
        <v>194</v>
      </c>
      <c r="G36">
        <v>1.81881</v>
      </c>
      <c r="H36">
        <v>1.0841499999999999</v>
      </c>
      <c r="I36">
        <v>1.4524999999999999</v>
      </c>
      <c r="J36">
        <v>0.42476999999999998</v>
      </c>
      <c r="K36">
        <v>0.21238000000000001</v>
      </c>
    </row>
    <row r="37" spans="1:11">
      <c r="A37">
        <v>3.3173400000000002</v>
      </c>
      <c r="B37">
        <v>1.94207</v>
      </c>
      <c r="C37">
        <v>1.2037199999999999</v>
      </c>
      <c r="D37" t="s">
        <v>194</v>
      </c>
      <c r="E37" t="s">
        <v>194</v>
      </c>
      <c r="F37" t="s">
        <v>194</v>
      </c>
      <c r="G37">
        <v>1.72052</v>
      </c>
      <c r="H37">
        <v>1.08683</v>
      </c>
      <c r="I37">
        <v>1.4882899999999999</v>
      </c>
      <c r="J37">
        <v>0.40905999999999998</v>
      </c>
      <c r="K37">
        <v>0.20452999999999999</v>
      </c>
    </row>
    <row r="38" spans="1:11">
      <c r="A38">
        <v>3.3143899999999999</v>
      </c>
      <c r="B38">
        <v>2.0432600000000001</v>
      </c>
      <c r="C38">
        <v>1.1992799999999999</v>
      </c>
      <c r="D38" t="s">
        <v>194</v>
      </c>
      <c r="E38">
        <v>1.5165200000000001</v>
      </c>
      <c r="F38" t="s">
        <v>194</v>
      </c>
      <c r="G38">
        <v>1.75501</v>
      </c>
      <c r="H38">
        <v>1.0684499999999999</v>
      </c>
      <c r="I38">
        <v>1.5165</v>
      </c>
      <c r="J38">
        <v>0.39867000000000002</v>
      </c>
      <c r="K38">
        <v>0.17829</v>
      </c>
    </row>
    <row r="39" spans="1:11">
      <c r="A39">
        <v>3.3113700000000001</v>
      </c>
      <c r="B39">
        <v>1.86659</v>
      </c>
      <c r="C39">
        <v>1.15205</v>
      </c>
      <c r="D39" t="s">
        <v>194</v>
      </c>
      <c r="E39" t="s">
        <v>194</v>
      </c>
      <c r="F39" t="s">
        <v>194</v>
      </c>
      <c r="G39">
        <v>1.8342000000000001</v>
      </c>
      <c r="H39">
        <v>1.2680800000000001</v>
      </c>
      <c r="I39">
        <v>1.53023</v>
      </c>
      <c r="J39">
        <v>0.37295</v>
      </c>
      <c r="K39">
        <v>0.18648000000000001</v>
      </c>
    </row>
    <row r="40" spans="1:11">
      <c r="A40">
        <v>3.30829</v>
      </c>
      <c r="B40">
        <v>2.05416</v>
      </c>
      <c r="C40">
        <v>1.2572099999999999</v>
      </c>
      <c r="D40" t="s">
        <v>194</v>
      </c>
      <c r="E40" t="s">
        <v>194</v>
      </c>
      <c r="F40" t="s">
        <v>194</v>
      </c>
      <c r="G40">
        <v>1.90171</v>
      </c>
      <c r="H40">
        <v>1.1964699999999999</v>
      </c>
      <c r="I40">
        <v>1.60239</v>
      </c>
      <c r="J40">
        <v>0.43879000000000001</v>
      </c>
      <c r="K40">
        <v>0.21939</v>
      </c>
    </row>
    <row r="41" spans="1:11">
      <c r="A41">
        <v>3.3051699999999999</v>
      </c>
      <c r="B41">
        <v>1.85138</v>
      </c>
      <c r="C41">
        <v>1.1887399999999999</v>
      </c>
      <c r="D41" t="s">
        <v>194</v>
      </c>
      <c r="E41" t="s">
        <v>194</v>
      </c>
      <c r="F41">
        <v>2.2627000000000002</v>
      </c>
      <c r="G41">
        <v>1.9906299999999999</v>
      </c>
      <c r="H41">
        <v>1.4416100000000001</v>
      </c>
      <c r="I41">
        <v>1.74701</v>
      </c>
      <c r="J41">
        <v>0.43043999999999999</v>
      </c>
      <c r="K41">
        <v>0.1925</v>
      </c>
    </row>
    <row r="42" spans="1:11">
      <c r="A42">
        <v>3.3019799999999999</v>
      </c>
      <c r="B42">
        <v>1.92848</v>
      </c>
      <c r="C42">
        <v>1.2775399999999999</v>
      </c>
      <c r="D42">
        <v>2.1206399999999999</v>
      </c>
      <c r="E42">
        <v>1.7938400000000001</v>
      </c>
      <c r="F42">
        <v>2.8491599999999999</v>
      </c>
      <c r="G42">
        <v>1.94231</v>
      </c>
      <c r="H42">
        <v>1.48238</v>
      </c>
      <c r="I42">
        <v>1.9134800000000001</v>
      </c>
      <c r="J42">
        <v>0.50399000000000005</v>
      </c>
      <c r="K42">
        <v>0.19048999999999999</v>
      </c>
    </row>
    <row r="43" spans="1:11">
      <c r="A43">
        <v>3.2987500000000001</v>
      </c>
      <c r="B43">
        <v>2.0886</v>
      </c>
      <c r="C43">
        <v>1.38805</v>
      </c>
      <c r="D43">
        <v>2.0783900000000002</v>
      </c>
      <c r="E43">
        <v>1.77959</v>
      </c>
      <c r="F43">
        <v>2.8468499999999999</v>
      </c>
      <c r="G43">
        <v>2.08602</v>
      </c>
      <c r="H43">
        <v>1.3268599999999999</v>
      </c>
      <c r="I43">
        <v>1.9420500000000001</v>
      </c>
      <c r="J43">
        <v>0.51497999999999999</v>
      </c>
      <c r="K43">
        <v>0.19464000000000001</v>
      </c>
    </row>
    <row r="44" spans="1:11">
      <c r="A44">
        <v>3.2954699999999999</v>
      </c>
      <c r="B44">
        <v>1.95956</v>
      </c>
      <c r="C44">
        <v>1.5441199999999999</v>
      </c>
      <c r="D44" t="s">
        <v>194</v>
      </c>
      <c r="E44" t="s">
        <v>194</v>
      </c>
      <c r="F44" t="s">
        <v>194</v>
      </c>
      <c r="G44">
        <v>2.0567500000000001</v>
      </c>
      <c r="H44">
        <v>1.282</v>
      </c>
      <c r="I44">
        <v>1.71061</v>
      </c>
      <c r="J44">
        <v>0.36203999999999997</v>
      </c>
      <c r="K44">
        <v>0.18101999999999999</v>
      </c>
    </row>
    <row r="45" spans="1:11">
      <c r="A45">
        <v>3.2921499999999999</v>
      </c>
      <c r="B45">
        <v>2.1536</v>
      </c>
      <c r="C45">
        <v>1.43316</v>
      </c>
      <c r="D45" t="s">
        <v>194</v>
      </c>
      <c r="E45" t="s">
        <v>194</v>
      </c>
      <c r="F45" t="s">
        <v>194</v>
      </c>
      <c r="G45">
        <v>2.2564500000000001</v>
      </c>
      <c r="H45">
        <v>1.2449699999999999</v>
      </c>
      <c r="I45">
        <v>1.7720400000000001</v>
      </c>
      <c r="J45">
        <v>0.50756999999999997</v>
      </c>
      <c r="K45">
        <v>0.25378000000000001</v>
      </c>
    </row>
    <row r="46" spans="1:11">
      <c r="A46">
        <v>3.2888099999999998</v>
      </c>
      <c r="B46">
        <v>2.1599200000000001</v>
      </c>
      <c r="C46">
        <v>1.4816</v>
      </c>
      <c r="D46" t="s">
        <v>194</v>
      </c>
      <c r="E46" t="s">
        <v>194</v>
      </c>
      <c r="F46" t="s">
        <v>194</v>
      </c>
      <c r="G46">
        <v>2.0985100000000001</v>
      </c>
      <c r="H46">
        <v>1.18153</v>
      </c>
      <c r="I46">
        <v>1.7303900000000001</v>
      </c>
      <c r="J46">
        <v>0.47720000000000001</v>
      </c>
      <c r="K46">
        <v>0.23860000000000001</v>
      </c>
    </row>
    <row r="47" spans="1:11">
      <c r="A47">
        <v>3.2854700000000001</v>
      </c>
      <c r="B47">
        <v>2.15238</v>
      </c>
      <c r="C47">
        <v>1.4277599999999999</v>
      </c>
      <c r="D47" t="s">
        <v>194</v>
      </c>
      <c r="E47" t="s">
        <v>194</v>
      </c>
      <c r="F47" t="s">
        <v>194</v>
      </c>
      <c r="G47">
        <v>2.1669999999999998</v>
      </c>
      <c r="H47">
        <v>1.24282</v>
      </c>
      <c r="I47">
        <v>1.74749</v>
      </c>
      <c r="J47">
        <v>0.48196</v>
      </c>
      <c r="K47">
        <v>0.24098</v>
      </c>
    </row>
    <row r="48" spans="1:11">
      <c r="A48">
        <v>3.28206</v>
      </c>
      <c r="B48">
        <v>2.33969</v>
      </c>
      <c r="C48" t="s">
        <v>194</v>
      </c>
      <c r="D48">
        <v>2.5756000000000001</v>
      </c>
      <c r="E48" t="s">
        <v>194</v>
      </c>
      <c r="F48" t="s">
        <v>194</v>
      </c>
      <c r="G48">
        <v>2.3626800000000001</v>
      </c>
      <c r="H48">
        <v>1.2085999999999999</v>
      </c>
      <c r="I48">
        <v>2.1216400000000002</v>
      </c>
      <c r="J48">
        <v>0.61789000000000005</v>
      </c>
      <c r="K48">
        <v>0.30895</v>
      </c>
    </row>
    <row r="49" spans="1:11">
      <c r="A49">
        <v>3.2786200000000001</v>
      </c>
      <c r="B49">
        <v>2.4099300000000001</v>
      </c>
      <c r="C49">
        <v>1.5572900000000001</v>
      </c>
      <c r="D49" t="s">
        <v>194</v>
      </c>
      <c r="E49" t="s">
        <v>194</v>
      </c>
      <c r="F49" t="s">
        <v>194</v>
      </c>
      <c r="G49">
        <v>2.37656</v>
      </c>
      <c r="H49">
        <v>1.3789</v>
      </c>
      <c r="I49">
        <v>1.9306700000000001</v>
      </c>
      <c r="J49">
        <v>0.53925000000000001</v>
      </c>
      <c r="K49">
        <v>0.26962000000000003</v>
      </c>
    </row>
    <row r="50" spans="1:11">
      <c r="A50">
        <v>3.2751600000000001</v>
      </c>
      <c r="B50">
        <v>2.4076399999999998</v>
      </c>
      <c r="C50">
        <v>1.4978</v>
      </c>
      <c r="D50" t="s">
        <v>194</v>
      </c>
      <c r="E50" t="s">
        <v>194</v>
      </c>
      <c r="F50" t="s">
        <v>194</v>
      </c>
      <c r="G50">
        <v>2.28884</v>
      </c>
      <c r="H50">
        <v>1.20113</v>
      </c>
      <c r="I50">
        <v>1.8488500000000001</v>
      </c>
      <c r="J50">
        <v>0.59121999999999997</v>
      </c>
      <c r="K50">
        <v>0.29560999999999998</v>
      </c>
    </row>
    <row r="51" spans="1:11">
      <c r="A51">
        <v>3.2716699999999999</v>
      </c>
      <c r="B51">
        <v>2.43899</v>
      </c>
      <c r="C51">
        <v>1.61809</v>
      </c>
      <c r="D51" t="s">
        <v>194</v>
      </c>
      <c r="E51">
        <v>1.8547199999999999</v>
      </c>
      <c r="F51">
        <v>3.23461</v>
      </c>
      <c r="G51">
        <v>2.4440200000000001</v>
      </c>
      <c r="H51">
        <v>1.2298800000000001</v>
      </c>
      <c r="I51">
        <v>2.13672</v>
      </c>
      <c r="J51">
        <v>0.71582999999999997</v>
      </c>
      <c r="K51">
        <v>0.29222999999999999</v>
      </c>
    </row>
    <row r="52" spans="1:11">
      <c r="A52">
        <v>3.2681800000000001</v>
      </c>
      <c r="B52">
        <v>2.5147499999999998</v>
      </c>
      <c r="C52">
        <v>1.6954</v>
      </c>
      <c r="D52">
        <v>2.5208400000000002</v>
      </c>
      <c r="E52" t="s">
        <v>194</v>
      </c>
      <c r="F52">
        <v>3.5036900000000002</v>
      </c>
      <c r="G52">
        <v>2.52406</v>
      </c>
      <c r="H52">
        <v>1.25406</v>
      </c>
      <c r="I52">
        <v>2.3354699999999999</v>
      </c>
      <c r="J52">
        <v>0.78051000000000004</v>
      </c>
      <c r="K52">
        <v>0.31863999999999998</v>
      </c>
    </row>
    <row r="53" spans="1:11">
      <c r="A53">
        <v>3.2646600000000001</v>
      </c>
      <c r="B53">
        <v>2.5267200000000001</v>
      </c>
      <c r="C53">
        <v>1.8660000000000001</v>
      </c>
      <c r="D53" t="s">
        <v>194</v>
      </c>
      <c r="E53" t="s">
        <v>194</v>
      </c>
      <c r="F53" t="s">
        <v>194</v>
      </c>
      <c r="G53">
        <v>2.5018400000000001</v>
      </c>
      <c r="H53">
        <v>1.2787900000000001</v>
      </c>
      <c r="I53">
        <v>2.0433400000000002</v>
      </c>
      <c r="J53">
        <v>0.59438000000000002</v>
      </c>
      <c r="K53">
        <v>0.29719000000000001</v>
      </c>
    </row>
    <row r="54" spans="1:11">
      <c r="A54">
        <v>3.2611500000000002</v>
      </c>
      <c r="B54">
        <v>2.3805900000000002</v>
      </c>
      <c r="C54">
        <v>1.7683599999999999</v>
      </c>
      <c r="D54" t="s">
        <v>194</v>
      </c>
      <c r="E54" t="s">
        <v>194</v>
      </c>
      <c r="F54" t="s">
        <v>194</v>
      </c>
      <c r="G54">
        <v>2.6120399999999999</v>
      </c>
      <c r="H54">
        <v>1.36897</v>
      </c>
      <c r="I54">
        <v>2.0324900000000001</v>
      </c>
      <c r="J54">
        <v>0.56777</v>
      </c>
      <c r="K54">
        <v>0.28388000000000002</v>
      </c>
    </row>
    <row r="55" spans="1:11">
      <c r="A55">
        <v>3.2576499999999999</v>
      </c>
      <c r="B55">
        <v>2.5178400000000001</v>
      </c>
      <c r="C55">
        <v>1.84006</v>
      </c>
      <c r="D55" t="s">
        <v>194</v>
      </c>
      <c r="E55" t="s">
        <v>194</v>
      </c>
      <c r="F55" t="s">
        <v>194</v>
      </c>
      <c r="G55">
        <v>2.7599499999999999</v>
      </c>
      <c r="H55">
        <v>1.4942299999999999</v>
      </c>
      <c r="I55">
        <v>2.1530200000000002</v>
      </c>
      <c r="J55">
        <v>0.58691000000000004</v>
      </c>
      <c r="K55">
        <v>0.29346</v>
      </c>
    </row>
    <row r="56" spans="1:11">
      <c r="A56">
        <v>3.2542</v>
      </c>
      <c r="B56">
        <v>2.62791</v>
      </c>
      <c r="C56">
        <v>2.0581999999999998</v>
      </c>
      <c r="D56" t="s">
        <v>194</v>
      </c>
      <c r="E56" t="s">
        <v>194</v>
      </c>
      <c r="F56" t="s">
        <v>194</v>
      </c>
      <c r="G56">
        <v>2.6973500000000001</v>
      </c>
      <c r="H56">
        <v>1.4940899999999999</v>
      </c>
      <c r="I56">
        <v>2.2193900000000002</v>
      </c>
      <c r="J56">
        <v>0.56194999999999995</v>
      </c>
      <c r="K56">
        <v>0.28098000000000001</v>
      </c>
    </row>
    <row r="57" spans="1:11">
      <c r="A57">
        <v>3.25074</v>
      </c>
      <c r="B57">
        <v>2.6203699999999999</v>
      </c>
      <c r="C57">
        <v>1.8581300000000001</v>
      </c>
      <c r="D57">
        <v>3.1707399999999999</v>
      </c>
      <c r="E57">
        <v>2.0591400000000002</v>
      </c>
      <c r="F57" t="s">
        <v>194</v>
      </c>
      <c r="G57">
        <v>2.8399899999999998</v>
      </c>
      <c r="H57">
        <v>1.6501699999999999</v>
      </c>
      <c r="I57">
        <v>2.3664200000000002</v>
      </c>
      <c r="J57">
        <v>0.60024999999999995</v>
      </c>
      <c r="K57">
        <v>0.24504999999999999</v>
      </c>
    </row>
    <row r="58" spans="1:11">
      <c r="A58">
        <v>3.24729</v>
      </c>
      <c r="B58">
        <v>2.7991999999999999</v>
      </c>
      <c r="C58">
        <v>1.9926999999999999</v>
      </c>
      <c r="D58">
        <v>3.50284</v>
      </c>
      <c r="E58">
        <v>1.97027</v>
      </c>
      <c r="F58" t="s">
        <v>194</v>
      </c>
      <c r="G58">
        <v>2.91744</v>
      </c>
      <c r="H58">
        <v>1.6392899999999999</v>
      </c>
      <c r="I58">
        <v>2.4702899999999999</v>
      </c>
      <c r="J58">
        <v>0.71316000000000002</v>
      </c>
      <c r="K58">
        <v>0.29115000000000002</v>
      </c>
    </row>
    <row r="59" spans="1:11">
      <c r="A59">
        <v>3.2438600000000002</v>
      </c>
      <c r="B59">
        <v>2.8732099999999998</v>
      </c>
      <c r="C59">
        <v>2.0013800000000002</v>
      </c>
      <c r="D59" t="s">
        <v>194</v>
      </c>
      <c r="E59" t="s">
        <v>194</v>
      </c>
      <c r="F59" t="s">
        <v>194</v>
      </c>
      <c r="G59">
        <v>2.9940899999999999</v>
      </c>
      <c r="H59">
        <v>1.6960900000000001</v>
      </c>
      <c r="I59">
        <v>2.3911899999999999</v>
      </c>
      <c r="J59">
        <v>0.64056000000000002</v>
      </c>
      <c r="K59">
        <v>0.32028000000000001</v>
      </c>
    </row>
    <row r="60" spans="1:11">
      <c r="A60">
        <v>3.2404999999999999</v>
      </c>
      <c r="B60">
        <v>3.04894</v>
      </c>
      <c r="C60">
        <v>2.1374200000000001</v>
      </c>
      <c r="D60" t="s">
        <v>194</v>
      </c>
      <c r="E60" t="s">
        <v>194</v>
      </c>
      <c r="F60">
        <v>3.8346900000000002</v>
      </c>
      <c r="G60">
        <v>2.9839699999999998</v>
      </c>
      <c r="H60">
        <v>1.6967099999999999</v>
      </c>
      <c r="I60">
        <v>2.7403499999999998</v>
      </c>
      <c r="J60">
        <v>0.83738999999999997</v>
      </c>
      <c r="K60">
        <v>0.37448999999999999</v>
      </c>
    </row>
    <row r="61" spans="1:11">
      <c r="A61">
        <v>3.2370800000000002</v>
      </c>
      <c r="B61">
        <v>3.0349499999999998</v>
      </c>
      <c r="C61">
        <v>2.1172800000000001</v>
      </c>
      <c r="D61" t="s">
        <v>194</v>
      </c>
      <c r="E61" t="s">
        <v>194</v>
      </c>
      <c r="F61">
        <v>3.9514399999999998</v>
      </c>
      <c r="G61">
        <v>3.0763699999999998</v>
      </c>
      <c r="H61">
        <v>1.7306999999999999</v>
      </c>
      <c r="I61">
        <v>2.7821500000000001</v>
      </c>
      <c r="J61">
        <v>0.87539999999999996</v>
      </c>
      <c r="K61">
        <v>0.39149</v>
      </c>
    </row>
    <row r="62" spans="1:11">
      <c r="A62">
        <v>3.23366</v>
      </c>
      <c r="B62">
        <v>3.2032799999999999</v>
      </c>
      <c r="C62">
        <v>2.2255699999999998</v>
      </c>
      <c r="D62" t="s">
        <v>194</v>
      </c>
      <c r="E62" t="s">
        <v>194</v>
      </c>
      <c r="F62" t="s">
        <v>194</v>
      </c>
      <c r="G62">
        <v>3.2977099999999999</v>
      </c>
      <c r="H62">
        <v>1.7785500000000001</v>
      </c>
      <c r="I62">
        <v>2.6262799999999999</v>
      </c>
      <c r="J62">
        <v>0.74453000000000003</v>
      </c>
      <c r="K62">
        <v>0.37225999999999998</v>
      </c>
    </row>
    <row r="63" spans="1:11">
      <c r="A63">
        <v>3.2302499999999998</v>
      </c>
      <c r="B63">
        <v>3.0880999999999998</v>
      </c>
      <c r="C63">
        <v>2.36463</v>
      </c>
      <c r="D63" t="s">
        <v>194</v>
      </c>
      <c r="E63" t="s">
        <v>194</v>
      </c>
      <c r="F63" t="s">
        <v>194</v>
      </c>
      <c r="G63">
        <v>3.8677700000000002</v>
      </c>
      <c r="H63">
        <v>1.81477</v>
      </c>
      <c r="I63">
        <v>2.78382</v>
      </c>
      <c r="J63">
        <v>0.89112000000000002</v>
      </c>
      <c r="K63">
        <v>0.44556000000000001</v>
      </c>
    </row>
    <row r="64" spans="1:11">
      <c r="A64">
        <v>3.2269399999999999</v>
      </c>
      <c r="B64">
        <v>3.2715000000000001</v>
      </c>
      <c r="C64">
        <v>2.2342</v>
      </c>
      <c r="D64">
        <v>3.3752900000000001</v>
      </c>
      <c r="E64" t="s">
        <v>194</v>
      </c>
      <c r="F64" t="s">
        <v>194</v>
      </c>
      <c r="G64">
        <v>3.8654500000000001</v>
      </c>
      <c r="H64">
        <v>1.78176</v>
      </c>
      <c r="I64">
        <v>2.90564</v>
      </c>
      <c r="J64">
        <v>0.86451999999999996</v>
      </c>
      <c r="K64">
        <v>0.38662999999999997</v>
      </c>
    </row>
    <row r="65" spans="1:11">
      <c r="A65">
        <v>3.2236400000000001</v>
      </c>
      <c r="B65">
        <v>3.0775999999999999</v>
      </c>
      <c r="C65">
        <v>2.4572699999999998</v>
      </c>
      <c r="D65" t="s">
        <v>194</v>
      </c>
      <c r="E65" t="s">
        <v>194</v>
      </c>
      <c r="F65" t="s">
        <v>194</v>
      </c>
      <c r="G65">
        <v>3.8613499999999998</v>
      </c>
      <c r="H65">
        <v>2.5938300000000001</v>
      </c>
      <c r="I65">
        <v>2.9975100000000001</v>
      </c>
      <c r="J65">
        <v>0.63441999999999998</v>
      </c>
      <c r="K65">
        <v>0.31720999999999999</v>
      </c>
    </row>
    <row r="66" spans="1:11">
      <c r="A66">
        <v>3.2203499999999998</v>
      </c>
      <c r="B66">
        <v>3.3028499999999998</v>
      </c>
      <c r="C66">
        <v>2.427</v>
      </c>
      <c r="D66">
        <v>3.7828900000000001</v>
      </c>
      <c r="E66">
        <v>2.2882099999999999</v>
      </c>
      <c r="F66" t="s">
        <v>194</v>
      </c>
      <c r="G66">
        <v>4.3138899999999998</v>
      </c>
      <c r="H66">
        <v>2.73211</v>
      </c>
      <c r="I66">
        <v>3.1411600000000002</v>
      </c>
      <c r="J66">
        <v>0.80225999999999997</v>
      </c>
      <c r="K66">
        <v>0.32751999999999998</v>
      </c>
    </row>
    <row r="67" spans="1:11">
      <c r="A67">
        <v>3.21705</v>
      </c>
      <c r="B67">
        <v>3.4493800000000001</v>
      </c>
      <c r="C67">
        <v>2.6743000000000001</v>
      </c>
      <c r="D67" t="s">
        <v>194</v>
      </c>
      <c r="E67">
        <v>2.5599500000000002</v>
      </c>
      <c r="F67">
        <v>4.4775299999999998</v>
      </c>
      <c r="G67">
        <v>4.7232399999999997</v>
      </c>
      <c r="H67">
        <v>2.7633999999999999</v>
      </c>
      <c r="I67">
        <v>3.4413</v>
      </c>
      <c r="J67">
        <v>0.95308000000000004</v>
      </c>
      <c r="K67">
        <v>0.38908999999999999</v>
      </c>
    </row>
    <row r="68" spans="1:11">
      <c r="A68">
        <v>3.2137699999999998</v>
      </c>
      <c r="B68">
        <v>3.3916599999999999</v>
      </c>
      <c r="C68">
        <v>2.68479</v>
      </c>
      <c r="D68" t="s">
        <v>194</v>
      </c>
      <c r="E68">
        <v>2.6607400000000001</v>
      </c>
      <c r="F68" t="s">
        <v>194</v>
      </c>
      <c r="G68">
        <v>4.7645999999999997</v>
      </c>
      <c r="H68">
        <v>2.71828</v>
      </c>
      <c r="I68">
        <v>3.2440099999999998</v>
      </c>
      <c r="J68">
        <v>0.90322999999999998</v>
      </c>
      <c r="K68">
        <v>0.40394000000000002</v>
      </c>
    </row>
    <row r="69" spans="1:11">
      <c r="A69">
        <v>3.21055</v>
      </c>
      <c r="B69">
        <v>3.42624</v>
      </c>
      <c r="C69">
        <v>2.8207800000000001</v>
      </c>
      <c r="D69" t="s">
        <v>194</v>
      </c>
      <c r="E69">
        <v>3.0848300000000002</v>
      </c>
      <c r="F69" t="s">
        <v>194</v>
      </c>
      <c r="G69">
        <v>4.7687999999999997</v>
      </c>
      <c r="H69">
        <v>2.7984800000000001</v>
      </c>
      <c r="I69">
        <v>3.37982</v>
      </c>
      <c r="J69">
        <v>0.81684000000000001</v>
      </c>
      <c r="K69">
        <v>0.36530000000000001</v>
      </c>
    </row>
    <row r="70" spans="1:11">
      <c r="A70">
        <v>3.2073999999999998</v>
      </c>
      <c r="B70">
        <v>3.6876799999999998</v>
      </c>
      <c r="C70">
        <v>2.7032600000000002</v>
      </c>
      <c r="D70">
        <v>3.9895399999999999</v>
      </c>
      <c r="E70">
        <v>3.2122199999999999</v>
      </c>
      <c r="F70" t="s">
        <v>194</v>
      </c>
      <c r="G70">
        <v>4.8762299999999996</v>
      </c>
      <c r="H70" t="s">
        <v>194</v>
      </c>
      <c r="I70">
        <v>3.6937899999999999</v>
      </c>
      <c r="J70">
        <v>0.82138999999999995</v>
      </c>
      <c r="K70">
        <v>0.36734</v>
      </c>
    </row>
    <row r="71" spans="1:11">
      <c r="A71">
        <v>3.20425</v>
      </c>
      <c r="B71">
        <v>3.7071900000000002</v>
      </c>
      <c r="C71">
        <v>2.9088799999999999</v>
      </c>
      <c r="D71">
        <v>3.95831</v>
      </c>
      <c r="E71">
        <v>3.51492</v>
      </c>
      <c r="F71">
        <v>5.2816999999999998</v>
      </c>
      <c r="G71">
        <v>4.95601</v>
      </c>
      <c r="H71" t="s">
        <v>194</v>
      </c>
      <c r="I71">
        <v>4.0545</v>
      </c>
      <c r="J71">
        <v>0.90024999999999999</v>
      </c>
      <c r="K71">
        <v>0.36752000000000001</v>
      </c>
    </row>
    <row r="72" spans="1:11">
      <c r="A72">
        <v>3.2011500000000002</v>
      </c>
      <c r="B72">
        <v>4.0180199999999999</v>
      </c>
      <c r="C72" t="s">
        <v>194</v>
      </c>
      <c r="D72" t="s">
        <v>194</v>
      </c>
      <c r="E72" t="s">
        <v>194</v>
      </c>
      <c r="F72">
        <v>5.6019100000000002</v>
      </c>
      <c r="G72">
        <v>5.3231599999999997</v>
      </c>
      <c r="H72" t="s">
        <v>194</v>
      </c>
      <c r="I72">
        <v>4.9810299999999996</v>
      </c>
      <c r="J72">
        <v>0.84555999999999998</v>
      </c>
      <c r="K72">
        <v>0.48818</v>
      </c>
    </row>
    <row r="73" spans="1:11">
      <c r="A73">
        <v>3.1980900000000001</v>
      </c>
      <c r="B73">
        <v>3.8600500000000002</v>
      </c>
      <c r="C73" t="s">
        <v>194</v>
      </c>
      <c r="D73">
        <v>3.9457900000000001</v>
      </c>
      <c r="E73">
        <v>4.19137</v>
      </c>
      <c r="F73">
        <v>6.3069199999999999</v>
      </c>
      <c r="G73">
        <v>5.2503900000000003</v>
      </c>
      <c r="H73" t="s">
        <v>194</v>
      </c>
      <c r="I73">
        <v>4.7108999999999996</v>
      </c>
      <c r="J73">
        <v>1.0508999999999999</v>
      </c>
      <c r="K73">
        <v>0.46998000000000001</v>
      </c>
    </row>
    <row r="74" spans="1:11">
      <c r="A74">
        <v>3.1950500000000002</v>
      </c>
      <c r="B74">
        <v>4.1687200000000004</v>
      </c>
      <c r="C74" t="s">
        <v>194</v>
      </c>
      <c r="D74">
        <v>3.9502999999999999</v>
      </c>
      <c r="E74">
        <v>4.2894600000000001</v>
      </c>
      <c r="F74">
        <v>6.41995</v>
      </c>
      <c r="G74">
        <v>5.3109299999999999</v>
      </c>
      <c r="H74" t="s">
        <v>194</v>
      </c>
      <c r="I74">
        <v>4.8278699999999999</v>
      </c>
      <c r="J74">
        <v>1.0323</v>
      </c>
      <c r="K74">
        <v>0.46166000000000001</v>
      </c>
    </row>
    <row r="75" spans="1:11">
      <c r="A75">
        <v>3.1921400000000002</v>
      </c>
      <c r="B75">
        <v>4.2790600000000003</v>
      </c>
      <c r="C75" t="s">
        <v>194</v>
      </c>
      <c r="D75">
        <v>4.1046899999999997</v>
      </c>
      <c r="E75">
        <v>4.4130799999999999</v>
      </c>
      <c r="F75">
        <v>6.2358900000000004</v>
      </c>
      <c r="G75" t="s">
        <v>194</v>
      </c>
      <c r="H75" t="s">
        <v>194</v>
      </c>
      <c r="I75">
        <v>4.7581800000000003</v>
      </c>
      <c r="J75">
        <v>0.99319999999999997</v>
      </c>
      <c r="K75">
        <v>0.49659999999999999</v>
      </c>
    </row>
    <row r="76" spans="1:11">
      <c r="A76">
        <v>3.1893099999999999</v>
      </c>
      <c r="B76">
        <v>4.1217600000000001</v>
      </c>
      <c r="C76" t="s">
        <v>194</v>
      </c>
      <c r="D76" t="s">
        <v>194</v>
      </c>
      <c r="E76">
        <v>4.3935599999999999</v>
      </c>
      <c r="F76">
        <v>6.0847199999999999</v>
      </c>
      <c r="G76" t="s">
        <v>194</v>
      </c>
      <c r="H76" t="s">
        <v>194</v>
      </c>
      <c r="I76">
        <v>4.8666799999999997</v>
      </c>
      <c r="J76">
        <v>1.0635699999999999</v>
      </c>
      <c r="K76">
        <v>0.61404999999999998</v>
      </c>
    </row>
    <row r="77" spans="1:11">
      <c r="B77" t="s">
        <v>194</v>
      </c>
      <c r="C77" t="s">
        <v>194</v>
      </c>
      <c r="E77" t="s">
        <v>194</v>
      </c>
      <c r="G77" t="s">
        <v>194</v>
      </c>
      <c r="H77" t="s">
        <v>194</v>
      </c>
      <c r="I77" t="s">
        <v>194</v>
      </c>
      <c r="J77" t="s">
        <v>194</v>
      </c>
      <c r="K77" t="s">
        <v>194</v>
      </c>
    </row>
    <row r="78" spans="1:11">
      <c r="B78" t="s">
        <v>194</v>
      </c>
      <c r="C78" t="s">
        <v>194</v>
      </c>
      <c r="E78" t="s">
        <v>194</v>
      </c>
      <c r="G78" t="s">
        <v>194</v>
      </c>
      <c r="H78" t="s">
        <v>194</v>
      </c>
      <c r="I78" t="s">
        <v>194</v>
      </c>
      <c r="J78" t="s">
        <v>194</v>
      </c>
      <c r="K78" t="s">
        <v>194</v>
      </c>
    </row>
    <row r="79" spans="1:11">
      <c r="B79" t="s">
        <v>194</v>
      </c>
      <c r="C79" t="s">
        <v>194</v>
      </c>
      <c r="E79" t="s">
        <v>194</v>
      </c>
      <c r="G79" t="s">
        <v>194</v>
      </c>
      <c r="H79" t="s">
        <v>194</v>
      </c>
      <c r="I79" t="s">
        <v>194</v>
      </c>
      <c r="J79" t="s">
        <v>194</v>
      </c>
      <c r="K79" t="s">
        <v>194</v>
      </c>
    </row>
    <row r="80" spans="1:11">
      <c r="B80" t="s">
        <v>194</v>
      </c>
      <c r="C80" t="s">
        <v>194</v>
      </c>
      <c r="E80" t="s">
        <v>194</v>
      </c>
      <c r="G80" t="s">
        <v>194</v>
      </c>
      <c r="H80" t="s">
        <v>194</v>
      </c>
      <c r="I80" t="s">
        <v>194</v>
      </c>
      <c r="J80" t="s">
        <v>194</v>
      </c>
      <c r="K80" t="s">
        <v>194</v>
      </c>
    </row>
    <row r="81" spans="2:11">
      <c r="B81" t="s">
        <v>194</v>
      </c>
      <c r="C81" t="s">
        <v>194</v>
      </c>
      <c r="E81" t="s">
        <v>194</v>
      </c>
      <c r="G81" t="s">
        <v>194</v>
      </c>
      <c r="H81" t="s">
        <v>194</v>
      </c>
      <c r="I81" t="s">
        <v>194</v>
      </c>
      <c r="J81" t="s">
        <v>194</v>
      </c>
      <c r="K81" t="s">
        <v>194</v>
      </c>
    </row>
    <row r="82" spans="2:11">
      <c r="B82" t="s">
        <v>194</v>
      </c>
      <c r="C82" t="s">
        <v>194</v>
      </c>
      <c r="E82" t="s">
        <v>194</v>
      </c>
      <c r="G82" t="s">
        <v>194</v>
      </c>
      <c r="H82" t="s">
        <v>194</v>
      </c>
      <c r="I82" t="s">
        <v>194</v>
      </c>
      <c r="J82" t="s">
        <v>194</v>
      </c>
      <c r="K82" t="s">
        <v>194</v>
      </c>
    </row>
    <row r="83" spans="2:11">
      <c r="B83" t="s">
        <v>194</v>
      </c>
      <c r="C83" t="s">
        <v>194</v>
      </c>
      <c r="E83" t="s">
        <v>194</v>
      </c>
      <c r="G83" t="s">
        <v>194</v>
      </c>
      <c r="H83" t="s">
        <v>194</v>
      </c>
      <c r="I83" t="s">
        <v>194</v>
      </c>
      <c r="J83" t="s">
        <v>194</v>
      </c>
      <c r="K83" t="s">
        <v>194</v>
      </c>
    </row>
    <row r="84" spans="2:11">
      <c r="B84" t="s">
        <v>194</v>
      </c>
      <c r="C84" t="s">
        <v>194</v>
      </c>
      <c r="E84" t="s">
        <v>194</v>
      </c>
      <c r="G84" t="s">
        <v>194</v>
      </c>
      <c r="H84" t="s">
        <v>194</v>
      </c>
      <c r="I84" t="s">
        <v>194</v>
      </c>
      <c r="J84" t="s">
        <v>194</v>
      </c>
      <c r="K84" t="s">
        <v>194</v>
      </c>
    </row>
    <row r="85" spans="2:11">
      <c r="B85" t="s">
        <v>194</v>
      </c>
      <c r="C85" t="s">
        <v>194</v>
      </c>
      <c r="E85" t="s">
        <v>194</v>
      </c>
      <c r="G85" t="s">
        <v>194</v>
      </c>
      <c r="H85" t="s">
        <v>194</v>
      </c>
      <c r="I85" t="s">
        <v>194</v>
      </c>
      <c r="J85" t="s">
        <v>194</v>
      </c>
      <c r="K85" t="s">
        <v>194</v>
      </c>
    </row>
    <row r="86" spans="2:11">
      <c r="B86" t="s">
        <v>194</v>
      </c>
      <c r="C86" t="s">
        <v>194</v>
      </c>
      <c r="E86" t="s">
        <v>194</v>
      </c>
      <c r="G86" t="s">
        <v>194</v>
      </c>
      <c r="H86" t="s">
        <v>194</v>
      </c>
      <c r="I86" t="s">
        <v>194</v>
      </c>
      <c r="J86" t="s">
        <v>194</v>
      </c>
      <c r="K86" t="s">
        <v>194</v>
      </c>
    </row>
    <row r="87" spans="2:11">
      <c r="B87" t="s">
        <v>194</v>
      </c>
      <c r="C87" t="s">
        <v>194</v>
      </c>
      <c r="E87" t="s">
        <v>194</v>
      </c>
      <c r="G87" t="s">
        <v>194</v>
      </c>
      <c r="H87" t="s">
        <v>194</v>
      </c>
      <c r="I87" t="s">
        <v>194</v>
      </c>
      <c r="J87" t="s">
        <v>194</v>
      </c>
      <c r="K87" t="s">
        <v>194</v>
      </c>
    </row>
    <row r="88" spans="2:11">
      <c r="B88" t="s">
        <v>194</v>
      </c>
      <c r="C88" t="s">
        <v>194</v>
      </c>
      <c r="E88" t="s">
        <v>194</v>
      </c>
      <c r="G88" t="s">
        <v>194</v>
      </c>
      <c r="H88" t="s">
        <v>194</v>
      </c>
      <c r="I88" t="s">
        <v>194</v>
      </c>
      <c r="J88" t="s">
        <v>194</v>
      </c>
      <c r="K88" t="s">
        <v>194</v>
      </c>
    </row>
    <row r="89" spans="2:11">
      <c r="B89" t="s">
        <v>194</v>
      </c>
      <c r="C89" t="s">
        <v>194</v>
      </c>
      <c r="E89" t="s">
        <v>194</v>
      </c>
      <c r="G89" t="s">
        <v>194</v>
      </c>
      <c r="H89" t="s">
        <v>194</v>
      </c>
      <c r="I89" t="s">
        <v>194</v>
      </c>
      <c r="J89" t="s">
        <v>194</v>
      </c>
      <c r="K89" t="s">
        <v>194</v>
      </c>
    </row>
    <row r="90" spans="2:11">
      <c r="B90" t="s">
        <v>194</v>
      </c>
      <c r="C90" t="s">
        <v>194</v>
      </c>
      <c r="E90" t="s">
        <v>194</v>
      </c>
      <c r="G90" t="s">
        <v>194</v>
      </c>
      <c r="H90" t="s">
        <v>194</v>
      </c>
      <c r="I90" t="s">
        <v>194</v>
      </c>
      <c r="J90" t="s">
        <v>194</v>
      </c>
      <c r="K90" t="s">
        <v>194</v>
      </c>
    </row>
    <row r="91" spans="2:11">
      <c r="B91" t="s">
        <v>194</v>
      </c>
      <c r="C91" t="s">
        <v>194</v>
      </c>
      <c r="E91" t="s">
        <v>194</v>
      </c>
      <c r="G91" t="s">
        <v>194</v>
      </c>
      <c r="H91" t="s">
        <v>194</v>
      </c>
      <c r="I91" t="s">
        <v>194</v>
      </c>
      <c r="J91" t="s">
        <v>194</v>
      </c>
      <c r="K91" t="s">
        <v>194</v>
      </c>
    </row>
    <row r="92" spans="2:11">
      <c r="B92" t="s">
        <v>194</v>
      </c>
      <c r="C92" t="s">
        <v>194</v>
      </c>
      <c r="E92" t="s">
        <v>194</v>
      </c>
      <c r="G92" t="s">
        <v>194</v>
      </c>
      <c r="H92" t="s">
        <v>194</v>
      </c>
      <c r="I92" t="s">
        <v>194</v>
      </c>
      <c r="J92" t="s">
        <v>194</v>
      </c>
      <c r="K92" t="s">
        <v>194</v>
      </c>
    </row>
    <row r="93" spans="2:11">
      <c r="B93" t="s">
        <v>194</v>
      </c>
      <c r="C93" t="s">
        <v>194</v>
      </c>
      <c r="E93" t="s">
        <v>194</v>
      </c>
      <c r="G93" t="s">
        <v>194</v>
      </c>
      <c r="H93" t="s">
        <v>194</v>
      </c>
      <c r="I93" t="s">
        <v>194</v>
      </c>
      <c r="J93" t="s">
        <v>194</v>
      </c>
      <c r="K93" t="s">
        <v>194</v>
      </c>
    </row>
    <row r="94" spans="2:11">
      <c r="B94" t="s">
        <v>194</v>
      </c>
      <c r="C94" t="s">
        <v>194</v>
      </c>
      <c r="E94" t="s">
        <v>194</v>
      </c>
      <c r="G94" t="s">
        <v>194</v>
      </c>
      <c r="H94" t="s">
        <v>194</v>
      </c>
      <c r="I94" t="s">
        <v>194</v>
      </c>
      <c r="J94" t="s">
        <v>194</v>
      </c>
      <c r="K94" t="s">
        <v>194</v>
      </c>
    </row>
    <row r="95" spans="2:11">
      <c r="B95" t="s">
        <v>194</v>
      </c>
      <c r="C95" t="s">
        <v>194</v>
      </c>
      <c r="E95" t="s">
        <v>194</v>
      </c>
      <c r="G95" t="s">
        <v>194</v>
      </c>
      <c r="H95" t="s">
        <v>194</v>
      </c>
      <c r="I95" t="s">
        <v>194</v>
      </c>
      <c r="J95" t="s">
        <v>194</v>
      </c>
      <c r="K95" t="s">
        <v>194</v>
      </c>
    </row>
    <row r="96" spans="2:11">
      <c r="B96" t="s">
        <v>194</v>
      </c>
      <c r="C96" t="s">
        <v>194</v>
      </c>
      <c r="E96" t="s">
        <v>194</v>
      </c>
      <c r="G96" t="s">
        <v>194</v>
      </c>
      <c r="H96" t="s">
        <v>194</v>
      </c>
      <c r="I96" t="s">
        <v>194</v>
      </c>
      <c r="J96" t="s">
        <v>194</v>
      </c>
      <c r="K96" t="s">
        <v>194</v>
      </c>
    </row>
    <row r="97" spans="2:11">
      <c r="B97" t="s">
        <v>194</v>
      </c>
      <c r="C97" t="s">
        <v>194</v>
      </c>
      <c r="E97" t="s">
        <v>194</v>
      </c>
      <c r="G97" t="s">
        <v>194</v>
      </c>
      <c r="H97" t="s">
        <v>194</v>
      </c>
      <c r="I97" t="s">
        <v>194</v>
      </c>
      <c r="J97" t="s">
        <v>194</v>
      </c>
      <c r="K97" t="s">
        <v>194</v>
      </c>
    </row>
    <row r="98" spans="2:11">
      <c r="B98" t="s">
        <v>194</v>
      </c>
      <c r="C98" t="s">
        <v>194</v>
      </c>
      <c r="E98" t="s">
        <v>194</v>
      </c>
      <c r="G98" t="s">
        <v>194</v>
      </c>
      <c r="H98" t="s">
        <v>194</v>
      </c>
      <c r="I98" t="s">
        <v>194</v>
      </c>
      <c r="J98" t="s">
        <v>194</v>
      </c>
      <c r="K98" t="s">
        <v>194</v>
      </c>
    </row>
    <row r="99" spans="2:11">
      <c r="B99" t="s">
        <v>194</v>
      </c>
      <c r="C99" t="s">
        <v>194</v>
      </c>
      <c r="E99" t="s">
        <v>194</v>
      </c>
      <c r="G99" t="s">
        <v>194</v>
      </c>
      <c r="H99" t="s">
        <v>194</v>
      </c>
      <c r="I99" t="s">
        <v>194</v>
      </c>
      <c r="J99" t="s">
        <v>194</v>
      </c>
      <c r="K99" t="s">
        <v>194</v>
      </c>
    </row>
    <row r="100" spans="2:11">
      <c r="B100" t="s">
        <v>194</v>
      </c>
      <c r="C100" t="s">
        <v>194</v>
      </c>
      <c r="E100" t="s">
        <v>194</v>
      </c>
      <c r="G100" t="s">
        <v>194</v>
      </c>
      <c r="H100" t="s">
        <v>194</v>
      </c>
      <c r="I100" t="s">
        <v>194</v>
      </c>
      <c r="J100" t="s">
        <v>194</v>
      </c>
      <c r="K100" t="s">
        <v>194</v>
      </c>
    </row>
    <row r="101" spans="2:11">
      <c r="B101" t="s">
        <v>194</v>
      </c>
      <c r="C101" t="s">
        <v>194</v>
      </c>
      <c r="E101" t="s">
        <v>194</v>
      </c>
      <c r="G101" t="s">
        <v>194</v>
      </c>
      <c r="H101" t="s">
        <v>194</v>
      </c>
      <c r="I101" t="s">
        <v>194</v>
      </c>
      <c r="J101" t="s">
        <v>194</v>
      </c>
      <c r="K101" t="s">
        <v>194</v>
      </c>
    </row>
    <row r="102" spans="2:11">
      <c r="B102" t="s">
        <v>194</v>
      </c>
      <c r="C102" t="s">
        <v>194</v>
      </c>
      <c r="E102" t="s">
        <v>194</v>
      </c>
      <c r="G102" t="s">
        <v>194</v>
      </c>
      <c r="H102" t="s">
        <v>194</v>
      </c>
      <c r="I102" t="s">
        <v>194</v>
      </c>
      <c r="J102" t="s">
        <v>194</v>
      </c>
      <c r="K102" t="s">
        <v>194</v>
      </c>
    </row>
    <row r="103" spans="2:11">
      <c r="B103" t="s">
        <v>194</v>
      </c>
      <c r="C103" t="s">
        <v>194</v>
      </c>
      <c r="E103" t="s">
        <v>194</v>
      </c>
      <c r="G103" t="s">
        <v>194</v>
      </c>
      <c r="H103" t="s">
        <v>194</v>
      </c>
      <c r="I103" t="s">
        <v>194</v>
      </c>
      <c r="J103" t="s">
        <v>194</v>
      </c>
      <c r="K103" t="s">
        <v>194</v>
      </c>
    </row>
    <row r="104" spans="2:11">
      <c r="B104" t="s">
        <v>194</v>
      </c>
      <c r="C104" t="s">
        <v>194</v>
      </c>
      <c r="E104" t="s">
        <v>194</v>
      </c>
      <c r="G104" t="s">
        <v>194</v>
      </c>
      <c r="H104" t="s">
        <v>194</v>
      </c>
      <c r="I104" t="s">
        <v>194</v>
      </c>
      <c r="J104" t="s">
        <v>194</v>
      </c>
      <c r="K104" t="s">
        <v>194</v>
      </c>
    </row>
    <row r="105" spans="2:11">
      <c r="B105" t="s">
        <v>194</v>
      </c>
      <c r="C105" t="s">
        <v>194</v>
      </c>
      <c r="E105" t="s">
        <v>194</v>
      </c>
      <c r="G105" t="s">
        <v>194</v>
      </c>
      <c r="H105" t="s">
        <v>194</v>
      </c>
      <c r="I105" t="s">
        <v>194</v>
      </c>
      <c r="J105" t="s">
        <v>194</v>
      </c>
      <c r="K105" t="s">
        <v>194</v>
      </c>
    </row>
    <row r="106" spans="2:11">
      <c r="B106" t="s">
        <v>194</v>
      </c>
      <c r="C106" t="s">
        <v>194</v>
      </c>
      <c r="E106" t="s">
        <v>194</v>
      </c>
      <c r="G106" t="s">
        <v>194</v>
      </c>
      <c r="H106" t="s">
        <v>194</v>
      </c>
      <c r="I106" t="s">
        <v>194</v>
      </c>
      <c r="J106" t="s">
        <v>194</v>
      </c>
      <c r="K106" t="s">
        <v>194</v>
      </c>
    </row>
    <row r="107" spans="2:11">
      <c r="B107" t="s">
        <v>194</v>
      </c>
      <c r="C107" t="s">
        <v>194</v>
      </c>
      <c r="E107" t="s">
        <v>194</v>
      </c>
      <c r="G107" t="s">
        <v>194</v>
      </c>
      <c r="H107" t="s">
        <v>194</v>
      </c>
      <c r="I107" t="s">
        <v>194</v>
      </c>
      <c r="J107" t="s">
        <v>194</v>
      </c>
      <c r="K107" t="s">
        <v>194</v>
      </c>
    </row>
    <row r="108" spans="2:11">
      <c r="B108" t="s">
        <v>194</v>
      </c>
      <c r="C108" t="s">
        <v>194</v>
      </c>
      <c r="E108" t="s">
        <v>194</v>
      </c>
      <c r="G108" t="s">
        <v>194</v>
      </c>
      <c r="H108" t="s">
        <v>194</v>
      </c>
      <c r="I108" t="s">
        <v>194</v>
      </c>
      <c r="J108" t="s">
        <v>194</v>
      </c>
      <c r="K108" t="s">
        <v>194</v>
      </c>
    </row>
    <row r="109" spans="2:11">
      <c r="B109" t="s">
        <v>194</v>
      </c>
      <c r="C109" t="s">
        <v>194</v>
      </c>
      <c r="E109" t="s">
        <v>194</v>
      </c>
      <c r="G109" t="s">
        <v>194</v>
      </c>
      <c r="H109" t="s">
        <v>194</v>
      </c>
      <c r="I109" t="s">
        <v>194</v>
      </c>
      <c r="J109" t="s">
        <v>194</v>
      </c>
      <c r="K109" t="s">
        <v>194</v>
      </c>
    </row>
    <row r="110" spans="2:11">
      <c r="B110" t="s">
        <v>194</v>
      </c>
      <c r="C110" t="s">
        <v>194</v>
      </c>
      <c r="E110" t="s">
        <v>194</v>
      </c>
      <c r="G110" t="s">
        <v>194</v>
      </c>
      <c r="H110" t="s">
        <v>194</v>
      </c>
      <c r="I110" t="s">
        <v>194</v>
      </c>
      <c r="J110" t="s">
        <v>194</v>
      </c>
      <c r="K110" t="s">
        <v>194</v>
      </c>
    </row>
    <row r="111" spans="2:11">
      <c r="B111" t="s">
        <v>194</v>
      </c>
      <c r="C111" t="s">
        <v>194</v>
      </c>
      <c r="E111" t="s">
        <v>194</v>
      </c>
      <c r="G111" t="s">
        <v>194</v>
      </c>
      <c r="H111" t="s">
        <v>194</v>
      </c>
      <c r="I111" t="s">
        <v>194</v>
      </c>
      <c r="J111" t="s">
        <v>194</v>
      </c>
      <c r="K111" t="s">
        <v>194</v>
      </c>
    </row>
    <row r="112" spans="2:11">
      <c r="B112" t="s">
        <v>194</v>
      </c>
      <c r="C112" t="s">
        <v>194</v>
      </c>
      <c r="E112" t="s">
        <v>194</v>
      </c>
      <c r="G112" t="s">
        <v>194</v>
      </c>
      <c r="H112" t="s">
        <v>194</v>
      </c>
      <c r="I112" t="s">
        <v>194</v>
      </c>
      <c r="J112" t="s">
        <v>194</v>
      </c>
      <c r="K112" t="s">
        <v>194</v>
      </c>
    </row>
    <row r="113" spans="2:11">
      <c r="B113" t="s">
        <v>194</v>
      </c>
      <c r="C113" t="s">
        <v>194</v>
      </c>
      <c r="E113" t="s">
        <v>194</v>
      </c>
      <c r="G113" t="s">
        <v>194</v>
      </c>
      <c r="H113" t="s">
        <v>194</v>
      </c>
      <c r="I113" t="s">
        <v>194</v>
      </c>
      <c r="J113" t="s">
        <v>194</v>
      </c>
      <c r="K113" t="s">
        <v>194</v>
      </c>
    </row>
    <row r="114" spans="2:11">
      <c r="B114" t="s">
        <v>194</v>
      </c>
      <c r="C114" t="s">
        <v>194</v>
      </c>
      <c r="E114" t="s">
        <v>194</v>
      </c>
      <c r="G114" t="s">
        <v>194</v>
      </c>
      <c r="H114" t="s">
        <v>194</v>
      </c>
      <c r="I114" t="s">
        <v>194</v>
      </c>
      <c r="J114" t="s">
        <v>194</v>
      </c>
      <c r="K114" t="s">
        <v>194</v>
      </c>
    </row>
    <row r="115" spans="2:11">
      <c r="B115" t="s">
        <v>194</v>
      </c>
      <c r="C115" t="s">
        <v>194</v>
      </c>
      <c r="E115" t="s">
        <v>194</v>
      </c>
      <c r="G115" t="s">
        <v>194</v>
      </c>
      <c r="H115" t="s">
        <v>194</v>
      </c>
      <c r="I115" t="s">
        <v>194</v>
      </c>
      <c r="J115" t="s">
        <v>194</v>
      </c>
      <c r="K115" t="s">
        <v>194</v>
      </c>
    </row>
    <row r="116" spans="2:11">
      <c r="B116" t="s">
        <v>194</v>
      </c>
      <c r="C116" t="s">
        <v>194</v>
      </c>
      <c r="E116" t="s">
        <v>194</v>
      </c>
      <c r="G116" t="s">
        <v>194</v>
      </c>
      <c r="H116" t="s">
        <v>194</v>
      </c>
      <c r="I116" t="s">
        <v>194</v>
      </c>
      <c r="J116" t="s">
        <v>194</v>
      </c>
      <c r="K116" t="s">
        <v>194</v>
      </c>
    </row>
    <row r="117" spans="2:11">
      <c r="B117" t="s">
        <v>194</v>
      </c>
      <c r="C117" t="s">
        <v>194</v>
      </c>
      <c r="E117" t="s">
        <v>194</v>
      </c>
      <c r="G117" t="s">
        <v>194</v>
      </c>
      <c r="H117" t="s">
        <v>194</v>
      </c>
      <c r="I117" t="s">
        <v>194</v>
      </c>
      <c r="J117" t="s">
        <v>194</v>
      </c>
      <c r="K117" t="s">
        <v>194</v>
      </c>
    </row>
    <row r="118" spans="2:11">
      <c r="B118" t="s">
        <v>194</v>
      </c>
      <c r="C118" t="s">
        <v>194</v>
      </c>
      <c r="E118" t="s">
        <v>194</v>
      </c>
      <c r="G118" t="s">
        <v>194</v>
      </c>
      <c r="H118" t="s">
        <v>194</v>
      </c>
      <c r="I118" t="s">
        <v>194</v>
      </c>
      <c r="J118" t="s">
        <v>194</v>
      </c>
      <c r="K118" t="s">
        <v>194</v>
      </c>
    </row>
    <row r="119" spans="2:11">
      <c r="B119" t="s">
        <v>194</v>
      </c>
      <c r="C119" t="s">
        <v>194</v>
      </c>
      <c r="E119" t="s">
        <v>194</v>
      </c>
      <c r="G119" t="s">
        <v>194</v>
      </c>
      <c r="H119" t="s">
        <v>194</v>
      </c>
      <c r="I119" t="s">
        <v>194</v>
      </c>
      <c r="J119" t="s">
        <v>194</v>
      </c>
      <c r="K119" t="s">
        <v>194</v>
      </c>
    </row>
    <row r="120" spans="2:11">
      <c r="B120" t="s">
        <v>194</v>
      </c>
      <c r="C120" t="s">
        <v>194</v>
      </c>
      <c r="E120" t="s">
        <v>194</v>
      </c>
      <c r="G120" t="s">
        <v>194</v>
      </c>
      <c r="H120" t="s">
        <v>194</v>
      </c>
      <c r="I120" t="s">
        <v>194</v>
      </c>
      <c r="J120" t="s">
        <v>194</v>
      </c>
      <c r="K120" t="s">
        <v>194</v>
      </c>
    </row>
    <row r="121" spans="2:11">
      <c r="B121" t="s">
        <v>194</v>
      </c>
      <c r="C121" t="s">
        <v>194</v>
      </c>
      <c r="E121" t="s">
        <v>194</v>
      </c>
      <c r="G121" t="s">
        <v>194</v>
      </c>
      <c r="H121" t="s">
        <v>194</v>
      </c>
      <c r="I121" t="s">
        <v>194</v>
      </c>
      <c r="J121" t="s">
        <v>194</v>
      </c>
      <c r="K121" t="s">
        <v>194</v>
      </c>
    </row>
    <row r="122" spans="2:11">
      <c r="B122" t="s">
        <v>194</v>
      </c>
      <c r="C122" t="s">
        <v>194</v>
      </c>
      <c r="E122" t="s">
        <v>194</v>
      </c>
      <c r="G122" t="s">
        <v>194</v>
      </c>
      <c r="H122" t="s">
        <v>194</v>
      </c>
      <c r="I122" t="s">
        <v>194</v>
      </c>
      <c r="J122" t="s">
        <v>194</v>
      </c>
      <c r="K122" t="s">
        <v>194</v>
      </c>
    </row>
    <row r="123" spans="2:11">
      <c r="B123" t="s">
        <v>194</v>
      </c>
      <c r="C123" t="s">
        <v>194</v>
      </c>
      <c r="E123" t="s">
        <v>194</v>
      </c>
      <c r="G123" t="s">
        <v>194</v>
      </c>
      <c r="H123" t="s">
        <v>194</v>
      </c>
      <c r="I123" t="s">
        <v>194</v>
      </c>
      <c r="J123" t="s">
        <v>194</v>
      </c>
      <c r="K123" t="s">
        <v>194</v>
      </c>
    </row>
    <row r="124" spans="2:11">
      <c r="B124" t="s">
        <v>194</v>
      </c>
      <c r="C124" t="s">
        <v>194</v>
      </c>
      <c r="E124" t="s">
        <v>194</v>
      </c>
      <c r="G124" t="s">
        <v>194</v>
      </c>
      <c r="H124" t="s">
        <v>194</v>
      </c>
      <c r="I124" t="s">
        <v>194</v>
      </c>
      <c r="J124" t="s">
        <v>194</v>
      </c>
      <c r="K124" t="s">
        <v>194</v>
      </c>
    </row>
    <row r="125" spans="2:11">
      <c r="B125" t="s">
        <v>194</v>
      </c>
      <c r="C125" t="s">
        <v>194</v>
      </c>
      <c r="E125" t="s">
        <v>194</v>
      </c>
      <c r="G125" t="s">
        <v>194</v>
      </c>
      <c r="H125" t="s">
        <v>194</v>
      </c>
      <c r="I125" t="s">
        <v>194</v>
      </c>
      <c r="J125" t="s">
        <v>194</v>
      </c>
      <c r="K125" t="s">
        <v>194</v>
      </c>
    </row>
    <row r="126" spans="2:11">
      <c r="B126" t="s">
        <v>194</v>
      </c>
      <c r="C126" t="s">
        <v>194</v>
      </c>
      <c r="E126" t="s">
        <v>194</v>
      </c>
      <c r="G126" t="s">
        <v>194</v>
      </c>
      <c r="H126" t="s">
        <v>194</v>
      </c>
      <c r="I126" t="s">
        <v>194</v>
      </c>
      <c r="J126" t="s">
        <v>194</v>
      </c>
      <c r="K126" t="s">
        <v>194</v>
      </c>
    </row>
    <row r="127" spans="2:11">
      <c r="B127" t="s">
        <v>194</v>
      </c>
      <c r="C127" t="s">
        <v>194</v>
      </c>
      <c r="E127" t="s">
        <v>194</v>
      </c>
      <c r="G127" t="s">
        <v>194</v>
      </c>
      <c r="H127" t="s">
        <v>194</v>
      </c>
      <c r="I127" t="s">
        <v>194</v>
      </c>
      <c r="J127" t="s">
        <v>194</v>
      </c>
      <c r="K127" t="s">
        <v>194</v>
      </c>
    </row>
    <row r="128" spans="2:11">
      <c r="B128" t="s">
        <v>194</v>
      </c>
      <c r="C128" t="s">
        <v>194</v>
      </c>
      <c r="E128" t="s">
        <v>194</v>
      </c>
      <c r="G128" t="s">
        <v>194</v>
      </c>
      <c r="H128" t="s">
        <v>194</v>
      </c>
      <c r="I128" t="s">
        <v>194</v>
      </c>
      <c r="J128" t="s">
        <v>194</v>
      </c>
      <c r="K128" t="s">
        <v>194</v>
      </c>
    </row>
    <row r="129" spans="2:11">
      <c r="B129" t="s">
        <v>194</v>
      </c>
      <c r="C129" t="s">
        <v>194</v>
      </c>
      <c r="E129" t="s">
        <v>194</v>
      </c>
      <c r="G129" t="s">
        <v>194</v>
      </c>
      <c r="H129" t="s">
        <v>194</v>
      </c>
      <c r="I129" t="s">
        <v>194</v>
      </c>
      <c r="J129" t="s">
        <v>194</v>
      </c>
      <c r="K129" t="s">
        <v>194</v>
      </c>
    </row>
    <row r="130" spans="2:11">
      <c r="B130" t="s">
        <v>194</v>
      </c>
      <c r="C130" t="s">
        <v>194</v>
      </c>
      <c r="E130" t="s">
        <v>194</v>
      </c>
      <c r="G130" t="s">
        <v>194</v>
      </c>
      <c r="H130" t="s">
        <v>194</v>
      </c>
      <c r="I130" t="s">
        <v>194</v>
      </c>
      <c r="J130" t="s">
        <v>194</v>
      </c>
      <c r="K130" t="s">
        <v>194</v>
      </c>
    </row>
    <row r="131" spans="2:11">
      <c r="B131" t="s">
        <v>194</v>
      </c>
      <c r="C131" t="s">
        <v>194</v>
      </c>
      <c r="E131" t="s">
        <v>194</v>
      </c>
      <c r="G131" t="s">
        <v>194</v>
      </c>
      <c r="H131" t="s">
        <v>194</v>
      </c>
      <c r="I131" t="s">
        <v>194</v>
      </c>
      <c r="J131" t="s">
        <v>194</v>
      </c>
      <c r="K131" t="s">
        <v>194</v>
      </c>
    </row>
    <row r="132" spans="2:11">
      <c r="B132" t="s">
        <v>194</v>
      </c>
      <c r="C132" t="s">
        <v>194</v>
      </c>
      <c r="E132" t="s">
        <v>194</v>
      </c>
      <c r="G132" t="s">
        <v>194</v>
      </c>
      <c r="H132" t="s">
        <v>194</v>
      </c>
      <c r="I132" t="s">
        <v>194</v>
      </c>
      <c r="J132" t="s">
        <v>194</v>
      </c>
      <c r="K132" t="s">
        <v>194</v>
      </c>
    </row>
    <row r="133" spans="2:11">
      <c r="B133" t="s">
        <v>194</v>
      </c>
      <c r="C133" t="s">
        <v>194</v>
      </c>
      <c r="E133" t="s">
        <v>194</v>
      </c>
      <c r="G133" t="s">
        <v>194</v>
      </c>
      <c r="H133" t="s">
        <v>194</v>
      </c>
      <c r="I133" t="s">
        <v>194</v>
      </c>
      <c r="J133" t="s">
        <v>194</v>
      </c>
      <c r="K133" t="s">
        <v>194</v>
      </c>
    </row>
    <row r="134" spans="2:11">
      <c r="B134" t="s">
        <v>194</v>
      </c>
      <c r="C134" t="s">
        <v>194</v>
      </c>
      <c r="E134" t="s">
        <v>194</v>
      </c>
      <c r="G134" t="s">
        <v>194</v>
      </c>
      <c r="H134" t="s">
        <v>194</v>
      </c>
      <c r="I134" t="s">
        <v>194</v>
      </c>
      <c r="J134" t="s">
        <v>194</v>
      </c>
      <c r="K134" t="s">
        <v>194</v>
      </c>
    </row>
    <row r="135" spans="2:11">
      <c r="B135" t="s">
        <v>194</v>
      </c>
      <c r="C135" t="s">
        <v>194</v>
      </c>
      <c r="E135" t="s">
        <v>194</v>
      </c>
      <c r="G135" t="s">
        <v>194</v>
      </c>
      <c r="H135" t="s">
        <v>194</v>
      </c>
      <c r="I135" t="s">
        <v>194</v>
      </c>
      <c r="J135" t="s">
        <v>194</v>
      </c>
      <c r="K135" t="s">
        <v>194</v>
      </c>
    </row>
    <row r="136" spans="2:11">
      <c r="B136" t="s">
        <v>194</v>
      </c>
      <c r="C136" t="s">
        <v>194</v>
      </c>
      <c r="E136" t="s">
        <v>194</v>
      </c>
      <c r="G136" t="s">
        <v>194</v>
      </c>
      <c r="H136" t="s">
        <v>194</v>
      </c>
      <c r="I136" t="s">
        <v>194</v>
      </c>
      <c r="J136" t="s">
        <v>194</v>
      </c>
      <c r="K136" t="s">
        <v>194</v>
      </c>
    </row>
    <row r="137" spans="2:11">
      <c r="B137" t="s">
        <v>194</v>
      </c>
      <c r="C137" t="s">
        <v>194</v>
      </c>
      <c r="E137" t="s">
        <v>194</v>
      </c>
      <c r="G137" t="s">
        <v>194</v>
      </c>
      <c r="H137" t="s">
        <v>194</v>
      </c>
      <c r="I137" t="s">
        <v>194</v>
      </c>
      <c r="J137" t="s">
        <v>194</v>
      </c>
      <c r="K137" t="s">
        <v>194</v>
      </c>
    </row>
    <row r="138" spans="2:11">
      <c r="B138" t="s">
        <v>194</v>
      </c>
      <c r="C138" t="s">
        <v>194</v>
      </c>
      <c r="E138" t="s">
        <v>194</v>
      </c>
      <c r="G138" t="s">
        <v>194</v>
      </c>
      <c r="H138" t="s">
        <v>194</v>
      </c>
      <c r="I138" t="s">
        <v>194</v>
      </c>
      <c r="J138" t="s">
        <v>194</v>
      </c>
      <c r="K138" t="s">
        <v>194</v>
      </c>
    </row>
    <row r="139" spans="2:11">
      <c r="B139" t="s">
        <v>194</v>
      </c>
      <c r="C139" t="s">
        <v>194</v>
      </c>
      <c r="E139" t="s">
        <v>194</v>
      </c>
      <c r="G139" t="s">
        <v>194</v>
      </c>
      <c r="H139" t="s">
        <v>194</v>
      </c>
      <c r="I139" t="s">
        <v>194</v>
      </c>
      <c r="J139" t="s">
        <v>194</v>
      </c>
      <c r="K139" t="s">
        <v>194</v>
      </c>
    </row>
    <row r="140" spans="2:11">
      <c r="B140" t="s">
        <v>194</v>
      </c>
      <c r="C140" t="s">
        <v>194</v>
      </c>
      <c r="E140" t="s">
        <v>194</v>
      </c>
      <c r="G140" t="s">
        <v>194</v>
      </c>
      <c r="H140" t="s">
        <v>194</v>
      </c>
      <c r="I140" t="s">
        <v>194</v>
      </c>
      <c r="J140" t="s">
        <v>194</v>
      </c>
      <c r="K140" t="s">
        <v>194</v>
      </c>
    </row>
    <row r="141" spans="2:11">
      <c r="B141" t="s">
        <v>194</v>
      </c>
      <c r="C141" t="s">
        <v>194</v>
      </c>
      <c r="E141" t="s">
        <v>194</v>
      </c>
      <c r="G141" t="s">
        <v>194</v>
      </c>
      <c r="H141" t="s">
        <v>194</v>
      </c>
      <c r="I141" t="s">
        <v>194</v>
      </c>
      <c r="J141" t="s">
        <v>194</v>
      </c>
      <c r="K141" t="s">
        <v>194</v>
      </c>
    </row>
    <row r="142" spans="2:11">
      <c r="B142" t="s">
        <v>194</v>
      </c>
      <c r="E142" t="s">
        <v>194</v>
      </c>
      <c r="G142" t="s">
        <v>194</v>
      </c>
      <c r="H142" t="s">
        <v>194</v>
      </c>
      <c r="I142" t="s">
        <v>194</v>
      </c>
      <c r="J142" t="s">
        <v>194</v>
      </c>
      <c r="K142" t="s">
        <v>194</v>
      </c>
    </row>
    <row r="143" spans="2:11">
      <c r="B143" t="s">
        <v>194</v>
      </c>
      <c r="E143" t="s">
        <v>194</v>
      </c>
      <c r="G143" t="s">
        <v>194</v>
      </c>
      <c r="H143" t="s">
        <v>194</v>
      </c>
      <c r="I143" t="s">
        <v>194</v>
      </c>
      <c r="J143" t="s">
        <v>194</v>
      </c>
      <c r="K143" t="s">
        <v>194</v>
      </c>
    </row>
    <row r="144" spans="2:11">
      <c r="B144" t="s">
        <v>194</v>
      </c>
      <c r="E144" t="s">
        <v>194</v>
      </c>
      <c r="G144" t="s">
        <v>194</v>
      </c>
      <c r="H144" t="s">
        <v>194</v>
      </c>
      <c r="I144" t="s">
        <v>194</v>
      </c>
      <c r="J144" t="s">
        <v>194</v>
      </c>
      <c r="K144" t="s">
        <v>194</v>
      </c>
    </row>
    <row r="145" spans="2:11">
      <c r="B145" t="s">
        <v>194</v>
      </c>
      <c r="E145" t="s">
        <v>194</v>
      </c>
      <c r="H145" t="s">
        <v>194</v>
      </c>
      <c r="I145" t="s">
        <v>194</v>
      </c>
      <c r="J145" t="s">
        <v>194</v>
      </c>
      <c r="K145" t="s">
        <v>194</v>
      </c>
    </row>
    <row r="146" spans="2:11">
      <c r="B146" t="s">
        <v>194</v>
      </c>
      <c r="E146" t="s">
        <v>194</v>
      </c>
      <c r="H146" t="s">
        <v>194</v>
      </c>
      <c r="I146" t="s">
        <v>194</v>
      </c>
      <c r="J146" t="s">
        <v>194</v>
      </c>
      <c r="K146" t="s">
        <v>194</v>
      </c>
    </row>
    <row r="147" spans="2:11">
      <c r="B147" t="s">
        <v>194</v>
      </c>
      <c r="E147" t="s">
        <v>194</v>
      </c>
      <c r="H147" t="s">
        <v>194</v>
      </c>
      <c r="I147" t="s">
        <v>194</v>
      </c>
      <c r="J147" t="s">
        <v>194</v>
      </c>
      <c r="K147" t="s">
        <v>194</v>
      </c>
    </row>
    <row r="148" spans="2:11">
      <c r="B148" t="s">
        <v>194</v>
      </c>
      <c r="E148" t="s">
        <v>194</v>
      </c>
      <c r="H148" t="s">
        <v>194</v>
      </c>
      <c r="I148" t="s">
        <v>194</v>
      </c>
      <c r="J148" t="s">
        <v>194</v>
      </c>
      <c r="K148" t="s">
        <v>194</v>
      </c>
    </row>
    <row r="149" spans="2:11">
      <c r="B149" t="s">
        <v>194</v>
      </c>
      <c r="E149" t="s">
        <v>194</v>
      </c>
      <c r="H149" t="s">
        <v>194</v>
      </c>
      <c r="I149" t="s">
        <v>194</v>
      </c>
      <c r="J149" t="s">
        <v>194</v>
      </c>
      <c r="K149" t="s">
        <v>194</v>
      </c>
    </row>
    <row r="150" spans="2:11">
      <c r="B150" t="s">
        <v>194</v>
      </c>
      <c r="E150" t="s">
        <v>194</v>
      </c>
      <c r="H150" t="s">
        <v>194</v>
      </c>
      <c r="I150" t="s">
        <v>194</v>
      </c>
      <c r="J150" t="s">
        <v>194</v>
      </c>
      <c r="K150" t="s">
        <v>194</v>
      </c>
    </row>
    <row r="151" spans="2:11">
      <c r="B151" t="s">
        <v>194</v>
      </c>
      <c r="E151" t="s">
        <v>194</v>
      </c>
      <c r="H151" t="s">
        <v>194</v>
      </c>
      <c r="I151" t="s">
        <v>194</v>
      </c>
      <c r="J151" t="s">
        <v>194</v>
      </c>
      <c r="K151" t="s">
        <v>194</v>
      </c>
    </row>
    <row r="152" spans="2:11">
      <c r="B152" t="s">
        <v>194</v>
      </c>
      <c r="E152" t="s">
        <v>194</v>
      </c>
      <c r="H152" t="s">
        <v>194</v>
      </c>
      <c r="I152" t="s">
        <v>194</v>
      </c>
      <c r="J152" t="s">
        <v>194</v>
      </c>
      <c r="K152" t="s">
        <v>194</v>
      </c>
    </row>
    <row r="153" spans="2:11">
      <c r="B153" t="s">
        <v>194</v>
      </c>
      <c r="E153" t="s">
        <v>194</v>
      </c>
      <c r="H153" t="s">
        <v>194</v>
      </c>
      <c r="I153" t="s">
        <v>194</v>
      </c>
      <c r="J153" t="s">
        <v>194</v>
      </c>
      <c r="K153" t="s">
        <v>194</v>
      </c>
    </row>
    <row r="154" spans="2:11">
      <c r="B154" t="s">
        <v>194</v>
      </c>
      <c r="E154" t="s">
        <v>194</v>
      </c>
      <c r="H154" t="s">
        <v>194</v>
      </c>
      <c r="I154" t="s">
        <v>194</v>
      </c>
      <c r="J154" t="s">
        <v>194</v>
      </c>
      <c r="K154" t="s">
        <v>194</v>
      </c>
    </row>
    <row r="155" spans="2:11">
      <c r="B155" t="s">
        <v>194</v>
      </c>
      <c r="E155" t="s">
        <v>194</v>
      </c>
      <c r="H155" t="s">
        <v>194</v>
      </c>
      <c r="I155" t="s">
        <v>194</v>
      </c>
      <c r="J155" t="s">
        <v>194</v>
      </c>
      <c r="K155" t="s">
        <v>194</v>
      </c>
    </row>
    <row r="156" spans="2:11">
      <c r="B156" t="s">
        <v>194</v>
      </c>
      <c r="E156" t="s">
        <v>194</v>
      </c>
      <c r="H156" t="s">
        <v>194</v>
      </c>
      <c r="I156" t="s">
        <v>194</v>
      </c>
      <c r="J156" t="s">
        <v>194</v>
      </c>
      <c r="K156" t="s">
        <v>194</v>
      </c>
    </row>
    <row r="157" spans="2:11">
      <c r="B157" t="s">
        <v>194</v>
      </c>
      <c r="E157" t="s">
        <v>194</v>
      </c>
      <c r="H157" t="s">
        <v>194</v>
      </c>
      <c r="I157" t="s">
        <v>194</v>
      </c>
      <c r="J157" t="s">
        <v>194</v>
      </c>
      <c r="K157" t="s">
        <v>194</v>
      </c>
    </row>
    <row r="158" spans="2:11">
      <c r="B158" t="s">
        <v>194</v>
      </c>
      <c r="E158" t="s">
        <v>194</v>
      </c>
      <c r="I158" t="s">
        <v>194</v>
      </c>
      <c r="J158" t="s">
        <v>194</v>
      </c>
      <c r="K158" t="s">
        <v>194</v>
      </c>
    </row>
    <row r="159" spans="2:11">
      <c r="B159" t="s">
        <v>194</v>
      </c>
      <c r="E159" t="s">
        <v>194</v>
      </c>
      <c r="I159" t="s">
        <v>194</v>
      </c>
      <c r="J159" t="s">
        <v>194</v>
      </c>
      <c r="K159" t="s">
        <v>194</v>
      </c>
    </row>
    <row r="160" spans="2:11">
      <c r="B160" t="s">
        <v>194</v>
      </c>
      <c r="E160" t="s">
        <v>194</v>
      </c>
      <c r="I160" t="s">
        <v>194</v>
      </c>
      <c r="J160" t="s">
        <v>194</v>
      </c>
      <c r="K160" t="s">
        <v>194</v>
      </c>
    </row>
    <row r="161" spans="2:11">
      <c r="B161" t="s">
        <v>194</v>
      </c>
      <c r="E161" t="s">
        <v>194</v>
      </c>
      <c r="I161" t="s">
        <v>194</v>
      </c>
      <c r="J161" t="s">
        <v>194</v>
      </c>
      <c r="K161" t="s">
        <v>194</v>
      </c>
    </row>
    <row r="162" spans="2:11">
      <c r="B162" t="s">
        <v>194</v>
      </c>
      <c r="E162" t="s">
        <v>194</v>
      </c>
      <c r="I162" t="s">
        <v>194</v>
      </c>
      <c r="J162" t="s">
        <v>194</v>
      </c>
      <c r="K162" t="s">
        <v>194</v>
      </c>
    </row>
    <row r="163" spans="2:11">
      <c r="B163" t="s">
        <v>194</v>
      </c>
      <c r="E163" t="s">
        <v>194</v>
      </c>
      <c r="I163" t="s">
        <v>194</v>
      </c>
      <c r="J163" t="s">
        <v>194</v>
      </c>
      <c r="K163" t="s">
        <v>194</v>
      </c>
    </row>
    <row r="164" spans="2:11">
      <c r="B164" t="s">
        <v>194</v>
      </c>
      <c r="E164" t="s">
        <v>194</v>
      </c>
      <c r="I164" t="s">
        <v>194</v>
      </c>
      <c r="J164" t="s">
        <v>194</v>
      </c>
      <c r="K164" t="s">
        <v>194</v>
      </c>
    </row>
    <row r="165" spans="2:11">
      <c r="B165" t="s">
        <v>194</v>
      </c>
      <c r="E165" t="s">
        <v>194</v>
      </c>
      <c r="I165" t="s">
        <v>194</v>
      </c>
      <c r="J165" t="s">
        <v>194</v>
      </c>
      <c r="K165" t="s">
        <v>194</v>
      </c>
    </row>
    <row r="166" spans="2:11">
      <c r="B166" t="s">
        <v>194</v>
      </c>
      <c r="E166" t="s">
        <v>194</v>
      </c>
      <c r="I166" t="s">
        <v>194</v>
      </c>
      <c r="J166" t="s">
        <v>194</v>
      </c>
      <c r="K166" t="s">
        <v>194</v>
      </c>
    </row>
    <row r="167" spans="2:11">
      <c r="B167" t="s">
        <v>194</v>
      </c>
      <c r="E167" t="s">
        <v>194</v>
      </c>
      <c r="I167" t="s">
        <v>194</v>
      </c>
      <c r="J167" t="s">
        <v>194</v>
      </c>
      <c r="K167" t="s">
        <v>194</v>
      </c>
    </row>
    <row r="168" spans="2:11">
      <c r="B168" t="s">
        <v>194</v>
      </c>
      <c r="E168" t="s">
        <v>194</v>
      </c>
      <c r="I168" t="s">
        <v>194</v>
      </c>
      <c r="J168" t="s">
        <v>194</v>
      </c>
      <c r="K168" t="s">
        <v>194</v>
      </c>
    </row>
    <row r="169" spans="2:11">
      <c r="B169" t="s">
        <v>194</v>
      </c>
      <c r="E169" t="s">
        <v>194</v>
      </c>
      <c r="I169" t="s">
        <v>194</v>
      </c>
      <c r="J169" t="s">
        <v>194</v>
      </c>
      <c r="K169" t="s">
        <v>194</v>
      </c>
    </row>
    <row r="170" spans="2:11">
      <c r="B170" t="s">
        <v>194</v>
      </c>
      <c r="E170" t="s">
        <v>194</v>
      </c>
      <c r="I170" t="s">
        <v>194</v>
      </c>
      <c r="J170" t="s">
        <v>194</v>
      </c>
      <c r="K170" t="s">
        <v>194</v>
      </c>
    </row>
    <row r="171" spans="2:11">
      <c r="B171" t="s">
        <v>194</v>
      </c>
      <c r="E171" t="s">
        <v>194</v>
      </c>
      <c r="I171" t="s">
        <v>194</v>
      </c>
      <c r="J171" t="s">
        <v>194</v>
      </c>
      <c r="K171" t="s">
        <v>194</v>
      </c>
    </row>
    <row r="172" spans="2:11">
      <c r="B172" t="s">
        <v>194</v>
      </c>
      <c r="E172" t="s">
        <v>194</v>
      </c>
      <c r="I172" t="s">
        <v>194</v>
      </c>
      <c r="J172" t="s">
        <v>194</v>
      </c>
      <c r="K172" t="s">
        <v>194</v>
      </c>
    </row>
    <row r="173" spans="2:11">
      <c r="B173" t="s">
        <v>194</v>
      </c>
      <c r="E173" t="s">
        <v>194</v>
      </c>
      <c r="I173" t="s">
        <v>194</v>
      </c>
      <c r="J173" t="s">
        <v>194</v>
      </c>
      <c r="K173" t="s">
        <v>194</v>
      </c>
    </row>
    <row r="174" spans="2:11">
      <c r="B174" t="s">
        <v>194</v>
      </c>
      <c r="E174" t="s">
        <v>194</v>
      </c>
      <c r="I174" t="s">
        <v>194</v>
      </c>
      <c r="J174" t="s">
        <v>194</v>
      </c>
      <c r="K174" t="s">
        <v>194</v>
      </c>
    </row>
    <row r="175" spans="2:11">
      <c r="B175" t="s">
        <v>194</v>
      </c>
      <c r="E175" t="s">
        <v>194</v>
      </c>
      <c r="I175" t="s">
        <v>194</v>
      </c>
      <c r="J175" t="s">
        <v>194</v>
      </c>
      <c r="K175" t="s">
        <v>194</v>
      </c>
    </row>
    <row r="176" spans="2:11">
      <c r="B176" t="s">
        <v>194</v>
      </c>
      <c r="E176" t="s">
        <v>194</v>
      </c>
      <c r="I176" t="s">
        <v>194</v>
      </c>
      <c r="J176" t="s">
        <v>194</v>
      </c>
      <c r="K176" t="s">
        <v>194</v>
      </c>
    </row>
    <row r="177" spans="2:11">
      <c r="B177" t="s">
        <v>194</v>
      </c>
      <c r="E177" t="s">
        <v>194</v>
      </c>
      <c r="I177" t="s">
        <v>194</v>
      </c>
      <c r="J177" t="s">
        <v>194</v>
      </c>
      <c r="K177" t="s">
        <v>194</v>
      </c>
    </row>
    <row r="178" spans="2:11">
      <c r="B178" t="s">
        <v>194</v>
      </c>
      <c r="E178" t="s">
        <v>194</v>
      </c>
      <c r="I178" t="s">
        <v>194</v>
      </c>
      <c r="J178" t="s">
        <v>194</v>
      </c>
      <c r="K178" t="s">
        <v>194</v>
      </c>
    </row>
    <row r="179" spans="2:11">
      <c r="B179" t="s">
        <v>194</v>
      </c>
      <c r="E179" t="s">
        <v>194</v>
      </c>
      <c r="I179" t="s">
        <v>194</v>
      </c>
      <c r="J179" t="s">
        <v>194</v>
      </c>
      <c r="K179" t="s">
        <v>194</v>
      </c>
    </row>
    <row r="180" spans="2:11">
      <c r="B180" t="s">
        <v>194</v>
      </c>
      <c r="E180" t="s">
        <v>194</v>
      </c>
      <c r="I180" t="s">
        <v>194</v>
      </c>
      <c r="J180" t="s">
        <v>194</v>
      </c>
      <c r="K180" t="s">
        <v>194</v>
      </c>
    </row>
    <row r="181" spans="2:11">
      <c r="B181" t="s">
        <v>194</v>
      </c>
      <c r="E181" t="s">
        <v>194</v>
      </c>
      <c r="I181" t="s">
        <v>194</v>
      </c>
      <c r="J181" t="s">
        <v>194</v>
      </c>
      <c r="K181" t="s">
        <v>194</v>
      </c>
    </row>
    <row r="182" spans="2:11">
      <c r="B182" t="s">
        <v>194</v>
      </c>
      <c r="E182" t="s">
        <v>194</v>
      </c>
      <c r="I182" t="s">
        <v>194</v>
      </c>
      <c r="J182" t="s">
        <v>194</v>
      </c>
      <c r="K182" t="s">
        <v>194</v>
      </c>
    </row>
    <row r="183" spans="2:11">
      <c r="B183" t="s">
        <v>194</v>
      </c>
      <c r="E183" t="s">
        <v>194</v>
      </c>
      <c r="I183" t="s">
        <v>194</v>
      </c>
      <c r="J183" t="s">
        <v>194</v>
      </c>
      <c r="K183" t="s">
        <v>194</v>
      </c>
    </row>
    <row r="184" spans="2:11">
      <c r="B184" t="s">
        <v>194</v>
      </c>
      <c r="E184" t="s">
        <v>194</v>
      </c>
      <c r="I184" t="s">
        <v>194</v>
      </c>
      <c r="J184" t="s">
        <v>194</v>
      </c>
      <c r="K184" t="s">
        <v>194</v>
      </c>
    </row>
    <row r="185" spans="2:11">
      <c r="B185" t="s">
        <v>194</v>
      </c>
      <c r="E185" t="s">
        <v>194</v>
      </c>
      <c r="I185" t="s">
        <v>194</v>
      </c>
      <c r="J185" t="s">
        <v>194</v>
      </c>
      <c r="K185" t="s">
        <v>194</v>
      </c>
    </row>
    <row r="186" spans="2:11">
      <c r="B186" t="s">
        <v>194</v>
      </c>
      <c r="E186" t="s">
        <v>194</v>
      </c>
      <c r="I186" t="s">
        <v>194</v>
      </c>
      <c r="J186" t="s">
        <v>194</v>
      </c>
      <c r="K186" t="s">
        <v>194</v>
      </c>
    </row>
    <row r="187" spans="2:11">
      <c r="B187" t="s">
        <v>194</v>
      </c>
      <c r="E187" t="s">
        <v>194</v>
      </c>
      <c r="I187" t="s">
        <v>194</v>
      </c>
      <c r="J187" t="s">
        <v>194</v>
      </c>
      <c r="K187" t="s">
        <v>194</v>
      </c>
    </row>
    <row r="188" spans="2:11">
      <c r="B188" t="s">
        <v>194</v>
      </c>
      <c r="E188" t="s">
        <v>194</v>
      </c>
      <c r="I188" t="s">
        <v>194</v>
      </c>
      <c r="J188" t="s">
        <v>194</v>
      </c>
      <c r="K188" t="s">
        <v>194</v>
      </c>
    </row>
    <row r="189" spans="2:11">
      <c r="B189" t="s">
        <v>194</v>
      </c>
      <c r="E189" t="s">
        <v>194</v>
      </c>
      <c r="I189" t="s">
        <v>194</v>
      </c>
      <c r="J189" t="s">
        <v>194</v>
      </c>
      <c r="K189" t="s">
        <v>194</v>
      </c>
    </row>
    <row r="190" spans="2:11">
      <c r="B190" t="s">
        <v>194</v>
      </c>
      <c r="E190" t="s">
        <v>194</v>
      </c>
      <c r="I190" t="s">
        <v>194</v>
      </c>
      <c r="J190" t="s">
        <v>194</v>
      </c>
      <c r="K190" t="s">
        <v>194</v>
      </c>
    </row>
    <row r="191" spans="2:11">
      <c r="B191" t="s">
        <v>194</v>
      </c>
      <c r="E191" t="s">
        <v>194</v>
      </c>
      <c r="I191" t="s">
        <v>194</v>
      </c>
      <c r="J191" t="s">
        <v>194</v>
      </c>
      <c r="K191" t="s">
        <v>194</v>
      </c>
    </row>
    <row r="192" spans="2:11">
      <c r="B192" t="s">
        <v>194</v>
      </c>
      <c r="E192" t="s">
        <v>194</v>
      </c>
      <c r="I192" t="s">
        <v>194</v>
      </c>
      <c r="J192" t="s">
        <v>194</v>
      </c>
      <c r="K192" t="s">
        <v>194</v>
      </c>
    </row>
    <row r="193" spans="2:11">
      <c r="B193" t="s">
        <v>194</v>
      </c>
      <c r="E193" t="s">
        <v>194</v>
      </c>
      <c r="I193" t="s">
        <v>194</v>
      </c>
      <c r="J193" t="s">
        <v>194</v>
      </c>
      <c r="K193" t="s">
        <v>194</v>
      </c>
    </row>
    <row r="194" spans="2:11">
      <c r="B194" t="s">
        <v>194</v>
      </c>
      <c r="E194" t="s">
        <v>194</v>
      </c>
      <c r="I194" t="s">
        <v>194</v>
      </c>
      <c r="J194" t="s">
        <v>194</v>
      </c>
      <c r="K194" t="s">
        <v>194</v>
      </c>
    </row>
    <row r="195" spans="2:11">
      <c r="B195" t="s">
        <v>194</v>
      </c>
      <c r="E195" t="s">
        <v>194</v>
      </c>
      <c r="I195" t="s">
        <v>194</v>
      </c>
      <c r="J195" t="s">
        <v>194</v>
      </c>
      <c r="K195" t="s">
        <v>194</v>
      </c>
    </row>
    <row r="196" spans="2:11">
      <c r="B196" t="s">
        <v>194</v>
      </c>
      <c r="E196" t="s">
        <v>194</v>
      </c>
      <c r="I196" t="s">
        <v>194</v>
      </c>
      <c r="J196" t="s">
        <v>194</v>
      </c>
      <c r="K196" t="s">
        <v>194</v>
      </c>
    </row>
    <row r="197" spans="2:11">
      <c r="B197" t="s">
        <v>194</v>
      </c>
      <c r="E197" t="s">
        <v>194</v>
      </c>
      <c r="I197" t="s">
        <v>194</v>
      </c>
      <c r="J197" t="s">
        <v>194</v>
      </c>
      <c r="K197" t="s">
        <v>194</v>
      </c>
    </row>
    <row r="198" spans="2:11">
      <c r="B198" t="s">
        <v>194</v>
      </c>
      <c r="E198" t="s">
        <v>194</v>
      </c>
      <c r="I198" t="s">
        <v>194</v>
      </c>
      <c r="J198" t="s">
        <v>194</v>
      </c>
      <c r="K198" t="s">
        <v>194</v>
      </c>
    </row>
    <row r="199" spans="2:11">
      <c r="B199" t="s">
        <v>194</v>
      </c>
      <c r="E199" t="s">
        <v>194</v>
      </c>
      <c r="I199" t="s">
        <v>194</v>
      </c>
      <c r="J199" t="s">
        <v>194</v>
      </c>
      <c r="K199" t="s">
        <v>194</v>
      </c>
    </row>
    <row r="200" spans="2:11">
      <c r="B200" t="s">
        <v>194</v>
      </c>
      <c r="E200" t="s">
        <v>194</v>
      </c>
      <c r="I200" t="s">
        <v>194</v>
      </c>
      <c r="J200" t="s">
        <v>194</v>
      </c>
      <c r="K200" t="s">
        <v>194</v>
      </c>
    </row>
    <row r="201" spans="2:11">
      <c r="B201" t="s">
        <v>194</v>
      </c>
      <c r="E201" t="s">
        <v>194</v>
      </c>
      <c r="I201" t="s">
        <v>194</v>
      </c>
      <c r="J201" t="s">
        <v>194</v>
      </c>
      <c r="K201" t="s">
        <v>194</v>
      </c>
    </row>
    <row r="202" spans="2:11">
      <c r="B202" t="s">
        <v>194</v>
      </c>
      <c r="E202" t="s">
        <v>194</v>
      </c>
      <c r="I202" t="s">
        <v>194</v>
      </c>
      <c r="J202" t="s">
        <v>194</v>
      </c>
      <c r="K202" t="s">
        <v>194</v>
      </c>
    </row>
    <row r="203" spans="2:11">
      <c r="B203" t="s">
        <v>194</v>
      </c>
      <c r="E203" t="s">
        <v>194</v>
      </c>
      <c r="I203" t="s">
        <v>194</v>
      </c>
      <c r="J203" t="s">
        <v>194</v>
      </c>
      <c r="K203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276F-AFB9-49A9-95CD-20DEC3193F15}">
  <dimension ref="A1:Q31"/>
  <sheetViews>
    <sheetView workbookViewId="0">
      <selection activeCell="C1" sqref="C1:H2"/>
    </sheetView>
  </sheetViews>
  <sheetFormatPr defaultRowHeight="14.4"/>
  <sheetData>
    <row r="1" spans="1:17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197</v>
      </c>
      <c r="M1" t="s">
        <v>198</v>
      </c>
      <c r="N1" t="s">
        <v>199</v>
      </c>
      <c r="O1" t="s">
        <v>190</v>
      </c>
      <c r="P1" t="s">
        <v>191</v>
      </c>
      <c r="Q1" t="s">
        <v>192</v>
      </c>
    </row>
    <row r="3" spans="1:17">
      <c r="A3">
        <v>-140</v>
      </c>
      <c r="B3" t="s">
        <v>214</v>
      </c>
      <c r="C3">
        <v>-49.002450000000003</v>
      </c>
      <c r="D3">
        <v>-125.06538999999999</v>
      </c>
      <c r="E3">
        <v>-54.311900000000001</v>
      </c>
      <c r="F3">
        <v>-171.72436999999999</v>
      </c>
      <c r="G3">
        <v>-150.28146000000001</v>
      </c>
      <c r="H3">
        <v>-147.85535999999999</v>
      </c>
      <c r="I3">
        <v>-69.481840000000005</v>
      </c>
      <c r="J3">
        <v>-289.90507000000002</v>
      </c>
      <c r="K3">
        <v>-101.55389</v>
      </c>
      <c r="L3">
        <v>-62.769660000000002</v>
      </c>
      <c r="M3">
        <v>-36.574660000000002</v>
      </c>
      <c r="O3">
        <v>-114.41146000000001</v>
      </c>
      <c r="P3">
        <v>74.431960000000004</v>
      </c>
      <c r="Q3">
        <v>22.442080000000001</v>
      </c>
    </row>
    <row r="4" spans="1:17">
      <c r="A4">
        <v>-120</v>
      </c>
      <c r="B4" t="s">
        <v>58</v>
      </c>
      <c r="C4">
        <v>-32.807609999999997</v>
      </c>
      <c r="D4">
        <v>-91.61327</v>
      </c>
      <c r="E4">
        <v>-43.89667</v>
      </c>
      <c r="F4">
        <v>-136.51490999999999</v>
      </c>
      <c r="G4">
        <v>-126.85429000000001</v>
      </c>
      <c r="H4">
        <v>-113.88048000000001</v>
      </c>
      <c r="I4">
        <v>-53.36533</v>
      </c>
      <c r="J4">
        <v>-230.72882999999999</v>
      </c>
      <c r="K4">
        <v>-80.971609999999998</v>
      </c>
      <c r="L4">
        <v>-52.953510000000001</v>
      </c>
      <c r="M4">
        <v>-30.04317</v>
      </c>
      <c r="O4">
        <v>-90.329970000000003</v>
      </c>
      <c r="P4">
        <v>59.737360000000002</v>
      </c>
      <c r="Q4">
        <v>18.011489999999998</v>
      </c>
    </row>
    <row r="5" spans="1:17">
      <c r="A5">
        <v>-100</v>
      </c>
      <c r="B5" t="s">
        <v>193</v>
      </c>
      <c r="C5">
        <v>-22.590209999999999</v>
      </c>
      <c r="D5">
        <v>-74.016469999999998</v>
      </c>
      <c r="E5">
        <v>-30.27984</v>
      </c>
      <c r="F5">
        <v>-117.23121</v>
      </c>
      <c r="G5">
        <v>-97.93329</v>
      </c>
      <c r="H5">
        <v>-93.322479999999999</v>
      </c>
      <c r="I5">
        <v>-36.029580000000003</v>
      </c>
      <c r="J5">
        <v>-179.87610000000001</v>
      </c>
      <c r="K5">
        <v>-54.142290000000003</v>
      </c>
      <c r="L5">
        <v>-39.976779999999998</v>
      </c>
      <c r="M5">
        <v>-24.280360000000002</v>
      </c>
      <c r="O5">
        <v>-69.970780000000005</v>
      </c>
      <c r="P5">
        <v>48.85324</v>
      </c>
      <c r="Q5">
        <v>14.729810000000001</v>
      </c>
    </row>
    <row r="6" spans="1:17">
      <c r="A6">
        <v>-80</v>
      </c>
      <c r="B6" t="s">
        <v>194</v>
      </c>
      <c r="C6">
        <v>-14.83686</v>
      </c>
      <c r="D6">
        <v>-50.115220000000001</v>
      </c>
      <c r="E6">
        <v>-23.091529999999999</v>
      </c>
      <c r="F6">
        <v>-90.510329999999996</v>
      </c>
      <c r="G6">
        <v>-90.655959999999993</v>
      </c>
      <c r="H6">
        <v>-66.967820000000003</v>
      </c>
      <c r="I6">
        <v>-24.894659999999998</v>
      </c>
      <c r="J6">
        <v>-142.44551999999999</v>
      </c>
      <c r="K6">
        <v>-38.37276</v>
      </c>
      <c r="L6">
        <v>-28.77008</v>
      </c>
      <c r="M6">
        <v>-17.99034</v>
      </c>
      <c r="O6">
        <v>-53.513730000000002</v>
      </c>
      <c r="P6">
        <v>40.241259999999997</v>
      </c>
      <c r="Q6">
        <v>12.1332</v>
      </c>
    </row>
    <row r="7" spans="1:17">
      <c r="A7">
        <v>-60</v>
      </c>
      <c r="B7" t="s">
        <v>194</v>
      </c>
      <c r="C7">
        <v>-12.41127</v>
      </c>
      <c r="D7">
        <v>-34.171990000000001</v>
      </c>
      <c r="E7">
        <v>-15.35239</v>
      </c>
      <c r="F7">
        <v>-64.979399999999998</v>
      </c>
      <c r="G7">
        <v>-68.431839999999994</v>
      </c>
      <c r="H7">
        <v>-53.536520000000003</v>
      </c>
      <c r="I7">
        <v>-13.311</v>
      </c>
      <c r="J7">
        <v>-107.75727000000001</v>
      </c>
      <c r="K7">
        <v>-26.36768</v>
      </c>
      <c r="L7">
        <v>-19.143660000000001</v>
      </c>
      <c r="M7">
        <v>-13.85885</v>
      </c>
      <c r="O7">
        <v>-39.029260000000001</v>
      </c>
      <c r="P7">
        <v>31.00864</v>
      </c>
      <c r="Q7">
        <v>9.3494600000000005</v>
      </c>
    </row>
    <row r="8" spans="1:17">
      <c r="A8">
        <v>-40</v>
      </c>
      <c r="B8" t="s">
        <v>194</v>
      </c>
      <c r="C8">
        <v>-9.0603200000000008</v>
      </c>
      <c r="D8">
        <v>-24.31343</v>
      </c>
      <c r="E8">
        <v>-12.61932</v>
      </c>
      <c r="F8">
        <v>-50.215060000000001</v>
      </c>
      <c r="G8">
        <v>-46.405900000000003</v>
      </c>
      <c r="H8">
        <v>-35.120199999999997</v>
      </c>
      <c r="I8">
        <v>-11.264089999999999</v>
      </c>
      <c r="J8">
        <v>-71.995559999999998</v>
      </c>
      <c r="K8">
        <v>-18.047519999999999</v>
      </c>
      <c r="L8">
        <v>-14.23039</v>
      </c>
      <c r="M8">
        <v>-9.0790299999999995</v>
      </c>
      <c r="O8">
        <v>-27.486440000000002</v>
      </c>
      <c r="P8">
        <v>20.85979</v>
      </c>
      <c r="Q8">
        <v>6.2894600000000001</v>
      </c>
    </row>
    <row r="9" spans="1:17">
      <c r="A9">
        <v>-20</v>
      </c>
      <c r="B9" t="s">
        <v>194</v>
      </c>
      <c r="C9">
        <v>-4.1749400000000003</v>
      </c>
      <c r="D9">
        <v>-11.97453</v>
      </c>
      <c r="E9">
        <v>-7.5035100000000003</v>
      </c>
      <c r="F9">
        <v>-27.94698</v>
      </c>
      <c r="G9" t="s">
        <v>194</v>
      </c>
      <c r="H9">
        <v>-19.26315</v>
      </c>
      <c r="I9">
        <v>-4.5563900000000004</v>
      </c>
      <c r="J9">
        <v>-37.84628</v>
      </c>
      <c r="K9">
        <v>-9.9065399999999997</v>
      </c>
      <c r="L9">
        <v>-7.58521</v>
      </c>
      <c r="M9">
        <v>-5.3908899999999997</v>
      </c>
      <c r="O9">
        <v>-13.614839999999999</v>
      </c>
      <c r="P9">
        <v>11.3207</v>
      </c>
      <c r="Q9">
        <v>3.57992</v>
      </c>
    </row>
    <row r="10" spans="1:17">
      <c r="A10">
        <v>0</v>
      </c>
      <c r="B10" t="s">
        <v>194</v>
      </c>
      <c r="C10">
        <v>2.0160000000000001E-2</v>
      </c>
      <c r="D10">
        <v>-0.18193000000000001</v>
      </c>
      <c r="E10">
        <v>-0.33209</v>
      </c>
      <c r="F10">
        <v>0.30752000000000002</v>
      </c>
      <c r="G10" t="s">
        <v>194</v>
      </c>
      <c r="H10" t="s">
        <v>194</v>
      </c>
      <c r="I10">
        <v>-0.43736999999999998</v>
      </c>
      <c r="J10">
        <v>-4.8959999999999997E-2</v>
      </c>
      <c r="K10">
        <v>1.703E-2</v>
      </c>
      <c r="L10">
        <v>-0.70784000000000002</v>
      </c>
      <c r="M10">
        <v>-0.63514000000000004</v>
      </c>
      <c r="O10">
        <v>-0.22206999999999999</v>
      </c>
      <c r="P10">
        <v>0.33409</v>
      </c>
      <c r="Q10">
        <v>0.11136</v>
      </c>
    </row>
    <row r="11" spans="1:17">
      <c r="A11">
        <v>20</v>
      </c>
      <c r="B11" t="s">
        <v>194</v>
      </c>
      <c r="C11">
        <v>5.7625000000000002</v>
      </c>
      <c r="D11">
        <v>13.46935</v>
      </c>
      <c r="E11">
        <v>8.5277200000000004</v>
      </c>
      <c r="F11">
        <v>32.804270000000002</v>
      </c>
      <c r="G11" t="s">
        <v>194</v>
      </c>
      <c r="H11" t="s">
        <v>194</v>
      </c>
      <c r="I11">
        <v>5.6132299999999997</v>
      </c>
      <c r="J11">
        <v>39.656260000000003</v>
      </c>
      <c r="K11">
        <v>12.61825</v>
      </c>
      <c r="L11">
        <v>7.9049100000000001</v>
      </c>
      <c r="M11">
        <v>5.00732</v>
      </c>
      <c r="O11">
        <v>14.595980000000001</v>
      </c>
      <c r="P11">
        <v>12.73282</v>
      </c>
      <c r="Q11">
        <v>4.2442700000000002</v>
      </c>
    </row>
    <row r="12" spans="1:17">
      <c r="A12">
        <v>40</v>
      </c>
      <c r="B12" t="s">
        <v>194</v>
      </c>
      <c r="C12">
        <v>11.51981</v>
      </c>
      <c r="D12">
        <v>31.15615</v>
      </c>
      <c r="E12">
        <v>22.391480000000001</v>
      </c>
      <c r="F12">
        <v>72.246470000000002</v>
      </c>
      <c r="G12" t="s">
        <v>194</v>
      </c>
      <c r="H12" t="s">
        <v>194</v>
      </c>
      <c r="I12">
        <v>13.150550000000001</v>
      </c>
      <c r="J12">
        <v>85.661280000000005</v>
      </c>
      <c r="K12">
        <v>29.57423</v>
      </c>
      <c r="L12">
        <v>18.257349999999999</v>
      </c>
      <c r="M12">
        <v>10.60553</v>
      </c>
      <c r="O12">
        <v>32.729199999999999</v>
      </c>
      <c r="P12">
        <v>27.419809999999998</v>
      </c>
      <c r="Q12">
        <v>9.1399399999999993</v>
      </c>
    </row>
    <row r="13" spans="1:17">
      <c r="A13">
        <v>60</v>
      </c>
      <c r="B13" t="s">
        <v>194</v>
      </c>
      <c r="C13">
        <v>22.115480000000002</v>
      </c>
      <c r="D13">
        <v>57.211210000000001</v>
      </c>
      <c r="E13">
        <v>37.884529999999998</v>
      </c>
      <c r="F13">
        <v>118.42084</v>
      </c>
      <c r="G13" t="s">
        <v>194</v>
      </c>
      <c r="H13" t="s">
        <v>194</v>
      </c>
      <c r="I13">
        <v>20.27694</v>
      </c>
      <c r="J13">
        <v>137.44792000000001</v>
      </c>
      <c r="K13">
        <v>49.5319</v>
      </c>
      <c r="L13">
        <v>36.583150000000003</v>
      </c>
      <c r="M13">
        <v>19.269929999999999</v>
      </c>
      <c r="O13">
        <v>55.415770000000002</v>
      </c>
      <c r="P13">
        <v>43.371850000000002</v>
      </c>
      <c r="Q13">
        <v>14.457280000000001</v>
      </c>
    </row>
    <row r="14" spans="1:17">
      <c r="A14">
        <v>80</v>
      </c>
      <c r="B14" t="s">
        <v>194</v>
      </c>
      <c r="C14">
        <v>36.739559999999997</v>
      </c>
      <c r="D14">
        <v>90.556579999999997</v>
      </c>
      <c r="E14">
        <v>65.449539999999999</v>
      </c>
      <c r="F14">
        <v>174.49788000000001</v>
      </c>
      <c r="G14" t="s">
        <v>194</v>
      </c>
      <c r="H14" t="s">
        <v>194</v>
      </c>
      <c r="I14">
        <v>35.084090000000003</v>
      </c>
      <c r="J14">
        <v>191.02516</v>
      </c>
      <c r="K14">
        <v>76.093279999999993</v>
      </c>
      <c r="L14">
        <v>52.705719999999999</v>
      </c>
      <c r="M14">
        <v>31.111560000000001</v>
      </c>
      <c r="O14">
        <v>83.695930000000004</v>
      </c>
      <c r="P14">
        <v>59.682369999999999</v>
      </c>
      <c r="Q14">
        <v>19.894120000000001</v>
      </c>
    </row>
    <row r="15" spans="1:17">
      <c r="A15">
        <v>100</v>
      </c>
      <c r="B15" t="s">
        <v>194</v>
      </c>
      <c r="C15">
        <v>57.509889999999999</v>
      </c>
      <c r="D15">
        <v>135.13359</v>
      </c>
      <c r="E15">
        <v>96.074759999999998</v>
      </c>
      <c r="F15">
        <v>231.69423</v>
      </c>
      <c r="G15" t="s">
        <v>194</v>
      </c>
      <c r="H15" t="s">
        <v>194</v>
      </c>
      <c r="I15">
        <v>53.397739999999999</v>
      </c>
      <c r="J15">
        <v>252.53246999999999</v>
      </c>
      <c r="K15">
        <v>105.22263</v>
      </c>
      <c r="L15">
        <v>73.738979999999998</v>
      </c>
      <c r="M15">
        <v>48.00788</v>
      </c>
      <c r="O15">
        <v>117.03469</v>
      </c>
      <c r="P15">
        <v>76.358490000000003</v>
      </c>
      <c r="Q15">
        <v>25.452829999999999</v>
      </c>
    </row>
    <row r="16" spans="1:17">
      <c r="A16">
        <v>120</v>
      </c>
      <c r="B16" t="s">
        <v>194</v>
      </c>
      <c r="C16" t="s">
        <v>194</v>
      </c>
      <c r="D16">
        <v>181.93349000000001</v>
      </c>
      <c r="E16">
        <v>125.16143</v>
      </c>
      <c r="F16">
        <v>298.88423</v>
      </c>
      <c r="G16" t="s">
        <v>194</v>
      </c>
      <c r="H16" t="s">
        <v>194</v>
      </c>
      <c r="I16">
        <v>77.985870000000006</v>
      </c>
      <c r="J16">
        <v>326.91404999999997</v>
      </c>
      <c r="K16">
        <v>144.53594000000001</v>
      </c>
      <c r="L16">
        <v>107.27070999999999</v>
      </c>
      <c r="M16">
        <v>73.141559999999998</v>
      </c>
      <c r="O16">
        <v>166.97841</v>
      </c>
      <c r="P16">
        <v>96.912750000000003</v>
      </c>
      <c r="Q16">
        <v>34.263829999999999</v>
      </c>
    </row>
    <row r="17" spans="1:17">
      <c r="A17">
        <v>140</v>
      </c>
      <c r="B17" t="s">
        <v>194</v>
      </c>
      <c r="C17" t="s">
        <v>194</v>
      </c>
      <c r="D17">
        <v>238.14402999999999</v>
      </c>
      <c r="E17">
        <v>166.76114999999999</v>
      </c>
      <c r="F17">
        <v>363.27733999999998</v>
      </c>
      <c r="G17" t="s">
        <v>194</v>
      </c>
      <c r="H17" t="s">
        <v>194</v>
      </c>
      <c r="I17">
        <v>113.1778</v>
      </c>
      <c r="J17">
        <v>392.23568999999998</v>
      </c>
      <c r="K17">
        <v>186.81997000000001</v>
      </c>
      <c r="L17">
        <v>143.19367</v>
      </c>
      <c r="M17">
        <v>98.358310000000003</v>
      </c>
      <c r="O17">
        <v>212.74600000000001</v>
      </c>
      <c r="P17">
        <v>110.93367000000001</v>
      </c>
      <c r="Q17">
        <v>39.220979999999997</v>
      </c>
    </row>
    <row r="19" spans="1:17">
      <c r="A19">
        <v>-140</v>
      </c>
      <c r="B19" t="s">
        <v>214</v>
      </c>
      <c r="C19">
        <v>-165.59917999999999</v>
      </c>
      <c r="D19">
        <v>-255.62392</v>
      </c>
      <c r="E19">
        <v>-328.45868000000002</v>
      </c>
      <c r="F19" t="s">
        <v>194</v>
      </c>
      <c r="G19">
        <v>-50.672049999999999</v>
      </c>
      <c r="H19">
        <v>-28.60745</v>
      </c>
      <c r="I19">
        <v>-201.18675999999999</v>
      </c>
      <c r="J19">
        <v>-85.800700000000006</v>
      </c>
      <c r="K19">
        <v>-48.952269999999999</v>
      </c>
      <c r="L19">
        <v>-18.63503</v>
      </c>
      <c r="M19">
        <v>-24.005790000000001</v>
      </c>
      <c r="N19">
        <v>-80.328209999999999</v>
      </c>
      <c r="O19">
        <v>-117.07908999999999</v>
      </c>
      <c r="P19">
        <v>105.2927</v>
      </c>
      <c r="Q19">
        <v>31.746939999999999</v>
      </c>
    </row>
    <row r="20" spans="1:17">
      <c r="A20">
        <v>-120</v>
      </c>
      <c r="B20" t="s">
        <v>58</v>
      </c>
      <c r="C20">
        <v>-120.88423</v>
      </c>
      <c r="D20">
        <v>-212.87212</v>
      </c>
      <c r="E20">
        <v>-252.71842000000001</v>
      </c>
      <c r="F20" t="s">
        <v>194</v>
      </c>
      <c r="G20">
        <v>-39.063740000000003</v>
      </c>
      <c r="H20">
        <v>-28.354189999999999</v>
      </c>
      <c r="I20">
        <v>-176.35664</v>
      </c>
      <c r="J20">
        <v>-91.238939999999999</v>
      </c>
      <c r="K20">
        <v>-33.00741</v>
      </c>
      <c r="L20">
        <v>-17.061450000000001</v>
      </c>
      <c r="M20">
        <v>-19.76239</v>
      </c>
      <c r="N20">
        <v>-61.806780000000003</v>
      </c>
      <c r="O20">
        <v>-95.738749999999996</v>
      </c>
      <c r="P20">
        <v>83.854929999999996</v>
      </c>
      <c r="Q20">
        <v>25.28321</v>
      </c>
    </row>
    <row r="21" spans="1:17">
      <c r="A21">
        <v>-100</v>
      </c>
      <c r="B21" t="s">
        <v>195</v>
      </c>
      <c r="C21">
        <v>-96.289940000000001</v>
      </c>
      <c r="D21">
        <v>-169.47205</v>
      </c>
      <c r="E21">
        <v>-203.92930999999999</v>
      </c>
      <c r="F21" t="s">
        <v>194</v>
      </c>
      <c r="G21">
        <v>-29.93854</v>
      </c>
      <c r="H21">
        <v>-24.624569999999999</v>
      </c>
      <c r="I21">
        <v>-161.71337</v>
      </c>
      <c r="J21">
        <v>-78.586749999999995</v>
      </c>
      <c r="K21">
        <v>-22.558039999999998</v>
      </c>
      <c r="L21">
        <v>-12.30505</v>
      </c>
      <c r="M21">
        <v>-12.593999999999999</v>
      </c>
      <c r="N21">
        <v>-58.67924</v>
      </c>
      <c r="O21">
        <v>-79.153710000000004</v>
      </c>
      <c r="P21">
        <v>69.823490000000007</v>
      </c>
      <c r="Q21">
        <v>21.052569999999999</v>
      </c>
    </row>
    <row r="22" spans="1:17">
      <c r="A22">
        <v>-80</v>
      </c>
      <c r="B22" t="s">
        <v>194</v>
      </c>
      <c r="C22">
        <v>-77.750720000000001</v>
      </c>
      <c r="D22">
        <v>-140.27070000000001</v>
      </c>
      <c r="E22">
        <v>-152.56684000000001</v>
      </c>
      <c r="F22">
        <v>-40.34384</v>
      </c>
      <c r="G22">
        <v>-20.609549999999999</v>
      </c>
      <c r="H22">
        <v>-17.57094</v>
      </c>
      <c r="I22">
        <v>-140.14922000000001</v>
      </c>
      <c r="J22">
        <v>-72.329179999999994</v>
      </c>
      <c r="K22">
        <v>-15.6921</v>
      </c>
      <c r="L22">
        <v>-10.074260000000001</v>
      </c>
      <c r="M22">
        <v>-10.189410000000001</v>
      </c>
      <c r="N22">
        <v>-42.412610000000001</v>
      </c>
      <c r="O22">
        <v>-61.66328</v>
      </c>
      <c r="P22">
        <v>54.651110000000003</v>
      </c>
      <c r="Q22">
        <v>15.77642</v>
      </c>
    </row>
    <row r="23" spans="1:17">
      <c r="A23">
        <v>-60</v>
      </c>
      <c r="B23" t="s">
        <v>194</v>
      </c>
      <c r="C23">
        <v>-56.109180000000002</v>
      </c>
      <c r="D23">
        <v>-104.5887</v>
      </c>
      <c r="E23">
        <v>-118.31929</v>
      </c>
      <c r="F23">
        <v>-34.808990000000001</v>
      </c>
      <c r="G23">
        <v>-16.428809999999999</v>
      </c>
      <c r="H23">
        <v>-13.441649999999999</v>
      </c>
      <c r="I23">
        <v>-118.74016</v>
      </c>
      <c r="J23">
        <v>-58.520110000000003</v>
      </c>
      <c r="K23">
        <v>-12.00723</v>
      </c>
      <c r="L23">
        <v>-6.4388899999999998</v>
      </c>
      <c r="M23">
        <v>-7.3849200000000002</v>
      </c>
      <c r="N23">
        <v>-32.876260000000002</v>
      </c>
      <c r="O23">
        <v>-48.305349999999997</v>
      </c>
      <c r="P23">
        <v>43.267359999999996</v>
      </c>
      <c r="Q23">
        <v>12.490209999999999</v>
      </c>
    </row>
    <row r="24" spans="1:17">
      <c r="A24">
        <v>-40</v>
      </c>
      <c r="B24" t="s">
        <v>194</v>
      </c>
      <c r="C24">
        <v>-45.245660000000001</v>
      </c>
      <c r="D24">
        <v>-72.073130000000006</v>
      </c>
      <c r="E24">
        <v>-76.361559999999997</v>
      </c>
      <c r="F24">
        <v>-25.368790000000001</v>
      </c>
      <c r="G24">
        <v>-10.17849</v>
      </c>
      <c r="H24">
        <v>-10.829929999999999</v>
      </c>
      <c r="I24">
        <v>-85.075869999999995</v>
      </c>
      <c r="J24">
        <v>-46.000630000000001</v>
      </c>
      <c r="K24">
        <v>-10.40638</v>
      </c>
      <c r="L24">
        <v>-6.0276500000000004</v>
      </c>
      <c r="M24">
        <v>-6.5362400000000003</v>
      </c>
      <c r="N24">
        <v>-19.661079999999998</v>
      </c>
      <c r="O24">
        <v>-34.480449999999998</v>
      </c>
      <c r="P24">
        <v>29.539349999999999</v>
      </c>
      <c r="Q24">
        <v>8.5272799999999993</v>
      </c>
    </row>
    <row r="25" spans="1:17">
      <c r="A25">
        <v>-20</v>
      </c>
      <c r="B25" t="s">
        <v>194</v>
      </c>
      <c r="C25">
        <v>-28.18815</v>
      </c>
      <c r="D25">
        <v>-37.543819999999997</v>
      </c>
      <c r="E25">
        <v>-37.014609999999998</v>
      </c>
      <c r="F25">
        <v>-14.23602</v>
      </c>
      <c r="G25">
        <v>-5.3606499999999997</v>
      </c>
      <c r="H25">
        <v>-6.8272700000000004</v>
      </c>
      <c r="I25">
        <v>-42.155169999999998</v>
      </c>
      <c r="J25">
        <v>-25.964269999999999</v>
      </c>
      <c r="K25">
        <v>-6.9949000000000003</v>
      </c>
      <c r="L25">
        <v>-3.5996899999999998</v>
      </c>
      <c r="M25">
        <v>-3.9378099999999998</v>
      </c>
      <c r="N25">
        <v>-11.432270000000001</v>
      </c>
      <c r="O25">
        <v>-18.60455</v>
      </c>
      <c r="P25">
        <v>14.640980000000001</v>
      </c>
      <c r="Q25">
        <v>4.2264900000000001</v>
      </c>
    </row>
    <row r="26" spans="1:17">
      <c r="A26">
        <v>0</v>
      </c>
      <c r="B26" t="s">
        <v>194</v>
      </c>
      <c r="C26" t="s">
        <v>194</v>
      </c>
      <c r="D26">
        <v>7.3120000000000004E-2</v>
      </c>
      <c r="E26">
        <v>-0.43214000000000002</v>
      </c>
      <c r="F26">
        <v>9.8650000000000002E-2</v>
      </c>
      <c r="G26">
        <v>0.37326999999999999</v>
      </c>
      <c r="H26">
        <v>-3.4810000000000001E-2</v>
      </c>
      <c r="I26">
        <v>-0.27699000000000001</v>
      </c>
      <c r="J26">
        <v>-6.1260000000000002E-2</v>
      </c>
      <c r="K26">
        <v>-0.32325999999999999</v>
      </c>
      <c r="L26">
        <v>-0.66285000000000005</v>
      </c>
      <c r="M26">
        <v>-0.47323999999999999</v>
      </c>
      <c r="N26">
        <v>0.25330000000000003</v>
      </c>
      <c r="O26">
        <v>-0.13328999999999999</v>
      </c>
      <c r="P26">
        <v>0.32547999999999999</v>
      </c>
      <c r="Q26">
        <v>9.8140000000000005E-2</v>
      </c>
    </row>
    <row r="27" spans="1:17">
      <c r="A27">
        <v>20</v>
      </c>
      <c r="B27" t="s">
        <v>194</v>
      </c>
      <c r="C27" t="s">
        <v>194</v>
      </c>
      <c r="D27">
        <v>41.890949999999997</v>
      </c>
      <c r="E27">
        <v>41.052689999999998</v>
      </c>
      <c r="F27">
        <v>15.86974</v>
      </c>
      <c r="G27">
        <v>8.9345700000000008</v>
      </c>
      <c r="H27">
        <v>7.7311100000000001</v>
      </c>
      <c r="I27">
        <v>46.630180000000003</v>
      </c>
      <c r="J27">
        <v>31.115539999999999</v>
      </c>
      <c r="K27">
        <v>8.5871499999999994</v>
      </c>
      <c r="L27">
        <v>4.01844</v>
      </c>
      <c r="M27">
        <v>5.9285399999999999</v>
      </c>
      <c r="N27">
        <v>13.92658</v>
      </c>
      <c r="O27">
        <v>20.516860000000001</v>
      </c>
      <c r="P27">
        <v>16.318079999999998</v>
      </c>
      <c r="Q27">
        <v>4.9200900000000001</v>
      </c>
    </row>
    <row r="28" spans="1:17">
      <c r="A28">
        <v>40</v>
      </c>
      <c r="B28" t="s">
        <v>194</v>
      </c>
      <c r="C28" t="s">
        <v>194</v>
      </c>
      <c r="D28">
        <v>87.893910000000005</v>
      </c>
      <c r="E28">
        <v>85.589680000000001</v>
      </c>
      <c r="F28">
        <v>38.450539999999997</v>
      </c>
      <c r="G28">
        <v>21.597470000000001</v>
      </c>
      <c r="H28">
        <v>17.091760000000001</v>
      </c>
      <c r="I28" t="s">
        <v>194</v>
      </c>
      <c r="J28" t="s">
        <v>194</v>
      </c>
      <c r="K28">
        <v>20.769770000000001</v>
      </c>
      <c r="L28">
        <v>12.244960000000001</v>
      </c>
      <c r="M28">
        <v>15.243069999999999</v>
      </c>
      <c r="N28">
        <v>34.618960000000001</v>
      </c>
      <c r="O28">
        <v>37.055570000000003</v>
      </c>
      <c r="P28">
        <v>29.457730000000002</v>
      </c>
      <c r="Q28">
        <v>9.8192400000000006</v>
      </c>
    </row>
    <row r="29" spans="1:17">
      <c r="A29">
        <v>60</v>
      </c>
      <c r="B29" t="s">
        <v>194</v>
      </c>
      <c r="C29" t="s">
        <v>194</v>
      </c>
      <c r="D29">
        <v>139.22288</v>
      </c>
      <c r="E29">
        <v>135.92357999999999</v>
      </c>
      <c r="F29">
        <v>63.143610000000002</v>
      </c>
      <c r="G29">
        <v>42.40419</v>
      </c>
      <c r="H29">
        <v>26.29214</v>
      </c>
      <c r="I29" t="s">
        <v>194</v>
      </c>
      <c r="J29" t="s">
        <v>194</v>
      </c>
      <c r="K29">
        <v>41.36759</v>
      </c>
      <c r="L29">
        <v>21.80846</v>
      </c>
      <c r="M29">
        <v>28.46922</v>
      </c>
      <c r="N29">
        <v>56.575400000000002</v>
      </c>
      <c r="O29">
        <v>61.68967</v>
      </c>
      <c r="P29">
        <v>45.114229999999999</v>
      </c>
      <c r="Q29">
        <v>15.038080000000001</v>
      </c>
    </row>
    <row r="30" spans="1:17">
      <c r="A30">
        <v>80</v>
      </c>
      <c r="B30" t="s">
        <v>194</v>
      </c>
      <c r="C30" t="s">
        <v>194</v>
      </c>
      <c r="D30">
        <v>194.73499000000001</v>
      </c>
      <c r="E30">
        <v>190.44262000000001</v>
      </c>
      <c r="F30">
        <v>93.694689999999994</v>
      </c>
      <c r="G30">
        <v>69.696680000000001</v>
      </c>
      <c r="H30">
        <v>37.84308</v>
      </c>
      <c r="I30" t="s">
        <v>194</v>
      </c>
      <c r="J30" t="s">
        <v>194</v>
      </c>
      <c r="K30">
        <v>66.319159999999997</v>
      </c>
      <c r="L30">
        <v>37.994869999999999</v>
      </c>
      <c r="M30">
        <v>50.047710000000002</v>
      </c>
      <c r="N30">
        <v>88.245230000000006</v>
      </c>
      <c r="O30">
        <v>92.113230000000001</v>
      </c>
      <c r="P30">
        <v>60.237810000000003</v>
      </c>
      <c r="Q30">
        <v>20.079270000000001</v>
      </c>
    </row>
    <row r="31" spans="1:17">
      <c r="A31">
        <v>100</v>
      </c>
      <c r="B31" t="s">
        <v>194</v>
      </c>
      <c r="C31" t="s">
        <v>194</v>
      </c>
      <c r="D31">
        <v>256.77701999999999</v>
      </c>
      <c r="E31">
        <v>251.78910999999999</v>
      </c>
      <c r="F31">
        <v>153.01756</v>
      </c>
      <c r="G31">
        <v>104.97669999999999</v>
      </c>
      <c r="H31">
        <v>53.596510000000002</v>
      </c>
      <c r="I31" t="s">
        <v>194</v>
      </c>
      <c r="J31" t="s">
        <v>194</v>
      </c>
      <c r="K31">
        <v>103.09398</v>
      </c>
      <c r="L31">
        <v>58.841920000000002</v>
      </c>
      <c r="M31">
        <v>71.32235</v>
      </c>
      <c r="N31">
        <v>134.958</v>
      </c>
      <c r="O31">
        <v>132.04146</v>
      </c>
      <c r="P31">
        <v>76.743089999999995</v>
      </c>
      <c r="Q31">
        <v>25.581029999999998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6E3D-C299-4B1F-9B96-BE0F9E3F44EF}">
  <dimension ref="A1:Q35"/>
  <sheetViews>
    <sheetView workbookViewId="0">
      <selection activeCell="C1" sqref="C1:Q1"/>
    </sheetView>
  </sheetViews>
  <sheetFormatPr defaultRowHeight="14.4"/>
  <cols>
    <col min="2" max="2" width="13.26171875" customWidth="1"/>
  </cols>
  <sheetData>
    <row r="1" spans="1:17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197</v>
      </c>
      <c r="M1" t="s">
        <v>198</v>
      </c>
      <c r="N1" t="s">
        <v>199</v>
      </c>
      <c r="O1" t="s">
        <v>190</v>
      </c>
      <c r="P1" t="s">
        <v>191</v>
      </c>
      <c r="Q1" t="s">
        <v>192</v>
      </c>
    </row>
    <row r="5" spans="1:17">
      <c r="A5">
        <v>-140</v>
      </c>
      <c r="B5" t="s">
        <v>212</v>
      </c>
      <c r="C5">
        <v>-18.797540000000001</v>
      </c>
      <c r="D5">
        <v>-39.250169999999997</v>
      </c>
      <c r="E5">
        <v>-17.29541</v>
      </c>
      <c r="F5" t="s">
        <v>194</v>
      </c>
      <c r="G5">
        <v>-72.623620000000003</v>
      </c>
      <c r="H5">
        <v>-88.399150000000006</v>
      </c>
      <c r="I5">
        <v>-22.922599999999999</v>
      </c>
      <c r="J5">
        <v>-123.9616</v>
      </c>
      <c r="K5">
        <v>-36.933480000000003</v>
      </c>
      <c r="L5">
        <v>-25.45665</v>
      </c>
      <c r="M5">
        <v>-17.86806</v>
      </c>
      <c r="O5">
        <v>-46.350830000000002</v>
      </c>
      <c r="P5">
        <v>36.54674</v>
      </c>
      <c r="Q5">
        <v>11.557090000000001</v>
      </c>
    </row>
    <row r="6" spans="1:17">
      <c r="A6">
        <v>-120</v>
      </c>
      <c r="B6" t="s">
        <v>193</v>
      </c>
      <c r="C6">
        <v>-17.34432</v>
      </c>
      <c r="D6">
        <v>-29.280619999999999</v>
      </c>
      <c r="E6">
        <v>-12.607189999999999</v>
      </c>
      <c r="F6">
        <v>-75.614720000000005</v>
      </c>
      <c r="G6">
        <v>-62.653669999999998</v>
      </c>
      <c r="H6">
        <v>-43.74156</v>
      </c>
      <c r="I6">
        <v>-15.97312</v>
      </c>
      <c r="J6">
        <v>-116.63892</v>
      </c>
      <c r="K6">
        <v>-33.785490000000003</v>
      </c>
      <c r="L6">
        <v>-19.804690000000001</v>
      </c>
      <c r="M6">
        <v>-16.694569999999999</v>
      </c>
      <c r="O6">
        <v>-40.376260000000002</v>
      </c>
      <c r="P6">
        <v>32.577629999999999</v>
      </c>
      <c r="Q6">
        <v>9.8225200000000008</v>
      </c>
    </row>
    <row r="7" spans="1:17">
      <c r="A7">
        <v>-100</v>
      </c>
      <c r="B7" t="s">
        <v>58</v>
      </c>
      <c r="C7">
        <v>-13.72442</v>
      </c>
      <c r="D7">
        <v>-26.069400000000002</v>
      </c>
      <c r="E7">
        <v>-13.86612</v>
      </c>
      <c r="F7">
        <v>-65.32302</v>
      </c>
      <c r="G7">
        <v>-57.30097</v>
      </c>
      <c r="H7">
        <v>-44.414259999999999</v>
      </c>
      <c r="I7">
        <v>-12.65465</v>
      </c>
      <c r="J7">
        <v>-99.820120000000003</v>
      </c>
      <c r="K7">
        <v>-26.510560000000002</v>
      </c>
      <c r="L7">
        <v>-17.377800000000001</v>
      </c>
      <c r="M7">
        <v>-10.934419999999999</v>
      </c>
      <c r="O7">
        <v>-35.27234</v>
      </c>
      <c r="P7">
        <v>28.541910000000001</v>
      </c>
      <c r="Q7">
        <v>8.6057100000000002</v>
      </c>
    </row>
    <row r="8" spans="1:17">
      <c r="A8">
        <v>-80</v>
      </c>
      <c r="C8">
        <v>-11.6646</v>
      </c>
      <c r="D8">
        <v>-19.455649999999999</v>
      </c>
      <c r="E8">
        <v>-12.26412</v>
      </c>
      <c r="F8">
        <v>-50.601590000000002</v>
      </c>
      <c r="G8">
        <v>-66.629099999999994</v>
      </c>
      <c r="H8">
        <v>-33.778230000000001</v>
      </c>
      <c r="I8">
        <v>-15.863379999999999</v>
      </c>
      <c r="J8">
        <v>-81.460719999999995</v>
      </c>
      <c r="K8">
        <v>-16.67353</v>
      </c>
      <c r="L8">
        <v>-14.79888</v>
      </c>
      <c r="M8">
        <v>-8.3677200000000003</v>
      </c>
      <c r="O8">
        <v>-30.141590000000001</v>
      </c>
      <c r="P8">
        <v>25.033529999999999</v>
      </c>
      <c r="Q8">
        <v>7.5478899999999998</v>
      </c>
    </row>
    <row r="9" spans="1:17">
      <c r="A9">
        <v>-60</v>
      </c>
      <c r="C9">
        <v>-7.3444000000000003</v>
      </c>
      <c r="D9">
        <v>-15.56246</v>
      </c>
      <c r="E9">
        <v>-6.8529400000000003</v>
      </c>
      <c r="F9">
        <v>-44.209710000000001</v>
      </c>
      <c r="G9">
        <v>-48.046619999999997</v>
      </c>
      <c r="H9">
        <v>-32.912739999999999</v>
      </c>
      <c r="I9">
        <v>-7.4514800000000001</v>
      </c>
      <c r="J9">
        <v>-71.620360000000005</v>
      </c>
      <c r="K9">
        <v>-12.45294</v>
      </c>
      <c r="L9">
        <v>-10.00592</v>
      </c>
      <c r="M9">
        <v>-7.4326800000000004</v>
      </c>
      <c r="O9">
        <v>-23.990210000000001</v>
      </c>
      <c r="P9">
        <v>22.03163</v>
      </c>
      <c r="Q9">
        <v>6.6427899999999998</v>
      </c>
    </row>
    <row r="10" spans="1:17">
      <c r="A10">
        <v>-40</v>
      </c>
      <c r="C10">
        <v>-6.7936899999999998</v>
      </c>
      <c r="D10">
        <v>-14.500819999999999</v>
      </c>
      <c r="E10">
        <v>-8.2399699999999996</v>
      </c>
      <c r="F10">
        <v>-38.032780000000002</v>
      </c>
      <c r="G10">
        <v>-40.56035</v>
      </c>
      <c r="H10">
        <v>-25.09056</v>
      </c>
      <c r="I10">
        <v>-5.2685899999999997</v>
      </c>
      <c r="J10">
        <v>-54.923690000000001</v>
      </c>
      <c r="K10">
        <v>-10.13326</v>
      </c>
      <c r="L10">
        <v>-7.5277200000000004</v>
      </c>
      <c r="M10">
        <v>-4.9443299999999999</v>
      </c>
      <c r="O10">
        <v>-19.637799999999999</v>
      </c>
      <c r="P10">
        <v>17.411460000000002</v>
      </c>
      <c r="Q10">
        <v>5.2497499999999997</v>
      </c>
    </row>
    <row r="11" spans="1:17">
      <c r="A11">
        <v>-20</v>
      </c>
      <c r="C11">
        <v>-3.4483299999999999</v>
      </c>
      <c r="D11">
        <v>-8.7179900000000004</v>
      </c>
      <c r="E11">
        <v>-6.1093599999999997</v>
      </c>
      <c r="F11">
        <v>-23.55714</v>
      </c>
      <c r="G11" t="s">
        <v>194</v>
      </c>
      <c r="H11">
        <v>-16.544409999999999</v>
      </c>
      <c r="I11">
        <v>-3.1644199999999998</v>
      </c>
      <c r="J11">
        <v>-32.88908</v>
      </c>
      <c r="K11">
        <v>-6.3185599999999997</v>
      </c>
      <c r="L11">
        <v>-4.9031900000000004</v>
      </c>
      <c r="M11">
        <v>-3.4966300000000001</v>
      </c>
      <c r="O11">
        <v>-10.914910000000001</v>
      </c>
      <c r="P11">
        <v>10.167590000000001</v>
      </c>
      <c r="Q11">
        <v>3.2152699999999999</v>
      </c>
    </row>
    <row r="12" spans="1:17">
      <c r="A12">
        <v>0</v>
      </c>
      <c r="C12">
        <v>-2.9000000000000001E-2</v>
      </c>
      <c r="D12">
        <v>-0.59719999999999995</v>
      </c>
      <c r="E12">
        <v>-0.76885999999999999</v>
      </c>
      <c r="F12">
        <v>0.12271</v>
      </c>
      <c r="G12" t="s">
        <v>194</v>
      </c>
      <c r="H12" t="s">
        <v>194</v>
      </c>
      <c r="I12">
        <v>-0.18232999999999999</v>
      </c>
      <c r="J12">
        <v>-0.19524</v>
      </c>
      <c r="K12">
        <v>-2.257E-2</v>
      </c>
      <c r="L12">
        <v>-0.68986999999999998</v>
      </c>
      <c r="M12">
        <v>-0.68808000000000002</v>
      </c>
      <c r="O12">
        <v>-0.33894000000000002</v>
      </c>
      <c r="P12">
        <v>0.34478999999999999</v>
      </c>
      <c r="Q12">
        <v>0.11493</v>
      </c>
    </row>
    <row r="13" spans="1:17">
      <c r="A13">
        <v>20</v>
      </c>
      <c r="C13">
        <v>5.5290699999999999</v>
      </c>
      <c r="D13">
        <v>15.264699999999999</v>
      </c>
      <c r="E13">
        <v>9.0537200000000002</v>
      </c>
      <c r="F13">
        <v>34.110219999999998</v>
      </c>
      <c r="G13" t="s">
        <v>194</v>
      </c>
      <c r="H13" t="s">
        <v>194</v>
      </c>
      <c r="I13">
        <v>6.3806700000000003</v>
      </c>
      <c r="J13">
        <v>41.012090000000001</v>
      </c>
      <c r="K13">
        <v>11.4803</v>
      </c>
      <c r="L13">
        <v>5.7450900000000003</v>
      </c>
      <c r="M13">
        <v>3.3740000000000001</v>
      </c>
      <c r="O13">
        <v>14.661099999999999</v>
      </c>
      <c r="P13">
        <v>13.571210000000001</v>
      </c>
      <c r="Q13">
        <v>4.5237400000000001</v>
      </c>
    </row>
    <row r="14" spans="1:17">
      <c r="A14">
        <v>40</v>
      </c>
      <c r="C14">
        <v>14.97499</v>
      </c>
      <c r="D14">
        <v>39.021039999999999</v>
      </c>
      <c r="E14">
        <v>26.87012</v>
      </c>
      <c r="F14">
        <v>77.282809999999998</v>
      </c>
      <c r="G14" t="s">
        <v>194</v>
      </c>
      <c r="H14" t="s">
        <v>194</v>
      </c>
      <c r="I14">
        <v>18.666910000000001</v>
      </c>
      <c r="J14">
        <v>91.27422</v>
      </c>
      <c r="K14">
        <v>29.65016</v>
      </c>
      <c r="L14">
        <v>18.59029</v>
      </c>
      <c r="M14">
        <v>9.6944999999999997</v>
      </c>
      <c r="O14">
        <v>36.225000000000001</v>
      </c>
      <c r="P14">
        <v>28.786760000000001</v>
      </c>
      <c r="Q14">
        <v>9.5955899999999996</v>
      </c>
    </row>
    <row r="15" spans="1:17">
      <c r="A15">
        <v>60</v>
      </c>
      <c r="C15">
        <v>31.179020000000001</v>
      </c>
      <c r="D15">
        <v>75.235290000000006</v>
      </c>
      <c r="E15">
        <v>52.192959999999999</v>
      </c>
      <c r="F15">
        <v>128.6977</v>
      </c>
      <c r="G15" t="s">
        <v>194</v>
      </c>
      <c r="H15" t="s">
        <v>194</v>
      </c>
      <c r="I15">
        <v>33.131270000000001</v>
      </c>
      <c r="J15">
        <v>151.42388</v>
      </c>
      <c r="K15">
        <v>54.97372</v>
      </c>
      <c r="L15">
        <v>40.175710000000002</v>
      </c>
      <c r="M15">
        <v>21.936959999999999</v>
      </c>
      <c r="O15">
        <v>65.438500000000005</v>
      </c>
      <c r="P15">
        <v>45.448059999999998</v>
      </c>
      <c r="Q15">
        <v>15.14935</v>
      </c>
    </row>
    <row r="16" spans="1:17">
      <c r="A16">
        <v>80</v>
      </c>
      <c r="C16">
        <v>53.927480000000003</v>
      </c>
      <c r="D16">
        <v>125.19544999999999</v>
      </c>
      <c r="E16">
        <v>86.796530000000004</v>
      </c>
      <c r="F16">
        <v>187.49723</v>
      </c>
      <c r="G16" t="s">
        <v>194</v>
      </c>
      <c r="H16" t="s">
        <v>194</v>
      </c>
      <c r="I16">
        <v>61.003129999999999</v>
      </c>
      <c r="J16">
        <v>217.14188999999999</v>
      </c>
      <c r="K16">
        <v>91.331810000000004</v>
      </c>
      <c r="L16">
        <v>67.432100000000005</v>
      </c>
      <c r="M16">
        <v>42.226939999999999</v>
      </c>
      <c r="O16">
        <v>103.61695</v>
      </c>
      <c r="P16">
        <v>61.427149999999997</v>
      </c>
      <c r="Q16">
        <v>20.475719999999999</v>
      </c>
    </row>
    <row r="17" spans="1:17">
      <c r="A17">
        <v>100</v>
      </c>
      <c r="C17">
        <v>94.433459999999997</v>
      </c>
      <c r="D17">
        <v>195.15311</v>
      </c>
      <c r="E17">
        <v>126.08391</v>
      </c>
      <c r="F17">
        <v>256.19051999999999</v>
      </c>
      <c r="G17" t="s">
        <v>194</v>
      </c>
      <c r="H17" t="s">
        <v>194</v>
      </c>
      <c r="I17">
        <v>105.46022000000001</v>
      </c>
      <c r="J17">
        <v>288.79185000000001</v>
      </c>
      <c r="K17">
        <v>130.65239</v>
      </c>
      <c r="L17">
        <v>102.02997000000001</v>
      </c>
      <c r="M17">
        <v>68.106759999999994</v>
      </c>
      <c r="O17">
        <v>151.87801999999999</v>
      </c>
      <c r="P17">
        <v>77.113579999999999</v>
      </c>
      <c r="Q17">
        <v>25.704529999999998</v>
      </c>
    </row>
    <row r="18" spans="1:17">
      <c r="A18">
        <v>120</v>
      </c>
      <c r="C18" t="s">
        <v>194</v>
      </c>
      <c r="D18">
        <v>266.14174000000003</v>
      </c>
      <c r="E18">
        <v>169.37481</v>
      </c>
      <c r="F18">
        <v>326.79806000000002</v>
      </c>
      <c r="G18" t="s">
        <v>194</v>
      </c>
      <c r="H18" t="s">
        <v>194</v>
      </c>
      <c r="I18">
        <v>152.73956000000001</v>
      </c>
      <c r="J18">
        <v>368.50006000000002</v>
      </c>
      <c r="K18">
        <v>181.86520999999999</v>
      </c>
      <c r="L18">
        <v>153.30055999999999</v>
      </c>
      <c r="M18">
        <v>104.24994</v>
      </c>
      <c r="O18">
        <v>215.37124</v>
      </c>
      <c r="P18">
        <v>93.963350000000005</v>
      </c>
      <c r="Q18">
        <v>33.221060000000001</v>
      </c>
    </row>
    <row r="19" spans="1:17">
      <c r="A19">
        <v>140</v>
      </c>
      <c r="C19" t="s">
        <v>194</v>
      </c>
      <c r="D19">
        <v>346.88670000000002</v>
      </c>
      <c r="E19">
        <v>223.98868999999999</v>
      </c>
      <c r="F19">
        <v>405.59363000000002</v>
      </c>
      <c r="G19" t="s">
        <v>194</v>
      </c>
      <c r="H19" t="s">
        <v>194</v>
      </c>
      <c r="I19">
        <v>200.84196</v>
      </c>
      <c r="J19">
        <v>449.74059</v>
      </c>
      <c r="K19">
        <v>234.14694</v>
      </c>
      <c r="L19">
        <v>203.98963000000001</v>
      </c>
      <c r="M19">
        <v>152.87573</v>
      </c>
      <c r="O19">
        <v>277.25797999999998</v>
      </c>
      <c r="P19">
        <v>108.52467</v>
      </c>
      <c r="Q19">
        <v>38.36927</v>
      </c>
    </row>
    <row r="21" spans="1:17">
      <c r="A21">
        <v>-140</v>
      </c>
      <c r="B21" t="s">
        <v>213</v>
      </c>
      <c r="C21">
        <v>-41.301639999999999</v>
      </c>
      <c r="D21">
        <v>-46.257890000000003</v>
      </c>
      <c r="E21">
        <v>-84.735100000000003</v>
      </c>
      <c r="F21" t="s">
        <v>194</v>
      </c>
      <c r="G21">
        <v>-15.71353</v>
      </c>
      <c r="H21">
        <v>-13.38167</v>
      </c>
      <c r="I21">
        <v>-15.04846</v>
      </c>
      <c r="J21">
        <v>-23.61983</v>
      </c>
      <c r="K21" t="s">
        <v>194</v>
      </c>
      <c r="L21">
        <v>-10.946249999999999</v>
      </c>
      <c r="M21">
        <v>-10.43669</v>
      </c>
      <c r="N21">
        <v>-27.933969999999999</v>
      </c>
      <c r="O21">
        <v>-28.9375</v>
      </c>
      <c r="P21">
        <v>23.264790000000001</v>
      </c>
      <c r="Q21">
        <v>7.3569699999999996</v>
      </c>
    </row>
    <row r="22" spans="1:17">
      <c r="A22">
        <v>-120</v>
      </c>
      <c r="B22" t="s">
        <v>195</v>
      </c>
      <c r="C22">
        <v>-32.526440000000001</v>
      </c>
      <c r="D22">
        <v>-60.193919999999999</v>
      </c>
      <c r="E22">
        <v>-84.091149999999999</v>
      </c>
      <c r="F22" t="s">
        <v>194</v>
      </c>
      <c r="G22">
        <v>-15.940810000000001</v>
      </c>
      <c r="H22">
        <v>-12.225350000000001</v>
      </c>
      <c r="I22">
        <v>-15.051270000000001</v>
      </c>
      <c r="J22">
        <v>-23.576180000000001</v>
      </c>
      <c r="K22" t="s">
        <v>194</v>
      </c>
      <c r="L22">
        <v>-10.04576</v>
      </c>
      <c r="M22">
        <v>-9.6901399999999995</v>
      </c>
      <c r="N22">
        <v>-28.513870000000001</v>
      </c>
      <c r="O22">
        <v>-29.185490000000001</v>
      </c>
      <c r="P22">
        <v>24.55939</v>
      </c>
      <c r="Q22">
        <v>7.7663599999999997</v>
      </c>
    </row>
    <row r="23" spans="1:17">
      <c r="A23">
        <v>-100</v>
      </c>
      <c r="B23" t="s">
        <v>58</v>
      </c>
      <c r="C23">
        <v>-35.44603</v>
      </c>
      <c r="D23">
        <v>-64.079040000000006</v>
      </c>
      <c r="E23">
        <v>-79.676109999999994</v>
      </c>
      <c r="F23" t="s">
        <v>194</v>
      </c>
      <c r="G23">
        <v>-9.9194399999999998</v>
      </c>
      <c r="H23">
        <v>-9.3412100000000002</v>
      </c>
      <c r="I23">
        <v>-22.190090000000001</v>
      </c>
      <c r="J23">
        <v>-22.60671</v>
      </c>
      <c r="K23">
        <v>-11.807449999999999</v>
      </c>
      <c r="L23">
        <v>-7.4681199999999999</v>
      </c>
      <c r="M23">
        <v>-8.1521299999999997</v>
      </c>
      <c r="N23">
        <v>-21.649180000000001</v>
      </c>
      <c r="O23">
        <v>-26.575959999999998</v>
      </c>
      <c r="P23">
        <v>24.209879999999998</v>
      </c>
      <c r="Q23">
        <v>7.29955</v>
      </c>
    </row>
    <row r="24" spans="1:17">
      <c r="A24">
        <v>-80</v>
      </c>
      <c r="C24">
        <v>-38.719050000000003</v>
      </c>
      <c r="D24">
        <v>-70.497020000000006</v>
      </c>
      <c r="E24">
        <v>-71.773039999999995</v>
      </c>
      <c r="F24">
        <v>-22.772220000000001</v>
      </c>
      <c r="G24">
        <v>-7.9778000000000002</v>
      </c>
      <c r="H24">
        <v>-8.1965500000000002</v>
      </c>
      <c r="I24">
        <v>-32.100409999999997</v>
      </c>
      <c r="J24">
        <v>-24.72025</v>
      </c>
      <c r="K24">
        <v>-8.2890099999999993</v>
      </c>
      <c r="L24">
        <v>-6.5715199999999996</v>
      </c>
      <c r="M24">
        <v>-7.6327499999999997</v>
      </c>
      <c r="N24">
        <v>-18.345749999999999</v>
      </c>
      <c r="O24">
        <v>-26.466280000000001</v>
      </c>
      <c r="P24">
        <v>23.379180000000002</v>
      </c>
      <c r="Q24">
        <v>6.74899</v>
      </c>
    </row>
    <row r="25" spans="1:17">
      <c r="A25">
        <v>-60</v>
      </c>
      <c r="C25">
        <v>-33.849789999999999</v>
      </c>
      <c r="D25">
        <v>-63.930129999999998</v>
      </c>
      <c r="E25">
        <v>-72.261369999999999</v>
      </c>
      <c r="F25">
        <v>-16.884160000000001</v>
      </c>
      <c r="G25">
        <v>-5.5134100000000004</v>
      </c>
      <c r="H25">
        <v>-6.20547</v>
      </c>
      <c r="I25">
        <v>-34.03736</v>
      </c>
      <c r="J25">
        <v>-23.909289999999999</v>
      </c>
      <c r="K25">
        <v>-8.5945400000000003</v>
      </c>
      <c r="L25">
        <v>-4.6373199999999999</v>
      </c>
      <c r="M25">
        <v>-5.6357600000000003</v>
      </c>
      <c r="N25">
        <v>-15.74718</v>
      </c>
      <c r="O25">
        <v>-24.267150000000001</v>
      </c>
      <c r="P25">
        <v>23.055510000000002</v>
      </c>
      <c r="Q25">
        <v>6.6555499999999999</v>
      </c>
    </row>
    <row r="26" spans="1:17">
      <c r="A26">
        <v>-40</v>
      </c>
      <c r="C26">
        <v>-32.350540000000002</v>
      </c>
      <c r="D26">
        <v>-56.213540000000002</v>
      </c>
      <c r="E26">
        <v>-55.995080000000002</v>
      </c>
      <c r="F26">
        <v>-13.211</v>
      </c>
      <c r="G26">
        <v>-5.7033500000000004</v>
      </c>
      <c r="H26">
        <v>-6.2371299999999996</v>
      </c>
      <c r="I26">
        <v>-39.777729999999998</v>
      </c>
      <c r="J26">
        <v>-27.293240000000001</v>
      </c>
      <c r="K26">
        <v>-7.8147000000000002</v>
      </c>
      <c r="L26">
        <v>-4.2614700000000001</v>
      </c>
      <c r="M26">
        <v>-5.1199899999999996</v>
      </c>
      <c r="N26">
        <v>-12.27567</v>
      </c>
      <c r="O26">
        <v>-22.18779</v>
      </c>
      <c r="P26">
        <v>19.687740000000002</v>
      </c>
      <c r="Q26">
        <v>5.6833600000000004</v>
      </c>
    </row>
    <row r="27" spans="1:17">
      <c r="A27">
        <v>-20</v>
      </c>
      <c r="C27">
        <v>-25.270209999999999</v>
      </c>
      <c r="D27">
        <v>-33.912950000000002</v>
      </c>
      <c r="E27">
        <v>-33.301409999999997</v>
      </c>
      <c r="F27">
        <v>-8.8603500000000004</v>
      </c>
      <c r="G27">
        <v>-4.0230800000000002</v>
      </c>
      <c r="H27">
        <v>-4.6742600000000003</v>
      </c>
      <c r="I27">
        <v>-33.343780000000002</v>
      </c>
      <c r="J27">
        <v>-21.23291</v>
      </c>
      <c r="K27">
        <v>-5.6363200000000004</v>
      </c>
      <c r="L27">
        <v>-3.0661900000000002</v>
      </c>
      <c r="M27">
        <v>-3.3517199999999998</v>
      </c>
      <c r="N27">
        <v>-10.19013</v>
      </c>
      <c r="O27">
        <v>-15.57194</v>
      </c>
      <c r="P27">
        <v>12.874420000000001</v>
      </c>
      <c r="Q27">
        <v>3.71652</v>
      </c>
    </row>
    <row r="28" spans="1:17">
      <c r="A28">
        <v>0</v>
      </c>
      <c r="C28" t="s">
        <v>194</v>
      </c>
      <c r="D28">
        <v>2.2890000000000001E-2</v>
      </c>
      <c r="E28">
        <v>-0.66418999999999995</v>
      </c>
      <c r="F28">
        <v>-0.22613</v>
      </c>
      <c r="G28">
        <v>0.24659</v>
      </c>
      <c r="H28">
        <v>-0.22892000000000001</v>
      </c>
      <c r="I28">
        <v>-0.79620000000000002</v>
      </c>
      <c r="J28">
        <v>-0.10907</v>
      </c>
      <c r="K28">
        <v>-0.36552000000000001</v>
      </c>
      <c r="L28">
        <v>-0.63566999999999996</v>
      </c>
      <c r="M28">
        <v>-0.45898</v>
      </c>
      <c r="N28">
        <v>-1.38948</v>
      </c>
      <c r="O28">
        <v>-0.41860999999999998</v>
      </c>
      <c r="P28">
        <v>0.44757999999999998</v>
      </c>
      <c r="Q28">
        <v>0.13494999999999999</v>
      </c>
    </row>
    <row r="29" spans="1:17">
      <c r="A29">
        <v>20</v>
      </c>
      <c r="C29" t="s">
        <v>194</v>
      </c>
      <c r="D29">
        <v>43.232880000000002</v>
      </c>
      <c r="E29">
        <v>42.140650000000001</v>
      </c>
      <c r="F29">
        <v>16.22261</v>
      </c>
      <c r="G29">
        <v>8.7339699999999993</v>
      </c>
      <c r="H29">
        <v>7.1955400000000003</v>
      </c>
      <c r="I29">
        <v>46.93967</v>
      </c>
      <c r="J29">
        <v>33.420290000000001</v>
      </c>
      <c r="K29">
        <v>9.8146299999999993</v>
      </c>
      <c r="L29">
        <v>4.4940800000000003</v>
      </c>
      <c r="M29">
        <v>6.2423999999999999</v>
      </c>
      <c r="N29">
        <v>11.40361</v>
      </c>
      <c r="O29">
        <v>20.894580000000001</v>
      </c>
      <c r="P29">
        <v>16.850850000000001</v>
      </c>
      <c r="Q29">
        <v>5.0807200000000003</v>
      </c>
    </row>
    <row r="30" spans="1:17">
      <c r="A30">
        <v>40</v>
      </c>
      <c r="C30" t="s">
        <v>194</v>
      </c>
      <c r="D30">
        <v>94.767179999999996</v>
      </c>
      <c r="E30">
        <v>90.928799999999995</v>
      </c>
      <c r="F30">
        <v>48.906790000000001</v>
      </c>
      <c r="G30">
        <v>23.768730000000001</v>
      </c>
      <c r="H30">
        <v>18.283899999999999</v>
      </c>
      <c r="K30">
        <v>26.480599999999999</v>
      </c>
      <c r="L30">
        <v>14.205080000000001</v>
      </c>
      <c r="M30">
        <v>18.881039999999999</v>
      </c>
      <c r="N30">
        <v>35.630240000000001</v>
      </c>
      <c r="O30">
        <v>41.316929999999999</v>
      </c>
      <c r="P30">
        <v>31.034680000000002</v>
      </c>
      <c r="Q30">
        <v>10.344889999999999</v>
      </c>
    </row>
    <row r="31" spans="1:17">
      <c r="A31">
        <v>60</v>
      </c>
      <c r="C31" t="s">
        <v>194</v>
      </c>
      <c r="D31">
        <v>157.48732000000001</v>
      </c>
      <c r="E31">
        <v>150.30043000000001</v>
      </c>
      <c r="F31">
        <v>89.286100000000005</v>
      </c>
      <c r="G31">
        <v>51.841389999999997</v>
      </c>
      <c r="H31">
        <v>26.744710000000001</v>
      </c>
      <c r="K31">
        <v>55.675899999999999</v>
      </c>
      <c r="L31">
        <v>30.148389999999999</v>
      </c>
      <c r="M31">
        <v>39.140560000000001</v>
      </c>
      <c r="N31">
        <v>67.502979999999994</v>
      </c>
      <c r="O31">
        <v>74.236419999999995</v>
      </c>
      <c r="P31">
        <v>49.072960000000002</v>
      </c>
      <c r="Q31">
        <v>16.35765</v>
      </c>
    </row>
    <row r="32" spans="1:17">
      <c r="A32">
        <v>80</v>
      </c>
      <c r="C32" t="s">
        <v>194</v>
      </c>
      <c r="D32">
        <v>223.91818000000001</v>
      </c>
      <c r="E32">
        <v>220.16834</v>
      </c>
      <c r="F32">
        <v>145.32935000000001</v>
      </c>
      <c r="G32">
        <v>84.716220000000007</v>
      </c>
      <c r="H32">
        <v>40.287350000000004</v>
      </c>
      <c r="K32">
        <v>97.454930000000004</v>
      </c>
      <c r="L32">
        <v>56.678750000000001</v>
      </c>
      <c r="M32">
        <v>71.752189999999999</v>
      </c>
      <c r="N32">
        <v>116.01432</v>
      </c>
      <c r="O32">
        <v>117.36884999999999</v>
      </c>
      <c r="P32">
        <v>66.963239999999999</v>
      </c>
      <c r="Q32">
        <v>22.321079999999998</v>
      </c>
    </row>
    <row r="33" spans="1:17">
      <c r="A33">
        <v>100</v>
      </c>
      <c r="C33" t="s">
        <v>194</v>
      </c>
      <c r="D33">
        <v>300.75411000000003</v>
      </c>
      <c r="E33">
        <v>294.49290999999999</v>
      </c>
      <c r="F33">
        <v>233.85556</v>
      </c>
      <c r="G33">
        <v>131.33841000000001</v>
      </c>
      <c r="H33">
        <v>58.080379999999998</v>
      </c>
      <c r="K33">
        <v>143.58869000000001</v>
      </c>
      <c r="L33">
        <v>93.519689999999997</v>
      </c>
      <c r="M33">
        <v>111.98573</v>
      </c>
      <c r="N33">
        <v>172.72613999999999</v>
      </c>
      <c r="O33">
        <v>171.14906999999999</v>
      </c>
      <c r="P33">
        <v>87.03546</v>
      </c>
      <c r="Q33">
        <v>29.01182</v>
      </c>
    </row>
    <row r="34" spans="1:17">
      <c r="A34" t="s">
        <v>194</v>
      </c>
      <c r="K34">
        <v>202.72302999999999</v>
      </c>
      <c r="L34">
        <v>140.81001000000001</v>
      </c>
      <c r="M34">
        <v>154.90084999999999</v>
      </c>
      <c r="O34">
        <v>166.14463000000001</v>
      </c>
      <c r="P34">
        <v>32.45185</v>
      </c>
      <c r="Q34">
        <v>18.736080000000001</v>
      </c>
    </row>
    <row r="35" spans="1:17">
      <c r="A35" t="s">
        <v>194</v>
      </c>
      <c r="K35">
        <v>268.68838</v>
      </c>
      <c r="L35" t="s">
        <v>194</v>
      </c>
      <c r="M35">
        <v>210.34052</v>
      </c>
      <c r="O35">
        <v>239.51445000000001</v>
      </c>
      <c r="P35">
        <v>41.25817</v>
      </c>
      <c r="Q35">
        <v>29.173929999999999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32"/>
  <sheetViews>
    <sheetView topLeftCell="BN1" workbookViewId="0">
      <selection activeCell="BX33" sqref="BX33"/>
    </sheetView>
  </sheetViews>
  <sheetFormatPr defaultColWidth="8.89453125" defaultRowHeight="14.4"/>
  <cols>
    <col min="3" max="3" width="14.1015625"/>
    <col min="4" max="4" width="16.7890625" customWidth="1"/>
    <col min="7" max="7" width="14.1015625"/>
    <col min="8" max="8" width="16" customWidth="1"/>
    <col min="11" max="11" width="14.1015625"/>
    <col min="12" max="12" width="12.89453125"/>
    <col min="13" max="13" width="18.7890625" customWidth="1"/>
    <col min="17" max="17" width="14.1015625"/>
    <col min="18" max="18" width="12.89453125"/>
    <col min="19" max="19" width="16.89453125" customWidth="1"/>
    <col min="22" max="22" width="14.1015625"/>
    <col min="23" max="23" width="15.68359375" customWidth="1"/>
    <col min="27" max="27" width="14.1015625"/>
    <col min="28" max="28" width="17.20703125" customWidth="1"/>
    <col min="32" max="32" width="14.1015625"/>
    <col min="33" max="33" width="15.68359375" customWidth="1"/>
    <col min="34" max="34" width="12.89453125"/>
    <col min="37" max="37" width="14.1015625"/>
    <col min="38" max="38" width="17.5234375" customWidth="1"/>
    <col min="40" max="42" width="14.1015625"/>
    <col min="43" max="43" width="17.1015625" customWidth="1"/>
    <col min="44" max="47" width="14.1015625"/>
    <col min="48" max="48" width="15.5234375" customWidth="1"/>
    <col min="51" max="51" width="14.1015625"/>
    <col min="52" max="52" width="16" customWidth="1"/>
    <col min="55" max="55" width="14.1015625"/>
    <col min="56" max="56" width="17.20703125" customWidth="1"/>
    <col min="59" max="59" width="14.1015625"/>
    <col min="60" max="60" width="15.89453125" customWidth="1"/>
    <col min="61" max="63" width="14.1015625"/>
    <col min="64" max="64" width="16.68359375" customWidth="1"/>
    <col min="67" max="67" width="14.1015625"/>
    <col min="68" max="68" width="18.7890625" customWidth="1"/>
    <col min="72" max="72" width="14.1015625"/>
    <col min="73" max="73" width="17.7890625" customWidth="1"/>
    <col min="76" max="76" width="14.1015625"/>
    <col min="77" max="77" width="17.3125" customWidth="1"/>
    <col min="80" max="80" width="14.1015625"/>
    <col min="81" max="81" width="17.41796875" customWidth="1"/>
  </cols>
  <sheetData>
    <row r="1" spans="1:81">
      <c r="B1" s="1" t="s">
        <v>0</v>
      </c>
      <c r="C1" s="1" t="s">
        <v>67</v>
      </c>
      <c r="D1" s="1" t="s">
        <v>68</v>
      </c>
      <c r="F1" s="1" t="s">
        <v>3</v>
      </c>
      <c r="G1" s="1" t="s">
        <v>65</v>
      </c>
      <c r="H1" s="1" t="s">
        <v>69</v>
      </c>
      <c r="K1" s="1" t="s">
        <v>6</v>
      </c>
      <c r="L1" s="1" t="s">
        <v>19</v>
      </c>
      <c r="M1" s="1" t="s">
        <v>70</v>
      </c>
      <c r="Q1" s="1" t="s">
        <v>9</v>
      </c>
      <c r="R1" s="1" t="s">
        <v>71</v>
      </c>
      <c r="S1" s="1" t="s">
        <v>72</v>
      </c>
      <c r="U1" s="1" t="s">
        <v>12</v>
      </c>
      <c r="V1" s="1" t="s">
        <v>65</v>
      </c>
      <c r="W1" s="1" t="s">
        <v>73</v>
      </c>
      <c r="Z1" s="1" t="s">
        <v>15</v>
      </c>
      <c r="AA1" s="1" t="s">
        <v>65</v>
      </c>
      <c r="AB1" s="1" t="s">
        <v>74</v>
      </c>
      <c r="AE1" s="1" t="s">
        <v>18</v>
      </c>
      <c r="AF1" s="1" t="s">
        <v>75</v>
      </c>
      <c r="AG1" s="1" t="s">
        <v>76</v>
      </c>
      <c r="AJ1" s="1" t="s">
        <v>21</v>
      </c>
      <c r="AK1" s="1" t="s">
        <v>62</v>
      </c>
      <c r="AL1" s="1" t="s">
        <v>77</v>
      </c>
      <c r="AO1" s="1" t="s">
        <v>24</v>
      </c>
      <c r="AP1" s="1" t="s">
        <v>63</v>
      </c>
      <c r="AQ1" s="1" t="s">
        <v>78</v>
      </c>
      <c r="AT1" s="1" t="s">
        <v>27</v>
      </c>
      <c r="AU1" s="1" t="s">
        <v>19</v>
      </c>
      <c r="AV1" s="1" t="s">
        <v>79</v>
      </c>
      <c r="AX1" s="1" t="s">
        <v>29</v>
      </c>
      <c r="AY1" s="1" t="s">
        <v>19</v>
      </c>
      <c r="AZ1" s="1" t="s">
        <v>80</v>
      </c>
      <c r="BB1" s="1" t="s">
        <v>32</v>
      </c>
      <c r="BC1" s="1" t="s">
        <v>63</v>
      </c>
      <c r="BD1" s="1" t="s">
        <v>81</v>
      </c>
      <c r="BF1" s="1" t="s">
        <v>35</v>
      </c>
      <c r="BG1" s="1" t="s">
        <v>1</v>
      </c>
      <c r="BH1" s="1" t="s">
        <v>82</v>
      </c>
      <c r="BJ1" s="1" t="s">
        <v>37</v>
      </c>
      <c r="BK1" s="1" t="s">
        <v>71</v>
      </c>
      <c r="BL1" s="1" t="s">
        <v>83</v>
      </c>
      <c r="BN1" s="1" t="s">
        <v>40</v>
      </c>
      <c r="BO1" s="1" t="s">
        <v>71</v>
      </c>
      <c r="BP1" s="1" t="s">
        <v>84</v>
      </c>
      <c r="BS1" s="1" t="s">
        <v>43</v>
      </c>
      <c r="BT1" s="1" t="s">
        <v>65</v>
      </c>
      <c r="BU1" s="1" t="s">
        <v>85</v>
      </c>
      <c r="BW1" s="1" t="s">
        <v>46</v>
      </c>
      <c r="BX1" s="1" t="s">
        <v>62</v>
      </c>
      <c r="BY1" s="1" t="s">
        <v>86</v>
      </c>
      <c r="CA1" s="1" t="s">
        <v>49</v>
      </c>
      <c r="CB1" s="1" t="s">
        <v>87</v>
      </c>
      <c r="CC1" s="1" t="s">
        <v>88</v>
      </c>
    </row>
    <row r="3" spans="1:81">
      <c r="A3" s="13" t="s">
        <v>57</v>
      </c>
      <c r="B3">
        <v>-12.744140625</v>
      </c>
      <c r="C3">
        <v>7.7480740547180096</v>
      </c>
      <c r="E3" s="13" t="s">
        <v>57</v>
      </c>
      <c r="F3">
        <v>-5.511474609375</v>
      </c>
      <c r="G3">
        <v>0.19860646128654499</v>
      </c>
      <c r="I3" s="13" t="s">
        <v>57</v>
      </c>
      <c r="J3">
        <v>-7.4188232421875</v>
      </c>
      <c r="K3">
        <v>2.0563035011291499</v>
      </c>
      <c r="O3" s="13" t="s">
        <v>57</v>
      </c>
      <c r="P3">
        <v>-33.7982177734375</v>
      </c>
      <c r="Q3">
        <v>28.361970901489201</v>
      </c>
      <c r="U3" s="13" t="s">
        <v>57</v>
      </c>
      <c r="V3">
        <v>-69.3328857421875</v>
      </c>
      <c r="W3">
        <v>58.230445861816399</v>
      </c>
      <c r="Z3" s="13" t="s">
        <v>57</v>
      </c>
      <c r="AA3">
        <v>-77.2216796875</v>
      </c>
      <c r="AB3">
        <v>61.381507873535099</v>
      </c>
      <c r="AE3" s="13" t="s">
        <v>57</v>
      </c>
      <c r="AF3">
        <v>-4.1412887573242099</v>
      </c>
      <c r="AG3">
        <v>-0.163333520293236</v>
      </c>
      <c r="AI3" s="13" t="s">
        <v>57</v>
      </c>
      <c r="AJ3">
        <v>-13.092041015625</v>
      </c>
      <c r="AK3">
        <v>10.808899879455501</v>
      </c>
      <c r="AN3" s="13" t="s">
        <v>57</v>
      </c>
      <c r="AO3">
        <v>-12.0849609375</v>
      </c>
      <c r="AP3">
        <v>8.9672002792358398</v>
      </c>
      <c r="AS3" s="13" t="s">
        <v>57</v>
      </c>
      <c r="AT3">
        <v>-6.1922297477722097</v>
      </c>
      <c r="AU3">
        <v>2.7767641544342001</v>
      </c>
      <c r="AW3" s="13" t="s">
        <v>57</v>
      </c>
      <c r="AX3">
        <v>-5.7891845703125</v>
      </c>
      <c r="AY3">
        <v>3.3896310329437198</v>
      </c>
      <c r="BA3" s="13" t="s">
        <v>57</v>
      </c>
      <c r="BB3">
        <v>-14.965534210205</v>
      </c>
      <c r="BC3">
        <v>5.3863525390625</v>
      </c>
      <c r="BE3" s="13" t="s">
        <v>57</v>
      </c>
      <c r="BI3" s="13" t="s">
        <v>57</v>
      </c>
      <c r="BM3" s="13" t="s">
        <v>57</v>
      </c>
      <c r="BN3">
        <v>-26.07421875</v>
      </c>
      <c r="BO3">
        <v>15.228271484375</v>
      </c>
      <c r="BR3" s="13" t="s">
        <v>57</v>
      </c>
      <c r="BS3">
        <v>-7.0614285469055096</v>
      </c>
      <c r="BT3">
        <v>5.1205658912658603</v>
      </c>
      <c r="BV3" s="13" t="s">
        <v>57</v>
      </c>
      <c r="BW3">
        <v>-6.9815654754638601</v>
      </c>
      <c r="BX3">
        <v>0.72278475761413596</v>
      </c>
      <c r="BZ3" s="13" t="s">
        <v>57</v>
      </c>
    </row>
    <row r="4" spans="1:81">
      <c r="A4" s="13">
        <v>24</v>
      </c>
      <c r="B4">
        <v>-63.09814453125</v>
      </c>
      <c r="C4">
        <v>180.56233215332</v>
      </c>
      <c r="E4" s="13">
        <v>24</v>
      </c>
      <c r="F4">
        <v>-17.81005859375</v>
      </c>
      <c r="G4">
        <v>162.64416503906199</v>
      </c>
      <c r="I4" s="13">
        <v>24</v>
      </c>
      <c r="J4">
        <v>-154.79431152343699</v>
      </c>
      <c r="K4">
        <v>452.99713134765602</v>
      </c>
      <c r="O4" s="13">
        <v>24</v>
      </c>
      <c r="P4">
        <v>-121.697998046875</v>
      </c>
      <c r="Q4">
        <v>408.95977783203102</v>
      </c>
      <c r="U4" s="13">
        <v>24</v>
      </c>
      <c r="V4">
        <v>-114.663696289062</v>
      </c>
      <c r="W4">
        <v>289.10803222656199</v>
      </c>
      <c r="Z4" s="13">
        <v>24</v>
      </c>
      <c r="AA4">
        <v>-92.9656982421875</v>
      </c>
      <c r="AB4">
        <v>168.17607116699199</v>
      </c>
      <c r="AE4" s="13">
        <v>24</v>
      </c>
      <c r="AF4">
        <v>-42.882553100585902</v>
      </c>
      <c r="AG4">
        <v>174.80339050292901</v>
      </c>
      <c r="AI4" s="13">
        <v>24</v>
      </c>
      <c r="AJ4">
        <v>-60.382080078125</v>
      </c>
      <c r="AK4">
        <v>190.46162414550699</v>
      </c>
      <c r="AN4" s="13">
        <v>24</v>
      </c>
      <c r="AO4">
        <v>-131.890869140625</v>
      </c>
      <c r="AP4">
        <v>358.01022338867102</v>
      </c>
      <c r="AS4" s="13">
        <v>24</v>
      </c>
      <c r="AT4">
        <v>-68.075492858886705</v>
      </c>
      <c r="AU4">
        <v>120.220809936523</v>
      </c>
      <c r="AW4" s="13">
        <v>24</v>
      </c>
      <c r="AX4">
        <v>-230.419921875</v>
      </c>
      <c r="AY4">
        <v>416.39328002929602</v>
      </c>
      <c r="BA4" s="13">
        <v>24</v>
      </c>
      <c r="BB4">
        <v>-61.323642730712798</v>
      </c>
      <c r="BC4">
        <v>169.04296875</v>
      </c>
      <c r="BE4" s="13">
        <v>24</v>
      </c>
      <c r="BF4">
        <v>-73.412384033203097</v>
      </c>
      <c r="BG4">
        <v>253.67913818359301</v>
      </c>
      <c r="BI4" s="13">
        <v>24</v>
      </c>
      <c r="BJ4">
        <v>-29.2112121582031</v>
      </c>
      <c r="BK4">
        <v>161.64730834960901</v>
      </c>
      <c r="BM4" s="13">
        <v>24</v>
      </c>
      <c r="BN4">
        <v>-42.6605224609375</v>
      </c>
      <c r="BO4">
        <v>100.494384765625</v>
      </c>
      <c r="BR4" s="13">
        <v>24</v>
      </c>
      <c r="BS4">
        <v>-115.576850891113</v>
      </c>
      <c r="BT4">
        <v>278.81356811523398</v>
      </c>
      <c r="BV4" s="13">
        <v>24</v>
      </c>
      <c r="BW4">
        <v>-103.62859344482401</v>
      </c>
      <c r="BX4">
        <v>265.76794433593699</v>
      </c>
      <c r="BZ4" s="13">
        <v>24</v>
      </c>
      <c r="CA4">
        <v>-19.579206466674801</v>
      </c>
      <c r="CB4">
        <v>101.142127990722</v>
      </c>
    </row>
    <row r="5" spans="1:81">
      <c r="A5" s="13">
        <v>28</v>
      </c>
      <c r="B5">
        <v>-77.6824951171875</v>
      </c>
      <c r="C5">
        <v>203.04362487792901</v>
      </c>
      <c r="E5" s="13">
        <v>28</v>
      </c>
      <c r="F5">
        <v>-22.686767578125</v>
      </c>
      <c r="G5">
        <v>172.69316101074199</v>
      </c>
      <c r="I5" s="13">
        <v>28</v>
      </c>
      <c r="J5">
        <v>-174.755859375</v>
      </c>
      <c r="K5">
        <v>476.96551513671801</v>
      </c>
      <c r="O5" s="13">
        <v>28</v>
      </c>
      <c r="P5">
        <v>-110.943603515625</v>
      </c>
      <c r="Q5">
        <v>400.85565185546801</v>
      </c>
      <c r="U5" s="13">
        <v>28</v>
      </c>
      <c r="V5">
        <v>-102.325439453125</v>
      </c>
      <c r="W5">
        <v>285.37811279296801</v>
      </c>
      <c r="Z5" s="13">
        <v>28</v>
      </c>
      <c r="AA5">
        <v>-95.9075927734375</v>
      </c>
      <c r="AB5">
        <v>233.35774230957</v>
      </c>
      <c r="AE5" s="13">
        <v>28</v>
      </c>
      <c r="AF5">
        <v>-47.575298309326101</v>
      </c>
      <c r="AG5">
        <v>216.35888671875</v>
      </c>
      <c r="AI5" s="13">
        <v>28</v>
      </c>
      <c r="AJ5">
        <v>-63.8397216796875</v>
      </c>
      <c r="AK5">
        <v>242.625396728515</v>
      </c>
      <c r="AN5" s="13">
        <v>28</v>
      </c>
      <c r="AO5">
        <v>-130.70983886718699</v>
      </c>
      <c r="AP5">
        <v>375.19232177734301</v>
      </c>
      <c r="AS5" s="13">
        <v>28</v>
      </c>
      <c r="AT5">
        <v>-43.228504180908203</v>
      </c>
      <c r="AU5">
        <v>98.457756042480398</v>
      </c>
      <c r="AW5" s="13">
        <v>28</v>
      </c>
      <c r="AX5">
        <v>-231.097412109375</v>
      </c>
      <c r="AY5">
        <v>462.89715576171801</v>
      </c>
      <c r="BA5" s="13">
        <v>28</v>
      </c>
      <c r="BB5">
        <v>-92.632766723632798</v>
      </c>
      <c r="BC5">
        <v>234.31396484375</v>
      </c>
      <c r="BE5" s="13">
        <v>28</v>
      </c>
      <c r="BF5">
        <v>-84.631507873535099</v>
      </c>
      <c r="BG5">
        <v>280.43881225585898</v>
      </c>
      <c r="BI5" s="13">
        <v>28</v>
      </c>
      <c r="BJ5">
        <v>-32.862613677978501</v>
      </c>
      <c r="BK5">
        <v>170.62455749511699</v>
      </c>
      <c r="BM5" s="13">
        <v>28</v>
      </c>
      <c r="BN5">
        <v>-44.59228515625</v>
      </c>
      <c r="BO5">
        <v>120.364379882812</v>
      </c>
      <c r="BR5" s="13">
        <v>28</v>
      </c>
      <c r="BS5">
        <v>-111.105178833007</v>
      </c>
      <c r="BT5">
        <v>301.64141845703102</v>
      </c>
      <c r="BV5" s="13">
        <v>28</v>
      </c>
      <c r="BW5">
        <v>-127.362701416015</v>
      </c>
      <c r="BX5">
        <v>292.612701416015</v>
      </c>
      <c r="BZ5" s="13">
        <v>28</v>
      </c>
      <c r="CA5">
        <v>-30.5328369140625</v>
      </c>
      <c r="CB5">
        <v>133.72502136230401</v>
      </c>
    </row>
    <row r="6" spans="1:81">
      <c r="A6" s="13">
        <v>32</v>
      </c>
      <c r="B6">
        <v>-86.822509765625</v>
      </c>
      <c r="C6">
        <v>235.21302795410099</v>
      </c>
      <c r="E6" s="13">
        <v>32</v>
      </c>
      <c r="F6">
        <v>-19.3328857421875</v>
      </c>
      <c r="G6">
        <v>202.29763793945301</v>
      </c>
      <c r="I6" s="13">
        <v>32</v>
      </c>
      <c r="J6">
        <v>-222.09777832031199</v>
      </c>
      <c r="K6">
        <v>535.04577636718705</v>
      </c>
      <c r="O6" s="13">
        <v>32</v>
      </c>
      <c r="P6">
        <v>-124.932861328125</v>
      </c>
      <c r="Q6">
        <v>462.31707763671801</v>
      </c>
      <c r="U6" s="13">
        <v>32</v>
      </c>
      <c r="V6">
        <v>-122.134399414062</v>
      </c>
      <c r="W6">
        <v>340.39694213867102</v>
      </c>
      <c r="Z6" s="13">
        <v>32</v>
      </c>
      <c r="AA6">
        <v>-118.084716796875</v>
      </c>
      <c r="AB6">
        <v>271.698486328125</v>
      </c>
      <c r="AE6" s="13">
        <v>32</v>
      </c>
      <c r="AF6">
        <v>-66.407859802245994</v>
      </c>
      <c r="AG6">
        <v>258.71383666992102</v>
      </c>
      <c r="AI6" s="13">
        <v>32</v>
      </c>
      <c r="AJ6">
        <v>-77.94189453125</v>
      </c>
      <c r="AK6">
        <v>270.00958251953102</v>
      </c>
      <c r="AN6" s="13">
        <v>32</v>
      </c>
      <c r="AO6">
        <v>-166.26281738281199</v>
      </c>
      <c r="AP6">
        <v>442.0009765625</v>
      </c>
      <c r="AS6" s="13">
        <v>32</v>
      </c>
      <c r="AT6">
        <v>-33.225124359130803</v>
      </c>
      <c r="AU6">
        <v>111.34388732910099</v>
      </c>
      <c r="AW6" s="13">
        <v>32</v>
      </c>
      <c r="AX6">
        <v>-267.88635253906199</v>
      </c>
      <c r="AY6">
        <v>522.63531494140602</v>
      </c>
      <c r="BA6" s="13">
        <v>32</v>
      </c>
      <c r="BB6">
        <v>-110.23998260498</v>
      </c>
      <c r="BC6">
        <v>307.8369140625</v>
      </c>
      <c r="BE6" s="13">
        <v>32</v>
      </c>
      <c r="BF6">
        <v>-90.216613769531193</v>
      </c>
      <c r="BG6">
        <v>318.85900878906199</v>
      </c>
      <c r="BI6" s="13">
        <v>32</v>
      </c>
      <c r="BJ6">
        <v>-36.580940246582003</v>
      </c>
      <c r="BK6">
        <v>188.12521362304599</v>
      </c>
      <c r="BM6" s="13">
        <v>32</v>
      </c>
      <c r="BN6">
        <v>-55.55419921875</v>
      </c>
      <c r="BO6">
        <v>167.28515625</v>
      </c>
      <c r="BR6" s="13">
        <v>32</v>
      </c>
      <c r="BS6">
        <v>-114.34767150878901</v>
      </c>
      <c r="BT6">
        <v>308.074951171875</v>
      </c>
      <c r="BV6" s="13">
        <v>32</v>
      </c>
      <c r="BW6">
        <v>-126.79785919189401</v>
      </c>
      <c r="BX6">
        <v>348.46255493164</v>
      </c>
      <c r="BZ6" s="13">
        <v>32</v>
      </c>
      <c r="CA6">
        <v>-75.289047241210895</v>
      </c>
      <c r="CB6">
        <v>189.89669799804599</v>
      </c>
    </row>
    <row r="7" spans="1:81">
      <c r="A7" s="13">
        <v>38</v>
      </c>
      <c r="B7">
        <v>-122.274780273437</v>
      </c>
      <c r="C7">
        <v>290.41351318359301</v>
      </c>
      <c r="E7" s="13">
        <v>38</v>
      </c>
      <c r="F7">
        <v>-27.2613525390625</v>
      </c>
      <c r="G7">
        <v>241.30926513671801</v>
      </c>
      <c r="I7" s="13">
        <v>38</v>
      </c>
      <c r="J7">
        <v>-332.501220703125</v>
      </c>
      <c r="K7">
        <v>646.11041259765602</v>
      </c>
      <c r="O7" s="13">
        <v>38</v>
      </c>
      <c r="P7">
        <v>-159.87243652343699</v>
      </c>
      <c r="Q7">
        <v>658.1455078125</v>
      </c>
      <c r="U7" s="13">
        <v>38</v>
      </c>
      <c r="V7">
        <v>-147.59826660156199</v>
      </c>
      <c r="W7">
        <v>490.141357421875</v>
      </c>
      <c r="Z7" s="13">
        <v>38</v>
      </c>
      <c r="AA7">
        <v>-161.566162109375</v>
      </c>
      <c r="AB7">
        <v>403.471435546875</v>
      </c>
      <c r="AE7" s="13">
        <v>38</v>
      </c>
      <c r="AF7">
        <v>-107.229133605957</v>
      </c>
      <c r="AG7">
        <v>351.89132690429602</v>
      </c>
      <c r="AI7" s="13">
        <v>38</v>
      </c>
      <c r="AJ7">
        <v>-88.385009765625</v>
      </c>
      <c r="AK7">
        <v>291.99288940429602</v>
      </c>
      <c r="AN7" s="13">
        <v>38</v>
      </c>
      <c r="AO7">
        <v>-218.2861328125</v>
      </c>
      <c r="AP7">
        <v>519.53338623046795</v>
      </c>
      <c r="AS7" s="13">
        <v>38</v>
      </c>
      <c r="AT7">
        <v>-37.675014495849602</v>
      </c>
      <c r="AU7">
        <v>128.021240234375</v>
      </c>
      <c r="AW7" s="13">
        <v>38</v>
      </c>
      <c r="AX7">
        <v>-366.87316894531199</v>
      </c>
      <c r="AY7">
        <v>613.73303222656205</v>
      </c>
      <c r="BA7" s="13">
        <v>38</v>
      </c>
      <c r="BB7">
        <v>-94.406600952148395</v>
      </c>
      <c r="BC7">
        <v>309.906005859375</v>
      </c>
      <c r="BE7" s="13">
        <v>38</v>
      </c>
      <c r="BF7">
        <v>-96.525535583495994</v>
      </c>
      <c r="BG7">
        <v>356.41336059570301</v>
      </c>
      <c r="BI7" s="13">
        <v>38</v>
      </c>
      <c r="BJ7">
        <v>-41.814437866210902</v>
      </c>
      <c r="BK7">
        <v>240.78564453125</v>
      </c>
      <c r="BM7" s="13">
        <v>38</v>
      </c>
      <c r="BN7">
        <v>-80.889892578125</v>
      </c>
      <c r="BO7">
        <v>210.64147949218699</v>
      </c>
      <c r="BR7" s="13">
        <v>38</v>
      </c>
      <c r="BS7">
        <v>-128.64854431152301</v>
      </c>
      <c r="BT7">
        <v>369.56787109375</v>
      </c>
      <c r="BV7" s="13">
        <v>38</v>
      </c>
      <c r="BW7">
        <v>-158.81187438964801</v>
      </c>
      <c r="BX7">
        <v>406.66546630859301</v>
      </c>
      <c r="BZ7" s="13">
        <v>38</v>
      </c>
      <c r="CA7">
        <v>-90.924942016601506</v>
      </c>
      <c r="CB7">
        <v>277.67556762695301</v>
      </c>
    </row>
    <row r="10" spans="1:81">
      <c r="C10" s="10" t="s">
        <v>58</v>
      </c>
      <c r="D10">
        <v>1</v>
      </c>
      <c r="G10" s="10" t="s">
        <v>58</v>
      </c>
      <c r="H10">
        <v>2</v>
      </c>
      <c r="K10" s="10" t="s">
        <v>58</v>
      </c>
      <c r="L10">
        <v>3</v>
      </c>
      <c r="Q10" s="10" t="s">
        <v>58</v>
      </c>
      <c r="R10">
        <v>4</v>
      </c>
      <c r="V10" s="10" t="s">
        <v>58</v>
      </c>
      <c r="W10">
        <v>5</v>
      </c>
      <c r="AA10" s="10" t="s">
        <v>58</v>
      </c>
      <c r="AB10">
        <v>6</v>
      </c>
      <c r="AG10" s="10" t="s">
        <v>58</v>
      </c>
      <c r="AH10">
        <v>7</v>
      </c>
      <c r="AK10" s="10" t="s">
        <v>58</v>
      </c>
      <c r="AL10">
        <v>8</v>
      </c>
      <c r="AP10" s="10" t="s">
        <v>58</v>
      </c>
      <c r="AQ10">
        <v>9</v>
      </c>
      <c r="AU10" s="10" t="s">
        <v>58</v>
      </c>
      <c r="AV10">
        <v>10</v>
      </c>
      <c r="AY10" s="10" t="s">
        <v>58</v>
      </c>
      <c r="BC10" s="10" t="s">
        <v>58</v>
      </c>
      <c r="BD10">
        <v>12</v>
      </c>
      <c r="BG10" s="10" t="s">
        <v>58</v>
      </c>
      <c r="BH10">
        <v>13</v>
      </c>
      <c r="BK10" s="10" t="s">
        <v>58</v>
      </c>
      <c r="BL10">
        <v>14</v>
      </c>
      <c r="BO10" s="10" t="s">
        <v>58</v>
      </c>
      <c r="BP10">
        <v>15</v>
      </c>
      <c r="BT10" s="10" t="s">
        <v>58</v>
      </c>
      <c r="BU10">
        <v>16</v>
      </c>
      <c r="BX10" s="10" t="s">
        <v>58</v>
      </c>
      <c r="BY10">
        <v>17</v>
      </c>
      <c r="CB10" s="10" t="s">
        <v>58</v>
      </c>
      <c r="CC10">
        <v>18</v>
      </c>
    </row>
    <row r="11" spans="1:81">
      <c r="AZ11">
        <v>11</v>
      </c>
    </row>
    <row r="12" spans="1:81">
      <c r="B12" s="13" t="s">
        <v>57</v>
      </c>
      <c r="C12">
        <f t="shared" ref="C12:D16" si="0">B3/2.37</f>
        <v>-5.3772745253164604</v>
      </c>
      <c r="D12">
        <f t="shared" si="0"/>
        <v>3.26922955895275</v>
      </c>
      <c r="F12" s="13" t="s">
        <v>57</v>
      </c>
      <c r="G12">
        <f t="shared" ref="G12:H16" si="1">F3/2.39</f>
        <v>-2.3060563219142298</v>
      </c>
      <c r="H12">
        <f t="shared" si="1"/>
        <v>8.3098937776797097E-2</v>
      </c>
      <c r="J12" s="13" t="s">
        <v>57</v>
      </c>
      <c r="K12">
        <f t="shared" ref="K12:L16" si="2">J3/2.49</f>
        <v>-2.9794470852158601</v>
      </c>
      <c r="L12">
        <f t="shared" si="2"/>
        <v>0.82582469924865498</v>
      </c>
      <c r="P12" s="13" t="s">
        <v>57</v>
      </c>
      <c r="Q12">
        <f t="shared" ref="Q12:R16" si="3">P3/2.41</f>
        <v>-14.0241567524637</v>
      </c>
      <c r="R12">
        <f t="shared" si="3"/>
        <v>11.768452656219599</v>
      </c>
      <c r="U12" s="13" t="s">
        <v>57</v>
      </c>
      <c r="V12">
        <f t="shared" ref="V12:W16" si="4">V3/2.39</f>
        <v>-29.009575624346201</v>
      </c>
      <c r="W12">
        <f t="shared" si="4"/>
        <v>24.3642032894629</v>
      </c>
      <c r="Z12" s="13" t="s">
        <v>57</v>
      </c>
      <c r="AA12">
        <f t="shared" ref="AA12:AB16" si="5">AA3/2.39</f>
        <v>-32.3103262290795</v>
      </c>
      <c r="AB12">
        <f t="shared" si="5"/>
        <v>25.682639277629701</v>
      </c>
      <c r="AF12" s="13" t="s">
        <v>57</v>
      </c>
      <c r="AG12">
        <f t="shared" ref="AG12:AH16" si="6">AF3/2.38</f>
        <v>-1.7400372929933701</v>
      </c>
      <c r="AH12">
        <f t="shared" si="6"/>
        <v>-6.86275295349731E-2</v>
      </c>
      <c r="AJ12" s="13" t="s">
        <v>57</v>
      </c>
      <c r="AK12">
        <f t="shared" ref="AK12:AL16" si="7">AJ3/2.32</f>
        <v>-5.6431211274245703</v>
      </c>
      <c r="AL12">
        <f t="shared" si="7"/>
        <v>4.6590085687308198</v>
      </c>
      <c r="AO12" s="13" t="s">
        <v>57</v>
      </c>
      <c r="AP12">
        <f t="shared" ref="AP12:AQ16" si="8">AO3/2.42</f>
        <v>-4.9937855113636402</v>
      </c>
      <c r="AQ12">
        <f t="shared" si="8"/>
        <v>3.70545466084126</v>
      </c>
      <c r="AT12" s="13" t="s">
        <v>57</v>
      </c>
      <c r="AU12">
        <f t="shared" ref="AU12:AV16" si="9">AT3/2.49</f>
        <v>-2.4868392561334201</v>
      </c>
      <c r="AV12">
        <f t="shared" si="9"/>
        <v>1.11516632708201</v>
      </c>
      <c r="AX12" s="13" t="s">
        <v>57</v>
      </c>
      <c r="AY12">
        <f t="shared" ref="AY12:AZ16" si="10">AX3/2.49</f>
        <v>-2.3249737230170702</v>
      </c>
      <c r="AZ12">
        <f t="shared" si="10"/>
        <v>1.36129760359186</v>
      </c>
      <c r="BB12" s="13" t="s">
        <v>57</v>
      </c>
      <c r="BC12">
        <f t="shared" ref="BC12:BD16" si="11">BB3/2.42</f>
        <v>-6.1841050455392601</v>
      </c>
      <c r="BD12">
        <f t="shared" si="11"/>
        <v>2.2257655120092998</v>
      </c>
      <c r="BF12" s="13" t="s">
        <v>57</v>
      </c>
      <c r="BJ12" s="13" t="s">
        <v>57</v>
      </c>
      <c r="BN12" s="13" t="s">
        <v>57</v>
      </c>
      <c r="BO12">
        <f t="shared" ref="BO12:BP16" si="12">BN3/2.41</f>
        <v>-10.819177904564301</v>
      </c>
      <c r="BP12">
        <f t="shared" si="12"/>
        <v>6.3187848482883799</v>
      </c>
      <c r="BS12" s="13" t="s">
        <v>57</v>
      </c>
      <c r="BT12">
        <f t="shared" ref="BT12:BU16" si="13">BS3/2.39</f>
        <v>-2.9545726137680002</v>
      </c>
      <c r="BU12">
        <f t="shared" si="13"/>
        <v>2.14249618881417</v>
      </c>
      <c r="BW12" s="13" t="s">
        <v>57</v>
      </c>
      <c r="BX12">
        <f t="shared" ref="BX12:CC12" si="14">BW3/2.32</f>
        <v>-3.0092954635620099</v>
      </c>
      <c r="BY12">
        <f t="shared" si="14"/>
        <v>0.31154515414402401</v>
      </c>
      <c r="CA12" s="13" t="s">
        <v>57</v>
      </c>
      <c r="CB12">
        <f t="shared" si="14"/>
        <v>0</v>
      </c>
      <c r="CC12">
        <f t="shared" si="14"/>
        <v>0</v>
      </c>
    </row>
    <row r="13" spans="1:81">
      <c r="B13" s="13">
        <v>24</v>
      </c>
      <c r="C13">
        <f t="shared" si="0"/>
        <v>-26.6236896756329</v>
      </c>
      <c r="D13">
        <f t="shared" si="0"/>
        <v>76.186638039375495</v>
      </c>
      <c r="F13" s="13">
        <v>24</v>
      </c>
      <c r="G13">
        <f t="shared" si="1"/>
        <v>-7.4519073614016698</v>
      </c>
      <c r="H13">
        <f t="shared" si="1"/>
        <v>68.051951899189106</v>
      </c>
      <c r="J13" s="13">
        <v>24</v>
      </c>
      <c r="K13">
        <f t="shared" si="2"/>
        <v>-62.166390170055003</v>
      </c>
      <c r="L13">
        <f t="shared" si="2"/>
        <v>181.92655877415899</v>
      </c>
      <c r="P13" s="13">
        <v>24</v>
      </c>
      <c r="Q13">
        <f t="shared" si="3"/>
        <v>-50.497094625259301</v>
      </c>
      <c r="R13">
        <f t="shared" si="3"/>
        <v>169.692853872212</v>
      </c>
      <c r="U13" s="13">
        <v>24</v>
      </c>
      <c r="V13">
        <f t="shared" si="4"/>
        <v>-47.976441961950599</v>
      </c>
      <c r="W13">
        <f t="shared" si="4"/>
        <v>120.965703860486</v>
      </c>
      <c r="Z13" s="13">
        <v>24</v>
      </c>
      <c r="AA13">
        <f t="shared" si="5"/>
        <v>-38.897781691291797</v>
      </c>
      <c r="AB13">
        <f t="shared" si="5"/>
        <v>70.366556973636804</v>
      </c>
      <c r="AF13" s="13">
        <v>24</v>
      </c>
      <c r="AG13">
        <f t="shared" si="6"/>
        <v>-18.0178794540277</v>
      </c>
      <c r="AH13">
        <f t="shared" si="6"/>
        <v>73.446802732323107</v>
      </c>
      <c r="AJ13" s="13">
        <v>24</v>
      </c>
      <c r="AK13">
        <f t="shared" si="7"/>
        <v>-26.026758654364201</v>
      </c>
      <c r="AL13">
        <f t="shared" si="7"/>
        <v>82.095527648925398</v>
      </c>
      <c r="AO13" s="13">
        <v>24</v>
      </c>
      <c r="AP13">
        <f t="shared" si="8"/>
        <v>-54.5003591490186</v>
      </c>
      <c r="AQ13">
        <f t="shared" si="8"/>
        <v>147.938108838294</v>
      </c>
      <c r="AT13" s="13">
        <v>24</v>
      </c>
      <c r="AU13">
        <f t="shared" si="9"/>
        <v>-27.3395553650147</v>
      </c>
      <c r="AV13">
        <f t="shared" si="9"/>
        <v>48.281449773703997</v>
      </c>
      <c r="AX13" s="13">
        <v>24</v>
      </c>
      <c r="AY13">
        <f t="shared" si="10"/>
        <v>-92.538121234939794</v>
      </c>
      <c r="AZ13">
        <f t="shared" si="10"/>
        <v>167.22621687923501</v>
      </c>
      <c r="BB13" s="13">
        <v>24</v>
      </c>
      <c r="BC13">
        <f t="shared" si="11"/>
        <v>-25.340348235831701</v>
      </c>
      <c r="BD13">
        <f t="shared" si="11"/>
        <v>69.852466425619795</v>
      </c>
      <c r="BF13" s="13">
        <v>24</v>
      </c>
      <c r="BG13">
        <f t="shared" ref="BG13:BH16" si="15">BF4/2.43</f>
        <v>-30.2108576268325</v>
      </c>
      <c r="BH13">
        <f t="shared" si="15"/>
        <v>104.394707071437</v>
      </c>
      <c r="BJ13" s="13">
        <v>24</v>
      </c>
      <c r="BK13">
        <f t="shared" ref="BK13:BL16" si="16">BJ4/2.41</f>
        <v>-12.1208349204162</v>
      </c>
      <c r="BL13">
        <f t="shared" si="16"/>
        <v>67.073571929298296</v>
      </c>
      <c r="BN13" s="13">
        <v>24</v>
      </c>
      <c r="BO13">
        <f t="shared" si="12"/>
        <v>-17.701461602048798</v>
      </c>
      <c r="BP13">
        <f t="shared" si="12"/>
        <v>41.698914840508301</v>
      </c>
      <c r="BS13" s="13">
        <v>24</v>
      </c>
      <c r="BT13">
        <f t="shared" si="13"/>
        <v>-48.358515017202102</v>
      </c>
      <c r="BU13">
        <f t="shared" si="13"/>
        <v>116.658396700935</v>
      </c>
      <c r="BW13" s="13">
        <v>24</v>
      </c>
      <c r="BX13">
        <f t="shared" ref="BX13:BY16" si="17">BW4/2.32</f>
        <v>-44.6674971744931</v>
      </c>
      <c r="BY13">
        <f t="shared" si="17"/>
        <v>114.555148420663</v>
      </c>
      <c r="CA13" s="13">
        <v>24</v>
      </c>
      <c r="CB13">
        <f t="shared" ref="CB13:CC16" si="18">CA4/2.46</f>
        <v>-7.9590270189735</v>
      </c>
      <c r="CC13">
        <f t="shared" si="18"/>
        <v>41.114686175090199</v>
      </c>
    </row>
    <row r="14" spans="1:81">
      <c r="B14" s="13">
        <v>28</v>
      </c>
      <c r="C14">
        <f t="shared" si="0"/>
        <v>-32.777424100079102</v>
      </c>
      <c r="D14">
        <f t="shared" si="0"/>
        <v>85.672415560307599</v>
      </c>
      <c r="F14" s="13">
        <v>28</v>
      </c>
      <c r="G14">
        <f t="shared" si="1"/>
        <v>-9.4923713716004201</v>
      </c>
      <c r="H14">
        <f t="shared" si="1"/>
        <v>72.256552724159803</v>
      </c>
      <c r="J14" s="13">
        <v>28</v>
      </c>
      <c r="K14">
        <f t="shared" si="2"/>
        <v>-70.183076054216897</v>
      </c>
      <c r="L14">
        <f t="shared" si="2"/>
        <v>191.55241571755701</v>
      </c>
      <c r="P14" s="13">
        <v>28</v>
      </c>
      <c r="Q14">
        <f t="shared" si="3"/>
        <v>-46.034690255446101</v>
      </c>
      <c r="R14">
        <f t="shared" si="3"/>
        <v>166.33014599811901</v>
      </c>
      <c r="U14" s="13">
        <v>28</v>
      </c>
      <c r="V14">
        <f t="shared" si="4"/>
        <v>-42.813991402981202</v>
      </c>
      <c r="W14">
        <f t="shared" si="4"/>
        <v>119.40506811421299</v>
      </c>
      <c r="Z14" s="13">
        <v>28</v>
      </c>
      <c r="AA14">
        <f t="shared" si="5"/>
        <v>-40.128699905204002</v>
      </c>
      <c r="AB14">
        <f t="shared" si="5"/>
        <v>97.639222723669405</v>
      </c>
      <c r="AF14" s="13">
        <v>28</v>
      </c>
      <c r="AG14">
        <f t="shared" si="6"/>
        <v>-19.9896211383723</v>
      </c>
      <c r="AH14">
        <f t="shared" si="6"/>
        <v>90.907095259979002</v>
      </c>
      <c r="AJ14" s="13">
        <v>28</v>
      </c>
      <c r="AK14">
        <f t="shared" si="7"/>
        <v>-27.517121413658401</v>
      </c>
      <c r="AL14">
        <f t="shared" si="7"/>
        <v>104.57991238298099</v>
      </c>
      <c r="AO14" s="13">
        <v>28</v>
      </c>
      <c r="AP14">
        <f t="shared" si="8"/>
        <v>-54.012330110407802</v>
      </c>
      <c r="AQ14">
        <f t="shared" si="8"/>
        <v>155.03814949477001</v>
      </c>
      <c r="AT14" s="13">
        <v>28</v>
      </c>
      <c r="AU14">
        <f t="shared" si="9"/>
        <v>-17.360845052573598</v>
      </c>
      <c r="AV14">
        <f t="shared" si="9"/>
        <v>39.541267486939901</v>
      </c>
      <c r="AX14" s="13">
        <v>28</v>
      </c>
      <c r="AY14">
        <f t="shared" si="10"/>
        <v>-92.810205666415698</v>
      </c>
      <c r="AZ14">
        <f t="shared" si="10"/>
        <v>185.90247219346099</v>
      </c>
      <c r="BB14" s="13">
        <v>28</v>
      </c>
      <c r="BC14">
        <f t="shared" si="11"/>
        <v>-38.278002778360701</v>
      </c>
      <c r="BD14">
        <f t="shared" si="11"/>
        <v>96.823952414772705</v>
      </c>
      <c r="BF14" s="13">
        <v>28</v>
      </c>
      <c r="BG14">
        <f t="shared" si="15"/>
        <v>-34.827781017915697</v>
      </c>
      <c r="BH14">
        <f t="shared" si="15"/>
        <v>115.40691862381</v>
      </c>
      <c r="BJ14" s="13">
        <v>28</v>
      </c>
      <c r="BK14">
        <f t="shared" si="16"/>
        <v>-13.6359392854683</v>
      </c>
      <c r="BL14">
        <f t="shared" si="16"/>
        <v>70.798571574737295</v>
      </c>
      <c r="BN14" s="13">
        <v>28</v>
      </c>
      <c r="BO14">
        <f t="shared" si="12"/>
        <v>-18.5030228864108</v>
      </c>
      <c r="BP14">
        <f t="shared" si="12"/>
        <v>49.943726092453097</v>
      </c>
      <c r="BS14" s="13">
        <v>28</v>
      </c>
      <c r="BT14">
        <f t="shared" si="13"/>
        <v>-46.487522524270702</v>
      </c>
      <c r="BU14">
        <f t="shared" si="13"/>
        <v>126.20979851758599</v>
      </c>
      <c r="BW14" s="13">
        <v>28</v>
      </c>
      <c r="BX14">
        <f t="shared" si="17"/>
        <v>-54.897716127592702</v>
      </c>
      <c r="BY14">
        <f t="shared" si="17"/>
        <v>126.12616440345499</v>
      </c>
      <c r="CA14" s="13">
        <v>28</v>
      </c>
      <c r="CB14">
        <f t="shared" si="18"/>
        <v>-12.411722322789601</v>
      </c>
      <c r="CC14">
        <f t="shared" si="18"/>
        <v>54.359764781424403</v>
      </c>
    </row>
    <row r="15" spans="1:81">
      <c r="B15" s="13">
        <v>32</v>
      </c>
      <c r="C15">
        <f t="shared" si="0"/>
        <v>-36.633970365242597</v>
      </c>
      <c r="D15">
        <f t="shared" si="0"/>
        <v>99.246003356160799</v>
      </c>
      <c r="F15" s="13">
        <v>32</v>
      </c>
      <c r="G15">
        <f t="shared" si="1"/>
        <v>-8.0890735322960197</v>
      </c>
      <c r="H15">
        <f t="shared" si="1"/>
        <v>84.643363154582801</v>
      </c>
      <c r="J15" s="13">
        <v>32</v>
      </c>
      <c r="K15">
        <f t="shared" si="2"/>
        <v>-89.1958949077558</v>
      </c>
      <c r="L15">
        <f t="shared" si="2"/>
        <v>214.877821834212</v>
      </c>
      <c r="P15" s="13">
        <v>32</v>
      </c>
      <c r="Q15">
        <f t="shared" si="3"/>
        <v>-51.839361546939799</v>
      </c>
      <c r="R15">
        <f t="shared" si="3"/>
        <v>191.83281229739299</v>
      </c>
      <c r="U15" s="13">
        <v>32</v>
      </c>
      <c r="V15">
        <f t="shared" si="4"/>
        <v>-51.102259169063601</v>
      </c>
      <c r="W15">
        <f t="shared" si="4"/>
        <v>142.425498802791</v>
      </c>
      <c r="Z15" s="13">
        <v>32</v>
      </c>
      <c r="AA15">
        <f t="shared" si="5"/>
        <v>-49.4078312957636</v>
      </c>
      <c r="AB15">
        <f t="shared" si="5"/>
        <v>113.681375032688</v>
      </c>
      <c r="AF15" s="13">
        <v>32</v>
      </c>
      <c r="AG15">
        <f t="shared" si="6"/>
        <v>-27.902462101784</v>
      </c>
      <c r="AH15">
        <f t="shared" si="6"/>
        <v>108.70329271845399</v>
      </c>
      <c r="AJ15" s="13">
        <v>32</v>
      </c>
      <c r="AK15">
        <f t="shared" si="7"/>
        <v>-33.595644194504303</v>
      </c>
      <c r="AL15">
        <f t="shared" si="7"/>
        <v>116.383440741177</v>
      </c>
      <c r="AO15" s="13">
        <v>32</v>
      </c>
      <c r="AP15">
        <f t="shared" si="8"/>
        <v>-68.703643546616505</v>
      </c>
      <c r="AQ15">
        <f t="shared" si="8"/>
        <v>182.64503163739701</v>
      </c>
      <c r="AT15" s="13">
        <v>32</v>
      </c>
      <c r="AU15">
        <f t="shared" si="9"/>
        <v>-13.343423437401899</v>
      </c>
      <c r="AV15">
        <f t="shared" si="9"/>
        <v>44.716420614096798</v>
      </c>
      <c r="AX15" s="13">
        <v>32</v>
      </c>
      <c r="AY15">
        <f t="shared" si="10"/>
        <v>-107.584880537776</v>
      </c>
      <c r="AZ15">
        <f t="shared" si="10"/>
        <v>209.89370077968101</v>
      </c>
      <c r="BB15" s="13">
        <v>32</v>
      </c>
      <c r="BC15">
        <f t="shared" si="11"/>
        <v>-45.553711820239698</v>
      </c>
      <c r="BD15">
        <f t="shared" si="11"/>
        <v>127.205336389463</v>
      </c>
      <c r="BF15" s="13">
        <v>32</v>
      </c>
      <c r="BG15">
        <f t="shared" si="15"/>
        <v>-37.126178505979901</v>
      </c>
      <c r="BH15">
        <f t="shared" si="15"/>
        <v>131.21769909014901</v>
      </c>
      <c r="BJ15" s="13">
        <v>32</v>
      </c>
      <c r="BK15">
        <f t="shared" si="16"/>
        <v>-15.178813380324501</v>
      </c>
      <c r="BL15">
        <f t="shared" si="16"/>
        <v>78.060254615371804</v>
      </c>
      <c r="BN15" s="13">
        <v>32</v>
      </c>
      <c r="BO15">
        <f t="shared" si="12"/>
        <v>-23.051534945539402</v>
      </c>
      <c r="BP15">
        <f t="shared" si="12"/>
        <v>69.412927904564299</v>
      </c>
      <c r="BS15" s="13">
        <v>32</v>
      </c>
      <c r="BT15">
        <f t="shared" si="13"/>
        <v>-47.844214020413801</v>
      </c>
      <c r="BU15">
        <f t="shared" si="13"/>
        <v>128.90165320999</v>
      </c>
      <c r="BW15" s="13">
        <v>32</v>
      </c>
      <c r="BX15">
        <f t="shared" si="17"/>
        <v>-54.654249651678498</v>
      </c>
      <c r="BY15">
        <f t="shared" si="17"/>
        <v>150.199377125707</v>
      </c>
      <c r="CA15" s="13">
        <v>32</v>
      </c>
      <c r="CB15">
        <f t="shared" si="18"/>
        <v>-30.605303756589802</v>
      </c>
      <c r="CC15">
        <f t="shared" si="18"/>
        <v>77.1937796740024</v>
      </c>
    </row>
    <row r="16" spans="1:81">
      <c r="B16" s="13">
        <v>38</v>
      </c>
      <c r="C16">
        <f t="shared" si="0"/>
        <v>-51.592734292589398</v>
      </c>
      <c r="D16">
        <f t="shared" si="0"/>
        <v>122.537347334849</v>
      </c>
      <c r="F16" s="13">
        <v>38</v>
      </c>
      <c r="G16">
        <f t="shared" si="1"/>
        <v>-11.4064236565115</v>
      </c>
      <c r="H16">
        <f t="shared" si="1"/>
        <v>100.966219722476</v>
      </c>
      <c r="J16" s="13">
        <v>38</v>
      </c>
      <c r="K16">
        <f t="shared" si="2"/>
        <v>-133.53462678840401</v>
      </c>
      <c r="L16">
        <f t="shared" si="2"/>
        <v>259.48209341271303</v>
      </c>
      <c r="P16" s="13">
        <v>38</v>
      </c>
      <c r="Q16">
        <f t="shared" si="3"/>
        <v>-66.337110590637707</v>
      </c>
      <c r="R16">
        <f t="shared" si="3"/>
        <v>273.089422328838</v>
      </c>
      <c r="U16" s="13">
        <v>38</v>
      </c>
      <c r="V16">
        <f t="shared" si="4"/>
        <v>-61.756596904419197</v>
      </c>
      <c r="W16">
        <f t="shared" si="4"/>
        <v>205.08006586689299</v>
      </c>
      <c r="Z16" s="13">
        <v>38</v>
      </c>
      <c r="AA16">
        <f t="shared" si="5"/>
        <v>-67.600904648274096</v>
      </c>
      <c r="AB16">
        <f t="shared" si="5"/>
        <v>168.816500228818</v>
      </c>
      <c r="AF16" s="13">
        <v>38</v>
      </c>
      <c r="AG16">
        <f t="shared" si="6"/>
        <v>-45.054257817629001</v>
      </c>
      <c r="AH16">
        <f t="shared" si="6"/>
        <v>147.85349869928399</v>
      </c>
      <c r="AJ16" s="13">
        <v>38</v>
      </c>
      <c r="AK16">
        <f t="shared" si="7"/>
        <v>-38.096986967941803</v>
      </c>
      <c r="AL16">
        <f t="shared" si="7"/>
        <v>125.859004053576</v>
      </c>
      <c r="AO16" s="13">
        <v>38</v>
      </c>
      <c r="AP16">
        <f t="shared" si="8"/>
        <v>-90.200881327479294</v>
      </c>
      <c r="AQ16">
        <f t="shared" si="8"/>
        <v>214.683217450607</v>
      </c>
      <c r="AT16" s="13">
        <v>38</v>
      </c>
      <c r="AU16">
        <f t="shared" si="9"/>
        <v>-15.130527909979801</v>
      </c>
      <c r="AV16">
        <f t="shared" si="9"/>
        <v>51.414152704568302</v>
      </c>
      <c r="AX16" s="13">
        <v>38</v>
      </c>
      <c r="AY16">
        <f t="shared" si="10"/>
        <v>-147.33862206639</v>
      </c>
      <c r="AZ16">
        <f t="shared" si="10"/>
        <v>246.47912940825799</v>
      </c>
      <c r="BB16" s="13">
        <v>38</v>
      </c>
      <c r="BC16">
        <f t="shared" si="11"/>
        <v>-39.010992128986899</v>
      </c>
      <c r="BD16">
        <f t="shared" si="11"/>
        <v>128.060332999742</v>
      </c>
      <c r="BF16" s="13">
        <v>38</v>
      </c>
      <c r="BG16">
        <f t="shared" si="15"/>
        <v>-39.722442626953097</v>
      </c>
      <c r="BH16">
        <f t="shared" si="15"/>
        <v>146.672164854199</v>
      </c>
      <c r="BJ16" s="13">
        <v>38</v>
      </c>
      <c r="BK16">
        <f t="shared" si="16"/>
        <v>-17.3503891561041</v>
      </c>
      <c r="BL16">
        <f t="shared" si="16"/>
        <v>99.911055822095406</v>
      </c>
      <c r="BN16" s="13">
        <v>38</v>
      </c>
      <c r="BO16">
        <f t="shared" si="12"/>
        <v>-33.564270779304998</v>
      </c>
      <c r="BP16">
        <f t="shared" si="12"/>
        <v>87.403103523729001</v>
      </c>
      <c r="BS16" s="13">
        <v>38</v>
      </c>
      <c r="BT16">
        <f t="shared" si="13"/>
        <v>-53.827842808168597</v>
      </c>
      <c r="BU16">
        <f t="shared" si="13"/>
        <v>154.630908407427</v>
      </c>
      <c r="BW16" s="13">
        <v>38</v>
      </c>
      <c r="BX16">
        <f t="shared" si="17"/>
        <v>-68.453394133469004</v>
      </c>
      <c r="BY16">
        <f t="shared" si="17"/>
        <v>175.28683892611801</v>
      </c>
      <c r="CA16" s="13">
        <v>38</v>
      </c>
      <c r="CB16">
        <f t="shared" si="18"/>
        <v>-36.961358543333901</v>
      </c>
      <c r="CC16">
        <f t="shared" si="18"/>
        <v>112.87624700282601</v>
      </c>
    </row>
    <row r="23" spans="3:83" ht="18.3">
      <c r="C23" s="11" t="s">
        <v>59</v>
      </c>
    </row>
    <row r="26" spans="3:83">
      <c r="C26" s="13">
        <v>24</v>
      </c>
      <c r="D26">
        <v>-63.09814453125</v>
      </c>
      <c r="E26">
        <v>180.56233215332</v>
      </c>
      <c r="G26" s="13">
        <v>24</v>
      </c>
      <c r="H26">
        <v>-17.81005859375</v>
      </c>
      <c r="I26">
        <v>162.64416503906199</v>
      </c>
      <c r="K26" s="13">
        <v>24</v>
      </c>
      <c r="L26">
        <v>-154.79431152343699</v>
      </c>
      <c r="M26">
        <v>452.99713134765602</v>
      </c>
      <c r="R26" s="13">
        <v>24</v>
      </c>
      <c r="S26">
        <v>-121.697998046875</v>
      </c>
      <c r="T26">
        <v>408.95977783203102</v>
      </c>
      <c r="X26" s="13">
        <v>24</v>
      </c>
      <c r="Y26">
        <v>-114.663696289062</v>
      </c>
      <c r="Z26">
        <v>289.10803222656199</v>
      </c>
      <c r="AC26" s="13">
        <v>24</v>
      </c>
      <c r="AD26">
        <v>-92.9656982421875</v>
      </c>
      <c r="AE26">
        <v>168.17607116699199</v>
      </c>
      <c r="AI26" s="13">
        <v>24</v>
      </c>
      <c r="AJ26">
        <v>-42.882553100585902</v>
      </c>
      <c r="AK26">
        <v>174.80339050292901</v>
      </c>
      <c r="AM26" s="13">
        <v>24</v>
      </c>
      <c r="AN26">
        <v>-60.382080078125</v>
      </c>
      <c r="AO26">
        <v>190.46162414550699</v>
      </c>
      <c r="AR26" s="13">
        <v>24</v>
      </c>
      <c r="AS26">
        <v>-131.890869140625</v>
      </c>
      <c r="AT26">
        <v>358.01022338867102</v>
      </c>
      <c r="AV26" s="13">
        <v>24</v>
      </c>
      <c r="AW26">
        <v>-68.075492858886705</v>
      </c>
      <c r="AX26">
        <v>120.220809936523</v>
      </c>
      <c r="AZ26" s="13">
        <v>24</v>
      </c>
      <c r="BA26">
        <v>-230.419921875</v>
      </c>
      <c r="BB26">
        <v>416.39328002929602</v>
      </c>
      <c r="BD26" s="13">
        <v>24</v>
      </c>
      <c r="BE26">
        <v>-61.323642730712798</v>
      </c>
      <c r="BF26">
        <v>169.04296875</v>
      </c>
      <c r="BH26" s="13">
        <v>24</v>
      </c>
      <c r="BI26">
        <v>-73.412384033203097</v>
      </c>
      <c r="BJ26">
        <v>253.67913818359301</v>
      </c>
      <c r="BL26" s="13">
        <v>24</v>
      </c>
      <c r="BM26">
        <v>-29.2112121582031</v>
      </c>
      <c r="BN26">
        <v>161.64730834960901</v>
      </c>
      <c r="BP26" s="13">
        <v>24</v>
      </c>
      <c r="BQ26">
        <v>-42.6605224609375</v>
      </c>
      <c r="BR26">
        <v>100.494384765625</v>
      </c>
      <c r="BU26" s="13">
        <v>24</v>
      </c>
      <c r="BV26">
        <v>-115.576850891113</v>
      </c>
      <c r="BW26">
        <v>278.81356811523398</v>
      </c>
      <c r="BY26" s="13">
        <v>24</v>
      </c>
      <c r="BZ26">
        <v>-103.62859344482401</v>
      </c>
      <c r="CA26">
        <v>265.76794433593699</v>
      </c>
      <c r="CC26" s="13">
        <v>24</v>
      </c>
      <c r="CD26">
        <v>-19.579206466674801</v>
      </c>
      <c r="CE26">
        <v>101.142127990722</v>
      </c>
    </row>
    <row r="27" spans="3:83">
      <c r="C27" s="13">
        <v>38</v>
      </c>
      <c r="D27">
        <v>-122.274780273437</v>
      </c>
      <c r="E27">
        <v>290.41351318359301</v>
      </c>
      <c r="G27" s="13">
        <v>38</v>
      </c>
      <c r="H27">
        <v>-27.2613525390625</v>
      </c>
      <c r="I27">
        <v>241.30926513671801</v>
      </c>
      <c r="K27" s="13">
        <v>38</v>
      </c>
      <c r="L27">
        <v>-332.501220703125</v>
      </c>
      <c r="M27">
        <v>646.11041259765602</v>
      </c>
      <c r="R27" s="13">
        <v>38</v>
      </c>
      <c r="S27">
        <v>-159.87243652343699</v>
      </c>
      <c r="T27">
        <v>658.1455078125</v>
      </c>
      <c r="X27" s="13">
        <v>38</v>
      </c>
      <c r="Y27">
        <v>-147.59826660156199</v>
      </c>
      <c r="Z27">
        <v>490.141357421875</v>
      </c>
      <c r="AC27" s="13">
        <v>38</v>
      </c>
      <c r="AD27">
        <v>-161.566162109375</v>
      </c>
      <c r="AE27">
        <v>403.471435546875</v>
      </c>
      <c r="AI27" s="13">
        <v>38</v>
      </c>
      <c r="AJ27">
        <v>-107.229133605957</v>
      </c>
      <c r="AK27">
        <v>351.89132690429602</v>
      </c>
      <c r="AM27" s="13">
        <v>38</v>
      </c>
      <c r="AN27">
        <v>-88.385009765625</v>
      </c>
      <c r="AO27">
        <v>291.99288940429602</v>
      </c>
      <c r="AR27" s="13">
        <v>38</v>
      </c>
      <c r="AS27">
        <v>-218.2861328125</v>
      </c>
      <c r="AT27">
        <v>519.53338623046795</v>
      </c>
      <c r="AV27" s="13">
        <v>38</v>
      </c>
      <c r="AW27">
        <v>-37.675014495849602</v>
      </c>
      <c r="AX27">
        <v>128.021240234375</v>
      </c>
      <c r="AZ27" s="13">
        <v>38</v>
      </c>
      <c r="BA27">
        <v>-366.87316894531199</v>
      </c>
      <c r="BB27">
        <v>613.73303222656205</v>
      </c>
      <c r="BD27" s="13">
        <v>38</v>
      </c>
      <c r="BE27">
        <v>-94.406600952148395</v>
      </c>
      <c r="BF27">
        <v>309.906005859375</v>
      </c>
      <c r="BH27" s="13">
        <v>38</v>
      </c>
      <c r="BI27">
        <v>-96.525535583495994</v>
      </c>
      <c r="BJ27">
        <v>356.41336059570301</v>
      </c>
      <c r="BL27" s="13">
        <v>38</v>
      </c>
      <c r="BM27">
        <v>-41.814437866210902</v>
      </c>
      <c r="BN27">
        <v>240.78564453125</v>
      </c>
      <c r="BP27" s="13">
        <v>38</v>
      </c>
      <c r="BQ27">
        <v>-80.889892578125</v>
      </c>
      <c r="BR27">
        <v>210.64147949218699</v>
      </c>
      <c r="BU27" s="13">
        <v>38</v>
      </c>
      <c r="BV27">
        <v>-128.64854431152301</v>
      </c>
      <c r="BW27">
        <v>369.56787109375</v>
      </c>
      <c r="BY27" s="13">
        <v>38</v>
      </c>
      <c r="BZ27">
        <v>-158.81187438964801</v>
      </c>
      <c r="CA27">
        <v>406.66546630859301</v>
      </c>
      <c r="CC27" s="13">
        <v>38</v>
      </c>
      <c r="CD27">
        <v>-90.924942016601506</v>
      </c>
      <c r="CE27">
        <v>277.67556762695301</v>
      </c>
    </row>
    <row r="30" spans="3:83">
      <c r="AJ30">
        <v>-42.882553100585902</v>
      </c>
      <c r="AK30">
        <v>-60.382080078125</v>
      </c>
      <c r="AL30">
        <v>-131.890869140625</v>
      </c>
      <c r="AM30">
        <v>-68.075492858886705</v>
      </c>
      <c r="AN30">
        <v>-230.419921875</v>
      </c>
      <c r="AO30">
        <v>-61.323642730712798</v>
      </c>
      <c r="AP30">
        <v>-73.412384033203097</v>
      </c>
      <c r="AQ30">
        <v>-29.2112121582031</v>
      </c>
      <c r="AR30">
        <v>-42.6605224609375</v>
      </c>
      <c r="AS30">
        <v>-115.576850891113</v>
      </c>
      <c r="AT30">
        <v>-103.62859344482401</v>
      </c>
      <c r="AU30">
        <v>-19.579206466674801</v>
      </c>
    </row>
    <row r="31" spans="3:83">
      <c r="C31" s="13">
        <v>24</v>
      </c>
      <c r="D31">
        <v>-63.09814453125</v>
      </c>
      <c r="E31">
        <v>-17.81005859375</v>
      </c>
      <c r="F31">
        <v>-154.79431152343699</v>
      </c>
      <c r="S31">
        <v>-121.697998046875</v>
      </c>
      <c r="T31">
        <v>-114.663696289062</v>
      </c>
      <c r="U31">
        <v>-92.9656982421875</v>
      </c>
      <c r="AJ31">
        <v>-107.229133605957</v>
      </c>
      <c r="AK31">
        <v>-88.385009765625</v>
      </c>
      <c r="AL31">
        <v>-218.2861328125</v>
      </c>
      <c r="AM31">
        <v>-37.675014495849602</v>
      </c>
      <c r="AN31">
        <v>-366.87316894531199</v>
      </c>
      <c r="AO31">
        <v>-94.406600952148395</v>
      </c>
      <c r="AP31">
        <v>-96.525535583495994</v>
      </c>
      <c r="AQ31">
        <v>-41.814437866210902</v>
      </c>
      <c r="AR31">
        <v>-80.889892578125</v>
      </c>
      <c r="AS31">
        <v>-128.64854431152301</v>
      </c>
      <c r="AT31">
        <v>-158.81187438964801</v>
      </c>
      <c r="AU31">
        <v>-90.924942016601506</v>
      </c>
    </row>
    <row r="32" spans="3:83">
      <c r="C32" s="13">
        <v>38</v>
      </c>
      <c r="D32">
        <v>-122.274780273437</v>
      </c>
      <c r="E32">
        <v>-27.2613525390625</v>
      </c>
      <c r="F32">
        <v>-332.501220703125</v>
      </c>
      <c r="S32">
        <v>-159.87243652343699</v>
      </c>
      <c r="T32">
        <v>-147.59826660156199</v>
      </c>
      <c r="U32">
        <v>-161.566162109375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FD27-CCB8-4B0D-8DA6-B36511AD8CE1}">
  <dimension ref="A1:J29"/>
  <sheetViews>
    <sheetView workbookViewId="0">
      <selection activeCell="M15" sqref="M15"/>
    </sheetView>
  </sheetViews>
  <sheetFormatPr defaultRowHeight="14.4"/>
  <sheetData>
    <row r="1" spans="1:10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190</v>
      </c>
      <c r="I1" t="s">
        <v>191</v>
      </c>
      <c r="J1" t="s">
        <v>192</v>
      </c>
    </row>
    <row r="3" spans="1:10">
      <c r="A3">
        <v>-140</v>
      </c>
      <c r="B3" t="s">
        <v>200</v>
      </c>
      <c r="C3">
        <v>8.2299999999999995E-3</v>
      </c>
      <c r="D3">
        <v>2.3179999999999999E-2</v>
      </c>
      <c r="E3">
        <v>2.794E-2</v>
      </c>
      <c r="F3">
        <v>1.448E-2</v>
      </c>
      <c r="G3">
        <v>7.8700000000000003E-3</v>
      </c>
      <c r="H3">
        <v>1.634E-2</v>
      </c>
      <c r="I3">
        <v>8.9800000000000001E-3</v>
      </c>
      <c r="J3">
        <v>4.0099999999999997E-3</v>
      </c>
    </row>
    <row r="4" spans="1:10">
      <c r="A4">
        <v>-120</v>
      </c>
      <c r="B4" t="s">
        <v>218</v>
      </c>
      <c r="C4">
        <v>1.0319999999999999E-2</v>
      </c>
      <c r="D4">
        <v>3.1260000000000003E-2</v>
      </c>
      <c r="E4">
        <v>1.9890000000000001E-2</v>
      </c>
      <c r="F4">
        <v>2.2329999999999999E-2</v>
      </c>
      <c r="G4">
        <v>1.7850000000000001E-2</v>
      </c>
      <c r="H4">
        <v>2.0330000000000001E-2</v>
      </c>
      <c r="I4">
        <v>7.5799999999999999E-3</v>
      </c>
      <c r="J4">
        <v>3.3899999999999998E-3</v>
      </c>
    </row>
    <row r="5" spans="1:10">
      <c r="A5">
        <v>-100</v>
      </c>
      <c r="B5" t="s">
        <v>207</v>
      </c>
      <c r="C5">
        <v>4.1660000000000003E-2</v>
      </c>
      <c r="D5">
        <v>3.5060000000000001E-2</v>
      </c>
      <c r="E5">
        <v>7.5270000000000004E-2</v>
      </c>
      <c r="F5">
        <v>2.8750000000000001E-2</v>
      </c>
      <c r="G5">
        <v>-1.1820000000000001E-2</v>
      </c>
      <c r="H5">
        <v>3.3779999999999998E-2</v>
      </c>
      <c r="I5">
        <v>3.1189999999999999E-2</v>
      </c>
      <c r="J5">
        <v>1.3950000000000001E-2</v>
      </c>
    </row>
    <row r="6" spans="1:10">
      <c r="A6">
        <v>-80</v>
      </c>
      <c r="B6" t="s">
        <v>201</v>
      </c>
      <c r="C6">
        <v>4.1689999999999998E-2</v>
      </c>
      <c r="D6">
        <v>9.579E-2</v>
      </c>
      <c r="E6">
        <v>7.5300000000000006E-2</v>
      </c>
      <c r="F6">
        <v>8.4599999999999995E-2</v>
      </c>
      <c r="G6">
        <v>3.7990000000000003E-2</v>
      </c>
      <c r="H6">
        <v>6.7080000000000001E-2</v>
      </c>
      <c r="I6">
        <v>2.5930000000000002E-2</v>
      </c>
      <c r="J6">
        <v>1.1599999999999999E-2</v>
      </c>
    </row>
    <row r="7" spans="1:10">
      <c r="A7">
        <v>-60</v>
      </c>
      <c r="B7" t="s">
        <v>217</v>
      </c>
      <c r="C7">
        <v>0.106</v>
      </c>
      <c r="D7">
        <v>0.12099</v>
      </c>
      <c r="E7">
        <v>0.14682000000000001</v>
      </c>
      <c r="F7">
        <v>0.13564000000000001</v>
      </c>
      <c r="G7">
        <v>7.986E-2</v>
      </c>
      <c r="H7">
        <v>0.11786000000000001</v>
      </c>
      <c r="I7">
        <v>2.622E-2</v>
      </c>
      <c r="J7">
        <v>1.1730000000000001E-2</v>
      </c>
    </row>
    <row r="8" spans="1:10">
      <c r="A8">
        <v>-40</v>
      </c>
      <c r="C8">
        <v>0.24257000000000001</v>
      </c>
      <c r="D8">
        <v>0.18506</v>
      </c>
      <c r="E8">
        <v>0.18557999999999999</v>
      </c>
      <c r="F8">
        <v>0.24398</v>
      </c>
      <c r="G8">
        <v>0.14909</v>
      </c>
      <c r="H8">
        <v>0.20125000000000001</v>
      </c>
      <c r="I8">
        <v>4.1110000000000001E-2</v>
      </c>
      <c r="J8">
        <v>1.839E-2</v>
      </c>
    </row>
    <row r="9" spans="1:10">
      <c r="A9">
        <v>-20</v>
      </c>
      <c r="C9">
        <v>0.41371999999999998</v>
      </c>
      <c r="D9">
        <v>0.34445999999999999</v>
      </c>
      <c r="E9">
        <v>0.34095999999999999</v>
      </c>
      <c r="F9">
        <v>0.39044000000000001</v>
      </c>
      <c r="G9">
        <v>0.38100000000000001</v>
      </c>
      <c r="H9">
        <v>0.37411</v>
      </c>
      <c r="I9">
        <v>3.107E-2</v>
      </c>
      <c r="J9">
        <v>1.389E-2</v>
      </c>
    </row>
    <row r="10" spans="1:10">
      <c r="A10">
        <v>0</v>
      </c>
      <c r="C10">
        <v>0.65517999999999998</v>
      </c>
      <c r="D10">
        <v>0.51307999999999998</v>
      </c>
      <c r="E10">
        <v>0.55223999999999995</v>
      </c>
      <c r="F10">
        <v>0.51112000000000002</v>
      </c>
      <c r="G10">
        <v>0.61768000000000001</v>
      </c>
      <c r="H10">
        <v>0.56986000000000003</v>
      </c>
      <c r="I10">
        <v>6.4329999999999998E-2</v>
      </c>
      <c r="J10">
        <v>2.877E-2</v>
      </c>
    </row>
    <row r="11" spans="1:10">
      <c r="A11">
        <v>20</v>
      </c>
      <c r="C11">
        <v>0.77998000000000001</v>
      </c>
      <c r="D11">
        <v>0.70618000000000003</v>
      </c>
      <c r="E11">
        <v>0.59469000000000005</v>
      </c>
      <c r="F11">
        <v>0.65027000000000001</v>
      </c>
      <c r="G11">
        <v>0.77025999999999994</v>
      </c>
      <c r="H11">
        <v>0.70028000000000001</v>
      </c>
      <c r="I11">
        <v>7.8950000000000006E-2</v>
      </c>
      <c r="J11">
        <v>3.5310000000000001E-2</v>
      </c>
    </row>
    <row r="12" spans="1:10">
      <c r="A12">
        <v>40</v>
      </c>
      <c r="C12">
        <v>0.88288</v>
      </c>
      <c r="D12">
        <v>0.88926000000000005</v>
      </c>
      <c r="E12">
        <v>0.81764999999999999</v>
      </c>
      <c r="F12">
        <v>0.77098999999999995</v>
      </c>
      <c r="G12">
        <v>0.90891999999999995</v>
      </c>
      <c r="H12">
        <v>0.85394000000000003</v>
      </c>
      <c r="I12">
        <v>5.7669999999999999E-2</v>
      </c>
      <c r="J12">
        <v>2.579E-2</v>
      </c>
    </row>
    <row r="13" spans="1:10">
      <c r="A13">
        <v>60</v>
      </c>
      <c r="C13">
        <v>0.92015999999999998</v>
      </c>
      <c r="D13">
        <v>0.82608999999999999</v>
      </c>
      <c r="E13">
        <v>0.80064000000000002</v>
      </c>
      <c r="F13">
        <v>0.81608000000000003</v>
      </c>
      <c r="G13">
        <v>0.97962000000000005</v>
      </c>
      <c r="H13">
        <v>0.86851999999999996</v>
      </c>
      <c r="I13">
        <v>7.7729999999999994E-2</v>
      </c>
      <c r="J13">
        <v>3.4759999999999999E-2</v>
      </c>
    </row>
    <row r="14" spans="1:10">
      <c r="A14">
        <v>80</v>
      </c>
      <c r="C14">
        <v>0.99644999999999995</v>
      </c>
      <c r="D14">
        <v>0.95226999999999995</v>
      </c>
      <c r="E14">
        <v>0.92276000000000002</v>
      </c>
      <c r="F14">
        <v>0.90200999999999998</v>
      </c>
      <c r="G14">
        <v>0.98209999999999997</v>
      </c>
      <c r="H14">
        <v>0.95111999999999997</v>
      </c>
      <c r="I14">
        <v>3.9469999999999998E-2</v>
      </c>
      <c r="J14">
        <v>1.7649999999999999E-2</v>
      </c>
    </row>
    <row r="15" spans="1:10">
      <c r="A15">
        <v>100</v>
      </c>
      <c r="C15">
        <v>1.00909</v>
      </c>
      <c r="D15">
        <v>1.0206900000000001</v>
      </c>
      <c r="E15">
        <v>0.98118000000000005</v>
      </c>
      <c r="F15">
        <v>0.98753999999999997</v>
      </c>
      <c r="G15">
        <v>1.00007</v>
      </c>
      <c r="H15">
        <v>0.99970999999999999</v>
      </c>
      <c r="I15">
        <v>1.5970000000000002E-2</v>
      </c>
      <c r="J15">
        <v>7.1399999999999996E-3</v>
      </c>
    </row>
    <row r="17" spans="1:10">
      <c r="A17">
        <v>-140</v>
      </c>
      <c r="B17" t="s">
        <v>195</v>
      </c>
      <c r="C17">
        <v>6.9440000000000002E-2</v>
      </c>
      <c r="D17">
        <v>5.0720000000000001E-2</v>
      </c>
      <c r="E17">
        <v>1.485E-2</v>
      </c>
      <c r="H17">
        <v>4.4999999999999998E-2</v>
      </c>
      <c r="I17">
        <v>2.7740000000000001E-2</v>
      </c>
      <c r="J17">
        <v>1.602E-2</v>
      </c>
    </row>
    <row r="18" spans="1:10">
      <c r="A18">
        <v>-120</v>
      </c>
      <c r="B18" t="s">
        <v>218</v>
      </c>
      <c r="C18">
        <v>7.1309999999999998E-2</v>
      </c>
      <c r="D18">
        <v>7.893E-2</v>
      </c>
      <c r="E18">
        <v>3.8249999999999999E-2</v>
      </c>
      <c r="H18">
        <v>6.2829999999999997E-2</v>
      </c>
      <c r="I18">
        <v>2.162E-2</v>
      </c>
      <c r="J18">
        <v>1.248E-2</v>
      </c>
    </row>
    <row r="19" spans="1:10">
      <c r="A19">
        <v>-100</v>
      </c>
      <c r="B19" t="s">
        <v>207</v>
      </c>
      <c r="C19">
        <v>9.3789999999999998E-2</v>
      </c>
      <c r="D19">
        <v>8.0619999999999997E-2</v>
      </c>
      <c r="E19">
        <v>6.4820000000000003E-2</v>
      </c>
      <c r="H19">
        <v>7.9740000000000005E-2</v>
      </c>
      <c r="I19">
        <v>1.4500000000000001E-2</v>
      </c>
      <c r="J19">
        <v>8.3700000000000007E-3</v>
      </c>
    </row>
    <row r="20" spans="1:10">
      <c r="A20">
        <v>-80</v>
      </c>
      <c r="B20" t="s">
        <v>201</v>
      </c>
      <c r="C20">
        <v>0.11840000000000001</v>
      </c>
      <c r="D20">
        <v>0.11360000000000001</v>
      </c>
      <c r="E20">
        <v>0.10785</v>
      </c>
      <c r="H20">
        <v>0.11328000000000001</v>
      </c>
      <c r="I20">
        <v>5.28E-3</v>
      </c>
      <c r="J20">
        <v>3.0500000000000002E-3</v>
      </c>
    </row>
    <row r="21" spans="1:10">
      <c r="A21">
        <v>-60</v>
      </c>
      <c r="B21" t="s">
        <v>217</v>
      </c>
      <c r="C21">
        <v>0.1779</v>
      </c>
      <c r="D21">
        <v>0.20235</v>
      </c>
      <c r="E21">
        <v>0.18879000000000001</v>
      </c>
      <c r="H21">
        <v>0.18967999999999999</v>
      </c>
      <c r="I21">
        <v>1.225E-2</v>
      </c>
      <c r="J21">
        <v>7.0699999999999999E-3</v>
      </c>
    </row>
    <row r="22" spans="1:10">
      <c r="A22">
        <v>-40</v>
      </c>
      <c r="C22">
        <v>0.28351999999999999</v>
      </c>
      <c r="D22">
        <v>0.3911</v>
      </c>
      <c r="E22">
        <v>0.32484000000000002</v>
      </c>
      <c r="H22">
        <v>0.33315</v>
      </c>
      <c r="I22">
        <v>5.4269999999999999E-2</v>
      </c>
      <c r="J22">
        <v>3.1329999999999997E-2</v>
      </c>
    </row>
    <row r="23" spans="1:10">
      <c r="A23">
        <v>-20</v>
      </c>
      <c r="C23">
        <v>0.54642000000000002</v>
      </c>
      <c r="D23">
        <v>0.66069</v>
      </c>
      <c r="E23">
        <v>0.63937999999999995</v>
      </c>
      <c r="H23">
        <v>0.61550000000000005</v>
      </c>
      <c r="I23">
        <v>6.0760000000000002E-2</v>
      </c>
      <c r="J23">
        <v>3.508E-2</v>
      </c>
    </row>
    <row r="24" spans="1:10">
      <c r="A24">
        <v>0</v>
      </c>
      <c r="C24">
        <v>0.80718000000000001</v>
      </c>
      <c r="D24">
        <v>0.82977999999999996</v>
      </c>
      <c r="E24">
        <v>0.77827999999999997</v>
      </c>
      <c r="H24">
        <v>0.80508000000000002</v>
      </c>
      <c r="I24">
        <v>2.5819999999999999E-2</v>
      </c>
      <c r="J24">
        <v>1.491E-2</v>
      </c>
    </row>
    <row r="25" spans="1:10">
      <c r="A25">
        <v>20</v>
      </c>
      <c r="C25">
        <v>0.92274999999999996</v>
      </c>
      <c r="D25">
        <v>0.92835000000000001</v>
      </c>
      <c r="E25">
        <v>0.91469999999999996</v>
      </c>
      <c r="H25">
        <v>0.92193000000000003</v>
      </c>
      <c r="I25">
        <v>6.8599999999999998E-3</v>
      </c>
      <c r="J25">
        <v>3.96E-3</v>
      </c>
    </row>
    <row r="26" spans="1:10">
      <c r="A26">
        <v>40</v>
      </c>
      <c r="C26">
        <v>0.95055000000000001</v>
      </c>
      <c r="D26">
        <v>0.98709000000000002</v>
      </c>
      <c r="E26">
        <v>0.96513000000000004</v>
      </c>
      <c r="H26">
        <v>0.96758999999999995</v>
      </c>
      <c r="I26">
        <v>1.84E-2</v>
      </c>
      <c r="J26">
        <v>1.0619999999999999E-2</v>
      </c>
    </row>
    <row r="27" spans="1:10">
      <c r="A27">
        <v>60</v>
      </c>
      <c r="C27">
        <v>1.0002899999999999</v>
      </c>
      <c r="D27">
        <v>0.98497000000000001</v>
      </c>
      <c r="E27">
        <v>0.98663000000000001</v>
      </c>
      <c r="H27">
        <v>0.99063000000000001</v>
      </c>
      <c r="I27">
        <v>8.4100000000000008E-3</v>
      </c>
      <c r="J27">
        <v>4.8500000000000001E-3</v>
      </c>
    </row>
    <row r="28" spans="1:10">
      <c r="A28">
        <v>80</v>
      </c>
      <c r="C28">
        <v>1.00431</v>
      </c>
      <c r="D28">
        <v>1.0196700000000001</v>
      </c>
      <c r="E28">
        <v>0.99963999999999997</v>
      </c>
      <c r="H28">
        <v>1.00787</v>
      </c>
      <c r="I28">
        <v>1.048E-2</v>
      </c>
      <c r="J28">
        <v>6.0499999999999998E-3</v>
      </c>
    </row>
    <row r="29" spans="1:10">
      <c r="A29">
        <v>100</v>
      </c>
      <c r="C29">
        <v>1.00502</v>
      </c>
      <c r="D29">
        <v>0.98921000000000003</v>
      </c>
      <c r="E29">
        <v>0.99799000000000004</v>
      </c>
      <c r="H29">
        <v>0.99741000000000002</v>
      </c>
      <c r="I29">
        <v>7.92E-3</v>
      </c>
      <c r="J29">
        <v>4.5700000000000003E-3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53EB-829F-413D-A2D9-FC17C993C9DE}">
  <dimension ref="A1:J29"/>
  <sheetViews>
    <sheetView workbookViewId="0">
      <selection activeCell="C1" sqref="C1:J1"/>
    </sheetView>
  </sheetViews>
  <sheetFormatPr defaultRowHeight="14.4"/>
  <sheetData>
    <row r="1" spans="1:10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190</v>
      </c>
      <c r="I1" t="s">
        <v>191</v>
      </c>
      <c r="J1" t="s">
        <v>192</v>
      </c>
    </row>
    <row r="3" spans="1:10">
      <c r="A3">
        <v>-140</v>
      </c>
      <c r="B3" t="s">
        <v>58</v>
      </c>
      <c r="C3">
        <v>-15.796139999999999</v>
      </c>
      <c r="D3">
        <v>-12.639189999999999</v>
      </c>
      <c r="E3">
        <v>-12.026770000000001</v>
      </c>
      <c r="F3">
        <v>-11.460419999999999</v>
      </c>
      <c r="G3">
        <v>-27.692450000000001</v>
      </c>
      <c r="H3">
        <v>-15.923</v>
      </c>
      <c r="I3">
        <v>6.7899700000000003</v>
      </c>
      <c r="J3">
        <v>3.0365700000000002</v>
      </c>
    </row>
    <row r="4" spans="1:10">
      <c r="A4">
        <v>-120</v>
      </c>
      <c r="B4" t="s">
        <v>215</v>
      </c>
      <c r="C4">
        <v>-11.96082</v>
      </c>
      <c r="D4">
        <v>-11.331720000000001</v>
      </c>
      <c r="E4">
        <v>-8.6617599999999992</v>
      </c>
      <c r="F4">
        <v>-9.9082100000000004</v>
      </c>
      <c r="G4">
        <v>-17.981449999999999</v>
      </c>
      <c r="H4">
        <v>-11.96879</v>
      </c>
      <c r="I4">
        <v>3.5965400000000001</v>
      </c>
      <c r="J4">
        <v>1.60842</v>
      </c>
    </row>
    <row r="5" spans="1:10">
      <c r="A5">
        <v>-100</v>
      </c>
      <c r="B5" t="s">
        <v>216</v>
      </c>
      <c r="C5">
        <v>-10.156599999999999</v>
      </c>
      <c r="D5">
        <v>-7.5814399999999997</v>
      </c>
      <c r="E5">
        <v>-6.9411500000000004</v>
      </c>
      <c r="F5">
        <v>-6.6690800000000001</v>
      </c>
      <c r="G5">
        <v>-10.61398</v>
      </c>
      <c r="H5">
        <v>-8.3924500000000002</v>
      </c>
      <c r="I5">
        <v>1.8561700000000001</v>
      </c>
      <c r="J5">
        <v>0.83009999999999995</v>
      </c>
    </row>
    <row r="6" spans="1:10">
      <c r="A6">
        <v>-80</v>
      </c>
      <c r="B6" t="s">
        <v>217</v>
      </c>
      <c r="C6">
        <v>-6.2550600000000003</v>
      </c>
      <c r="D6">
        <v>-6.1461800000000002</v>
      </c>
      <c r="E6">
        <v>-4.7413100000000004</v>
      </c>
      <c r="F6">
        <v>-5.3148600000000004</v>
      </c>
      <c r="G6">
        <v>-7.8437799999999998</v>
      </c>
      <c r="H6">
        <v>-6.0602400000000003</v>
      </c>
      <c r="I6">
        <v>1.1749000000000001</v>
      </c>
      <c r="J6">
        <v>0.52542999999999995</v>
      </c>
    </row>
    <row r="7" spans="1:10">
      <c r="A7">
        <v>-60</v>
      </c>
      <c r="B7" t="s">
        <v>193</v>
      </c>
      <c r="C7">
        <v>-4.7244000000000002</v>
      </c>
      <c r="D7">
        <v>-3.7128800000000002</v>
      </c>
      <c r="E7">
        <v>-4.0381999999999998</v>
      </c>
      <c r="F7">
        <v>-4.1147299999999998</v>
      </c>
      <c r="G7">
        <v>-4.6807100000000004</v>
      </c>
      <c r="H7">
        <v>-4.2541799999999999</v>
      </c>
      <c r="I7">
        <v>0.4365</v>
      </c>
      <c r="J7">
        <v>0.19520999999999999</v>
      </c>
    </row>
    <row r="8" spans="1:10">
      <c r="A8">
        <v>-40</v>
      </c>
      <c r="C8">
        <v>-3.1177600000000001</v>
      </c>
      <c r="D8">
        <v>-2.5384799999999998</v>
      </c>
      <c r="E8">
        <v>-2.4061900000000001</v>
      </c>
      <c r="F8">
        <v>-2.6931400000000001</v>
      </c>
      <c r="G8">
        <v>-3.0194299999999998</v>
      </c>
      <c r="H8">
        <v>-2.7549999999999999</v>
      </c>
      <c r="I8">
        <v>0.30573</v>
      </c>
      <c r="J8">
        <v>0.13672999999999999</v>
      </c>
    </row>
    <row r="9" spans="1:10">
      <c r="A9">
        <v>-20</v>
      </c>
      <c r="C9">
        <v>-2.43927</v>
      </c>
      <c r="D9">
        <v>-1.55524</v>
      </c>
      <c r="E9">
        <v>-1.64401</v>
      </c>
      <c r="F9">
        <v>-1.9767399999999999</v>
      </c>
      <c r="G9">
        <v>-2.94339</v>
      </c>
      <c r="H9">
        <v>-2.1117300000000001</v>
      </c>
      <c r="I9">
        <v>0.57999999999999996</v>
      </c>
      <c r="J9">
        <v>0.25939000000000001</v>
      </c>
    </row>
    <row r="10" spans="1:10">
      <c r="A10">
        <v>0</v>
      </c>
      <c r="C10">
        <v>0.28116999999999998</v>
      </c>
      <c r="D10">
        <v>-2.598E-2</v>
      </c>
      <c r="E10">
        <v>-5.5829999999999998E-2</v>
      </c>
      <c r="F10">
        <v>-4.5920000000000002E-2</v>
      </c>
      <c r="G10">
        <v>-0.27775</v>
      </c>
      <c r="H10">
        <v>-2.486E-2</v>
      </c>
      <c r="I10">
        <v>0.19938</v>
      </c>
      <c r="J10">
        <v>8.9169999999999999E-2</v>
      </c>
    </row>
    <row r="11" spans="1:10">
      <c r="A11">
        <v>20</v>
      </c>
      <c r="C11">
        <v>10.113189999999999</v>
      </c>
      <c r="D11">
        <v>5.0507799999999996</v>
      </c>
      <c r="E11">
        <v>5.0126499999999998</v>
      </c>
      <c r="F11">
        <v>5.2556700000000003</v>
      </c>
      <c r="G11">
        <v>9.6888299999999994</v>
      </c>
      <c r="H11">
        <v>7.0242300000000002</v>
      </c>
      <c r="I11">
        <v>2.6320399999999999</v>
      </c>
      <c r="J11">
        <v>1.1770799999999999</v>
      </c>
    </row>
    <row r="12" spans="1:10">
      <c r="A12">
        <v>40</v>
      </c>
      <c r="C12">
        <v>32.364139999999999</v>
      </c>
      <c r="D12">
        <v>18.650410000000001</v>
      </c>
      <c r="E12">
        <v>17.749590000000001</v>
      </c>
      <c r="F12">
        <v>18.214210000000001</v>
      </c>
      <c r="G12">
        <v>32.810420000000001</v>
      </c>
      <c r="H12">
        <v>23.957750000000001</v>
      </c>
      <c r="I12">
        <v>7.8856599999999997</v>
      </c>
      <c r="J12">
        <v>3.52657</v>
      </c>
    </row>
    <row r="13" spans="1:10">
      <c r="A13">
        <v>60</v>
      </c>
      <c r="C13">
        <v>71.839849999999998</v>
      </c>
      <c r="D13">
        <v>45.256129999999999</v>
      </c>
      <c r="E13">
        <v>42.184989999999999</v>
      </c>
      <c r="F13">
        <v>45.026290000000003</v>
      </c>
      <c r="G13">
        <v>73.869100000000003</v>
      </c>
      <c r="H13">
        <v>55.635269999999998</v>
      </c>
      <c r="I13">
        <v>15.781700000000001</v>
      </c>
      <c r="J13">
        <v>7.0577899999999998</v>
      </c>
    </row>
    <row r="14" spans="1:10">
      <c r="A14">
        <v>80</v>
      </c>
      <c r="C14">
        <v>129.19493</v>
      </c>
      <c r="D14">
        <v>88.4619</v>
      </c>
      <c r="E14">
        <v>81.015060000000005</v>
      </c>
      <c r="F14">
        <v>86.194000000000003</v>
      </c>
      <c r="G14">
        <v>128.85903999999999</v>
      </c>
      <c r="H14">
        <v>102.74499</v>
      </c>
      <c r="I14">
        <v>24.143709999999999</v>
      </c>
      <c r="J14">
        <v>10.79739</v>
      </c>
    </row>
    <row r="15" spans="1:10">
      <c r="A15">
        <v>100</v>
      </c>
      <c r="C15">
        <v>197.34925000000001</v>
      </c>
      <c r="D15">
        <v>141.78634</v>
      </c>
      <c r="E15">
        <v>131.07963000000001</v>
      </c>
      <c r="F15">
        <v>137.85263</v>
      </c>
      <c r="G15">
        <v>192.54612</v>
      </c>
      <c r="H15">
        <v>160.12279000000001</v>
      </c>
      <c r="I15">
        <v>32.065449999999998</v>
      </c>
      <c r="J15">
        <v>14.3401</v>
      </c>
    </row>
    <row r="17" spans="1:10">
      <c r="A17">
        <v>-140</v>
      </c>
      <c r="B17" t="s">
        <v>58</v>
      </c>
      <c r="C17">
        <v>-20.134219999999999</v>
      </c>
      <c r="D17">
        <v>-22.254200000000001</v>
      </c>
      <c r="E17">
        <v>-23.552530000000001</v>
      </c>
      <c r="H17">
        <v>-21.980319999999999</v>
      </c>
      <c r="I17">
        <v>1.72553</v>
      </c>
      <c r="J17">
        <v>0.99624000000000001</v>
      </c>
    </row>
    <row r="18" spans="1:10">
      <c r="A18">
        <v>-120</v>
      </c>
      <c r="B18" t="s">
        <v>215</v>
      </c>
      <c r="C18">
        <v>-13.48152</v>
      </c>
      <c r="D18">
        <v>-17.28988</v>
      </c>
      <c r="E18">
        <v>-17.757010000000001</v>
      </c>
      <c r="H18">
        <v>-16.17614</v>
      </c>
      <c r="I18">
        <v>2.3452700000000002</v>
      </c>
      <c r="J18">
        <v>1.3540399999999999</v>
      </c>
    </row>
    <row r="19" spans="1:10">
      <c r="A19">
        <v>-100</v>
      </c>
      <c r="B19" t="s">
        <v>216</v>
      </c>
      <c r="C19">
        <v>-9.0661100000000001</v>
      </c>
      <c r="D19">
        <v>-15.5052</v>
      </c>
      <c r="E19">
        <v>-13.44838</v>
      </c>
      <c r="H19">
        <v>-12.67323</v>
      </c>
      <c r="I19">
        <v>3.2887900000000001</v>
      </c>
      <c r="J19">
        <v>1.8987799999999999</v>
      </c>
    </row>
    <row r="20" spans="1:10">
      <c r="A20">
        <v>-80</v>
      </c>
      <c r="B20" t="s">
        <v>217</v>
      </c>
      <c r="C20">
        <v>-6.1055999999999999</v>
      </c>
      <c r="D20">
        <v>-12.08783</v>
      </c>
      <c r="E20">
        <v>-10.16333</v>
      </c>
      <c r="H20">
        <v>-9.4522499999999994</v>
      </c>
      <c r="I20">
        <v>3.0538500000000002</v>
      </c>
      <c r="J20">
        <v>1.7631399999999999</v>
      </c>
    </row>
    <row r="21" spans="1:10">
      <c r="A21">
        <v>-60</v>
      </c>
      <c r="B21" t="s">
        <v>195</v>
      </c>
      <c r="C21">
        <v>-2.63984</v>
      </c>
      <c r="D21">
        <v>-9.2946500000000007</v>
      </c>
      <c r="E21">
        <v>-8.4427400000000006</v>
      </c>
      <c r="H21">
        <v>-6.7924100000000003</v>
      </c>
      <c r="I21">
        <v>3.6213700000000002</v>
      </c>
      <c r="J21">
        <v>2.0908000000000002</v>
      </c>
    </row>
    <row r="22" spans="1:10">
      <c r="A22">
        <v>-40</v>
      </c>
      <c r="B22" t="s">
        <v>194</v>
      </c>
      <c r="C22">
        <v>-1.5566899999999999</v>
      </c>
      <c r="D22">
        <v>-7.8606100000000003</v>
      </c>
      <c r="E22">
        <v>-6.6343800000000002</v>
      </c>
      <c r="H22">
        <v>-5.3505599999999998</v>
      </c>
      <c r="I22">
        <v>3.3422999999999998</v>
      </c>
      <c r="J22">
        <v>1.9296800000000001</v>
      </c>
    </row>
    <row r="23" spans="1:10">
      <c r="A23">
        <v>-20</v>
      </c>
      <c r="B23" t="s">
        <v>194</v>
      </c>
      <c r="C23">
        <v>-1.8726799999999999</v>
      </c>
      <c r="D23">
        <v>-8.7420899999999993</v>
      </c>
      <c r="E23">
        <v>-7.6365299999999996</v>
      </c>
      <c r="H23">
        <v>-6.0837700000000003</v>
      </c>
      <c r="I23">
        <v>3.6885599999999998</v>
      </c>
      <c r="J23">
        <v>2.1295899999999999</v>
      </c>
    </row>
    <row r="24" spans="1:10">
      <c r="A24">
        <v>0</v>
      </c>
      <c r="C24">
        <v>9.7619999999999998E-2</v>
      </c>
      <c r="D24">
        <v>-0.13786000000000001</v>
      </c>
      <c r="E24">
        <v>-5.8160000000000003E-2</v>
      </c>
      <c r="H24">
        <v>-3.2800000000000003E-2</v>
      </c>
      <c r="I24">
        <v>0.11977</v>
      </c>
      <c r="J24">
        <v>6.9150000000000003E-2</v>
      </c>
    </row>
    <row r="25" spans="1:10">
      <c r="A25">
        <v>20</v>
      </c>
      <c r="C25">
        <v>20.72317</v>
      </c>
      <c r="D25">
        <v>31.565159999999999</v>
      </c>
      <c r="E25">
        <v>28.99804</v>
      </c>
      <c r="H25">
        <v>27.095459999999999</v>
      </c>
      <c r="I25">
        <v>5.66587</v>
      </c>
      <c r="J25">
        <v>3.2711899999999998</v>
      </c>
    </row>
    <row r="26" spans="1:10">
      <c r="A26">
        <v>40</v>
      </c>
      <c r="C26">
        <v>62.158479999999997</v>
      </c>
      <c r="D26">
        <v>87.419970000000006</v>
      </c>
      <c r="E26">
        <v>80.670959999999994</v>
      </c>
      <c r="H26">
        <v>76.749799999999993</v>
      </c>
      <c r="I26">
        <v>13.079269999999999</v>
      </c>
      <c r="J26">
        <v>7.5513199999999996</v>
      </c>
    </row>
    <row r="27" spans="1:10">
      <c r="A27">
        <v>60</v>
      </c>
      <c r="C27">
        <v>122.87257</v>
      </c>
      <c r="D27">
        <v>161.36257000000001</v>
      </c>
      <c r="E27">
        <v>151.02037999999999</v>
      </c>
      <c r="H27">
        <v>145.08517000000001</v>
      </c>
      <c r="I27">
        <v>19.919589999999999</v>
      </c>
      <c r="J27">
        <v>11.500579999999999</v>
      </c>
    </row>
    <row r="28" spans="1:10">
      <c r="A28">
        <v>80</v>
      </c>
      <c r="C28">
        <v>195.04680999999999</v>
      </c>
      <c r="D28">
        <v>255.65203</v>
      </c>
      <c r="E28">
        <v>234.92944</v>
      </c>
      <c r="H28">
        <v>228.54275999999999</v>
      </c>
      <c r="I28">
        <v>30.803249999999998</v>
      </c>
      <c r="J28">
        <v>17.784269999999999</v>
      </c>
    </row>
    <row r="29" spans="1:10">
      <c r="A29">
        <v>100</v>
      </c>
      <c r="C29">
        <v>273.43101999999999</v>
      </c>
      <c r="D29">
        <v>357.08454999999998</v>
      </c>
      <c r="E29">
        <v>328.24052999999998</v>
      </c>
      <c r="H29">
        <v>319.58537000000001</v>
      </c>
      <c r="I29">
        <v>42.493079999999999</v>
      </c>
      <c r="J29">
        <v>24.533390000000001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64"/>
  <sheetViews>
    <sheetView workbookViewId="0">
      <selection activeCell="B1" sqref="B1:H3"/>
    </sheetView>
  </sheetViews>
  <sheetFormatPr defaultColWidth="8.89453125" defaultRowHeight="14.4"/>
  <cols>
    <col min="2" max="2" width="14.1015625"/>
    <col min="3" max="3" width="16.7890625" customWidth="1"/>
    <col min="4" max="4" width="17.68359375" customWidth="1"/>
    <col min="7" max="7" width="15.68359375" customWidth="1"/>
    <col min="8" max="9" width="16.20703125" customWidth="1"/>
    <col min="11" max="11" width="18.3125" customWidth="1"/>
    <col min="12" max="12" width="16.89453125" customWidth="1"/>
    <col min="13" max="13" width="14.1015625"/>
    <col min="14" max="14" width="12.89453125"/>
    <col min="15" max="15" width="16.20703125" customWidth="1"/>
    <col min="19" max="19" width="14.1015625"/>
    <col min="20" max="20" width="12.89453125"/>
    <col min="21" max="21" width="18.20703125" customWidth="1"/>
    <col min="24" max="24" width="14.1015625"/>
    <col min="25" max="25" width="12.89453125"/>
    <col min="26" max="26" width="17.3125" customWidth="1"/>
  </cols>
  <sheetData>
    <row r="1" spans="1:26">
      <c r="A1" s="9" t="s">
        <v>113</v>
      </c>
      <c r="B1" s="1" t="s">
        <v>0</v>
      </c>
      <c r="C1" s="1" t="s">
        <v>16</v>
      </c>
      <c r="D1" s="1" t="s">
        <v>114</v>
      </c>
      <c r="F1" s="9" t="s">
        <v>113</v>
      </c>
      <c r="G1" s="1" t="s">
        <v>3</v>
      </c>
      <c r="H1" s="1" t="s">
        <v>115</v>
      </c>
      <c r="I1" s="1" t="s">
        <v>116</v>
      </c>
      <c r="L1" s="9" t="s">
        <v>113</v>
      </c>
      <c r="M1" s="1" t="s">
        <v>6</v>
      </c>
      <c r="N1" s="1" t="s">
        <v>117</v>
      </c>
      <c r="O1" s="1" t="s">
        <v>118</v>
      </c>
      <c r="R1" s="9" t="s">
        <v>113</v>
      </c>
      <c r="S1" s="1" t="s">
        <v>9</v>
      </c>
      <c r="T1" s="1" t="s">
        <v>119</v>
      </c>
      <c r="U1" s="1" t="s">
        <v>120</v>
      </c>
      <c r="W1" s="9" t="s">
        <v>113</v>
      </c>
      <c r="X1" s="1" t="s">
        <v>12</v>
      </c>
      <c r="Y1" s="1" t="s">
        <v>115</v>
      </c>
      <c r="Z1" s="1" t="s">
        <v>121</v>
      </c>
    </row>
    <row r="2" spans="1:26">
      <c r="A2" s="2" t="s">
        <v>57</v>
      </c>
      <c r="B2">
        <v>-20.849956512451101</v>
      </c>
      <c r="C2">
        <v>13.866926193237299</v>
      </c>
      <c r="F2" s="2" t="s">
        <v>57</v>
      </c>
      <c r="G2">
        <v>-7.9947457313537598</v>
      </c>
      <c r="H2">
        <v>13.522853851318301</v>
      </c>
      <c r="L2" s="2" t="s">
        <v>57</v>
      </c>
      <c r="M2">
        <v>-7.5714111328125</v>
      </c>
      <c r="N2">
        <v>13.607569694519</v>
      </c>
      <c r="R2" s="2" t="s">
        <v>57</v>
      </c>
      <c r="S2">
        <v>-4.3911404609680096</v>
      </c>
      <c r="T2">
        <v>10.515179634094199</v>
      </c>
      <c r="W2" s="2" t="s">
        <v>57</v>
      </c>
      <c r="X2">
        <v>-12.7499599456787</v>
      </c>
      <c r="Y2">
        <v>15.917097091674799</v>
      </c>
    </row>
    <row r="3" spans="1:26">
      <c r="A3" s="2" t="s">
        <v>93</v>
      </c>
      <c r="B3">
        <v>-291.09719848632801</v>
      </c>
      <c r="C3">
        <v>509.98361206054602</v>
      </c>
      <c r="F3" s="2" t="s">
        <v>93</v>
      </c>
      <c r="G3">
        <v>-149.26319885253901</v>
      </c>
      <c r="H3">
        <v>347.65267944335898</v>
      </c>
      <c r="L3" s="2" t="s">
        <v>93</v>
      </c>
      <c r="M3">
        <v>-259.82971191406199</v>
      </c>
      <c r="N3">
        <v>536.56170654296795</v>
      </c>
      <c r="R3" s="2" t="s">
        <v>93</v>
      </c>
      <c r="S3">
        <v>-122.27799987792901</v>
      </c>
      <c r="T3">
        <v>332.794189453125</v>
      </c>
      <c r="W3" s="2" t="s">
        <v>93</v>
      </c>
      <c r="X3">
        <v>-273.94494628906199</v>
      </c>
      <c r="Y3">
        <v>484.44039916992102</v>
      </c>
    </row>
    <row r="4" spans="1:26">
      <c r="A4" s="2" t="s">
        <v>122</v>
      </c>
      <c r="B4">
        <v>-57.809013366699197</v>
      </c>
      <c r="C4">
        <v>294.74530029296801</v>
      </c>
      <c r="F4" s="2" t="s">
        <v>122</v>
      </c>
      <c r="G4">
        <v>-38.735832214355398</v>
      </c>
      <c r="H4">
        <v>240.11190795898401</v>
      </c>
      <c r="L4" s="2" t="s">
        <v>122</v>
      </c>
      <c r="M4">
        <v>-52.032470703125</v>
      </c>
      <c r="N4">
        <v>354.38537597656199</v>
      </c>
      <c r="R4" s="2" t="s">
        <v>122</v>
      </c>
      <c r="S4">
        <v>-35.7564277648925</v>
      </c>
      <c r="T4">
        <v>233.001708984375</v>
      </c>
      <c r="W4" s="2" t="s">
        <v>122</v>
      </c>
      <c r="X4">
        <v>-56.613655090332003</v>
      </c>
      <c r="Y4">
        <v>321.78170776367102</v>
      </c>
    </row>
    <row r="5" spans="1:26">
      <c r="A5" s="2">
        <v>24</v>
      </c>
      <c r="B5">
        <v>-66.472267150878906</v>
      </c>
      <c r="C5">
        <v>336.345123291015</v>
      </c>
      <c r="F5" s="2">
        <v>24</v>
      </c>
      <c r="G5">
        <v>-41.4867134094238</v>
      </c>
      <c r="H5">
        <v>245.852783203125</v>
      </c>
      <c r="L5" s="2">
        <v>24</v>
      </c>
      <c r="M5">
        <v>-41.5283203125</v>
      </c>
      <c r="N5">
        <v>317.749755859375</v>
      </c>
      <c r="R5" s="2">
        <v>24</v>
      </c>
      <c r="S5">
        <v>-34.704376220703097</v>
      </c>
      <c r="T5">
        <v>269.75360107421801</v>
      </c>
      <c r="W5" s="2">
        <v>24</v>
      </c>
      <c r="X5">
        <v>-65.813339233398395</v>
      </c>
      <c r="Y5">
        <v>341.11447143554602</v>
      </c>
    </row>
    <row r="6" spans="1:26">
      <c r="A6" s="2">
        <v>28</v>
      </c>
      <c r="B6">
        <v>-84.736106872558494</v>
      </c>
      <c r="C6">
        <v>431.72344970703102</v>
      </c>
      <c r="F6" s="2">
        <v>28</v>
      </c>
      <c r="G6">
        <v>-45.393821716308501</v>
      </c>
      <c r="H6">
        <v>291.62518310546801</v>
      </c>
      <c r="L6" s="2">
        <v>28</v>
      </c>
      <c r="M6">
        <v>-47.772216796875</v>
      </c>
      <c r="N6">
        <v>386.414306640625</v>
      </c>
      <c r="R6" s="2">
        <v>28</v>
      </c>
      <c r="S6">
        <v>-52.1663208007812</v>
      </c>
      <c r="T6">
        <v>402.70123291015602</v>
      </c>
      <c r="W6" s="2">
        <v>28</v>
      </c>
      <c r="X6">
        <v>-76.058525085449205</v>
      </c>
      <c r="Y6">
        <v>414.53466796875</v>
      </c>
    </row>
    <row r="7" spans="1:26">
      <c r="A7" s="2">
        <v>32</v>
      </c>
      <c r="B7">
        <v>-100.044715881347</v>
      </c>
      <c r="C7">
        <v>472.67803955078102</v>
      </c>
      <c r="F7" s="2">
        <v>32</v>
      </c>
      <c r="G7">
        <v>-51.125541687011697</v>
      </c>
      <c r="H7">
        <v>327.515045166015</v>
      </c>
      <c r="L7" s="2">
        <v>32</v>
      </c>
      <c r="M7">
        <v>-49.9755859375</v>
      </c>
      <c r="N7">
        <v>384.48516845703102</v>
      </c>
      <c r="R7" s="2">
        <v>32</v>
      </c>
      <c r="S7">
        <v>-64.400123596191406</v>
      </c>
      <c r="T7">
        <v>499.44470214843699</v>
      </c>
      <c r="W7" s="2">
        <v>32</v>
      </c>
      <c r="X7">
        <v>-103.969032287597</v>
      </c>
      <c r="Y7">
        <v>521.11730957031205</v>
      </c>
    </row>
    <row r="8" spans="1:26">
      <c r="A8" s="2">
        <v>38</v>
      </c>
      <c r="B8">
        <v>-140.06945800781199</v>
      </c>
      <c r="C8">
        <v>574.53698730468705</v>
      </c>
      <c r="F8" s="2">
        <v>38</v>
      </c>
      <c r="G8">
        <v>-68.404502868652301</v>
      </c>
      <c r="H8">
        <v>468.80746459960898</v>
      </c>
      <c r="L8" s="2">
        <v>38</v>
      </c>
      <c r="M8">
        <v>-67.17529296875</v>
      </c>
      <c r="N8">
        <v>524.73522949218705</v>
      </c>
      <c r="R8" s="2">
        <v>38</v>
      </c>
      <c r="S8">
        <v>-139.17622375488199</v>
      </c>
      <c r="T8">
        <v>691.18225097656205</v>
      </c>
      <c r="W8" s="2">
        <v>38</v>
      </c>
      <c r="X8">
        <v>-183.78556823730401</v>
      </c>
      <c r="Y8">
        <v>685.02215576171795</v>
      </c>
    </row>
    <row r="10" spans="1:26">
      <c r="C10" s="10" t="s">
        <v>58</v>
      </c>
    </row>
    <row r="11" spans="1:26">
      <c r="A11" s="2" t="s">
        <v>57</v>
      </c>
      <c r="B11">
        <f t="shared" ref="B11:B17" si="0">B2/2.54</f>
        <v>-8.2086442962405908</v>
      </c>
      <c r="C11">
        <f t="shared" ref="C11:C17" si="1">C2/2.54</f>
        <v>5.4594197611170499</v>
      </c>
      <c r="F11" s="2" t="s">
        <v>57</v>
      </c>
      <c r="G11">
        <f t="shared" ref="G11:G17" si="2">G2/2.58</f>
        <v>-3.0987386555634702</v>
      </c>
      <c r="H11">
        <f t="shared" ref="H11:H17" si="3">H2/2.58</f>
        <v>5.2414162214411997</v>
      </c>
      <c r="L11" s="2" t="s">
        <v>57</v>
      </c>
      <c r="M11">
        <f t="shared" ref="M11:M17" si="4">M2/2.51</f>
        <v>-3.0164984592878499</v>
      </c>
      <c r="N11">
        <f t="shared" ref="N11:N17" si="5">N2/2.51</f>
        <v>5.4213425077764903</v>
      </c>
      <c r="R11" s="2" t="s">
        <v>57</v>
      </c>
      <c r="S11">
        <f t="shared" ref="S11:S17" si="6">S2/2.67</f>
        <v>-1.64462189549364</v>
      </c>
      <c r="T11">
        <f t="shared" ref="T11:T17" si="7">T2/2.67</f>
        <v>3.9382695258779798</v>
      </c>
      <c r="W11" s="2" t="s">
        <v>57</v>
      </c>
      <c r="X11">
        <f t="shared" ref="X11:X17" si="8">X2/2.58</f>
        <v>-4.9418449401855398</v>
      </c>
      <c r="Y11">
        <f t="shared" ref="Y11:Y17" si="9">Y2/2.58</f>
        <v>6.1694174773933304</v>
      </c>
    </row>
    <row r="12" spans="1:26">
      <c r="A12" s="2" t="s">
        <v>93</v>
      </c>
      <c r="B12">
        <f t="shared" si="0"/>
        <v>-114.60519625446</v>
      </c>
      <c r="C12">
        <f t="shared" si="1"/>
        <v>200.78094963013601</v>
      </c>
      <c r="F12" s="2" t="s">
        <v>93</v>
      </c>
      <c r="G12">
        <f t="shared" si="2"/>
        <v>-57.853953043619804</v>
      </c>
      <c r="H12">
        <f t="shared" si="3"/>
        <v>134.74910055944099</v>
      </c>
      <c r="L12" s="2" t="s">
        <v>93</v>
      </c>
      <c r="M12">
        <f t="shared" si="4"/>
        <v>-103.517813511578</v>
      </c>
      <c r="N12">
        <f t="shared" si="5"/>
        <v>213.769604200386</v>
      </c>
      <c r="R12" s="2" t="s">
        <v>93</v>
      </c>
      <c r="S12">
        <f t="shared" si="6"/>
        <v>-45.797003699598903</v>
      </c>
      <c r="T12">
        <f t="shared" si="7"/>
        <v>124.64201852177</v>
      </c>
      <c r="W12" s="2" t="s">
        <v>93</v>
      </c>
      <c r="X12">
        <f t="shared" si="8"/>
        <v>-106.180211739947</v>
      </c>
      <c r="Y12">
        <f t="shared" si="9"/>
        <v>187.767596577489</v>
      </c>
    </row>
    <row r="13" spans="1:26">
      <c r="A13" s="2" t="s">
        <v>122</v>
      </c>
      <c r="B13">
        <f t="shared" si="0"/>
        <v>-22.759454081377601</v>
      </c>
      <c r="C13">
        <f t="shared" si="1"/>
        <v>116.04145680825501</v>
      </c>
      <c r="F13" s="2" t="s">
        <v>122</v>
      </c>
      <c r="G13">
        <f t="shared" si="2"/>
        <v>-15.013888455176501</v>
      </c>
      <c r="H13">
        <f t="shared" si="3"/>
        <v>93.066630991854296</v>
      </c>
      <c r="L13" s="2" t="s">
        <v>122</v>
      </c>
      <c r="M13">
        <f t="shared" si="4"/>
        <v>-20.730068009213099</v>
      </c>
      <c r="N13">
        <f t="shared" si="5"/>
        <v>141.18939281934701</v>
      </c>
      <c r="R13" s="2" t="s">
        <v>122</v>
      </c>
      <c r="S13">
        <f t="shared" si="6"/>
        <v>-13.3919205111957</v>
      </c>
      <c r="T13">
        <f t="shared" si="7"/>
        <v>87.266557672050595</v>
      </c>
      <c r="W13" s="2" t="s">
        <v>122</v>
      </c>
      <c r="X13">
        <f t="shared" si="8"/>
        <v>-21.943277166795401</v>
      </c>
      <c r="Y13">
        <f t="shared" si="9"/>
        <v>124.72159215646199</v>
      </c>
    </row>
    <row r="14" spans="1:26">
      <c r="A14" s="2">
        <v>24</v>
      </c>
      <c r="B14">
        <f t="shared" si="0"/>
        <v>-26.170183917668901</v>
      </c>
      <c r="C14">
        <f t="shared" si="1"/>
        <v>132.41933987835199</v>
      </c>
      <c r="F14" s="2">
        <v>24</v>
      </c>
      <c r="G14">
        <f t="shared" si="2"/>
        <v>-16.080121476520901</v>
      </c>
      <c r="H14">
        <f t="shared" si="3"/>
        <v>95.291776435319804</v>
      </c>
      <c r="L14" s="2">
        <v>24</v>
      </c>
      <c r="M14">
        <f t="shared" si="4"/>
        <v>-16.5451475348606</v>
      </c>
      <c r="N14">
        <f t="shared" si="5"/>
        <v>126.593528230827</v>
      </c>
      <c r="R14" s="2">
        <v>24</v>
      </c>
      <c r="S14">
        <f t="shared" si="6"/>
        <v>-12.997893715619099</v>
      </c>
      <c r="T14">
        <f t="shared" si="7"/>
        <v>101.031311263752</v>
      </c>
      <c r="W14" s="2">
        <v>24</v>
      </c>
      <c r="X14">
        <f t="shared" si="8"/>
        <v>-25.509046214495498</v>
      </c>
      <c r="Y14">
        <f t="shared" si="9"/>
        <v>132.21491140912599</v>
      </c>
    </row>
    <row r="15" spans="1:26">
      <c r="A15" s="2">
        <v>28</v>
      </c>
      <c r="B15">
        <f t="shared" si="0"/>
        <v>-33.360671997070298</v>
      </c>
      <c r="C15">
        <f t="shared" si="1"/>
        <v>169.96986208938199</v>
      </c>
      <c r="F15" s="2">
        <v>28</v>
      </c>
      <c r="G15">
        <f t="shared" si="2"/>
        <v>-17.594504541204799</v>
      </c>
      <c r="H15">
        <f t="shared" si="3"/>
        <v>113.033016707546</v>
      </c>
      <c r="L15" s="2">
        <v>28</v>
      </c>
      <c r="M15">
        <f t="shared" si="4"/>
        <v>-19.032755695966099</v>
      </c>
      <c r="N15">
        <f t="shared" si="5"/>
        <v>153.94992296439199</v>
      </c>
      <c r="R15" s="2">
        <v>28</v>
      </c>
      <c r="S15">
        <f t="shared" si="6"/>
        <v>-19.537947865461099</v>
      </c>
      <c r="T15">
        <f t="shared" si="7"/>
        <v>150.82443180155701</v>
      </c>
      <c r="W15" s="2">
        <v>28</v>
      </c>
      <c r="X15">
        <f t="shared" si="8"/>
        <v>-29.4800484827323</v>
      </c>
      <c r="Y15">
        <f t="shared" si="9"/>
        <v>160.67235192587199</v>
      </c>
    </row>
    <row r="16" spans="1:26">
      <c r="A16" s="2">
        <v>32</v>
      </c>
      <c r="B16">
        <f t="shared" si="0"/>
        <v>-39.387683417853097</v>
      </c>
      <c r="C16">
        <f t="shared" si="1"/>
        <v>186.09371635857499</v>
      </c>
      <c r="F16" s="2">
        <v>32</v>
      </c>
      <c r="G16">
        <f t="shared" si="2"/>
        <v>-19.816101429074301</v>
      </c>
      <c r="H16">
        <f t="shared" si="3"/>
        <v>126.94381595582</v>
      </c>
      <c r="L16" s="2">
        <v>32</v>
      </c>
      <c r="M16">
        <f t="shared" si="4"/>
        <v>-19.910592006972099</v>
      </c>
      <c r="N16">
        <f t="shared" si="5"/>
        <v>153.181342014753</v>
      </c>
      <c r="R16" s="2">
        <v>32</v>
      </c>
      <c r="S16">
        <f t="shared" si="6"/>
        <v>-24.119896477974301</v>
      </c>
      <c r="T16">
        <f t="shared" si="7"/>
        <v>187.057940879564</v>
      </c>
      <c r="W16" s="2">
        <v>32</v>
      </c>
      <c r="X16">
        <f t="shared" si="8"/>
        <v>-40.298074530076399</v>
      </c>
      <c r="Y16">
        <f t="shared" si="9"/>
        <v>201.983453321826</v>
      </c>
    </row>
    <row r="17" spans="1:26">
      <c r="A17" s="2">
        <v>38</v>
      </c>
      <c r="B17">
        <f t="shared" si="0"/>
        <v>-55.145455908587401</v>
      </c>
      <c r="C17">
        <f t="shared" si="1"/>
        <v>226.195664293184</v>
      </c>
      <c r="F17" s="2">
        <v>38</v>
      </c>
      <c r="G17">
        <f t="shared" si="2"/>
        <v>-26.513373204903999</v>
      </c>
      <c r="H17">
        <f t="shared" si="3"/>
        <v>181.70831961225201</v>
      </c>
      <c r="L17" s="2">
        <v>38</v>
      </c>
      <c r="M17">
        <f t="shared" si="4"/>
        <v>-26.7630649277888</v>
      </c>
      <c r="N17">
        <f t="shared" si="5"/>
        <v>209.05786035545299</v>
      </c>
      <c r="R17" s="2">
        <v>38</v>
      </c>
      <c r="S17">
        <f t="shared" si="6"/>
        <v>-52.125926499955803</v>
      </c>
      <c r="T17">
        <f t="shared" si="7"/>
        <v>258.86975692006098</v>
      </c>
      <c r="W17" s="2">
        <v>38</v>
      </c>
      <c r="X17">
        <f t="shared" si="8"/>
        <v>-71.234716371048094</v>
      </c>
      <c r="Y17">
        <f t="shared" si="9"/>
        <v>265.51246347353401</v>
      </c>
    </row>
    <row r="21" spans="1:26">
      <c r="B21" s="1" t="s">
        <v>0</v>
      </c>
      <c r="C21" s="1" t="s">
        <v>123</v>
      </c>
      <c r="D21" s="1" t="s">
        <v>124</v>
      </c>
      <c r="F21" s="1" t="s">
        <v>3</v>
      </c>
      <c r="G21" s="1" t="s">
        <v>125</v>
      </c>
      <c r="H21" s="1" t="s">
        <v>126</v>
      </c>
      <c r="J21" s="1" t="s">
        <v>6</v>
      </c>
      <c r="K21" s="1" t="s">
        <v>127</v>
      </c>
      <c r="L21" s="1" t="s">
        <v>128</v>
      </c>
      <c r="O21" s="2" t="s">
        <v>57</v>
      </c>
      <c r="P21">
        <v>-4.1245170541711502</v>
      </c>
      <c r="Q21">
        <v>3.8454326423438498</v>
      </c>
      <c r="T21" s="2" t="s">
        <v>57</v>
      </c>
      <c r="U21">
        <v>-3.0015581826302502</v>
      </c>
      <c r="V21">
        <v>3.4053416555142801</v>
      </c>
      <c r="X21" s="2" t="s">
        <v>57</v>
      </c>
      <c r="Y21">
        <v>-2.6690796760229598</v>
      </c>
      <c r="Z21">
        <v>3.9541048068936901</v>
      </c>
    </row>
    <row r="22" spans="1:26">
      <c r="A22" s="9" t="s">
        <v>129</v>
      </c>
      <c r="F22" s="9" t="s">
        <v>129</v>
      </c>
      <c r="J22" s="9" t="s">
        <v>129</v>
      </c>
      <c r="O22" s="2" t="s">
        <v>93</v>
      </c>
      <c r="P22">
        <v>-55.855962392445903</v>
      </c>
      <c r="Q22">
        <v>165.633711943755</v>
      </c>
      <c r="T22" s="2" t="s">
        <v>93</v>
      </c>
      <c r="U22">
        <v>-46.925124356578898</v>
      </c>
      <c r="V22">
        <v>156.636971055863</v>
      </c>
      <c r="X22" s="2" t="s">
        <v>93</v>
      </c>
      <c r="Y22">
        <v>-45.428583392273097</v>
      </c>
      <c r="Z22">
        <v>200.37245639534899</v>
      </c>
    </row>
    <row r="23" spans="1:26">
      <c r="A23" s="2" t="s">
        <v>57</v>
      </c>
      <c r="B23">
        <v>-12.2085704803466</v>
      </c>
      <c r="C23">
        <v>11.3824806213378</v>
      </c>
      <c r="F23" s="2" t="s">
        <v>57</v>
      </c>
      <c r="G23">
        <v>-8.9746589660644496</v>
      </c>
      <c r="H23">
        <v>10.181971549987701</v>
      </c>
      <c r="J23" s="2" t="s">
        <v>57</v>
      </c>
      <c r="K23">
        <v>-8.0339298248290998</v>
      </c>
      <c r="L23">
        <v>11.90185546875</v>
      </c>
      <c r="O23" s="2" t="s">
        <v>122</v>
      </c>
      <c r="P23">
        <v>-13.460852648760801</v>
      </c>
      <c r="Q23">
        <v>108.50972356023</v>
      </c>
      <c r="T23" s="2" t="s">
        <v>122</v>
      </c>
      <c r="U23">
        <v>-10.1065651628883</v>
      </c>
      <c r="V23">
        <v>104.498280809077</v>
      </c>
      <c r="X23" s="2" t="s">
        <v>122</v>
      </c>
      <c r="Y23">
        <v>-8.1251315500252801</v>
      </c>
      <c r="Z23">
        <v>134.73648628919199</v>
      </c>
    </row>
    <row r="24" spans="1:26">
      <c r="A24" s="2" t="s">
        <v>93</v>
      </c>
      <c r="B24">
        <v>-165.33364868164</v>
      </c>
      <c r="C24">
        <v>490.275787353515</v>
      </c>
      <c r="F24" s="2" t="s">
        <v>93</v>
      </c>
      <c r="G24">
        <v>-140.30612182617099</v>
      </c>
      <c r="H24">
        <v>468.34454345703102</v>
      </c>
      <c r="J24" s="2" t="s">
        <v>93</v>
      </c>
      <c r="K24">
        <v>-136.74003601074199</v>
      </c>
      <c r="L24">
        <v>603.12109375</v>
      </c>
      <c r="O24" s="2">
        <v>24</v>
      </c>
      <c r="P24">
        <v>-11.873323852951501</v>
      </c>
      <c r="Q24">
        <v>108.70045842351099</v>
      </c>
      <c r="T24" s="2">
        <v>24</v>
      </c>
      <c r="U24">
        <v>-10.0347027730782</v>
      </c>
      <c r="V24">
        <v>104.019307930732</v>
      </c>
      <c r="X24" s="2">
        <v>24</v>
      </c>
      <c r="Y24">
        <v>-7.0982898192548198</v>
      </c>
      <c r="Z24">
        <v>121.15369017338</v>
      </c>
    </row>
    <row r="25" spans="1:26">
      <c r="A25" s="2" t="s">
        <v>122</v>
      </c>
      <c r="B25">
        <v>-39.844123840332003</v>
      </c>
      <c r="C25">
        <v>321.18878173828102</v>
      </c>
      <c r="F25" s="2" t="s">
        <v>122</v>
      </c>
      <c r="G25">
        <v>-30.218629837036101</v>
      </c>
      <c r="H25">
        <v>312.44985961914</v>
      </c>
      <c r="J25" s="2" t="s">
        <v>122</v>
      </c>
      <c r="K25">
        <v>-24.456645965576101</v>
      </c>
      <c r="L25">
        <v>405.55682373046801</v>
      </c>
      <c r="O25" s="2">
        <v>28</v>
      </c>
      <c r="P25">
        <v>-13.0978983801764</v>
      </c>
      <c r="Q25">
        <v>120.142343881968</v>
      </c>
      <c r="T25" s="2">
        <v>28</v>
      </c>
      <c r="U25">
        <v>-9.9555503564534398</v>
      </c>
      <c r="V25">
        <v>120.559018750653</v>
      </c>
      <c r="X25" s="2">
        <v>28</v>
      </c>
      <c r="Y25">
        <v>-7.2692338810410302</v>
      </c>
      <c r="Z25">
        <v>139.59790606831399</v>
      </c>
    </row>
    <row r="26" spans="1:26">
      <c r="A26" s="2">
        <v>24</v>
      </c>
      <c r="B26">
        <v>-35.1450386047363</v>
      </c>
      <c r="C26">
        <v>321.75335693359301</v>
      </c>
      <c r="F26" s="2">
        <v>24</v>
      </c>
      <c r="G26">
        <v>-30.003761291503899</v>
      </c>
      <c r="H26">
        <v>311.01773071289</v>
      </c>
      <c r="J26" s="2">
        <v>24</v>
      </c>
      <c r="K26">
        <v>-21.365852355956999</v>
      </c>
      <c r="L26">
        <v>364.672607421875</v>
      </c>
      <c r="O26" s="2">
        <v>32</v>
      </c>
      <c r="P26">
        <v>-12.9758615751524</v>
      </c>
      <c r="Q26">
        <v>137.94917544803101</v>
      </c>
      <c r="T26" s="2">
        <v>32</v>
      </c>
      <c r="U26">
        <v>-10.8522676703922</v>
      </c>
      <c r="V26">
        <v>146.68850595735799</v>
      </c>
      <c r="X26" s="2">
        <v>32</v>
      </c>
      <c r="Y26">
        <v>-7.1371946619990396</v>
      </c>
      <c r="Z26">
        <v>159.633274015002</v>
      </c>
    </row>
    <row r="27" spans="1:26">
      <c r="A27" s="2">
        <v>28</v>
      </c>
      <c r="B27">
        <v>-38.769779205322202</v>
      </c>
      <c r="C27">
        <v>355.621337890625</v>
      </c>
      <c r="F27" s="2">
        <v>28</v>
      </c>
      <c r="G27">
        <v>-29.767095565795799</v>
      </c>
      <c r="H27">
        <v>360.47146606445301</v>
      </c>
      <c r="J27" s="2">
        <v>28</v>
      </c>
      <c r="K27">
        <v>-21.880393981933501</v>
      </c>
      <c r="L27">
        <v>420.189697265625</v>
      </c>
      <c r="O27" s="2">
        <v>38</v>
      </c>
      <c r="P27">
        <v>-17.448085063212599</v>
      </c>
      <c r="Q27">
        <v>176.18967004724399</v>
      </c>
      <c r="T27" s="2">
        <v>38</v>
      </c>
      <c r="U27">
        <v>-14.600571342136501</v>
      </c>
      <c r="V27">
        <v>198.210424723035</v>
      </c>
      <c r="X27" s="2">
        <v>38</v>
      </c>
      <c r="Y27">
        <v>-7.8304005619695296</v>
      </c>
      <c r="Z27">
        <v>213.08816802065999</v>
      </c>
    </row>
    <row r="28" spans="1:26">
      <c r="A28" s="2">
        <v>32</v>
      </c>
      <c r="B28">
        <v>-38.408550262451101</v>
      </c>
      <c r="C28">
        <v>408.32955932617102</v>
      </c>
      <c r="F28" s="2">
        <v>32</v>
      </c>
      <c r="G28">
        <v>-32.448280334472599</v>
      </c>
      <c r="H28">
        <v>438.5986328125</v>
      </c>
      <c r="J28" s="2">
        <v>32</v>
      </c>
      <c r="K28">
        <v>-21.482955932617099</v>
      </c>
      <c r="L28">
        <v>480.49615478515602</v>
      </c>
      <c r="O28" s="12"/>
    </row>
    <row r="29" spans="1:26">
      <c r="A29" s="2">
        <v>38</v>
      </c>
      <c r="B29">
        <v>-51.646331787109297</v>
      </c>
      <c r="C29">
        <v>521.52142333984295</v>
      </c>
      <c r="F29" s="2">
        <v>38</v>
      </c>
      <c r="G29">
        <v>-43.655708312988203</v>
      </c>
      <c r="H29">
        <v>592.649169921875</v>
      </c>
      <c r="J29" s="2">
        <v>38</v>
      </c>
      <c r="K29">
        <v>-23.569505691528299</v>
      </c>
      <c r="L29">
        <v>641.39538574218705</v>
      </c>
    </row>
    <row r="35" spans="1:10" ht="18.3">
      <c r="A35" s="3"/>
      <c r="C35" s="11" t="s">
        <v>59</v>
      </c>
      <c r="F35" s="3"/>
      <c r="J35" s="3"/>
    </row>
    <row r="36" spans="1:10">
      <c r="A36" s="3"/>
      <c r="F36" s="3"/>
      <c r="J36" s="3"/>
    </row>
    <row r="37" spans="1:10">
      <c r="A37" s="3"/>
      <c r="F37" s="3"/>
      <c r="J37" s="3"/>
    </row>
    <row r="38" spans="1:10">
      <c r="A38" s="3"/>
      <c r="F38" s="3"/>
      <c r="J38" s="3"/>
    </row>
    <row r="39" spans="1:10">
      <c r="A39" s="3"/>
      <c r="F39" s="3"/>
      <c r="J39" s="3"/>
    </row>
    <row r="40" spans="1:10">
      <c r="A40" s="3"/>
      <c r="F40" s="3"/>
      <c r="J40" s="3"/>
    </row>
    <row r="41" spans="1:10">
      <c r="A41" s="3"/>
      <c r="F41" s="3"/>
      <c r="J41" s="3"/>
    </row>
    <row r="44" spans="1:10">
      <c r="A44" s="3"/>
      <c r="F44" s="3"/>
      <c r="J44" s="3"/>
    </row>
    <row r="45" spans="1:10">
      <c r="A45" s="3"/>
      <c r="F45" s="3"/>
      <c r="J45" s="3"/>
    </row>
    <row r="46" spans="1:10">
      <c r="A46" s="3"/>
      <c r="F46" s="3"/>
      <c r="J46" s="3"/>
    </row>
    <row r="47" spans="1:10">
      <c r="A47" s="3"/>
      <c r="F47" s="3"/>
      <c r="J47" s="3"/>
    </row>
    <row r="48" spans="1:10">
      <c r="A48" s="3"/>
      <c r="F48" s="3"/>
      <c r="J48" s="3"/>
    </row>
    <row r="49" spans="1:12">
      <c r="A49" s="3"/>
      <c r="F49" s="3"/>
      <c r="J49" s="3"/>
    </row>
    <row r="50" spans="1:12">
      <c r="A50" s="3"/>
      <c r="F50" s="3"/>
      <c r="J50" s="3"/>
    </row>
    <row r="56" spans="1:12">
      <c r="C56" s="10" t="s">
        <v>58</v>
      </c>
    </row>
    <row r="57" spans="1:12">
      <c r="A57" s="9" t="s">
        <v>129</v>
      </c>
      <c r="F57" s="9" t="s">
        <v>129</v>
      </c>
      <c r="J57" s="9" t="s">
        <v>129</v>
      </c>
    </row>
    <row r="58" spans="1:12">
      <c r="A58" s="12" t="s">
        <v>57</v>
      </c>
      <c r="B58">
        <v>-4.1245170541711502</v>
      </c>
      <c r="C58">
        <v>3.8454326423438498</v>
      </c>
      <c r="F58" s="12" t="s">
        <v>57</v>
      </c>
      <c r="G58">
        <v>-3.0015581826302502</v>
      </c>
      <c r="H58">
        <v>3.4053416555142801</v>
      </c>
      <c r="J58" s="12" t="s">
        <v>57</v>
      </c>
      <c r="K58">
        <v>-2.6690796760229598</v>
      </c>
      <c r="L58">
        <v>3.9541048068936901</v>
      </c>
    </row>
    <row r="59" spans="1:12">
      <c r="A59" s="12" t="s">
        <v>93</v>
      </c>
      <c r="B59">
        <v>-55.855962392445903</v>
      </c>
      <c r="C59">
        <v>165.633711943755</v>
      </c>
      <c r="F59" s="12" t="s">
        <v>93</v>
      </c>
      <c r="G59">
        <v>-46.925124356578898</v>
      </c>
      <c r="H59">
        <v>156.636971055863</v>
      </c>
      <c r="J59" s="12" t="s">
        <v>93</v>
      </c>
      <c r="K59">
        <v>-45.428583392273097</v>
      </c>
      <c r="L59">
        <v>200.37245639534899</v>
      </c>
    </row>
    <row r="60" spans="1:12">
      <c r="A60" s="12" t="s">
        <v>122</v>
      </c>
      <c r="B60">
        <v>-13.460852648760801</v>
      </c>
      <c r="C60">
        <v>108.50972356023</v>
      </c>
      <c r="F60" s="12" t="s">
        <v>122</v>
      </c>
      <c r="G60">
        <v>-10.1065651628883</v>
      </c>
      <c r="H60">
        <v>104.498280809077</v>
      </c>
      <c r="J60" s="12" t="s">
        <v>122</v>
      </c>
      <c r="K60">
        <v>-8.1251315500252801</v>
      </c>
      <c r="L60">
        <v>134.73648628919199</v>
      </c>
    </row>
    <row r="61" spans="1:12">
      <c r="A61" s="12">
        <v>24</v>
      </c>
      <c r="B61">
        <v>-11.873323852951501</v>
      </c>
      <c r="C61">
        <v>108.70045842351099</v>
      </c>
      <c r="F61" s="12">
        <v>24</v>
      </c>
      <c r="G61">
        <v>-10.0347027730782</v>
      </c>
      <c r="H61">
        <v>104.019307930732</v>
      </c>
      <c r="J61" s="12">
        <v>24</v>
      </c>
      <c r="K61">
        <v>-7.0982898192548198</v>
      </c>
      <c r="L61">
        <v>121.15369017338</v>
      </c>
    </row>
    <row r="62" spans="1:12">
      <c r="A62" s="12">
        <v>28</v>
      </c>
      <c r="B62">
        <v>-13.0978983801764</v>
      </c>
      <c r="C62">
        <v>120.142343881968</v>
      </c>
      <c r="F62" s="12">
        <v>28</v>
      </c>
      <c r="G62">
        <v>-9.9555503564534398</v>
      </c>
      <c r="H62">
        <v>120.559018750653</v>
      </c>
      <c r="J62" s="12">
        <v>28</v>
      </c>
      <c r="K62">
        <v>-7.2692338810410302</v>
      </c>
      <c r="L62">
        <v>139.59790606831399</v>
      </c>
    </row>
    <row r="63" spans="1:12">
      <c r="A63" s="12">
        <v>32</v>
      </c>
      <c r="B63">
        <v>-12.9758615751524</v>
      </c>
      <c r="C63">
        <v>137.94917544803101</v>
      </c>
      <c r="F63" s="12">
        <v>32</v>
      </c>
      <c r="G63">
        <v>-10.8522676703922</v>
      </c>
      <c r="H63">
        <v>146.68850595735799</v>
      </c>
      <c r="J63" s="12">
        <v>32</v>
      </c>
      <c r="K63">
        <v>-7.1371946619990396</v>
      </c>
      <c r="L63">
        <v>159.633274015002</v>
      </c>
    </row>
    <row r="64" spans="1:12">
      <c r="A64" s="12">
        <v>38</v>
      </c>
      <c r="B64">
        <v>-17.448085063212599</v>
      </c>
      <c r="C64">
        <v>176.18967004724399</v>
      </c>
      <c r="F64" s="12">
        <v>38</v>
      </c>
      <c r="G64">
        <v>-14.600571342136501</v>
      </c>
      <c r="H64">
        <v>198.210424723035</v>
      </c>
      <c r="J64" s="12">
        <v>38</v>
      </c>
      <c r="K64">
        <v>-7.8304005619695296</v>
      </c>
      <c r="L64">
        <v>213.08816802065999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9"/>
  <sheetViews>
    <sheetView workbookViewId="0">
      <selection activeCell="I19" sqref="I19"/>
    </sheetView>
  </sheetViews>
  <sheetFormatPr defaultColWidth="8.89453125" defaultRowHeight="14.4"/>
  <cols>
    <col min="1" max="1" width="16.68359375" customWidth="1"/>
    <col min="2" max="2" width="14.1015625"/>
    <col min="3" max="3" width="21.5234375" customWidth="1"/>
    <col min="5" max="5" width="13.3125" customWidth="1"/>
    <col min="6" max="6" width="14.1015625"/>
    <col min="7" max="7" width="19.7890625" customWidth="1"/>
    <col min="8" max="8" width="6.3125" customWidth="1"/>
    <col min="9" max="9" width="16.5234375" customWidth="1"/>
    <col min="10" max="10" width="14.1015625"/>
    <col min="11" max="11" width="12.89453125"/>
    <col min="12" max="12" width="15.68359375" customWidth="1"/>
    <col min="13" max="13" width="17.3125" customWidth="1"/>
    <col min="14" max="14" width="15.41796875" customWidth="1"/>
    <col min="15" max="15" width="14.1015625"/>
    <col min="16" max="16" width="16.1015625" customWidth="1"/>
    <col min="17" max="17" width="18.89453125" customWidth="1"/>
    <col min="18" max="18" width="14.1015625"/>
    <col min="19" max="19" width="12.89453125"/>
    <col min="20" max="20" width="16.20703125" customWidth="1"/>
    <col min="21" max="21" width="19.3125" customWidth="1"/>
    <col min="22" max="22" width="14.1015625"/>
    <col min="23" max="23" width="12.89453125"/>
    <col min="24" max="24" width="16" customWidth="1"/>
    <col min="25" max="25" width="18.5234375" customWidth="1"/>
    <col min="26" max="26" width="14.1015625"/>
    <col min="27" max="27" width="12.89453125"/>
    <col min="28" max="28" width="16" customWidth="1"/>
  </cols>
  <sheetData>
    <row r="1" spans="1:28">
      <c r="A1" s="1" t="s">
        <v>0</v>
      </c>
      <c r="B1" s="1" t="s">
        <v>64</v>
      </c>
      <c r="C1" s="1" t="s">
        <v>130</v>
      </c>
      <c r="E1" s="1" t="s">
        <v>3</v>
      </c>
      <c r="F1" s="1" t="s">
        <v>131</v>
      </c>
      <c r="G1" s="1" t="s">
        <v>132</v>
      </c>
      <c r="J1" s="1" t="s">
        <v>6</v>
      </c>
      <c r="K1" s="1" t="s">
        <v>131</v>
      </c>
      <c r="L1" s="1" t="s">
        <v>133</v>
      </c>
      <c r="N1" s="1" t="s">
        <v>9</v>
      </c>
      <c r="O1" s="1" t="s">
        <v>115</v>
      </c>
      <c r="P1" s="1" t="s">
        <v>134</v>
      </c>
      <c r="R1" s="1" t="s">
        <v>12</v>
      </c>
      <c r="S1" s="1" t="s">
        <v>7</v>
      </c>
      <c r="T1" s="1" t="s">
        <v>135</v>
      </c>
      <c r="V1" s="1" t="s">
        <v>15</v>
      </c>
      <c r="W1" s="1" t="s">
        <v>136</v>
      </c>
      <c r="X1" s="1" t="s">
        <v>137</v>
      </c>
      <c r="Z1" s="1" t="s">
        <v>18</v>
      </c>
      <c r="AA1" s="1" t="s">
        <v>61</v>
      </c>
      <c r="AB1" s="1" t="s">
        <v>138</v>
      </c>
    </row>
    <row r="3" spans="1:28">
      <c r="A3" s="2" t="s">
        <v>139</v>
      </c>
      <c r="B3">
        <v>-13.4740552902221</v>
      </c>
      <c r="C3">
        <v>14.8127632141113</v>
      </c>
      <c r="E3" s="2" t="s">
        <v>139</v>
      </c>
      <c r="I3" s="2" t="s">
        <v>139</v>
      </c>
      <c r="J3">
        <v>-24.25537109375</v>
      </c>
      <c r="K3">
        <v>13.1162881851196</v>
      </c>
      <c r="M3" s="2" t="s">
        <v>139</v>
      </c>
      <c r="N3">
        <v>-5.65185546875</v>
      </c>
      <c r="O3">
        <v>13.772624969482401</v>
      </c>
      <c r="Q3" s="2" t="s">
        <v>139</v>
      </c>
      <c r="R3">
        <v>-5.8563232421875</v>
      </c>
      <c r="S3">
        <v>12.388882637023899</v>
      </c>
      <c r="U3" s="2" t="s">
        <v>139</v>
      </c>
      <c r="V3">
        <v>-6.3812255859375</v>
      </c>
      <c r="W3">
        <v>12.439048767089799</v>
      </c>
      <c r="Y3" s="2" t="s">
        <v>139</v>
      </c>
      <c r="Z3">
        <v>-6.9244384765625</v>
      </c>
      <c r="AA3">
        <v>13.068212509155201</v>
      </c>
    </row>
    <row r="4" spans="1:28">
      <c r="A4" s="2" t="s">
        <v>93</v>
      </c>
      <c r="B4">
        <v>-174.46244812011699</v>
      </c>
      <c r="C4">
        <v>304.83148193359301</v>
      </c>
      <c r="E4" s="2" t="s">
        <v>93</v>
      </c>
      <c r="F4">
        <v>-158.46797180175699</v>
      </c>
      <c r="G4">
        <v>292.823974609375</v>
      </c>
      <c r="I4" s="2" t="s">
        <v>93</v>
      </c>
      <c r="J4">
        <v>-145.80078125</v>
      </c>
      <c r="K4">
        <v>361.05429077148398</v>
      </c>
      <c r="M4" s="2" t="s">
        <v>93</v>
      </c>
      <c r="N4">
        <v>-162.72888183593699</v>
      </c>
      <c r="O4">
        <v>329.76751708984301</v>
      </c>
      <c r="Q4" s="2" t="s">
        <v>93</v>
      </c>
      <c r="R4">
        <v>-195.65124511718699</v>
      </c>
      <c r="S4">
        <v>332.11276245117102</v>
      </c>
      <c r="U4" s="2" t="s">
        <v>93</v>
      </c>
      <c r="V4">
        <v>-196.826171875</v>
      </c>
      <c r="W4">
        <v>330.88162231445301</v>
      </c>
      <c r="Y4" s="2" t="s">
        <v>93</v>
      </c>
      <c r="Z4">
        <v>-134.86328125</v>
      </c>
      <c r="AA4">
        <v>308.45956420898398</v>
      </c>
    </row>
    <row r="5" spans="1:28">
      <c r="A5" s="2" t="s">
        <v>140</v>
      </c>
      <c r="B5">
        <v>-57.476589202880803</v>
      </c>
      <c r="C5">
        <v>209.295806884765</v>
      </c>
      <c r="E5" s="2" t="s">
        <v>140</v>
      </c>
      <c r="F5">
        <v>-51.0079536437988</v>
      </c>
      <c r="G5">
        <v>194.81561279296801</v>
      </c>
      <c r="I5" s="2" t="s">
        <v>140</v>
      </c>
      <c r="J5">
        <v>-50.244140625</v>
      </c>
      <c r="K5">
        <v>216.390533447265</v>
      </c>
      <c r="M5" s="2" t="s">
        <v>140</v>
      </c>
      <c r="N5">
        <v>-28.271484375</v>
      </c>
      <c r="O5">
        <v>179.59385681152301</v>
      </c>
      <c r="Q5" s="2" t="s">
        <v>140</v>
      </c>
      <c r="R5">
        <v>-30.352783203125</v>
      </c>
      <c r="S5">
        <v>180.07879638671801</v>
      </c>
      <c r="U5" s="2" t="s">
        <v>140</v>
      </c>
      <c r="V5">
        <v>-26.6510009765625</v>
      </c>
      <c r="W5">
        <v>169.34329223632801</v>
      </c>
      <c r="Y5" s="2" t="s">
        <v>140</v>
      </c>
      <c r="Z5">
        <v>-29.376220703125</v>
      </c>
      <c r="AA5">
        <v>171.03012084960901</v>
      </c>
    </row>
    <row r="6" spans="1:28">
      <c r="A6" s="2" t="s">
        <v>141</v>
      </c>
      <c r="B6">
        <v>-171.82214355468699</v>
      </c>
      <c r="C6">
        <v>285.31198120117102</v>
      </c>
      <c r="E6" s="2" t="s">
        <v>141</v>
      </c>
      <c r="F6">
        <v>-107.062202453613</v>
      </c>
      <c r="G6">
        <v>234.40238952636699</v>
      </c>
      <c r="I6" s="2" t="s">
        <v>141</v>
      </c>
      <c r="J6">
        <v>-137.78076171875</v>
      </c>
      <c r="K6">
        <v>339.85086059570301</v>
      </c>
      <c r="M6" s="2" t="s">
        <v>141</v>
      </c>
      <c r="N6">
        <v>-122.305297851562</v>
      </c>
      <c r="O6">
        <v>294.26889038085898</v>
      </c>
      <c r="Q6" s="2" t="s">
        <v>141</v>
      </c>
      <c r="R6">
        <v>-98.81591796875</v>
      </c>
      <c r="S6">
        <v>277.13723754882801</v>
      </c>
      <c r="U6" s="2" t="s">
        <v>141</v>
      </c>
      <c r="V6">
        <v>-134.85412597656199</v>
      </c>
      <c r="W6">
        <v>286.33639526367102</v>
      </c>
      <c r="Y6" s="2" t="s">
        <v>141</v>
      </c>
      <c r="Z6">
        <v>-107.75146484375</v>
      </c>
      <c r="AA6">
        <v>282.00958251953102</v>
      </c>
    </row>
    <row r="7" spans="1:28">
      <c r="A7" s="2">
        <v>24</v>
      </c>
      <c r="B7">
        <v>-185.41062927246</v>
      </c>
      <c r="C7">
        <v>303.27038574218699</v>
      </c>
      <c r="E7" s="2">
        <v>24</v>
      </c>
      <c r="F7">
        <v>-92.950546264648395</v>
      </c>
      <c r="G7">
        <v>240.40026855468699</v>
      </c>
      <c r="I7" s="2">
        <v>24</v>
      </c>
      <c r="J7">
        <v>-133.09020996093699</v>
      </c>
      <c r="K7">
        <v>358.08615112304602</v>
      </c>
      <c r="M7" s="2">
        <v>24</v>
      </c>
      <c r="N7">
        <v>-134.942626953125</v>
      </c>
      <c r="O7">
        <v>296.59323120117102</v>
      </c>
      <c r="Q7" s="2">
        <v>24</v>
      </c>
      <c r="R7">
        <v>-130.41687011718699</v>
      </c>
      <c r="S7">
        <v>289.60763549804602</v>
      </c>
      <c r="U7" s="2">
        <v>24</v>
      </c>
      <c r="V7">
        <v>-132.025146484375</v>
      </c>
      <c r="W7">
        <v>290.15109252929602</v>
      </c>
      <c r="Y7" s="2">
        <v>24</v>
      </c>
      <c r="Z7">
        <v>-120.355224609375</v>
      </c>
      <c r="AA7">
        <v>280.92892456054602</v>
      </c>
    </row>
    <row r="8" spans="1:28">
      <c r="A8" s="2">
        <v>28</v>
      </c>
      <c r="B8">
        <v>-238.76734924316401</v>
      </c>
      <c r="C8">
        <v>359.00018310546801</v>
      </c>
      <c r="E8" s="2">
        <v>28</v>
      </c>
      <c r="F8">
        <v>-117.291038513183</v>
      </c>
      <c r="G8">
        <v>290.84817504882801</v>
      </c>
      <c r="I8" s="2">
        <v>28</v>
      </c>
      <c r="J8">
        <v>-270.76721191406199</v>
      </c>
      <c r="K8">
        <v>418.94210815429602</v>
      </c>
      <c r="M8" s="2">
        <v>28</v>
      </c>
      <c r="N8">
        <v>-169.91882324218699</v>
      </c>
      <c r="O8">
        <v>353.72381591796801</v>
      </c>
      <c r="Q8" s="2">
        <v>28</v>
      </c>
      <c r="R8">
        <v>-180.584716796875</v>
      </c>
      <c r="S8">
        <v>357.75799560546801</v>
      </c>
      <c r="U8" s="2">
        <v>28</v>
      </c>
      <c r="V8">
        <v>-169.94934082031199</v>
      </c>
      <c r="W8">
        <v>344.94479370117102</v>
      </c>
      <c r="Y8" s="2">
        <v>28</v>
      </c>
      <c r="Z8">
        <v>-155.49011230468699</v>
      </c>
      <c r="AA8">
        <v>327.94482421875</v>
      </c>
    </row>
    <row r="9" spans="1:28">
      <c r="A9" s="2">
        <v>32</v>
      </c>
      <c r="B9">
        <v>-372.44027709960898</v>
      </c>
      <c r="C9">
        <v>460.50311279296801</v>
      </c>
      <c r="E9" s="2">
        <v>32</v>
      </c>
      <c r="F9">
        <v>-225.19296264648401</v>
      </c>
      <c r="G9">
        <v>339.63201904296801</v>
      </c>
      <c r="I9" s="2">
        <v>32</v>
      </c>
      <c r="J9">
        <v>-344.024658203125</v>
      </c>
      <c r="K9">
        <v>498.349365234375</v>
      </c>
      <c r="M9" s="2">
        <v>32</v>
      </c>
      <c r="N9">
        <v>-222.59826660156199</v>
      </c>
      <c r="O9">
        <v>438.64630126953102</v>
      </c>
      <c r="Q9" s="2">
        <v>32</v>
      </c>
      <c r="R9">
        <v>-207.2265625</v>
      </c>
      <c r="S9">
        <v>418.86837768554602</v>
      </c>
      <c r="U9" s="2">
        <v>32</v>
      </c>
      <c r="V9">
        <v>-208.36486816406199</v>
      </c>
      <c r="W9">
        <v>404.28683471679602</v>
      </c>
      <c r="Y9" s="2">
        <v>32</v>
      </c>
      <c r="Z9">
        <v>-180.474853515625</v>
      </c>
      <c r="AA9">
        <v>384.21423339843699</v>
      </c>
    </row>
    <row r="10" spans="1:28">
      <c r="A10" s="2">
        <v>38</v>
      </c>
      <c r="B10">
        <v>-572.78814697265602</v>
      </c>
      <c r="C10">
        <v>614.95068359375</v>
      </c>
      <c r="E10" s="2">
        <v>38</v>
      </c>
      <c r="F10">
        <v>-490.59149169921801</v>
      </c>
      <c r="G10">
        <v>557.04833984375</v>
      </c>
      <c r="I10" s="2">
        <v>38</v>
      </c>
      <c r="J10">
        <v>-509.38415527343699</v>
      </c>
      <c r="K10">
        <v>637.59521484375</v>
      </c>
      <c r="M10" s="2">
        <v>38</v>
      </c>
      <c r="N10">
        <v>-506.55517578125</v>
      </c>
      <c r="O10">
        <v>599.92742919921795</v>
      </c>
      <c r="Q10" s="2">
        <v>38</v>
      </c>
      <c r="R10">
        <v>-442.132568359375</v>
      </c>
      <c r="S10">
        <v>582.33428955078102</v>
      </c>
      <c r="U10" s="2">
        <v>38</v>
      </c>
      <c r="V10">
        <v>-486.06872558593699</v>
      </c>
      <c r="W10">
        <v>584.49462890625</v>
      </c>
      <c r="Y10" s="2">
        <v>38</v>
      </c>
      <c r="Z10">
        <v>-423.2421875</v>
      </c>
      <c r="AA10">
        <v>560.25457763671795</v>
      </c>
    </row>
    <row r="17" spans="1:28">
      <c r="C17" s="4" t="s">
        <v>58</v>
      </c>
      <c r="F17" s="4" t="s">
        <v>58</v>
      </c>
      <c r="K17" s="4" t="s">
        <v>58</v>
      </c>
      <c r="P17" s="4" t="s">
        <v>58</v>
      </c>
      <c r="S17" s="4" t="s">
        <v>58</v>
      </c>
      <c r="W17" s="4" t="s">
        <v>58</v>
      </c>
      <c r="AA17" s="4" t="s">
        <v>58</v>
      </c>
    </row>
    <row r="20" spans="1:28">
      <c r="A20" s="1" t="s">
        <v>0</v>
      </c>
      <c r="B20" s="1" t="s">
        <v>64</v>
      </c>
      <c r="C20" s="1" t="s">
        <v>130</v>
      </c>
      <c r="E20" s="1" t="s">
        <v>3</v>
      </c>
      <c r="F20" s="1" t="s">
        <v>131</v>
      </c>
      <c r="G20" s="1" t="s">
        <v>132</v>
      </c>
      <c r="J20" s="1" t="s">
        <v>6</v>
      </c>
      <c r="K20" s="1" t="s">
        <v>131</v>
      </c>
      <c r="L20" s="1" t="s">
        <v>132</v>
      </c>
      <c r="N20" s="1" t="s">
        <v>9</v>
      </c>
      <c r="O20" s="1" t="s">
        <v>115</v>
      </c>
      <c r="P20" s="1" t="s">
        <v>142</v>
      </c>
      <c r="R20" s="1" t="s">
        <v>12</v>
      </c>
      <c r="S20" s="1" t="s">
        <v>7</v>
      </c>
      <c r="T20" s="1" t="s">
        <v>143</v>
      </c>
      <c r="V20" s="1" t="s">
        <v>15</v>
      </c>
      <c r="W20" s="1" t="s">
        <v>136</v>
      </c>
      <c r="X20" s="1" t="s">
        <v>144</v>
      </c>
      <c r="Z20" s="1" t="s">
        <v>18</v>
      </c>
      <c r="AA20" s="1" t="s">
        <v>61</v>
      </c>
      <c r="AB20" s="1" t="s">
        <v>145</v>
      </c>
    </row>
    <row r="22" spans="1:28">
      <c r="A22" s="2" t="s">
        <v>139</v>
      </c>
      <c r="B22">
        <f>B3/2.63</f>
        <v>-5.1232149392479496</v>
      </c>
      <c r="C22">
        <f>C3/2.63</f>
        <v>5.6322293589776802</v>
      </c>
      <c r="E22" s="2" t="s">
        <v>139</v>
      </c>
      <c r="I22" s="2" t="s">
        <v>139</v>
      </c>
      <c r="J22">
        <f t="shared" ref="J22:J29" si="0">J3/2.68</f>
        <v>-9.0505116021455194</v>
      </c>
      <c r="K22">
        <f t="shared" ref="K22:K29" si="1">K3/2.68</f>
        <v>4.89413738250731</v>
      </c>
      <c r="N22" s="2" t="s">
        <v>139</v>
      </c>
      <c r="O22">
        <f>N3/2.58</f>
        <v>-2.19064165455426</v>
      </c>
      <c r="P22">
        <f>O3/2.58</f>
        <v>5.3382267323575201</v>
      </c>
      <c r="Q22" s="2" t="s">
        <v>139</v>
      </c>
      <c r="R22">
        <f t="shared" ref="R22:R29" si="2">R3/2.69</f>
        <v>-2.1770718372444202</v>
      </c>
      <c r="S22">
        <f t="shared" ref="S22:S29" si="3">S3/2.69</f>
        <v>4.6055325788192896</v>
      </c>
      <c r="U22" s="2" t="s">
        <v>139</v>
      </c>
      <c r="V22">
        <f t="shared" ref="V22:V29" si="4">V3/2.59</f>
        <v>-2.4637936625241301</v>
      </c>
      <c r="W22">
        <f t="shared" ref="W22:W29" si="5">W3/2.59</f>
        <v>4.8027215316948997</v>
      </c>
      <c r="Y22" s="2" t="s">
        <v>139</v>
      </c>
      <c r="Z22">
        <f>Z3/2.71</f>
        <v>-2.5551433492850602</v>
      </c>
      <c r="AA22">
        <f>AA3/2.71</f>
        <v>4.8222186380646503</v>
      </c>
    </row>
    <row r="23" spans="1:28">
      <c r="A23" s="2" t="s">
        <v>93</v>
      </c>
      <c r="B23">
        <f t="shared" ref="B23:B29" si="6">B4/2.63</f>
        <v>-66.335531604607198</v>
      </c>
      <c r="C23">
        <f t="shared" ref="C23:C29" si="7">C4/2.63</f>
        <v>115.905506438629</v>
      </c>
      <c r="E23" s="2" t="s">
        <v>93</v>
      </c>
      <c r="F23">
        <f t="shared" ref="F23:F29" si="8">F4/2.68</f>
        <v>-59.129840224536203</v>
      </c>
      <c r="G23">
        <f t="shared" ref="G23:G29" si="9">G4/2.68</f>
        <v>109.26267709305</v>
      </c>
      <c r="I23" s="2" t="s">
        <v>93</v>
      </c>
      <c r="J23">
        <f t="shared" si="0"/>
        <v>-54.403276585820898</v>
      </c>
      <c r="K23">
        <f t="shared" si="1"/>
        <v>134.721750287867</v>
      </c>
      <c r="N23" s="2" t="s">
        <v>93</v>
      </c>
      <c r="O23">
        <f t="shared" ref="O23:O29" si="10">N4/2.58</f>
        <v>-63.073210013929099</v>
      </c>
      <c r="P23">
        <f t="shared" ref="P23:P29" si="11">O4/2.58</f>
        <v>127.816867089086</v>
      </c>
      <c r="Q23" s="2" t="s">
        <v>93</v>
      </c>
      <c r="R23">
        <f t="shared" si="2"/>
        <v>-72.732804876277697</v>
      </c>
      <c r="S23">
        <f t="shared" si="3"/>
        <v>123.461993476272</v>
      </c>
      <c r="U23" s="2" t="s">
        <v>93</v>
      </c>
      <c r="V23">
        <f t="shared" si="4"/>
        <v>-75.994660955598505</v>
      </c>
      <c r="W23">
        <f t="shared" si="5"/>
        <v>127.75352212913199</v>
      </c>
      <c r="Y23" s="2" t="s">
        <v>93</v>
      </c>
      <c r="Z23">
        <f t="shared" ref="Z23:Z29" si="12">Z4/2.71</f>
        <v>-49.7650484317343</v>
      </c>
      <c r="AA23">
        <f t="shared" ref="AA23:AA29" si="13">AA4/2.71</f>
        <v>113.822717420289</v>
      </c>
    </row>
    <row r="24" spans="1:28">
      <c r="A24" s="2" t="s">
        <v>140</v>
      </c>
      <c r="B24">
        <f t="shared" si="6"/>
        <v>-21.854216426950899</v>
      </c>
      <c r="C24">
        <f t="shared" si="7"/>
        <v>79.580154709036094</v>
      </c>
      <c r="E24" s="2" t="s">
        <v>140</v>
      </c>
      <c r="F24">
        <f t="shared" si="8"/>
        <v>-19.032818523805499</v>
      </c>
      <c r="G24">
        <f t="shared" si="9"/>
        <v>72.692392833197005</v>
      </c>
      <c r="I24" s="2" t="s">
        <v>140</v>
      </c>
      <c r="J24">
        <f t="shared" si="0"/>
        <v>-18.747813666044799</v>
      </c>
      <c r="K24">
        <f t="shared" si="1"/>
        <v>80.742736360919807</v>
      </c>
      <c r="N24" s="2" t="s">
        <v>140</v>
      </c>
      <c r="O24">
        <f t="shared" si="10"/>
        <v>-10.957939680232601</v>
      </c>
      <c r="P24">
        <f t="shared" si="11"/>
        <v>69.610022019970202</v>
      </c>
      <c r="Q24" s="2" t="s">
        <v>140</v>
      </c>
      <c r="R24">
        <f t="shared" si="2"/>
        <v>-11.283562529042801</v>
      </c>
      <c r="S24">
        <f t="shared" si="3"/>
        <v>66.943790478333796</v>
      </c>
      <c r="U24" s="2" t="s">
        <v>140</v>
      </c>
      <c r="V24">
        <f t="shared" si="4"/>
        <v>-10.2899617670125</v>
      </c>
      <c r="W24">
        <f t="shared" si="5"/>
        <v>65.3835105159568</v>
      </c>
      <c r="Y24" s="2" t="s">
        <v>140</v>
      </c>
      <c r="Z24">
        <f t="shared" si="12"/>
        <v>-10.839933838791501</v>
      </c>
      <c r="AA24">
        <f t="shared" si="13"/>
        <v>63.110745700962703</v>
      </c>
    </row>
    <row r="25" spans="1:28">
      <c r="A25" s="2" t="s">
        <v>141</v>
      </c>
      <c r="B25">
        <f t="shared" si="6"/>
        <v>-65.331613518892397</v>
      </c>
      <c r="C25">
        <f t="shared" si="7"/>
        <v>108.48364304227</v>
      </c>
      <c r="E25" s="2" t="s">
        <v>141</v>
      </c>
      <c r="F25">
        <f t="shared" si="8"/>
        <v>-39.948583005079499</v>
      </c>
      <c r="G25">
        <f t="shared" si="9"/>
        <v>87.463578181480202</v>
      </c>
      <c r="I25" s="2" t="s">
        <v>141</v>
      </c>
      <c r="J25">
        <f t="shared" si="0"/>
        <v>-51.410731984608198</v>
      </c>
      <c r="K25">
        <f t="shared" si="1"/>
        <v>126.810022610337</v>
      </c>
      <c r="N25" s="2" t="s">
        <v>141</v>
      </c>
      <c r="O25">
        <f t="shared" si="10"/>
        <v>-47.405154206031803</v>
      </c>
      <c r="P25">
        <f t="shared" si="11"/>
        <v>114.05770944994499</v>
      </c>
      <c r="Q25" s="2" t="s">
        <v>141</v>
      </c>
      <c r="R25">
        <f t="shared" si="2"/>
        <v>-36.7345419958178</v>
      </c>
      <c r="S25">
        <f t="shared" si="3"/>
        <v>103.024995371312</v>
      </c>
      <c r="U25" s="2" t="s">
        <v>141</v>
      </c>
      <c r="V25">
        <f t="shared" si="4"/>
        <v>-52.067230106780698</v>
      </c>
      <c r="W25">
        <f t="shared" si="5"/>
        <v>110.554592765896</v>
      </c>
      <c r="Y25" s="2" t="s">
        <v>141</v>
      </c>
      <c r="Z25">
        <f t="shared" si="12"/>
        <v>-39.760688134225099</v>
      </c>
      <c r="AA25">
        <f t="shared" si="13"/>
        <v>104.062576575473</v>
      </c>
    </row>
    <row r="26" spans="1:28">
      <c r="A26" s="2">
        <v>24</v>
      </c>
      <c r="B26">
        <f t="shared" si="6"/>
        <v>-70.498338126410601</v>
      </c>
      <c r="C26">
        <f t="shared" si="7"/>
        <v>115.311933742276</v>
      </c>
      <c r="E26" s="2">
        <v>24</v>
      </c>
      <c r="F26">
        <f t="shared" si="8"/>
        <v>-34.683039650988199</v>
      </c>
      <c r="G26">
        <f t="shared" si="9"/>
        <v>89.701592744286202</v>
      </c>
      <c r="I26" s="2">
        <v>24</v>
      </c>
      <c r="J26">
        <f t="shared" si="0"/>
        <v>-49.660526104827198</v>
      </c>
      <c r="K26">
        <f t="shared" si="1"/>
        <v>133.61423549367399</v>
      </c>
      <c r="N26" s="2">
        <v>24</v>
      </c>
      <c r="O26">
        <f t="shared" si="10"/>
        <v>-52.303343780280997</v>
      </c>
      <c r="P26">
        <f t="shared" si="11"/>
        <v>114.95861674464</v>
      </c>
      <c r="Q26" s="2">
        <v>24</v>
      </c>
      <c r="R26">
        <f t="shared" si="2"/>
        <v>-48.482107850255403</v>
      </c>
      <c r="S26">
        <f t="shared" si="3"/>
        <v>107.660831040166</v>
      </c>
      <c r="U26" s="2">
        <v>24</v>
      </c>
      <c r="V26">
        <f t="shared" si="4"/>
        <v>-50.974960032577201</v>
      </c>
      <c r="W26">
        <f t="shared" si="5"/>
        <v>112.02744885301</v>
      </c>
      <c r="Y26" s="2">
        <v>24</v>
      </c>
      <c r="Z26">
        <f t="shared" si="12"/>
        <v>-44.411521996079301</v>
      </c>
      <c r="AA26">
        <f t="shared" si="13"/>
        <v>103.66380980093901</v>
      </c>
    </row>
    <row r="27" spans="1:28">
      <c r="A27" s="2">
        <v>28</v>
      </c>
      <c r="B27">
        <f t="shared" si="6"/>
        <v>-90.786064351012897</v>
      </c>
      <c r="C27">
        <f t="shared" si="7"/>
        <v>136.501970762535</v>
      </c>
      <c r="E27" s="2">
        <v>28</v>
      </c>
      <c r="F27">
        <f t="shared" si="8"/>
        <v>-43.7653128780534</v>
      </c>
      <c r="G27">
        <f t="shared" si="9"/>
        <v>108.525438451055</v>
      </c>
      <c r="I27" s="2">
        <v>28</v>
      </c>
      <c r="J27">
        <f t="shared" si="0"/>
        <v>-101.032541758978</v>
      </c>
      <c r="K27">
        <f t="shared" si="1"/>
        <v>156.32168214712499</v>
      </c>
      <c r="N27" s="2">
        <v>28</v>
      </c>
      <c r="O27">
        <f t="shared" si="10"/>
        <v>-65.860009008599604</v>
      </c>
      <c r="P27">
        <f t="shared" si="11"/>
        <v>137.10225423177101</v>
      </c>
      <c r="Q27" s="2">
        <v>28</v>
      </c>
      <c r="R27">
        <f t="shared" si="2"/>
        <v>-67.131864980250896</v>
      </c>
      <c r="S27">
        <f t="shared" si="3"/>
        <v>132.995537399802</v>
      </c>
      <c r="U27" s="2">
        <v>28</v>
      </c>
      <c r="V27">
        <f t="shared" si="4"/>
        <v>-65.617506108228596</v>
      </c>
      <c r="W27">
        <f t="shared" si="5"/>
        <v>133.18331803134001</v>
      </c>
      <c r="Y27" s="2">
        <v>28</v>
      </c>
      <c r="Z27">
        <f t="shared" si="12"/>
        <v>-57.376425204681503</v>
      </c>
      <c r="AA27">
        <f t="shared" si="13"/>
        <v>121.012850265221</v>
      </c>
    </row>
    <row r="28" spans="1:28">
      <c r="A28" s="2">
        <v>32</v>
      </c>
      <c r="B28">
        <f t="shared" si="6"/>
        <v>-141.612272661448</v>
      </c>
      <c r="C28">
        <f t="shared" si="7"/>
        <v>175.09624060569101</v>
      </c>
      <c r="E28" s="2">
        <v>32</v>
      </c>
      <c r="F28">
        <f t="shared" si="8"/>
        <v>-84.027224868090997</v>
      </c>
      <c r="G28">
        <f t="shared" si="9"/>
        <v>126.72836531454</v>
      </c>
      <c r="I28" s="2">
        <v>32</v>
      </c>
      <c r="J28">
        <f t="shared" si="0"/>
        <v>-128.36740977728499</v>
      </c>
      <c r="K28">
        <f t="shared" si="1"/>
        <v>185.95125568446801</v>
      </c>
      <c r="N28" s="2">
        <v>32</v>
      </c>
      <c r="O28">
        <f t="shared" si="10"/>
        <v>-86.278397907582203</v>
      </c>
      <c r="P28">
        <f t="shared" si="11"/>
        <v>170.01794622849999</v>
      </c>
      <c r="Q28" s="2">
        <v>32</v>
      </c>
      <c r="R28">
        <f t="shared" si="2"/>
        <v>-77.035896840148695</v>
      </c>
      <c r="S28">
        <f t="shared" si="3"/>
        <v>155.713151555965</v>
      </c>
      <c r="U28" s="2">
        <v>32</v>
      </c>
      <c r="V28">
        <f t="shared" si="4"/>
        <v>-80.449756047900394</v>
      </c>
      <c r="W28">
        <f t="shared" si="5"/>
        <v>156.09530297945801</v>
      </c>
      <c r="Y28" s="2">
        <v>32</v>
      </c>
      <c r="Z28">
        <f t="shared" si="12"/>
        <v>-66.595886906134695</v>
      </c>
      <c r="AA28">
        <f t="shared" si="13"/>
        <v>141.776469888722</v>
      </c>
    </row>
    <row r="29" spans="1:28">
      <c r="A29" s="2">
        <v>38</v>
      </c>
      <c r="B29">
        <f t="shared" si="6"/>
        <v>-217.79016995158</v>
      </c>
      <c r="C29">
        <f t="shared" si="7"/>
        <v>233.82155269724299</v>
      </c>
      <c r="E29" s="2">
        <v>38</v>
      </c>
      <c r="F29">
        <f t="shared" si="8"/>
        <v>-183.05652675344001</v>
      </c>
      <c r="G29">
        <f t="shared" si="9"/>
        <v>207.853858150653</v>
      </c>
      <c r="I29" s="2">
        <v>38</v>
      </c>
      <c r="J29">
        <f t="shared" si="0"/>
        <v>-190.06871465426801</v>
      </c>
      <c r="K29">
        <f t="shared" si="1"/>
        <v>237.90866225513099</v>
      </c>
      <c r="N29" s="2">
        <v>38</v>
      </c>
      <c r="O29">
        <f t="shared" si="10"/>
        <v>-196.33921541908899</v>
      </c>
      <c r="P29">
        <f t="shared" si="11"/>
        <v>232.530011317526</v>
      </c>
      <c r="Q29" s="2">
        <v>38</v>
      </c>
      <c r="R29">
        <f t="shared" si="2"/>
        <v>-164.361549575976</v>
      </c>
      <c r="S29">
        <f t="shared" si="3"/>
        <v>216.481148531889</v>
      </c>
      <c r="U29" s="2">
        <v>38</v>
      </c>
      <c r="V29">
        <f t="shared" si="4"/>
        <v>-187.67132262005299</v>
      </c>
      <c r="W29">
        <f t="shared" si="5"/>
        <v>225.67360189430499</v>
      </c>
      <c r="Y29" s="2">
        <v>38</v>
      </c>
      <c r="Z29">
        <f t="shared" si="12"/>
        <v>-156.17792896679001</v>
      </c>
      <c r="AA29">
        <f t="shared" si="13"/>
        <v>206.73600650801399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BB53-F216-4FD0-A70F-09F622C3E9C9}">
  <dimension ref="A1:N28"/>
  <sheetViews>
    <sheetView workbookViewId="0">
      <selection activeCell="Q20" sqref="Q20"/>
    </sheetView>
  </sheetViews>
  <sheetFormatPr defaultRowHeight="14.4"/>
  <sheetData>
    <row r="1" spans="1:14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190</v>
      </c>
      <c r="M1" t="s">
        <v>222</v>
      </c>
      <c r="N1" t="s">
        <v>192</v>
      </c>
    </row>
    <row r="2" spans="1:14">
      <c r="A2">
        <v>-140</v>
      </c>
      <c r="B2" t="s">
        <v>221</v>
      </c>
      <c r="C2">
        <v>-138.01213999999999</v>
      </c>
      <c r="D2">
        <v>-139.58759000000001</v>
      </c>
      <c r="E2">
        <v>-151.30411000000001</v>
      </c>
      <c r="F2">
        <v>-150.07458</v>
      </c>
      <c r="G2">
        <v>-179.62885</v>
      </c>
      <c r="H2">
        <v>-128.38825</v>
      </c>
      <c r="I2">
        <v>-154.37045000000001</v>
      </c>
      <c r="L2">
        <v>-148.76657</v>
      </c>
      <c r="M2">
        <v>16.36674</v>
      </c>
      <c r="N2">
        <v>6.1860499999999998</v>
      </c>
    </row>
    <row r="3" spans="1:14">
      <c r="A3">
        <v>-120</v>
      </c>
      <c r="B3" t="s">
        <v>214</v>
      </c>
      <c r="C3">
        <v>-110.2294</v>
      </c>
      <c r="D3">
        <v>-113.37263</v>
      </c>
      <c r="E3">
        <v>-125.06883999999999</v>
      </c>
      <c r="F3">
        <v>-111.38500999999999</v>
      </c>
      <c r="G3">
        <v>-134.02452</v>
      </c>
      <c r="H3">
        <v>-98.078469999999996</v>
      </c>
      <c r="I3">
        <v>-137.21329</v>
      </c>
      <c r="L3">
        <v>-118.48174</v>
      </c>
      <c r="M3">
        <v>14.122680000000001</v>
      </c>
      <c r="N3">
        <v>5.3378699999999997</v>
      </c>
    </row>
    <row r="4" spans="1:14">
      <c r="A4">
        <v>-100</v>
      </c>
      <c r="B4" t="s">
        <v>200</v>
      </c>
      <c r="C4">
        <v>-87.740840000000006</v>
      </c>
      <c r="D4">
        <v>-85.010750000000002</v>
      </c>
      <c r="E4">
        <v>-90.811880000000002</v>
      </c>
      <c r="F4">
        <v>-81.249250000000004</v>
      </c>
      <c r="G4">
        <v>-95.706500000000005</v>
      </c>
      <c r="H4">
        <v>-73.02516</v>
      </c>
      <c r="I4">
        <v>-104.39711</v>
      </c>
      <c r="L4">
        <v>-88.277360000000002</v>
      </c>
      <c r="M4">
        <v>10.11966</v>
      </c>
      <c r="N4">
        <v>3.8248700000000002</v>
      </c>
    </row>
    <row r="5" spans="1:14">
      <c r="A5">
        <v>-80</v>
      </c>
      <c r="B5" t="s">
        <v>58</v>
      </c>
      <c r="C5">
        <v>-70.156710000000004</v>
      </c>
      <c r="D5">
        <v>-64.217200000000005</v>
      </c>
      <c r="E5">
        <v>-69.747349999999997</v>
      </c>
      <c r="F5">
        <v>-58.537100000000002</v>
      </c>
      <c r="G5">
        <v>-72.414569999999998</v>
      </c>
      <c r="H5">
        <v>-50.366329999999998</v>
      </c>
      <c r="I5">
        <v>-76.225049999999996</v>
      </c>
      <c r="L5">
        <v>-65.952039999999997</v>
      </c>
      <c r="M5">
        <v>8.9469600000000007</v>
      </c>
      <c r="N5">
        <v>3.3816299999999999</v>
      </c>
    </row>
    <row r="6" spans="1:14">
      <c r="A6">
        <v>-60</v>
      </c>
      <c r="B6" t="s">
        <v>194</v>
      </c>
      <c r="C6">
        <v>-51.98612</v>
      </c>
      <c r="D6">
        <v>-48.725149999999999</v>
      </c>
      <c r="E6">
        <v>-50.242350000000002</v>
      </c>
      <c r="F6">
        <v>-44.262610000000002</v>
      </c>
      <c r="G6">
        <v>-48.916789999999999</v>
      </c>
      <c r="H6">
        <v>-41.786200000000001</v>
      </c>
      <c r="I6" t="s">
        <v>194</v>
      </c>
      <c r="L6">
        <v>-47.653199999999998</v>
      </c>
      <c r="M6">
        <v>3.8507500000000001</v>
      </c>
      <c r="N6">
        <v>1.57206</v>
      </c>
    </row>
    <row r="7" spans="1:14">
      <c r="A7">
        <v>-40</v>
      </c>
      <c r="B7" t="s">
        <v>194</v>
      </c>
      <c r="C7">
        <v>-38.182499999999997</v>
      </c>
      <c r="D7">
        <v>-34.841819999999998</v>
      </c>
      <c r="E7">
        <v>-33.074089999999998</v>
      </c>
      <c r="F7">
        <v>-31.63006</v>
      </c>
      <c r="G7">
        <v>-30.222190000000001</v>
      </c>
      <c r="H7">
        <v>-31.46339</v>
      </c>
      <c r="I7" t="s">
        <v>194</v>
      </c>
      <c r="L7">
        <v>-33.235669999999999</v>
      </c>
      <c r="M7">
        <v>2.8940299999999999</v>
      </c>
      <c r="N7">
        <v>1.1814800000000001</v>
      </c>
    </row>
    <row r="8" spans="1:14">
      <c r="A8">
        <v>-20</v>
      </c>
      <c r="B8" t="s">
        <v>194</v>
      </c>
      <c r="C8">
        <v>-21.0181</v>
      </c>
      <c r="D8">
        <v>-20.174610000000001</v>
      </c>
      <c r="E8">
        <v>-19.01388</v>
      </c>
      <c r="F8">
        <v>-19.271899999999999</v>
      </c>
      <c r="G8">
        <v>-16.486889999999999</v>
      </c>
      <c r="H8">
        <v>-18.823519999999998</v>
      </c>
      <c r="I8" t="s">
        <v>194</v>
      </c>
      <c r="L8">
        <v>-19.13148</v>
      </c>
      <c r="M8">
        <v>1.5342499999999999</v>
      </c>
      <c r="N8">
        <v>0.62636000000000003</v>
      </c>
    </row>
    <row r="9" spans="1:14">
      <c r="A9">
        <v>0</v>
      </c>
      <c r="B9" t="s">
        <v>194</v>
      </c>
      <c r="C9">
        <v>-4.0280000000000003E-2</v>
      </c>
      <c r="D9">
        <v>-8.0860000000000001E-2</v>
      </c>
      <c r="E9">
        <v>-0.21168000000000001</v>
      </c>
      <c r="F9">
        <v>-0.25957000000000002</v>
      </c>
      <c r="G9">
        <v>-0.21675</v>
      </c>
      <c r="H9">
        <v>-0.32047999999999999</v>
      </c>
      <c r="I9" t="s">
        <v>194</v>
      </c>
      <c r="L9">
        <v>-0.18826999999999999</v>
      </c>
      <c r="M9">
        <v>0.10711</v>
      </c>
      <c r="N9">
        <v>4.3729999999999998E-2</v>
      </c>
    </row>
    <row r="10" spans="1:14">
      <c r="A10">
        <v>20</v>
      </c>
      <c r="B10" t="s">
        <v>194</v>
      </c>
      <c r="C10">
        <v>30.388089999999998</v>
      </c>
      <c r="D10">
        <v>29.189959999999999</v>
      </c>
      <c r="E10">
        <v>23.50638</v>
      </c>
      <c r="F10">
        <v>28.303930000000001</v>
      </c>
      <c r="G10">
        <v>21.829139999999999</v>
      </c>
      <c r="H10">
        <v>30.49408</v>
      </c>
      <c r="I10" t="s">
        <v>194</v>
      </c>
      <c r="L10">
        <v>27.285260000000001</v>
      </c>
      <c r="M10">
        <v>3.7050999999999998</v>
      </c>
      <c r="N10">
        <v>1.5125999999999999</v>
      </c>
    </row>
    <row r="11" spans="1:14">
      <c r="A11">
        <v>40</v>
      </c>
      <c r="B11" t="s">
        <v>194</v>
      </c>
      <c r="C11">
        <v>72.635490000000004</v>
      </c>
      <c r="D11">
        <v>71.584339999999997</v>
      </c>
      <c r="E11">
        <v>57.543799999999997</v>
      </c>
      <c r="F11">
        <v>72.308419999999998</v>
      </c>
      <c r="G11">
        <v>52.446159999999999</v>
      </c>
      <c r="H11">
        <v>75.256979999999999</v>
      </c>
      <c r="I11" t="s">
        <v>194</v>
      </c>
      <c r="L11">
        <v>66.962530000000001</v>
      </c>
      <c r="M11">
        <v>9.4906000000000006</v>
      </c>
      <c r="N11">
        <v>3.87452</v>
      </c>
    </row>
    <row r="12" spans="1:14">
      <c r="A12">
        <v>60</v>
      </c>
      <c r="B12" t="s">
        <v>194</v>
      </c>
      <c r="C12">
        <v>127.77685</v>
      </c>
      <c r="D12">
        <v>127.82183000000001</v>
      </c>
      <c r="E12">
        <v>102.21147000000001</v>
      </c>
      <c r="F12">
        <v>131.26682</v>
      </c>
      <c r="G12">
        <v>94.258660000000006</v>
      </c>
      <c r="H12">
        <v>131.32677000000001</v>
      </c>
      <c r="I12" t="s">
        <v>194</v>
      </c>
      <c r="L12">
        <v>119.1104</v>
      </c>
      <c r="M12">
        <v>16.438960000000002</v>
      </c>
      <c r="N12">
        <v>6.7111799999999997</v>
      </c>
    </row>
    <row r="13" spans="1:14">
      <c r="A13">
        <v>80</v>
      </c>
      <c r="B13" t="s">
        <v>194</v>
      </c>
      <c r="C13">
        <v>195.47945999999999</v>
      </c>
      <c r="D13">
        <v>192.86711</v>
      </c>
      <c r="E13">
        <v>157.45117999999999</v>
      </c>
      <c r="F13">
        <v>204.89823999999999</v>
      </c>
      <c r="G13">
        <v>149.84027</v>
      </c>
      <c r="H13">
        <v>199.36793</v>
      </c>
      <c r="I13" t="s">
        <v>194</v>
      </c>
      <c r="L13">
        <v>183.31736000000001</v>
      </c>
      <c r="M13">
        <v>23.461649999999999</v>
      </c>
      <c r="N13">
        <v>9.5781799999999997</v>
      </c>
    </row>
    <row r="14" spans="1:14">
      <c r="A14">
        <v>100</v>
      </c>
      <c r="B14" t="s">
        <v>194</v>
      </c>
      <c r="C14">
        <v>269.49121000000002</v>
      </c>
      <c r="D14">
        <v>266.50152000000003</v>
      </c>
      <c r="E14">
        <v>222.14393999999999</v>
      </c>
      <c r="F14">
        <v>286.83373</v>
      </c>
      <c r="G14">
        <v>208.91935000000001</v>
      </c>
      <c r="H14">
        <v>274.80034000000001</v>
      </c>
      <c r="I14" t="s">
        <v>194</v>
      </c>
      <c r="L14">
        <v>254.78167999999999</v>
      </c>
      <c r="M14">
        <v>31.465479999999999</v>
      </c>
      <c r="N14">
        <v>12.84573</v>
      </c>
    </row>
    <row r="16" spans="1:14">
      <c r="A16">
        <v>-140</v>
      </c>
      <c r="B16" t="s">
        <v>221</v>
      </c>
      <c r="C16" t="s">
        <v>194</v>
      </c>
      <c r="D16">
        <v>-243.02764999999999</v>
      </c>
      <c r="E16">
        <v>-273.69218999999998</v>
      </c>
      <c r="F16">
        <v>-263.36513000000002</v>
      </c>
      <c r="G16">
        <v>-265.09527000000003</v>
      </c>
      <c r="H16">
        <v>-279.09530000000001</v>
      </c>
      <c r="I16">
        <v>-281.87123000000003</v>
      </c>
      <c r="J16">
        <v>-377.36901</v>
      </c>
      <c r="K16">
        <v>-330.34769999999997</v>
      </c>
      <c r="L16">
        <v>-289.23293999999999</v>
      </c>
      <c r="M16">
        <v>43.496420000000001</v>
      </c>
      <c r="N16">
        <v>15.378310000000001</v>
      </c>
    </row>
    <row r="17" spans="1:14">
      <c r="A17">
        <v>-120</v>
      </c>
      <c r="B17" t="s">
        <v>214</v>
      </c>
      <c r="C17" t="s">
        <v>194</v>
      </c>
      <c r="D17">
        <v>-207.20830000000001</v>
      </c>
      <c r="E17">
        <v>-245.43517</v>
      </c>
      <c r="F17">
        <v>-228.51687999999999</v>
      </c>
      <c r="G17">
        <v>-224.78883999999999</v>
      </c>
      <c r="H17">
        <v>-241.41069999999999</v>
      </c>
      <c r="I17">
        <v>-229.86458999999999</v>
      </c>
      <c r="J17">
        <v>-324.44484999999997</v>
      </c>
      <c r="K17">
        <v>-290.7389</v>
      </c>
      <c r="L17">
        <v>-249.05103</v>
      </c>
      <c r="M17">
        <v>38.955640000000002</v>
      </c>
      <c r="N17">
        <v>13.7729</v>
      </c>
    </row>
    <row r="18" spans="1:14">
      <c r="A18">
        <v>-100</v>
      </c>
      <c r="B18" t="s">
        <v>195</v>
      </c>
      <c r="C18" t="s">
        <v>194</v>
      </c>
      <c r="D18">
        <v>-177.59299999999999</v>
      </c>
      <c r="E18">
        <v>-202.97789</v>
      </c>
      <c r="F18">
        <v>-184.33932999999999</v>
      </c>
      <c r="G18">
        <v>-193.03609</v>
      </c>
      <c r="H18">
        <v>-204.16273000000001</v>
      </c>
      <c r="I18">
        <v>-179.71208999999999</v>
      </c>
      <c r="J18">
        <v>-270.68358000000001</v>
      </c>
      <c r="K18">
        <v>-230.29580999999999</v>
      </c>
      <c r="L18">
        <v>-205.35006999999999</v>
      </c>
      <c r="M18">
        <v>31.438469999999999</v>
      </c>
      <c r="N18">
        <v>11.115180000000001</v>
      </c>
    </row>
    <row r="19" spans="1:14">
      <c r="A19">
        <v>-80</v>
      </c>
      <c r="B19" t="s">
        <v>58</v>
      </c>
      <c r="C19">
        <v>-83.839939999999999</v>
      </c>
      <c r="D19">
        <v>-141.93424999999999</v>
      </c>
      <c r="E19">
        <v>-164.63045</v>
      </c>
      <c r="F19">
        <v>-154.58148</v>
      </c>
      <c r="G19">
        <v>-157.33356000000001</v>
      </c>
      <c r="H19">
        <v>-163.08655999999999</v>
      </c>
      <c r="I19">
        <v>-134.53021000000001</v>
      </c>
      <c r="J19">
        <v>-214.77760000000001</v>
      </c>
      <c r="K19">
        <v>-182.24927</v>
      </c>
      <c r="L19">
        <v>-155.21815000000001</v>
      </c>
      <c r="M19">
        <v>35.58914</v>
      </c>
      <c r="N19">
        <v>11.863049999999999</v>
      </c>
    </row>
    <row r="20" spans="1:14">
      <c r="A20">
        <v>-60</v>
      </c>
      <c r="B20" t="s">
        <v>194</v>
      </c>
      <c r="C20">
        <v>-63.231920000000002</v>
      </c>
      <c r="D20">
        <v>-110.3858</v>
      </c>
      <c r="E20">
        <v>-133.95277999999999</v>
      </c>
      <c r="F20">
        <v>-125.20523</v>
      </c>
      <c r="G20">
        <v>-129.74382</v>
      </c>
      <c r="H20">
        <v>-121.33496</v>
      </c>
      <c r="I20">
        <v>-94.451179999999994</v>
      </c>
      <c r="J20">
        <v>-165.97909999999999</v>
      </c>
      <c r="K20">
        <v>-130.17180999999999</v>
      </c>
      <c r="L20">
        <v>-119.38406999999999</v>
      </c>
      <c r="M20">
        <v>28.505299999999998</v>
      </c>
      <c r="N20">
        <v>9.5017700000000005</v>
      </c>
    </row>
    <row r="21" spans="1:14">
      <c r="A21">
        <v>-40</v>
      </c>
      <c r="B21" t="s">
        <v>194</v>
      </c>
      <c r="C21">
        <v>-46.008679999999998</v>
      </c>
      <c r="D21">
        <v>-84.4512</v>
      </c>
      <c r="E21">
        <v>-101.26297</v>
      </c>
      <c r="F21">
        <v>-94.436480000000003</v>
      </c>
      <c r="G21">
        <v>-94.968019999999996</v>
      </c>
      <c r="H21">
        <v>-78.398759999999996</v>
      </c>
      <c r="I21">
        <v>-68.874080000000006</v>
      </c>
      <c r="J21">
        <v>-113.38638</v>
      </c>
      <c r="K21">
        <v>-94.92013</v>
      </c>
      <c r="L21">
        <v>-86.300749999999994</v>
      </c>
      <c r="M21">
        <v>19.893799999999999</v>
      </c>
      <c r="N21">
        <v>6.6312699999999998</v>
      </c>
    </row>
    <row r="22" spans="1:14">
      <c r="A22">
        <v>-20</v>
      </c>
      <c r="B22" t="s">
        <v>194</v>
      </c>
      <c r="C22">
        <v>-27.846889999999998</v>
      </c>
      <c r="D22">
        <v>-50.971679999999999</v>
      </c>
      <c r="E22">
        <v>-59.993929999999999</v>
      </c>
      <c r="F22">
        <v>-54.351529999999997</v>
      </c>
      <c r="G22">
        <v>-55.08802</v>
      </c>
      <c r="H22">
        <v>-43.283880000000003</v>
      </c>
      <c r="I22">
        <v>-37.28539</v>
      </c>
      <c r="J22">
        <v>-60.841769999999997</v>
      </c>
      <c r="K22">
        <v>-52.456220000000002</v>
      </c>
      <c r="L22">
        <v>-49.124369999999999</v>
      </c>
      <c r="M22">
        <v>10.9536</v>
      </c>
      <c r="N22">
        <v>3.6511999999999998</v>
      </c>
    </row>
    <row r="23" spans="1:14">
      <c r="A23">
        <v>0</v>
      </c>
      <c r="B23" t="s">
        <v>194</v>
      </c>
      <c r="C23">
        <v>-0.15805</v>
      </c>
      <c r="D23">
        <v>-0.21540999999999999</v>
      </c>
      <c r="E23">
        <v>-2.0049999999999998E-2</v>
      </c>
      <c r="F23">
        <v>-0.16223000000000001</v>
      </c>
      <c r="G23">
        <v>-7.8960000000000002E-2</v>
      </c>
      <c r="H23">
        <v>-0.36087999999999998</v>
      </c>
      <c r="I23">
        <v>-8.3169999999999994E-2</v>
      </c>
      <c r="J23">
        <v>-6.268E-2</v>
      </c>
      <c r="K23">
        <v>-0.16249</v>
      </c>
      <c r="L23">
        <v>-0.14488000000000001</v>
      </c>
      <c r="M23">
        <v>0.1018</v>
      </c>
      <c r="N23">
        <v>3.3930000000000002E-2</v>
      </c>
    </row>
    <row r="24" spans="1:14">
      <c r="A24">
        <v>20</v>
      </c>
      <c r="B24" t="s">
        <v>194</v>
      </c>
      <c r="C24">
        <v>52.517389999999999</v>
      </c>
      <c r="D24">
        <v>65.145539999999997</v>
      </c>
      <c r="E24">
        <v>75.855729999999994</v>
      </c>
      <c r="F24">
        <v>69.367279999999994</v>
      </c>
      <c r="G24">
        <v>67.748919999999998</v>
      </c>
      <c r="H24">
        <v>48.821579999999997</v>
      </c>
      <c r="I24">
        <v>52.335929999999998</v>
      </c>
      <c r="J24">
        <v>68.499830000000003</v>
      </c>
      <c r="K24">
        <v>63.515070000000001</v>
      </c>
      <c r="L24">
        <v>62.645249999999997</v>
      </c>
      <c r="M24">
        <v>9.2667699999999993</v>
      </c>
      <c r="N24">
        <v>3.0889199999999999</v>
      </c>
    </row>
    <row r="25" spans="1:14">
      <c r="A25">
        <v>40</v>
      </c>
      <c r="B25" t="s">
        <v>194</v>
      </c>
      <c r="C25">
        <v>136.74001999999999</v>
      </c>
      <c r="D25">
        <v>146.00092000000001</v>
      </c>
      <c r="E25">
        <v>165.90280999999999</v>
      </c>
      <c r="F25">
        <v>154.03207</v>
      </c>
      <c r="G25">
        <v>150.76106999999999</v>
      </c>
      <c r="H25">
        <v>106.67225999999999</v>
      </c>
      <c r="I25">
        <v>131.18065000000001</v>
      </c>
      <c r="J25">
        <v>149.78126</v>
      </c>
      <c r="K25">
        <v>137.21624</v>
      </c>
      <c r="L25">
        <v>142.03192000000001</v>
      </c>
      <c r="M25">
        <v>16.900729999999999</v>
      </c>
      <c r="N25">
        <v>5.6335800000000003</v>
      </c>
    </row>
    <row r="26" spans="1:14">
      <c r="A26">
        <v>60</v>
      </c>
      <c r="B26" t="s">
        <v>194</v>
      </c>
      <c r="C26">
        <v>254.09102999999999</v>
      </c>
      <c r="D26">
        <v>238.82575</v>
      </c>
      <c r="E26">
        <v>269.01366000000002</v>
      </c>
      <c r="F26">
        <v>251.57708</v>
      </c>
      <c r="G26">
        <v>248.52275</v>
      </c>
      <c r="H26">
        <v>176.33476999999999</v>
      </c>
      <c r="I26">
        <v>232.30007000000001</v>
      </c>
      <c r="J26">
        <v>242.26857000000001</v>
      </c>
      <c r="K26">
        <v>221.77064999999999</v>
      </c>
      <c r="L26">
        <v>237.18937</v>
      </c>
      <c r="M26">
        <v>26.521930000000001</v>
      </c>
      <c r="N26">
        <v>8.8406400000000005</v>
      </c>
    </row>
    <row r="27" spans="1:14">
      <c r="A27">
        <v>80</v>
      </c>
      <c r="B27" t="s">
        <v>194</v>
      </c>
      <c r="C27">
        <v>397.37394999999998</v>
      </c>
      <c r="D27">
        <v>340.54266000000001</v>
      </c>
      <c r="E27">
        <v>384.95713999999998</v>
      </c>
      <c r="F27">
        <v>360.39731</v>
      </c>
      <c r="G27">
        <v>354.88438000000002</v>
      </c>
      <c r="H27">
        <v>257.09935999999999</v>
      </c>
      <c r="I27">
        <v>356.02551999999997</v>
      </c>
      <c r="J27">
        <v>344.26418999999999</v>
      </c>
      <c r="K27">
        <v>313.44272999999998</v>
      </c>
      <c r="L27">
        <v>345.44303000000002</v>
      </c>
      <c r="M27">
        <v>41.135399999999997</v>
      </c>
      <c r="N27">
        <v>13.7118</v>
      </c>
    </row>
    <row r="28" spans="1:14">
      <c r="A28">
        <v>100</v>
      </c>
      <c r="B28" t="s">
        <v>194</v>
      </c>
      <c r="C28">
        <v>561.56300999999996</v>
      </c>
      <c r="D28">
        <v>450.69639000000001</v>
      </c>
      <c r="E28">
        <v>508.48066999999998</v>
      </c>
      <c r="F28">
        <v>481.84314000000001</v>
      </c>
      <c r="G28">
        <v>469.67478</v>
      </c>
      <c r="H28">
        <v>333.86556999999999</v>
      </c>
      <c r="I28">
        <v>504.32503000000003</v>
      </c>
      <c r="J28">
        <v>459.13470000000001</v>
      </c>
      <c r="K28">
        <v>410.49531999999999</v>
      </c>
      <c r="L28">
        <v>464.45317999999997</v>
      </c>
      <c r="M28">
        <v>64.682190000000006</v>
      </c>
      <c r="N28">
        <v>21.56073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7617-9A80-45D4-A041-A314A737C416}">
  <dimension ref="A1:P28"/>
  <sheetViews>
    <sheetView workbookViewId="0">
      <selection activeCell="D1" sqref="D1:P1"/>
    </sheetView>
  </sheetViews>
  <sheetFormatPr defaultRowHeight="14.4"/>
  <sheetData>
    <row r="1" spans="1:16">
      <c r="D1" t="s">
        <v>180</v>
      </c>
      <c r="E1" t="s">
        <v>181</v>
      </c>
      <c r="F1" t="s">
        <v>182</v>
      </c>
      <c r="G1" t="s">
        <v>183</v>
      </c>
      <c r="H1" t="s">
        <v>184</v>
      </c>
      <c r="I1" t="s">
        <v>185</v>
      </c>
      <c r="J1" t="s">
        <v>186</v>
      </c>
      <c r="K1" t="s">
        <v>187</v>
      </c>
      <c r="L1" t="s">
        <v>188</v>
      </c>
      <c r="M1" t="s">
        <v>197</v>
      </c>
      <c r="N1" t="s">
        <v>190</v>
      </c>
      <c r="O1" t="s">
        <v>191</v>
      </c>
      <c r="P1" t="s">
        <v>192</v>
      </c>
    </row>
    <row r="2" spans="1:16">
      <c r="A2">
        <v>-100</v>
      </c>
      <c r="B2" t="s">
        <v>208</v>
      </c>
      <c r="D2">
        <v>-7.6451000000000002</v>
      </c>
      <c r="E2">
        <v>-6.93567</v>
      </c>
      <c r="F2">
        <v>-7.5701799999999997</v>
      </c>
      <c r="G2">
        <v>-6.2754200000000004</v>
      </c>
      <c r="H2">
        <v>-6.3870899999999997</v>
      </c>
      <c r="I2">
        <v>-7.57599</v>
      </c>
      <c r="J2">
        <v>-8.1177399999999995</v>
      </c>
      <c r="K2">
        <v>-8.2353799999999993</v>
      </c>
      <c r="L2">
        <v>-7.5621400000000003</v>
      </c>
      <c r="M2">
        <v>-8.4479199999999999</v>
      </c>
      <c r="N2">
        <v>-7.4752700000000001</v>
      </c>
      <c r="O2">
        <v>0.73839999999999995</v>
      </c>
      <c r="P2">
        <v>0.23350000000000001</v>
      </c>
    </row>
    <row r="3" spans="1:16">
      <c r="A3">
        <v>-80</v>
      </c>
      <c r="B3" t="s">
        <v>209</v>
      </c>
      <c r="D3">
        <v>-6.4333499999999999</v>
      </c>
      <c r="E3">
        <v>-5.8622500000000004</v>
      </c>
      <c r="F3">
        <v>-5.7535499999999997</v>
      </c>
      <c r="G3">
        <v>-5.25793</v>
      </c>
      <c r="H3">
        <v>-5.1109999999999998</v>
      </c>
      <c r="I3">
        <v>-5.8773400000000002</v>
      </c>
      <c r="J3">
        <v>-5.84795</v>
      </c>
      <c r="K3">
        <v>-6.2804500000000001</v>
      </c>
      <c r="L3">
        <v>-5.6431399999999998</v>
      </c>
      <c r="M3">
        <v>-6.6426400000000001</v>
      </c>
      <c r="N3">
        <v>-5.8709600000000002</v>
      </c>
      <c r="O3">
        <v>0.48294999999999999</v>
      </c>
      <c r="P3">
        <v>0.15271999999999999</v>
      </c>
    </row>
    <row r="4" spans="1:16">
      <c r="A4">
        <v>-60</v>
      </c>
      <c r="B4" t="s">
        <v>58</v>
      </c>
      <c r="D4">
        <v>-5.3142699999999996</v>
      </c>
      <c r="E4">
        <v>-4.4134000000000002</v>
      </c>
      <c r="F4">
        <v>-4.4128999999999996</v>
      </c>
      <c r="G4">
        <v>-4.2764300000000004</v>
      </c>
      <c r="H4">
        <v>-4.3263800000000003</v>
      </c>
      <c r="I4">
        <v>-4.9459499999999998</v>
      </c>
      <c r="J4">
        <v>-4.5938400000000001</v>
      </c>
      <c r="K4">
        <v>-4.8343699999999998</v>
      </c>
      <c r="L4">
        <v>-4.8842499999999998</v>
      </c>
      <c r="M4">
        <v>-4.6564300000000003</v>
      </c>
      <c r="N4">
        <v>-4.6658200000000001</v>
      </c>
      <c r="O4">
        <v>0.32912000000000002</v>
      </c>
      <c r="P4">
        <v>0.10408000000000001</v>
      </c>
    </row>
    <row r="5" spans="1:16">
      <c r="A5">
        <v>-40</v>
      </c>
      <c r="B5" t="s">
        <v>211</v>
      </c>
      <c r="D5">
        <v>-3.3721700000000001</v>
      </c>
      <c r="E5">
        <v>-3.6182400000000001</v>
      </c>
      <c r="F5">
        <v>-3.46549</v>
      </c>
      <c r="G5">
        <v>-3.2949299999999999</v>
      </c>
      <c r="H5">
        <v>-3.60642</v>
      </c>
      <c r="I5">
        <v>-3.6808000000000001</v>
      </c>
      <c r="J5">
        <v>-3.5858099999999999</v>
      </c>
      <c r="K5">
        <v>-3.6215899999999999</v>
      </c>
      <c r="L5">
        <v>-3.7019700000000002</v>
      </c>
      <c r="M5">
        <v>-3.37568</v>
      </c>
      <c r="N5">
        <v>-3.5323099999999998</v>
      </c>
      <c r="O5">
        <v>0.14358000000000001</v>
      </c>
      <c r="P5">
        <v>4.5400000000000003E-2</v>
      </c>
    </row>
    <row r="6" spans="1:16">
      <c r="A6">
        <v>-20</v>
      </c>
      <c r="B6" t="s">
        <v>200</v>
      </c>
      <c r="D6">
        <v>-2.4871099999999999</v>
      </c>
      <c r="E6">
        <v>-2.1126499999999999</v>
      </c>
      <c r="F6">
        <v>-2.6281599999999998</v>
      </c>
      <c r="G6">
        <v>-2.0820099999999999</v>
      </c>
      <c r="H6">
        <v>-2.3332600000000001</v>
      </c>
      <c r="I6">
        <v>-2.5138099999999999</v>
      </c>
      <c r="J6">
        <v>-2.86972</v>
      </c>
      <c r="K6">
        <v>-2.9184600000000001</v>
      </c>
      <c r="L6">
        <v>-2.65726</v>
      </c>
      <c r="M6">
        <v>-2.3052000000000001</v>
      </c>
      <c r="N6">
        <v>-2.4907599999999999</v>
      </c>
      <c r="O6">
        <v>0.28732000000000002</v>
      </c>
      <c r="P6">
        <v>9.0859999999999996E-2</v>
      </c>
    </row>
    <row r="7" spans="1:16">
      <c r="A7">
        <v>0</v>
      </c>
      <c r="B7" t="s">
        <v>194</v>
      </c>
      <c r="D7">
        <v>-1.5117400000000001</v>
      </c>
      <c r="E7">
        <v>-1.4060999999999999</v>
      </c>
      <c r="F7">
        <v>-1.5661099999999999</v>
      </c>
      <c r="G7">
        <v>-1.3782099999999999</v>
      </c>
      <c r="H7">
        <v>-1.74701</v>
      </c>
      <c r="I7">
        <v>-1.6884399999999999</v>
      </c>
      <c r="J7">
        <v>-1.8486899999999999</v>
      </c>
      <c r="K7">
        <v>-1.98359</v>
      </c>
      <c r="L7">
        <v>-1.93123</v>
      </c>
      <c r="M7">
        <v>-1.7425900000000001</v>
      </c>
      <c r="N7">
        <v>-1.6803699999999999</v>
      </c>
      <c r="O7">
        <v>0.21071000000000001</v>
      </c>
      <c r="P7">
        <v>6.6629999999999995E-2</v>
      </c>
    </row>
    <row r="8" spans="1:16">
      <c r="A8">
        <v>20</v>
      </c>
      <c r="B8" t="s">
        <v>194</v>
      </c>
      <c r="D8">
        <v>-0.84343000000000001</v>
      </c>
      <c r="E8">
        <v>-0.93584999999999996</v>
      </c>
      <c r="F8">
        <v>-0.91932000000000003</v>
      </c>
      <c r="G8">
        <v>-0.84558999999999995</v>
      </c>
      <c r="H8">
        <v>-0.99251999999999996</v>
      </c>
      <c r="I8">
        <v>-1.0452600000000001</v>
      </c>
      <c r="J8">
        <v>-1.14636</v>
      </c>
      <c r="K8">
        <v>-1.0415700000000001</v>
      </c>
      <c r="L8">
        <v>-1.2036800000000001</v>
      </c>
      <c r="M8">
        <v>-0.98873999999999995</v>
      </c>
      <c r="N8">
        <v>-0.99622999999999995</v>
      </c>
      <c r="O8">
        <v>0.11817999999999999</v>
      </c>
      <c r="P8">
        <v>3.737E-2</v>
      </c>
    </row>
    <row r="9" spans="1:16">
      <c r="A9">
        <v>40</v>
      </c>
      <c r="B9" t="s">
        <v>194</v>
      </c>
      <c r="D9">
        <v>-0.13192999999999999</v>
      </c>
      <c r="E9">
        <v>-0.27049000000000001</v>
      </c>
      <c r="F9">
        <v>-0.23305999999999999</v>
      </c>
      <c r="G9">
        <v>-0.25198999999999999</v>
      </c>
      <c r="H9">
        <v>-0.37174000000000001</v>
      </c>
      <c r="I9">
        <v>-0.33140999999999998</v>
      </c>
      <c r="J9">
        <v>-0.38594000000000001</v>
      </c>
      <c r="K9">
        <v>-0.31773000000000001</v>
      </c>
      <c r="L9">
        <v>-0.33627000000000001</v>
      </c>
      <c r="M9">
        <v>-0.33487</v>
      </c>
      <c r="N9">
        <v>-0.29654000000000003</v>
      </c>
      <c r="O9">
        <v>7.6119999999999993E-2</v>
      </c>
      <c r="P9">
        <v>2.4070000000000001E-2</v>
      </c>
    </row>
    <row r="10" spans="1:16">
      <c r="A10">
        <v>60</v>
      </c>
      <c r="B10" t="s">
        <v>194</v>
      </c>
      <c r="D10">
        <v>0.57406999999999997</v>
      </c>
      <c r="E10">
        <v>0.49435000000000001</v>
      </c>
      <c r="F10">
        <v>0.40614</v>
      </c>
      <c r="G10">
        <v>0.32103999999999999</v>
      </c>
      <c r="H10">
        <v>0.29459999999999997</v>
      </c>
      <c r="I10">
        <v>0.35732000000000003</v>
      </c>
      <c r="J10">
        <v>0.39739999999999998</v>
      </c>
      <c r="K10">
        <v>0.39018999999999998</v>
      </c>
      <c r="L10">
        <v>0.34161000000000002</v>
      </c>
      <c r="M10">
        <v>0.30313000000000001</v>
      </c>
      <c r="N10">
        <v>0.38799</v>
      </c>
      <c r="O10">
        <v>8.8099999999999998E-2</v>
      </c>
      <c r="P10">
        <v>2.7859999999999999E-2</v>
      </c>
    </row>
    <row r="11" spans="1:16">
      <c r="A11">
        <v>80</v>
      </c>
      <c r="B11" t="s">
        <v>194</v>
      </c>
      <c r="D11">
        <v>1.21489</v>
      </c>
      <c r="E11">
        <v>1.218</v>
      </c>
      <c r="F11">
        <v>1.02484</v>
      </c>
      <c r="G11">
        <v>1.0726</v>
      </c>
      <c r="H11">
        <v>0.91537999999999997</v>
      </c>
      <c r="I11">
        <v>1.04762</v>
      </c>
      <c r="J11">
        <v>0.93925000000000003</v>
      </c>
      <c r="K11">
        <v>1.0351999999999999</v>
      </c>
      <c r="L11">
        <v>0.80474000000000001</v>
      </c>
      <c r="M11">
        <v>1.09745</v>
      </c>
      <c r="N11">
        <v>1.0369999999999999</v>
      </c>
      <c r="O11">
        <v>0.12817999999999999</v>
      </c>
      <c r="P11">
        <v>4.054E-2</v>
      </c>
    </row>
    <row r="12" spans="1:16">
      <c r="A12">
        <v>100</v>
      </c>
      <c r="B12" t="s">
        <v>194</v>
      </c>
      <c r="D12">
        <v>1.73949</v>
      </c>
      <c r="E12">
        <v>2.07612</v>
      </c>
      <c r="F12">
        <v>1.7285699999999999</v>
      </c>
      <c r="G12">
        <v>1.4377200000000001</v>
      </c>
      <c r="H12">
        <v>1.8307599999999999</v>
      </c>
      <c r="I12">
        <v>1.8345100000000001</v>
      </c>
      <c r="J12">
        <v>1.7997799999999999</v>
      </c>
      <c r="K12">
        <v>2.04969</v>
      </c>
      <c r="L12">
        <v>1.40238</v>
      </c>
      <c r="M12">
        <v>1.98224</v>
      </c>
      <c r="N12">
        <v>1.7881199999999999</v>
      </c>
      <c r="O12">
        <v>0.22867999999999999</v>
      </c>
      <c r="P12">
        <v>7.2309999999999999E-2</v>
      </c>
    </row>
    <row r="13" spans="1:16">
      <c r="A13">
        <v>120</v>
      </c>
      <c r="B13" t="s">
        <v>194</v>
      </c>
      <c r="D13">
        <v>2.2554400000000001</v>
      </c>
      <c r="E13">
        <v>3.0181800000000001</v>
      </c>
      <c r="F13">
        <v>2.5788099999999998</v>
      </c>
      <c r="G13">
        <v>1.9152499999999999</v>
      </c>
      <c r="H13">
        <v>2.3670599999999999</v>
      </c>
      <c r="I13">
        <v>2.7242799999999998</v>
      </c>
      <c r="J13">
        <v>2.7864100000000001</v>
      </c>
      <c r="K13">
        <v>2.9041199999999998</v>
      </c>
      <c r="L13">
        <v>2.23387</v>
      </c>
      <c r="M13">
        <v>2.58135</v>
      </c>
      <c r="N13">
        <v>2.5364800000000001</v>
      </c>
      <c r="O13">
        <v>0.3422</v>
      </c>
      <c r="P13">
        <v>0.10821</v>
      </c>
    </row>
    <row r="14" spans="1:16">
      <c r="A14">
        <v>140</v>
      </c>
      <c r="B14" t="s">
        <v>194</v>
      </c>
      <c r="D14">
        <v>3.7098599999999999</v>
      </c>
      <c r="E14">
        <v>3.9501400000000002</v>
      </c>
      <c r="F14">
        <v>3.3561700000000001</v>
      </c>
      <c r="G14">
        <v>2.7615699999999999</v>
      </c>
      <c r="H14">
        <v>3.3199100000000001</v>
      </c>
      <c r="I14">
        <v>3.3886599999999998</v>
      </c>
      <c r="J14">
        <v>2.9599000000000002</v>
      </c>
      <c r="K14">
        <v>3.7673199999999998</v>
      </c>
      <c r="L14">
        <v>2.8849999999999998</v>
      </c>
      <c r="M14">
        <v>3.04081</v>
      </c>
      <c r="N14">
        <v>3.31393</v>
      </c>
      <c r="O14">
        <v>0.40325</v>
      </c>
      <c r="P14">
        <v>0.12751999999999999</v>
      </c>
    </row>
    <row r="16" spans="1:16">
      <c r="A16">
        <v>-100</v>
      </c>
      <c r="B16" t="s">
        <v>208</v>
      </c>
      <c r="D16">
        <v>-7.4787100000000004</v>
      </c>
      <c r="E16">
        <v>-7.7708300000000001</v>
      </c>
      <c r="F16">
        <v>-6.5123100000000003</v>
      </c>
      <c r="G16">
        <v>-14.862270000000001</v>
      </c>
      <c r="H16">
        <v>-10.73302</v>
      </c>
      <c r="I16">
        <v>-13.389810000000001</v>
      </c>
      <c r="J16">
        <v>-11.93562</v>
      </c>
      <c r="K16">
        <v>-12.3407</v>
      </c>
      <c r="L16">
        <v>-10.87388</v>
      </c>
      <c r="M16">
        <v>-55.943869999999997</v>
      </c>
      <c r="N16">
        <v>-10.655239999999999</v>
      </c>
      <c r="P16">
        <v>0.95223000000000002</v>
      </c>
    </row>
    <row r="17" spans="1:16">
      <c r="A17">
        <v>-80</v>
      </c>
      <c r="B17" t="s">
        <v>209</v>
      </c>
      <c r="D17">
        <v>-6.7173600000000002</v>
      </c>
      <c r="E17">
        <v>-6.9486699999999999</v>
      </c>
      <c r="F17">
        <v>-5.7419500000000001</v>
      </c>
      <c r="G17">
        <v>-13.34469</v>
      </c>
      <c r="H17">
        <v>-9.3332300000000004</v>
      </c>
      <c r="I17">
        <v>-11.87637</v>
      </c>
      <c r="J17">
        <v>-10.199730000000001</v>
      </c>
      <c r="K17">
        <v>-10.25024</v>
      </c>
      <c r="L17">
        <v>-9.2749500000000005</v>
      </c>
      <c r="M17">
        <v>-44.953090000000003</v>
      </c>
      <c r="N17">
        <v>-9.2985799999999994</v>
      </c>
      <c r="P17">
        <v>0.82974000000000003</v>
      </c>
    </row>
    <row r="18" spans="1:16">
      <c r="A18">
        <v>-60</v>
      </c>
      <c r="B18" t="s">
        <v>58</v>
      </c>
      <c r="D18">
        <v>-5.8621600000000003</v>
      </c>
      <c r="E18">
        <v>-5.9480700000000004</v>
      </c>
      <c r="F18">
        <v>-5.01206</v>
      </c>
      <c r="G18">
        <v>-11.69538</v>
      </c>
      <c r="H18">
        <v>-7.9625899999999996</v>
      </c>
      <c r="I18">
        <v>-9.6265999999999998</v>
      </c>
      <c r="J18">
        <v>-8.2802299999999995</v>
      </c>
      <c r="K18">
        <v>-8.7639899999999997</v>
      </c>
      <c r="L18">
        <v>-8.1753199999999993</v>
      </c>
      <c r="M18">
        <v>-35.307659999999998</v>
      </c>
      <c r="N18">
        <v>-7.92516</v>
      </c>
      <c r="P18">
        <v>0.69376000000000004</v>
      </c>
    </row>
    <row r="19" spans="1:16">
      <c r="A19">
        <v>-40</v>
      </c>
      <c r="B19" t="s">
        <v>211</v>
      </c>
      <c r="D19">
        <v>-4.9197199999999999</v>
      </c>
      <c r="E19">
        <v>-4.8655200000000001</v>
      </c>
      <c r="F19">
        <v>-4.1634500000000001</v>
      </c>
      <c r="G19">
        <v>-10.1172</v>
      </c>
      <c r="H19">
        <v>-6.7774700000000001</v>
      </c>
      <c r="I19">
        <v>-8.1384100000000004</v>
      </c>
      <c r="J19">
        <v>-6.9649599999999996</v>
      </c>
      <c r="K19">
        <v>-6.7900999999999998</v>
      </c>
      <c r="L19">
        <v>-6.4394299999999998</v>
      </c>
      <c r="M19">
        <v>-27.13008</v>
      </c>
      <c r="N19">
        <v>-6.5751400000000002</v>
      </c>
      <c r="P19">
        <v>0.60926999999999998</v>
      </c>
    </row>
    <row r="20" spans="1:16">
      <c r="A20">
        <v>-20</v>
      </c>
      <c r="B20" t="s">
        <v>195</v>
      </c>
      <c r="D20">
        <v>-3.9508399999999999</v>
      </c>
      <c r="E20">
        <v>-3.8755000000000002</v>
      </c>
      <c r="F20">
        <v>-3.39039</v>
      </c>
      <c r="G20">
        <v>-8.1899200000000008</v>
      </c>
      <c r="H20">
        <v>-5.6419100000000002</v>
      </c>
      <c r="I20">
        <v>-6.4656500000000001</v>
      </c>
      <c r="J20">
        <v>-5.6826999999999996</v>
      </c>
      <c r="K20">
        <v>-5.4913400000000001</v>
      </c>
      <c r="L20">
        <v>-5.3368799999999998</v>
      </c>
      <c r="M20">
        <v>-19.063949999999998</v>
      </c>
      <c r="N20">
        <v>-5.3361299999999998</v>
      </c>
      <c r="P20">
        <v>0.49295</v>
      </c>
    </row>
    <row r="21" spans="1:16">
      <c r="A21">
        <v>0</v>
      </c>
      <c r="B21" t="s">
        <v>194</v>
      </c>
      <c r="D21">
        <v>-2.9912200000000002</v>
      </c>
      <c r="E21">
        <v>-2.94496</v>
      </c>
      <c r="F21">
        <v>-2.5539200000000002</v>
      </c>
      <c r="G21">
        <v>-7.00563</v>
      </c>
      <c r="H21">
        <v>-4.8764399999999997</v>
      </c>
      <c r="I21">
        <v>-5.04061</v>
      </c>
      <c r="J21">
        <v>-4.3528500000000001</v>
      </c>
      <c r="K21">
        <v>-4.1818900000000001</v>
      </c>
      <c r="L21">
        <v>-3.8302399999999999</v>
      </c>
      <c r="M21">
        <v>-12.61225</v>
      </c>
      <c r="N21">
        <v>-4.1975300000000004</v>
      </c>
      <c r="P21">
        <v>0.45555000000000001</v>
      </c>
    </row>
    <row r="22" spans="1:16">
      <c r="A22">
        <v>20</v>
      </c>
      <c r="B22" t="s">
        <v>194</v>
      </c>
      <c r="D22">
        <v>-2.0474600000000001</v>
      </c>
      <c r="E22">
        <v>-1.9483200000000001</v>
      </c>
      <c r="F22">
        <v>-1.67563</v>
      </c>
      <c r="G22">
        <v>-5.6935599999999997</v>
      </c>
      <c r="H22">
        <v>-4.0128599999999999</v>
      </c>
      <c r="I22">
        <v>-3.8030400000000002</v>
      </c>
      <c r="J22">
        <v>-2.8860399999999999</v>
      </c>
      <c r="K22">
        <v>-2.9948299999999999</v>
      </c>
      <c r="L22">
        <v>-2.8112400000000002</v>
      </c>
      <c r="M22">
        <v>-6.93764</v>
      </c>
      <c r="N22">
        <v>-3.097</v>
      </c>
      <c r="P22">
        <v>0.41927999999999999</v>
      </c>
    </row>
    <row r="23" spans="1:16">
      <c r="A23">
        <v>40</v>
      </c>
      <c r="B23" t="s">
        <v>194</v>
      </c>
      <c r="D23">
        <v>-1.0640400000000001</v>
      </c>
      <c r="E23">
        <v>-1.0230699999999999</v>
      </c>
      <c r="F23">
        <v>-0.87963999999999998</v>
      </c>
      <c r="G23">
        <v>-4.6541699999999997</v>
      </c>
      <c r="H23">
        <v>-2.9763799999999998</v>
      </c>
      <c r="I23">
        <v>-2.7063299999999999</v>
      </c>
      <c r="J23">
        <v>-1.48333</v>
      </c>
      <c r="K23">
        <v>-1.54453</v>
      </c>
      <c r="L23">
        <v>-1.3220799999999999</v>
      </c>
      <c r="M23">
        <v>-0.89154999999999995</v>
      </c>
      <c r="N23">
        <v>-1.9615100000000001</v>
      </c>
      <c r="P23">
        <v>0.41671999999999998</v>
      </c>
    </row>
    <row r="24" spans="1:16">
      <c r="A24">
        <v>60</v>
      </c>
      <c r="B24" t="s">
        <v>194</v>
      </c>
      <c r="D24">
        <v>5.2900000000000004E-3</v>
      </c>
      <c r="E24">
        <v>-0.10574</v>
      </c>
      <c r="F24">
        <v>-6.4759999999999998E-2</v>
      </c>
      <c r="G24">
        <v>-3.2353999999999998</v>
      </c>
      <c r="H24">
        <v>-2.0720000000000001</v>
      </c>
      <c r="I24">
        <v>-1.4823599999999999</v>
      </c>
      <c r="J24">
        <v>0.39147999999999999</v>
      </c>
      <c r="K24">
        <v>0.85677999999999999</v>
      </c>
      <c r="L24">
        <v>0.73826999999999998</v>
      </c>
      <c r="M24">
        <v>7.1635400000000002</v>
      </c>
      <c r="N24">
        <v>-0.55205000000000004</v>
      </c>
      <c r="P24">
        <v>0.46642</v>
      </c>
    </row>
    <row r="25" spans="1:16">
      <c r="A25">
        <v>80</v>
      </c>
      <c r="B25" t="s">
        <v>194</v>
      </c>
      <c r="D25">
        <v>1.1830099999999999</v>
      </c>
      <c r="E25">
        <v>0.81555</v>
      </c>
      <c r="F25">
        <v>0.78249999999999997</v>
      </c>
      <c r="G25">
        <v>-0.67184999999999995</v>
      </c>
      <c r="H25">
        <v>-0.25645000000000001</v>
      </c>
      <c r="I25">
        <v>0.45267000000000002</v>
      </c>
      <c r="J25">
        <v>2.9977499999999999</v>
      </c>
      <c r="K25">
        <v>3.7204700000000002</v>
      </c>
      <c r="L25">
        <v>3.3581400000000001</v>
      </c>
      <c r="M25">
        <v>15.433490000000001</v>
      </c>
      <c r="N25">
        <v>1.37575</v>
      </c>
      <c r="P25">
        <v>0.53320999999999996</v>
      </c>
    </row>
    <row r="26" spans="1:16">
      <c r="A26">
        <v>100</v>
      </c>
      <c r="B26" t="s">
        <v>194</v>
      </c>
      <c r="D26">
        <v>2.3448600000000002</v>
      </c>
      <c r="E26">
        <v>1.7143699999999999</v>
      </c>
      <c r="F26">
        <v>1.4881</v>
      </c>
      <c r="G26">
        <v>3.7188599999999998</v>
      </c>
      <c r="H26">
        <v>3.1094599999999999</v>
      </c>
      <c r="I26">
        <v>3.15706</v>
      </c>
      <c r="J26">
        <v>5.9158400000000002</v>
      </c>
      <c r="K26">
        <v>6.0042400000000002</v>
      </c>
      <c r="L26">
        <v>5.2387699999999997</v>
      </c>
      <c r="M26">
        <v>21.522739999999999</v>
      </c>
      <c r="N26">
        <v>3.6324000000000001</v>
      </c>
      <c r="P26">
        <v>0.57567999999999997</v>
      </c>
    </row>
    <row r="27" spans="1:16">
      <c r="A27">
        <v>120</v>
      </c>
      <c r="B27" t="s">
        <v>194</v>
      </c>
      <c r="D27">
        <v>3.4578099999999998</v>
      </c>
      <c r="E27">
        <v>2.7268599999999998</v>
      </c>
      <c r="F27">
        <v>2.3353600000000001</v>
      </c>
      <c r="G27">
        <v>8.6299200000000003</v>
      </c>
      <c r="H27">
        <v>7.45357</v>
      </c>
      <c r="I27">
        <v>6.45594</v>
      </c>
      <c r="J27">
        <v>7.38849</v>
      </c>
      <c r="K27">
        <v>7.3583699999999999</v>
      </c>
      <c r="L27">
        <v>5.8818400000000004</v>
      </c>
      <c r="M27">
        <v>24.764659999999999</v>
      </c>
      <c r="N27">
        <v>5.7431299999999998</v>
      </c>
      <c r="P27">
        <v>0.77312999999999998</v>
      </c>
    </row>
    <row r="28" spans="1:16">
      <c r="A28">
        <v>140</v>
      </c>
      <c r="B28" t="s">
        <v>194</v>
      </c>
      <c r="D28">
        <v>4.7610999999999999</v>
      </c>
      <c r="E28">
        <v>3.5212599999999998</v>
      </c>
      <c r="F28">
        <v>3.1745299999999999</v>
      </c>
      <c r="G28">
        <v>12.32638</v>
      </c>
      <c r="H28">
        <v>11.781169999999999</v>
      </c>
      <c r="I28">
        <v>9.2613500000000002</v>
      </c>
      <c r="J28">
        <v>7.6983600000000001</v>
      </c>
      <c r="K28">
        <v>7.68574</v>
      </c>
      <c r="L28">
        <v>6.87073</v>
      </c>
      <c r="M28">
        <v>27.40418</v>
      </c>
      <c r="N28">
        <v>7.4534000000000002</v>
      </c>
      <c r="P28">
        <v>1.1006100000000001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3132-CFAB-4B16-8EC7-D24397C7CF34}">
  <dimension ref="A1:O29"/>
  <sheetViews>
    <sheetView workbookViewId="0">
      <selection activeCell="D24" sqref="D24"/>
    </sheetView>
  </sheetViews>
  <sheetFormatPr defaultRowHeight="14.4"/>
  <sheetData>
    <row r="1" spans="1:15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197</v>
      </c>
      <c r="M1" t="s">
        <v>190</v>
      </c>
      <c r="N1" t="s">
        <v>191</v>
      </c>
      <c r="O1" t="s">
        <v>192</v>
      </c>
    </row>
    <row r="3" spans="1:15">
      <c r="A3">
        <v>-140</v>
      </c>
      <c r="B3" t="s">
        <v>219</v>
      </c>
      <c r="C3">
        <v>3.8019999999999998E-2</v>
      </c>
      <c r="D3">
        <v>0.16744000000000001</v>
      </c>
      <c r="E3">
        <v>0.23444999999999999</v>
      </c>
      <c r="F3">
        <v>2.97E-3</v>
      </c>
      <c r="G3">
        <v>8.9880000000000002E-2</v>
      </c>
      <c r="H3">
        <v>1.7860000000000001E-2</v>
      </c>
      <c r="I3" t="s">
        <v>194</v>
      </c>
      <c r="M3">
        <v>9.1770000000000004E-2</v>
      </c>
      <c r="N3">
        <v>9.1999999999999998E-2</v>
      </c>
      <c r="O3">
        <v>3.7560000000000003E-2</v>
      </c>
    </row>
    <row r="4" spans="1:15">
      <c r="A4">
        <v>-120</v>
      </c>
      <c r="B4" t="s">
        <v>209</v>
      </c>
      <c r="C4">
        <v>1.355E-2</v>
      </c>
      <c r="D4">
        <v>0.11769</v>
      </c>
      <c r="E4">
        <v>8.6749999999999994E-2</v>
      </c>
      <c r="F4">
        <v>2.5940000000000001E-2</v>
      </c>
      <c r="G4" s="21">
        <v>2.6033399999999998E-4</v>
      </c>
      <c r="H4">
        <v>0.10002999999999999</v>
      </c>
      <c r="I4" t="s">
        <v>194</v>
      </c>
      <c r="M4">
        <v>5.7369999999999997E-2</v>
      </c>
      <c r="N4">
        <v>4.9979999999999997E-2</v>
      </c>
      <c r="O4">
        <v>2.0400000000000001E-2</v>
      </c>
    </row>
    <row r="5" spans="1:15">
      <c r="A5">
        <v>-100</v>
      </c>
      <c r="B5" t="s">
        <v>220</v>
      </c>
      <c r="C5">
        <v>1.5100000000000001E-2</v>
      </c>
      <c r="D5">
        <v>6.9650000000000004E-2</v>
      </c>
      <c r="E5">
        <v>1.753E-2</v>
      </c>
      <c r="F5">
        <v>1.0699999999999999E-2</v>
      </c>
      <c r="G5">
        <v>4.666E-2</v>
      </c>
      <c r="H5">
        <v>7.7689999999999995E-2</v>
      </c>
      <c r="I5" t="s">
        <v>194</v>
      </c>
      <c r="M5">
        <v>3.9559999999999998E-2</v>
      </c>
      <c r="N5">
        <v>2.9409999999999999E-2</v>
      </c>
      <c r="O5">
        <v>1.201E-2</v>
      </c>
    </row>
    <row r="6" spans="1:15" s="5" customFormat="1">
      <c r="A6" s="5">
        <v>-80</v>
      </c>
      <c r="B6" s="5" t="s">
        <v>201</v>
      </c>
      <c r="C6" s="5">
        <v>0.12728999999999999</v>
      </c>
      <c r="D6" s="5">
        <v>5.8040000000000001E-2</v>
      </c>
      <c r="E6" s="5">
        <v>6.2210000000000001E-2</v>
      </c>
      <c r="F6" s="5">
        <v>8.2830000000000001E-2</v>
      </c>
      <c r="G6" s="5">
        <v>9.9699999999999997E-2</v>
      </c>
      <c r="H6" s="5">
        <v>0.20136999999999999</v>
      </c>
      <c r="I6" s="5" t="s">
        <v>194</v>
      </c>
      <c r="M6" s="5">
        <v>0.10524</v>
      </c>
      <c r="N6" s="5">
        <v>5.355E-2</v>
      </c>
      <c r="O6" s="5">
        <v>2.1860000000000001E-2</v>
      </c>
    </row>
    <row r="7" spans="1:15" s="6" customFormat="1">
      <c r="A7" s="6">
        <v>-60</v>
      </c>
      <c r="B7" s="6" t="s">
        <v>200</v>
      </c>
      <c r="C7" s="6">
        <v>0.23977999999999999</v>
      </c>
      <c r="D7" s="6">
        <v>8.2159999999999997E-2</v>
      </c>
      <c r="E7" s="6">
        <v>5.9520000000000003E-2</v>
      </c>
      <c r="F7" s="6">
        <v>0.13886000000000001</v>
      </c>
      <c r="G7" s="6">
        <v>0.22847999999999999</v>
      </c>
      <c r="H7" s="6">
        <v>0.33542</v>
      </c>
      <c r="I7" s="6" t="s">
        <v>194</v>
      </c>
      <c r="M7" s="6">
        <v>0.1807</v>
      </c>
      <c r="N7" s="6">
        <v>0.10569000000000001</v>
      </c>
      <c r="O7" s="6">
        <v>4.3150000000000001E-2</v>
      </c>
    </row>
    <row r="8" spans="1:15" s="22" customFormat="1">
      <c r="A8" s="22">
        <v>-40</v>
      </c>
      <c r="C8" s="22">
        <v>0.27966000000000002</v>
      </c>
      <c r="D8" s="22">
        <v>0.24937999999999999</v>
      </c>
      <c r="E8" s="22">
        <v>0.17002</v>
      </c>
      <c r="F8" s="22">
        <v>0.28010000000000002</v>
      </c>
      <c r="G8" s="22">
        <v>0.35391</v>
      </c>
      <c r="H8" s="22">
        <v>0.28698000000000001</v>
      </c>
      <c r="I8" s="22" t="s">
        <v>194</v>
      </c>
      <c r="M8" s="22">
        <v>0.27000999999999997</v>
      </c>
      <c r="N8" s="22">
        <v>5.9909999999999998E-2</v>
      </c>
      <c r="O8" s="22">
        <v>2.4459999999999999E-2</v>
      </c>
    </row>
    <row r="9" spans="1:15">
      <c r="A9">
        <v>-20</v>
      </c>
      <c r="C9">
        <v>0.41993000000000003</v>
      </c>
      <c r="D9">
        <v>0.42144999999999999</v>
      </c>
      <c r="E9">
        <v>0.27095000000000002</v>
      </c>
      <c r="F9">
        <v>0.42132999999999998</v>
      </c>
      <c r="G9">
        <v>0.45334999999999998</v>
      </c>
      <c r="H9">
        <v>0.40342</v>
      </c>
      <c r="I9" t="s">
        <v>194</v>
      </c>
      <c r="M9">
        <v>0.39839999999999998</v>
      </c>
      <c r="N9">
        <v>6.4509999999999998E-2</v>
      </c>
      <c r="O9">
        <v>2.6339999999999999E-2</v>
      </c>
    </row>
    <row r="10" spans="1:15">
      <c r="A10">
        <v>0</v>
      </c>
      <c r="C10">
        <v>0.54923</v>
      </c>
      <c r="D10">
        <v>0.43063000000000001</v>
      </c>
      <c r="E10">
        <v>0.37906000000000001</v>
      </c>
      <c r="F10">
        <v>0.57455999999999996</v>
      </c>
      <c r="G10">
        <v>0.52486999999999995</v>
      </c>
      <c r="H10">
        <v>0.58628999999999998</v>
      </c>
      <c r="I10">
        <v>0.58257999999999999</v>
      </c>
      <c r="M10">
        <v>0.51817000000000002</v>
      </c>
      <c r="N10">
        <v>8.1640000000000004E-2</v>
      </c>
      <c r="O10">
        <v>3.0859999999999999E-2</v>
      </c>
    </row>
    <row r="11" spans="1:15">
      <c r="A11">
        <v>20</v>
      </c>
      <c r="C11">
        <v>0.68191000000000002</v>
      </c>
      <c r="D11">
        <v>0.58745999999999998</v>
      </c>
      <c r="E11">
        <v>0.58409999999999995</v>
      </c>
      <c r="F11">
        <v>0.67198000000000002</v>
      </c>
      <c r="G11">
        <v>0.65981000000000001</v>
      </c>
      <c r="H11">
        <v>0.70957000000000003</v>
      </c>
      <c r="I11">
        <v>0.66495000000000004</v>
      </c>
      <c r="M11">
        <v>0.65139999999999998</v>
      </c>
      <c r="N11">
        <v>4.7629999999999999E-2</v>
      </c>
      <c r="O11">
        <v>1.7999999999999999E-2</v>
      </c>
    </row>
    <row r="12" spans="1:15">
      <c r="A12">
        <v>40</v>
      </c>
      <c r="C12">
        <v>0.87953999999999999</v>
      </c>
      <c r="D12">
        <v>0.74822</v>
      </c>
      <c r="E12">
        <v>0.55628</v>
      </c>
      <c r="F12">
        <v>0.92054000000000002</v>
      </c>
      <c r="G12">
        <v>0.69127000000000005</v>
      </c>
      <c r="H12">
        <v>0.81810000000000005</v>
      </c>
      <c r="I12">
        <v>0.97152000000000005</v>
      </c>
      <c r="M12">
        <v>0.79791999999999996</v>
      </c>
      <c r="N12">
        <v>0.14404</v>
      </c>
      <c r="O12">
        <v>5.4440000000000002E-2</v>
      </c>
    </row>
    <row r="13" spans="1:15">
      <c r="A13">
        <v>60</v>
      </c>
      <c r="C13">
        <v>0.86458000000000002</v>
      </c>
      <c r="D13">
        <v>1.00587</v>
      </c>
      <c r="E13">
        <v>0.77627999999999997</v>
      </c>
      <c r="F13">
        <v>0.96799999999999997</v>
      </c>
      <c r="G13">
        <v>0.83326999999999996</v>
      </c>
      <c r="H13">
        <v>0.89995000000000003</v>
      </c>
      <c r="I13">
        <v>0.85338999999999998</v>
      </c>
      <c r="M13">
        <v>0.88590999999999998</v>
      </c>
      <c r="N13">
        <v>7.9189999999999997E-2</v>
      </c>
      <c r="O13">
        <v>2.9929999999999998E-2</v>
      </c>
    </row>
    <row r="14" spans="1:15">
      <c r="A14">
        <v>80</v>
      </c>
      <c r="C14">
        <v>1.02328</v>
      </c>
      <c r="D14">
        <v>1.0306900000000001</v>
      </c>
      <c r="E14">
        <v>0.90464</v>
      </c>
      <c r="F14">
        <v>0.98712999999999995</v>
      </c>
      <c r="G14">
        <v>0.84741999999999995</v>
      </c>
      <c r="H14">
        <v>0.86219000000000001</v>
      </c>
      <c r="I14">
        <v>1.0013300000000001</v>
      </c>
      <c r="M14">
        <v>0.95094999999999996</v>
      </c>
      <c r="N14">
        <v>7.7649999999999997E-2</v>
      </c>
      <c r="O14">
        <v>2.9350000000000001E-2</v>
      </c>
    </row>
    <row r="15" spans="1:15">
      <c r="A15">
        <v>100</v>
      </c>
      <c r="C15">
        <v>0.99622999999999995</v>
      </c>
      <c r="D15">
        <v>1.00092</v>
      </c>
      <c r="E15">
        <v>0.99758999999999998</v>
      </c>
      <c r="F15">
        <v>1.0031699999999999</v>
      </c>
      <c r="G15">
        <v>0.94813999999999998</v>
      </c>
      <c r="H15">
        <v>0.94277999999999995</v>
      </c>
      <c r="I15">
        <v>1.00746</v>
      </c>
      <c r="M15">
        <v>0.98517999999999994</v>
      </c>
      <c r="N15">
        <v>2.743E-2</v>
      </c>
      <c r="O15">
        <v>1.0370000000000001E-2</v>
      </c>
    </row>
    <row r="17" spans="1:15">
      <c r="A17">
        <v>-140</v>
      </c>
      <c r="B17" t="s">
        <v>219</v>
      </c>
      <c r="C17" t="s">
        <v>194</v>
      </c>
      <c r="D17">
        <v>6.3200000000000001E-3</v>
      </c>
      <c r="E17" s="21">
        <v>1.6061100000000001E-4</v>
      </c>
      <c r="F17">
        <v>2.3E-3</v>
      </c>
      <c r="G17">
        <v>3.6450000000000003E-2</v>
      </c>
      <c r="H17">
        <v>6.4610000000000001E-2</v>
      </c>
      <c r="I17">
        <v>1.6809999999999999E-2</v>
      </c>
      <c r="J17">
        <v>1.67E-3</v>
      </c>
      <c r="M17">
        <v>1.8329999999999999E-2</v>
      </c>
      <c r="N17">
        <v>2.409E-2</v>
      </c>
      <c r="O17">
        <v>9.1000000000000004E-3</v>
      </c>
    </row>
    <row r="18" spans="1:15">
      <c r="A18">
        <v>-120</v>
      </c>
      <c r="B18" t="s">
        <v>209</v>
      </c>
      <c r="C18" t="s">
        <v>194</v>
      </c>
      <c r="D18">
        <v>5.9180000000000003E-2</v>
      </c>
      <c r="E18">
        <v>5.1310000000000001E-2</v>
      </c>
      <c r="F18">
        <v>7.5439999999999993E-2</v>
      </c>
      <c r="G18">
        <v>1.5E-3</v>
      </c>
      <c r="H18">
        <v>3.7229999999999999E-2</v>
      </c>
      <c r="I18">
        <v>0.15326999999999999</v>
      </c>
      <c r="J18">
        <v>8.1879999999999994E-2</v>
      </c>
      <c r="M18">
        <v>6.5689999999999998E-2</v>
      </c>
      <c r="N18">
        <v>4.6920000000000003E-2</v>
      </c>
      <c r="O18">
        <v>1.7729999999999999E-2</v>
      </c>
    </row>
    <row r="19" spans="1:15">
      <c r="A19">
        <v>-100</v>
      </c>
      <c r="B19" t="s">
        <v>220</v>
      </c>
      <c r="C19" t="s">
        <v>194</v>
      </c>
      <c r="D19">
        <v>0.16930999999999999</v>
      </c>
      <c r="E19">
        <v>0.14712</v>
      </c>
      <c r="F19">
        <v>0.20832999999999999</v>
      </c>
      <c r="G19">
        <v>8.3930000000000005E-2</v>
      </c>
      <c r="H19" s="21">
        <v>5.29602E-4</v>
      </c>
      <c r="I19">
        <v>0.20304</v>
      </c>
      <c r="J19">
        <v>0.25968000000000002</v>
      </c>
      <c r="M19">
        <v>0.15312999999999999</v>
      </c>
      <c r="N19">
        <v>8.6860000000000007E-2</v>
      </c>
      <c r="O19">
        <v>3.2829999999999998E-2</v>
      </c>
    </row>
    <row r="20" spans="1:15" s="5" customFormat="1">
      <c r="A20" s="5">
        <v>-80</v>
      </c>
      <c r="B20" s="5" t="s">
        <v>201</v>
      </c>
      <c r="C20" s="5">
        <v>6.173E-2</v>
      </c>
      <c r="D20" s="5">
        <v>0.20207</v>
      </c>
      <c r="E20" s="5">
        <v>0.25380999999999998</v>
      </c>
      <c r="F20" s="5">
        <v>0.31652999999999998</v>
      </c>
      <c r="G20" s="5">
        <v>0.27066000000000001</v>
      </c>
      <c r="H20" s="5">
        <v>0.11394</v>
      </c>
      <c r="I20" s="5">
        <v>0.42527999999999999</v>
      </c>
      <c r="J20" s="5">
        <v>0.41710999999999998</v>
      </c>
      <c r="M20" s="5">
        <v>0.25763999999999998</v>
      </c>
      <c r="N20" s="5">
        <v>0.13055</v>
      </c>
      <c r="O20" s="5">
        <v>4.616E-2</v>
      </c>
    </row>
    <row r="21" spans="1:15" s="6" customFormat="1">
      <c r="A21" s="6">
        <v>-60</v>
      </c>
      <c r="B21" s="6" t="s">
        <v>195</v>
      </c>
      <c r="C21" s="6">
        <v>7.7960000000000002E-2</v>
      </c>
      <c r="D21" s="6">
        <v>0.30961</v>
      </c>
      <c r="E21" s="6">
        <v>0.38771</v>
      </c>
      <c r="F21" s="6">
        <v>0.35244999999999999</v>
      </c>
      <c r="G21" s="6">
        <v>0.37563000000000002</v>
      </c>
      <c r="H21" s="6">
        <v>0.27837000000000001</v>
      </c>
      <c r="I21" s="6">
        <v>0.68798999999999999</v>
      </c>
      <c r="J21" s="6">
        <v>0.60324</v>
      </c>
      <c r="M21" s="6">
        <v>0.38412000000000002</v>
      </c>
      <c r="N21" s="6">
        <v>0.18970000000000001</v>
      </c>
      <c r="O21" s="6">
        <v>6.7070000000000005E-2</v>
      </c>
    </row>
    <row r="22" spans="1:15" s="22" customFormat="1">
      <c r="A22" s="22">
        <v>-40</v>
      </c>
      <c r="D22" s="22">
        <v>0.45382</v>
      </c>
      <c r="E22" s="22">
        <v>0.44062000000000001</v>
      </c>
      <c r="F22" s="22">
        <v>0.46860000000000002</v>
      </c>
      <c r="G22" s="22">
        <v>0.51471999999999996</v>
      </c>
      <c r="H22" s="22">
        <v>0.44845000000000002</v>
      </c>
      <c r="I22" s="22">
        <v>0.77966999999999997</v>
      </c>
      <c r="J22" s="22">
        <v>0.73526000000000002</v>
      </c>
      <c r="M22" s="22">
        <v>0.50397000000000003</v>
      </c>
      <c r="N22" s="22">
        <v>0.18464</v>
      </c>
      <c r="O22" s="22">
        <v>6.5280000000000005E-2</v>
      </c>
    </row>
    <row r="23" spans="1:15">
      <c r="A23">
        <v>-20</v>
      </c>
      <c r="C23">
        <v>0.38594000000000001</v>
      </c>
      <c r="D23">
        <v>0.70701999999999998</v>
      </c>
      <c r="E23">
        <v>0.64736000000000005</v>
      </c>
      <c r="F23">
        <v>0.64764999999999995</v>
      </c>
      <c r="G23">
        <v>0.69650999999999996</v>
      </c>
      <c r="H23">
        <v>0.59470999999999996</v>
      </c>
      <c r="I23">
        <v>0.84221000000000001</v>
      </c>
      <c r="J23">
        <v>0.87319000000000002</v>
      </c>
      <c r="M23">
        <v>0.67432000000000003</v>
      </c>
      <c r="N23">
        <v>0.15129999999999999</v>
      </c>
      <c r="O23">
        <v>5.3490000000000003E-2</v>
      </c>
    </row>
    <row r="24" spans="1:15">
      <c r="A24">
        <v>0</v>
      </c>
      <c r="C24">
        <v>0.64886999999999995</v>
      </c>
      <c r="D24">
        <v>0.82716000000000001</v>
      </c>
      <c r="E24">
        <v>0.67354999999999998</v>
      </c>
      <c r="F24">
        <v>0.83201000000000003</v>
      </c>
      <c r="G24">
        <v>0.72921999999999998</v>
      </c>
      <c r="H24">
        <v>0.74653999999999998</v>
      </c>
      <c r="I24">
        <v>0.90925999999999996</v>
      </c>
      <c r="J24">
        <v>0.96779999999999999</v>
      </c>
      <c r="M24">
        <v>0.79179999999999995</v>
      </c>
      <c r="N24">
        <v>0.11212999999999999</v>
      </c>
      <c r="O24">
        <v>3.9649999999999998E-2</v>
      </c>
    </row>
    <row r="25" spans="1:15">
      <c r="A25">
        <v>20</v>
      </c>
      <c r="C25">
        <v>0.82833999999999997</v>
      </c>
      <c r="D25">
        <v>0.95674999999999999</v>
      </c>
      <c r="E25">
        <v>0.82035000000000002</v>
      </c>
      <c r="F25">
        <v>0.79117000000000004</v>
      </c>
      <c r="G25">
        <v>0.89475000000000005</v>
      </c>
      <c r="H25">
        <v>0.93638999999999994</v>
      </c>
      <c r="I25">
        <v>0.95440999999999998</v>
      </c>
      <c r="J25">
        <v>1.0005599999999999</v>
      </c>
      <c r="M25">
        <v>0.89783999999999997</v>
      </c>
      <c r="N25">
        <v>7.6469999999999996E-2</v>
      </c>
      <c r="O25">
        <v>2.7040000000000002E-2</v>
      </c>
    </row>
    <row r="26" spans="1:15">
      <c r="A26">
        <v>40</v>
      </c>
      <c r="C26">
        <v>0.99695999999999996</v>
      </c>
      <c r="D26">
        <v>0.98309000000000002</v>
      </c>
      <c r="E26">
        <v>0.84075999999999995</v>
      </c>
      <c r="F26">
        <v>0.86970000000000003</v>
      </c>
      <c r="G26">
        <v>0.85263</v>
      </c>
      <c r="H26">
        <v>1.06671</v>
      </c>
      <c r="I26">
        <v>0.95194000000000001</v>
      </c>
      <c r="J26">
        <v>0.99434999999999996</v>
      </c>
      <c r="M26">
        <v>0.94452000000000003</v>
      </c>
      <c r="N26">
        <v>8.1519999999999995E-2</v>
      </c>
      <c r="O26">
        <v>2.8819999999999998E-2</v>
      </c>
    </row>
    <row r="27" spans="1:15">
      <c r="A27">
        <v>60</v>
      </c>
      <c r="C27">
        <v>0.99297000000000002</v>
      </c>
      <c r="D27">
        <v>1.10399</v>
      </c>
      <c r="E27">
        <v>0.98285</v>
      </c>
      <c r="F27">
        <v>0.93791999999999998</v>
      </c>
      <c r="G27">
        <v>0.98346999999999996</v>
      </c>
      <c r="H27">
        <v>1.02153</v>
      </c>
      <c r="I27">
        <v>1.0331399999999999</v>
      </c>
      <c r="J27">
        <v>0.99739999999999995</v>
      </c>
      <c r="M27">
        <v>1.0066600000000001</v>
      </c>
      <c r="N27">
        <v>4.8550000000000003E-2</v>
      </c>
      <c r="O27">
        <v>1.7160000000000002E-2</v>
      </c>
    </row>
    <row r="28" spans="1:15">
      <c r="A28">
        <v>80</v>
      </c>
      <c r="C28">
        <v>1.05653</v>
      </c>
      <c r="D28">
        <v>1.02643</v>
      </c>
      <c r="E28">
        <v>0.94477</v>
      </c>
      <c r="F28">
        <v>0.93738999999999995</v>
      </c>
      <c r="G28">
        <v>1.13927</v>
      </c>
      <c r="H28">
        <v>0.95426999999999995</v>
      </c>
      <c r="I28">
        <v>1.0131699999999999</v>
      </c>
      <c r="J28">
        <v>0.99690000000000001</v>
      </c>
      <c r="M28">
        <v>1.0085900000000001</v>
      </c>
      <c r="N28">
        <v>6.7549999999999999E-2</v>
      </c>
      <c r="O28">
        <v>2.3879999999999998E-2</v>
      </c>
    </row>
    <row r="29" spans="1:15">
      <c r="A29">
        <v>100</v>
      </c>
      <c r="C29">
        <v>0.99338000000000004</v>
      </c>
      <c r="D29">
        <v>1.0007299999999999</v>
      </c>
      <c r="E29">
        <v>1.00101</v>
      </c>
      <c r="F29">
        <v>1.00193</v>
      </c>
      <c r="G29">
        <v>1.0007200000000001</v>
      </c>
      <c r="H29">
        <v>1.0003299999999999</v>
      </c>
      <c r="I29">
        <v>1.00342</v>
      </c>
      <c r="J29">
        <v>0.96604000000000001</v>
      </c>
      <c r="M29">
        <v>0.99594000000000005</v>
      </c>
      <c r="N29">
        <v>1.244E-2</v>
      </c>
      <c r="O29">
        <v>4.4000000000000003E-3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D0BD-234D-4B2A-9A3C-A811EADE1D83}">
  <dimension ref="A1:M29"/>
  <sheetViews>
    <sheetView workbookViewId="0">
      <selection activeCell="C1" sqref="C1:M1"/>
    </sheetView>
  </sheetViews>
  <sheetFormatPr defaultRowHeight="14.4"/>
  <sheetData>
    <row r="1" spans="1:13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190</v>
      </c>
      <c r="L1" t="s">
        <v>191</v>
      </c>
      <c r="M1" t="s">
        <v>192</v>
      </c>
    </row>
    <row r="3" spans="1:13">
      <c r="A3">
        <v>-140</v>
      </c>
      <c r="B3" t="s">
        <v>200</v>
      </c>
      <c r="C3">
        <v>3.4180000000000002E-2</v>
      </c>
      <c r="D3">
        <v>7.843E-2</v>
      </c>
      <c r="E3">
        <v>2.8070000000000001E-2</v>
      </c>
      <c r="F3">
        <v>-5.7099999999999998E-3</v>
      </c>
      <c r="G3">
        <v>8.1799999999999998E-3</v>
      </c>
      <c r="H3">
        <v>9.3899999999999997E-2</v>
      </c>
      <c r="I3">
        <v>-4.4830000000000002E-2</v>
      </c>
      <c r="J3">
        <v>-0.14235</v>
      </c>
      <c r="K3">
        <v>6.2300000000000003E-3</v>
      </c>
      <c r="L3">
        <v>7.4630000000000002E-2</v>
      </c>
      <c r="M3">
        <v>2.639E-2</v>
      </c>
    </row>
    <row r="4" spans="1:13">
      <c r="A4">
        <v>-120</v>
      </c>
      <c r="B4" t="s">
        <v>206</v>
      </c>
      <c r="C4">
        <v>2.2079999999999999E-2</v>
      </c>
      <c r="D4">
        <v>-6.472E-2</v>
      </c>
      <c r="E4">
        <v>-0.16444</v>
      </c>
      <c r="F4">
        <v>-7.8659999999999994E-2</v>
      </c>
      <c r="G4">
        <v>-3.7039999999999997E-2</v>
      </c>
      <c r="H4">
        <v>3.4270000000000002E-2</v>
      </c>
      <c r="I4">
        <v>6.6019999999999995E-2</v>
      </c>
      <c r="J4" t="s">
        <v>194</v>
      </c>
      <c r="K4">
        <v>-3.1780000000000003E-2</v>
      </c>
      <c r="L4">
        <v>7.9310000000000005E-2</v>
      </c>
      <c r="M4">
        <v>2.998E-2</v>
      </c>
    </row>
    <row r="5" spans="1:13">
      <c r="A5">
        <v>-100</v>
      </c>
      <c r="B5" t="s">
        <v>207</v>
      </c>
      <c r="C5">
        <v>7.26E-3</v>
      </c>
      <c r="D5">
        <v>9.5439999999999997E-2</v>
      </c>
      <c r="E5">
        <v>7.7969999999999998E-2</v>
      </c>
      <c r="F5">
        <v>8.5599999999999999E-3</v>
      </c>
      <c r="G5">
        <v>-4.3299999999999996E-3</v>
      </c>
      <c r="H5">
        <v>6.9959999999999994E-2</v>
      </c>
      <c r="I5">
        <v>-4.8500000000000001E-2</v>
      </c>
      <c r="J5">
        <v>2.622E-2</v>
      </c>
      <c r="K5">
        <v>2.9069999999999999E-2</v>
      </c>
      <c r="L5">
        <v>4.8559999999999999E-2</v>
      </c>
      <c r="M5">
        <v>1.7170000000000001E-2</v>
      </c>
    </row>
    <row r="6" spans="1:13">
      <c r="A6">
        <v>-80</v>
      </c>
      <c r="B6" t="s">
        <v>201</v>
      </c>
      <c r="C6">
        <v>4.1439999999999998E-2</v>
      </c>
      <c r="D6">
        <v>0.12615000000000001</v>
      </c>
      <c r="E6">
        <v>8.7319999999999995E-2</v>
      </c>
      <c r="F6">
        <v>0.10148</v>
      </c>
      <c r="G6">
        <v>0.11112</v>
      </c>
      <c r="H6">
        <v>-6.1969999999999997E-2</v>
      </c>
      <c r="I6">
        <v>-7.7030000000000001E-2</v>
      </c>
      <c r="J6">
        <v>-0.13611000000000001</v>
      </c>
      <c r="K6">
        <v>2.4049999999999998E-2</v>
      </c>
      <c r="L6">
        <v>0.10112</v>
      </c>
      <c r="M6">
        <v>3.5749999999999997E-2</v>
      </c>
    </row>
    <row r="7" spans="1:13">
      <c r="A7">
        <v>-60</v>
      </c>
      <c r="C7">
        <v>3.6909999999999998E-2</v>
      </c>
      <c r="D7">
        <v>0.12889</v>
      </c>
      <c r="E7">
        <v>6.6339999999999996E-2</v>
      </c>
      <c r="F7">
        <v>0.16384000000000001</v>
      </c>
      <c r="G7">
        <v>0.36847999999999997</v>
      </c>
      <c r="H7">
        <v>0.14319999999999999</v>
      </c>
      <c r="I7">
        <v>0.15282999999999999</v>
      </c>
      <c r="J7">
        <v>9.4270000000000007E-2</v>
      </c>
      <c r="K7">
        <v>0.14435000000000001</v>
      </c>
      <c r="L7">
        <v>0.10076</v>
      </c>
      <c r="M7">
        <v>3.5619999999999999E-2</v>
      </c>
    </row>
    <row r="8" spans="1:13">
      <c r="A8">
        <v>-40</v>
      </c>
      <c r="C8">
        <v>3.2370000000000003E-2</v>
      </c>
      <c r="D8">
        <v>0.13383</v>
      </c>
      <c r="E8">
        <v>0.25913000000000003</v>
      </c>
      <c r="F8">
        <v>0.33296999999999999</v>
      </c>
      <c r="G8">
        <v>0.39301000000000003</v>
      </c>
      <c r="H8">
        <v>0.16572999999999999</v>
      </c>
      <c r="I8">
        <v>0.57260999999999995</v>
      </c>
      <c r="J8">
        <v>0.19542000000000001</v>
      </c>
      <c r="K8">
        <v>0.26063999999999998</v>
      </c>
      <c r="L8">
        <v>0.16968</v>
      </c>
      <c r="M8">
        <v>5.9990000000000002E-2</v>
      </c>
    </row>
    <row r="9" spans="1:13">
      <c r="A9">
        <v>-20</v>
      </c>
      <c r="C9">
        <v>8.5610000000000006E-2</v>
      </c>
      <c r="D9">
        <v>0.38833000000000001</v>
      </c>
      <c r="E9">
        <v>0.58148999999999995</v>
      </c>
      <c r="F9">
        <v>0.40673999999999999</v>
      </c>
      <c r="G9">
        <v>0.61670000000000003</v>
      </c>
      <c r="H9">
        <v>0.14460999999999999</v>
      </c>
      <c r="I9">
        <v>0.88480000000000003</v>
      </c>
      <c r="J9">
        <v>0.28843999999999997</v>
      </c>
      <c r="K9">
        <v>0.42459000000000002</v>
      </c>
      <c r="L9">
        <v>0.26371</v>
      </c>
      <c r="M9">
        <v>9.3229999999999993E-2</v>
      </c>
    </row>
    <row r="10" spans="1:13">
      <c r="A10">
        <v>0</v>
      </c>
      <c r="C10">
        <v>0.17818000000000001</v>
      </c>
      <c r="D10">
        <v>0.60058999999999996</v>
      </c>
      <c r="E10">
        <v>0.35808000000000001</v>
      </c>
      <c r="F10">
        <v>0.70913999999999999</v>
      </c>
      <c r="G10">
        <v>0.69030000000000002</v>
      </c>
      <c r="H10">
        <v>0.16572999999999999</v>
      </c>
      <c r="I10">
        <v>0.98709000000000002</v>
      </c>
      <c r="J10">
        <v>0.45701000000000003</v>
      </c>
      <c r="K10">
        <v>0.51827000000000001</v>
      </c>
      <c r="L10">
        <v>0.28333999999999998</v>
      </c>
      <c r="M10">
        <v>0.10017</v>
      </c>
    </row>
    <row r="11" spans="1:13">
      <c r="A11">
        <v>20</v>
      </c>
      <c r="C11">
        <v>0.46799000000000002</v>
      </c>
      <c r="D11">
        <v>0.49637999999999999</v>
      </c>
      <c r="E11">
        <v>0.53783000000000003</v>
      </c>
      <c r="F11">
        <v>0.76334999999999997</v>
      </c>
      <c r="G11">
        <v>0.99336000000000002</v>
      </c>
      <c r="H11">
        <v>0.55542000000000002</v>
      </c>
      <c r="I11">
        <v>1.17987</v>
      </c>
      <c r="J11">
        <v>0.95772999999999997</v>
      </c>
      <c r="K11">
        <v>0.74399000000000004</v>
      </c>
      <c r="L11">
        <v>0.27091999999999999</v>
      </c>
      <c r="M11">
        <v>9.5780000000000004E-2</v>
      </c>
    </row>
    <row r="12" spans="1:13">
      <c r="A12">
        <v>40</v>
      </c>
      <c r="C12">
        <v>0.51246000000000003</v>
      </c>
      <c r="D12">
        <v>0.85563</v>
      </c>
      <c r="E12">
        <v>0.82077999999999995</v>
      </c>
      <c r="F12">
        <v>0.79920999999999998</v>
      </c>
      <c r="G12">
        <v>0.80286999999999997</v>
      </c>
      <c r="H12">
        <v>0.70613000000000004</v>
      </c>
      <c r="I12">
        <v>0.82489000000000001</v>
      </c>
      <c r="J12">
        <v>1.07199</v>
      </c>
      <c r="K12">
        <v>0.79923999999999995</v>
      </c>
      <c r="L12">
        <v>0.15565999999999999</v>
      </c>
      <c r="M12">
        <v>5.5039999999999999E-2</v>
      </c>
    </row>
    <row r="13" spans="1:13">
      <c r="A13">
        <v>60</v>
      </c>
      <c r="C13">
        <v>0.81799999999999995</v>
      </c>
      <c r="D13">
        <v>0.90937999999999997</v>
      </c>
      <c r="E13">
        <v>0.97926000000000002</v>
      </c>
      <c r="F13">
        <v>0.84199999999999997</v>
      </c>
      <c r="G13">
        <v>0.90485000000000004</v>
      </c>
      <c r="H13">
        <v>1.0042599999999999</v>
      </c>
      <c r="I13">
        <v>0.66920000000000002</v>
      </c>
      <c r="J13">
        <v>1.23244</v>
      </c>
      <c r="K13">
        <v>0.91993000000000003</v>
      </c>
      <c r="L13">
        <v>0.16386000000000001</v>
      </c>
      <c r="M13">
        <v>5.7930000000000002E-2</v>
      </c>
    </row>
    <row r="14" spans="1:13">
      <c r="A14">
        <v>80</v>
      </c>
      <c r="C14">
        <v>0.92296999999999996</v>
      </c>
      <c r="D14">
        <v>0.64392000000000005</v>
      </c>
      <c r="E14">
        <v>0.68923000000000001</v>
      </c>
      <c r="F14">
        <v>1.06453</v>
      </c>
      <c r="G14">
        <v>1.0823499999999999</v>
      </c>
      <c r="H14">
        <v>1.1324399999999999</v>
      </c>
      <c r="I14">
        <v>1.10121</v>
      </c>
      <c r="J14">
        <v>0.79978000000000005</v>
      </c>
      <c r="K14">
        <v>0.92954999999999999</v>
      </c>
      <c r="L14">
        <v>0.19581999999999999</v>
      </c>
      <c r="M14">
        <v>6.923E-2</v>
      </c>
    </row>
    <row r="15" spans="1:13">
      <c r="A15">
        <v>100</v>
      </c>
      <c r="C15">
        <v>0.93991000000000002</v>
      </c>
      <c r="D15">
        <v>1.1189</v>
      </c>
      <c r="E15">
        <v>0.98634999999999995</v>
      </c>
      <c r="F15">
        <v>0.91454999999999997</v>
      </c>
      <c r="G15">
        <v>0.96257000000000004</v>
      </c>
      <c r="H15">
        <v>0.83806000000000003</v>
      </c>
      <c r="I15">
        <v>1.22184</v>
      </c>
      <c r="J15">
        <v>0.80976000000000004</v>
      </c>
      <c r="K15">
        <v>0.97399000000000002</v>
      </c>
      <c r="L15">
        <v>0.13777</v>
      </c>
      <c r="M15">
        <v>4.8710000000000003E-2</v>
      </c>
    </row>
    <row r="17" spans="1:13">
      <c r="A17">
        <v>-140</v>
      </c>
      <c r="B17" t="s">
        <v>195</v>
      </c>
      <c r="C17">
        <v>1.316E-2</v>
      </c>
      <c r="D17">
        <v>7.0760000000000003E-2</v>
      </c>
      <c r="E17">
        <v>2.7230000000000001E-2</v>
      </c>
      <c r="F17">
        <v>6.0200000000000002E-3</v>
      </c>
      <c r="K17">
        <v>2.929E-2</v>
      </c>
      <c r="L17">
        <v>2.9020000000000001E-2</v>
      </c>
      <c r="M17">
        <v>1.451E-2</v>
      </c>
    </row>
    <row r="18" spans="1:13">
      <c r="A18">
        <v>-120</v>
      </c>
      <c r="B18" t="s">
        <v>206</v>
      </c>
      <c r="C18">
        <v>7.1330000000000005E-2</v>
      </c>
      <c r="D18" s="21">
        <v>6.8970299999999995E-4</v>
      </c>
      <c r="E18">
        <v>6.9940000000000002E-2</v>
      </c>
      <c r="F18">
        <v>3.4279999999999998E-2</v>
      </c>
      <c r="K18">
        <v>4.4060000000000002E-2</v>
      </c>
      <c r="L18">
        <v>3.3619999999999997E-2</v>
      </c>
      <c r="M18">
        <v>1.6809999999999999E-2</v>
      </c>
    </row>
    <row r="19" spans="1:13">
      <c r="A19">
        <v>-100</v>
      </c>
      <c r="B19" t="s">
        <v>207</v>
      </c>
      <c r="C19">
        <v>0.1295</v>
      </c>
      <c r="D19">
        <v>9.7210000000000005E-2</v>
      </c>
      <c r="E19">
        <v>8.6139999999999994E-2</v>
      </c>
      <c r="F19">
        <v>0.17005999999999999</v>
      </c>
      <c r="K19">
        <v>0.12073</v>
      </c>
      <c r="L19">
        <v>3.7679999999999998E-2</v>
      </c>
      <c r="M19">
        <v>1.8839999999999999E-2</v>
      </c>
    </row>
    <row r="20" spans="1:13">
      <c r="A20">
        <v>-80</v>
      </c>
      <c r="B20" t="s">
        <v>201</v>
      </c>
      <c r="C20">
        <v>0.22270999999999999</v>
      </c>
      <c r="D20">
        <v>1.6910000000000001E-2</v>
      </c>
      <c r="E20">
        <v>0.13406000000000001</v>
      </c>
      <c r="F20">
        <v>0.18323999999999999</v>
      </c>
      <c r="K20">
        <v>0.13922999999999999</v>
      </c>
      <c r="L20">
        <v>8.9249999999999996E-2</v>
      </c>
      <c r="M20">
        <v>4.462E-2</v>
      </c>
    </row>
    <row r="21" spans="1:13">
      <c r="A21">
        <v>-60</v>
      </c>
      <c r="C21">
        <v>0.33300999999999997</v>
      </c>
      <c r="D21">
        <v>0.14996000000000001</v>
      </c>
      <c r="E21">
        <v>0.22655</v>
      </c>
      <c r="F21">
        <v>0.31481999999999999</v>
      </c>
      <c r="K21">
        <v>0.25608999999999998</v>
      </c>
      <c r="L21">
        <v>8.4659999999999999E-2</v>
      </c>
      <c r="M21">
        <v>4.233E-2</v>
      </c>
    </row>
    <row r="22" spans="1:13">
      <c r="A22">
        <v>-40</v>
      </c>
      <c r="C22">
        <v>0.42</v>
      </c>
      <c r="D22">
        <v>0.20368</v>
      </c>
      <c r="E22">
        <v>0.34371000000000002</v>
      </c>
      <c r="F22">
        <v>0.34641</v>
      </c>
      <c r="K22">
        <v>0.32845000000000002</v>
      </c>
      <c r="L22">
        <v>9.0380000000000002E-2</v>
      </c>
      <c r="M22">
        <v>4.5190000000000001E-2</v>
      </c>
    </row>
    <row r="23" spans="1:13">
      <c r="A23">
        <v>-20</v>
      </c>
      <c r="C23">
        <v>0.50561999999999996</v>
      </c>
      <c r="D23">
        <v>0.40571000000000002</v>
      </c>
      <c r="E23">
        <v>0.37293999999999999</v>
      </c>
      <c r="F23">
        <v>0.47928999999999999</v>
      </c>
      <c r="K23">
        <v>0.44089</v>
      </c>
      <c r="L23">
        <v>6.1960000000000001E-2</v>
      </c>
      <c r="M23">
        <v>3.0980000000000001E-2</v>
      </c>
    </row>
    <row r="24" spans="1:13">
      <c r="A24">
        <v>0</v>
      </c>
      <c r="C24">
        <v>0.60382999999999998</v>
      </c>
      <c r="D24">
        <v>0.52227000000000001</v>
      </c>
      <c r="E24">
        <v>0.46739000000000003</v>
      </c>
      <c r="F24">
        <v>0.58681000000000005</v>
      </c>
      <c r="K24">
        <v>0.54508000000000001</v>
      </c>
      <c r="L24">
        <v>6.2579999999999997E-2</v>
      </c>
      <c r="M24">
        <v>3.1289999999999998E-2</v>
      </c>
    </row>
    <row r="25" spans="1:13">
      <c r="A25">
        <v>20</v>
      </c>
      <c r="C25">
        <v>0.77144000000000001</v>
      </c>
      <c r="D25">
        <v>0.67576999999999998</v>
      </c>
      <c r="E25">
        <v>0.66171000000000002</v>
      </c>
      <c r="F25">
        <v>0.71984000000000004</v>
      </c>
      <c r="K25">
        <v>0.70718999999999999</v>
      </c>
      <c r="L25">
        <v>4.9480000000000003E-2</v>
      </c>
      <c r="M25">
        <v>2.4740000000000002E-2</v>
      </c>
    </row>
    <row r="26" spans="1:13">
      <c r="A26">
        <v>40</v>
      </c>
      <c r="C26">
        <v>0.84082999999999997</v>
      </c>
      <c r="D26">
        <v>0.77256000000000002</v>
      </c>
      <c r="E26">
        <v>0.73397999999999997</v>
      </c>
      <c r="F26">
        <v>0.73099999999999998</v>
      </c>
      <c r="K26">
        <v>0.76959</v>
      </c>
      <c r="L26">
        <v>5.1130000000000002E-2</v>
      </c>
      <c r="M26">
        <v>2.5559999999999999E-2</v>
      </c>
    </row>
    <row r="27" spans="1:13">
      <c r="A27">
        <v>60</v>
      </c>
      <c r="C27">
        <v>0.90520999999999996</v>
      </c>
      <c r="D27">
        <v>0.83786000000000005</v>
      </c>
      <c r="E27">
        <v>0.83625000000000005</v>
      </c>
      <c r="F27">
        <v>0.92342999999999997</v>
      </c>
      <c r="K27">
        <v>0.87568999999999997</v>
      </c>
      <c r="L27">
        <v>4.5229999999999999E-2</v>
      </c>
      <c r="M27">
        <v>2.2620000000000001E-2</v>
      </c>
    </row>
    <row r="28" spans="1:13">
      <c r="A28">
        <v>80</v>
      </c>
      <c r="C28">
        <v>0.92005999999999999</v>
      </c>
      <c r="D28">
        <v>0.88966000000000001</v>
      </c>
      <c r="E28">
        <v>0.89525999999999994</v>
      </c>
      <c r="F28">
        <v>0.96197999999999995</v>
      </c>
      <c r="K28">
        <v>0.91674</v>
      </c>
      <c r="L28">
        <v>3.2919999999999998E-2</v>
      </c>
      <c r="M28">
        <v>1.6459999999999999E-2</v>
      </c>
    </row>
    <row r="29" spans="1:13">
      <c r="A29">
        <v>100</v>
      </c>
      <c r="C29">
        <v>1.0001500000000001</v>
      </c>
      <c r="D29">
        <v>0.99912999999999996</v>
      </c>
      <c r="E29">
        <v>0.92320000000000002</v>
      </c>
      <c r="F29">
        <v>0.94647000000000003</v>
      </c>
      <c r="K29">
        <v>0.96723999999999999</v>
      </c>
      <c r="L29">
        <v>3.8609999999999998E-2</v>
      </c>
      <c r="M29">
        <v>1.9300000000000001E-2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C39F-633D-46AD-ABC7-96CBB6ED001E}">
  <dimension ref="A1:P5"/>
  <sheetViews>
    <sheetView workbookViewId="0">
      <selection activeCell="P33" sqref="P33"/>
    </sheetView>
  </sheetViews>
  <sheetFormatPr defaultRowHeight="14.4"/>
  <cols>
    <col min="1" max="1" width="18.1015625" customWidth="1"/>
    <col min="2" max="2" width="15.68359375" customWidth="1"/>
    <col min="3" max="3" width="19.7890625" customWidth="1"/>
    <col min="4" max="4" width="13.20703125" customWidth="1"/>
  </cols>
  <sheetData>
    <row r="1" spans="1:16">
      <c r="E1" t="s">
        <v>66</v>
      </c>
    </row>
    <row r="2" spans="1:16">
      <c r="A2" s="20" t="s">
        <v>171</v>
      </c>
      <c r="B2" s="19">
        <v>-116.322</v>
      </c>
      <c r="C2" s="19">
        <v>-122.735</v>
      </c>
      <c r="D2" s="19">
        <v>-89.228300000000004</v>
      </c>
      <c r="E2" s="19">
        <v>-79.389300000000006</v>
      </c>
      <c r="F2" s="19">
        <v>-148.161</v>
      </c>
      <c r="G2" s="19">
        <v>-87.087800000000001</v>
      </c>
      <c r="H2" s="19">
        <v>-82.633200000000002</v>
      </c>
      <c r="I2" s="19">
        <v>-139.96</v>
      </c>
      <c r="J2" s="19">
        <v>-102.47</v>
      </c>
      <c r="K2" s="19">
        <v>-139.30600000000001</v>
      </c>
      <c r="L2" s="19">
        <v>-98.562100000000001</v>
      </c>
      <c r="M2" s="19">
        <v>-75.253699999999995</v>
      </c>
      <c r="N2" s="19"/>
      <c r="O2" s="19"/>
      <c r="P2" s="19"/>
    </row>
    <row r="3" spans="1:16">
      <c r="A3" s="20" t="s">
        <v>172</v>
      </c>
      <c r="B3" s="19">
        <v>-110.56699999999999</v>
      </c>
      <c r="C3" s="19">
        <v>-99.261499999999998</v>
      </c>
      <c r="D3" s="19">
        <v>-91.669799999999995</v>
      </c>
      <c r="E3" s="19">
        <v>-85.818799999999996</v>
      </c>
      <c r="F3" s="19">
        <v>-83.8536</v>
      </c>
      <c r="G3" s="19">
        <v>-81.959299999999999</v>
      </c>
      <c r="H3" s="19">
        <v>-71.774699999999996</v>
      </c>
      <c r="I3" s="19">
        <v>-72.349900000000005</v>
      </c>
      <c r="J3" s="19">
        <v>-66.248000000000005</v>
      </c>
      <c r="K3" s="19">
        <v>-58.5884</v>
      </c>
      <c r="L3" s="19">
        <v>-60.952399999999997</v>
      </c>
      <c r="M3" s="19">
        <v>-59.553100000000001</v>
      </c>
      <c r="N3" s="19">
        <v>-63.437100000000001</v>
      </c>
      <c r="O3" s="19">
        <v>-65.7697</v>
      </c>
      <c r="P3" s="19">
        <v>-56.918700000000001</v>
      </c>
    </row>
    <row r="4" spans="1:16">
      <c r="A4" s="20" t="s">
        <v>173</v>
      </c>
      <c r="B4" s="19">
        <v>-54.9499</v>
      </c>
      <c r="C4" s="19">
        <v>-50.770499999999998</v>
      </c>
      <c r="D4" s="19">
        <v>-49.610900000000001</v>
      </c>
      <c r="E4" s="19">
        <v>-48.061399999999999</v>
      </c>
      <c r="F4" s="19">
        <v>-53.400199999999998</v>
      </c>
      <c r="G4" s="19">
        <v>-54.633800000000001</v>
      </c>
      <c r="H4" s="19">
        <v>-55.018300000000004</v>
      </c>
      <c r="I4" s="19">
        <v>-50.9452</v>
      </c>
      <c r="J4" s="19">
        <v>-45.014699999999998</v>
      </c>
      <c r="K4" s="19">
        <v>-45.751600000000003</v>
      </c>
      <c r="L4" s="19">
        <v>-41.605200000000004</v>
      </c>
      <c r="M4" s="19">
        <v>-41.451700000000002</v>
      </c>
      <c r="N4" s="19">
        <v>-41.5563</v>
      </c>
      <c r="O4" s="19">
        <v>-42.619900000000001</v>
      </c>
      <c r="P4" s="19">
        <v>-42.179900000000004</v>
      </c>
    </row>
    <row r="5" spans="1:16">
      <c r="A5" s="20" t="s">
        <v>174</v>
      </c>
      <c r="B5" s="19">
        <v>-14.650700000000001</v>
      </c>
      <c r="C5" s="19">
        <v>-27.428899999999999</v>
      </c>
      <c r="D5" s="19">
        <v>-28.779599999999999</v>
      </c>
      <c r="E5" s="19">
        <v>-31.7712</v>
      </c>
      <c r="F5" s="19">
        <v>-25.180199999999999</v>
      </c>
      <c r="G5" s="19">
        <v>-30.918900000000001</v>
      </c>
      <c r="H5" s="19">
        <v>-30.0548</v>
      </c>
      <c r="I5" s="19">
        <v>-15.2536</v>
      </c>
      <c r="J5" s="19">
        <v>-20.128</v>
      </c>
      <c r="K5" s="19">
        <v>-22.790099999999999</v>
      </c>
      <c r="L5" s="19">
        <v>-26.272300000000001</v>
      </c>
      <c r="M5" s="19">
        <v>-30.736999999999998</v>
      </c>
      <c r="N5" s="19">
        <v>-25.171199999999999</v>
      </c>
      <c r="O5" s="19">
        <v>-35.993299999999998</v>
      </c>
      <c r="P5" s="19">
        <v>-34.432099999999998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A2B3-2851-4C20-A27C-A285BB01E8C4}">
  <dimension ref="A1:AW3"/>
  <sheetViews>
    <sheetView workbookViewId="0">
      <selection activeCell="AM19" sqref="AM19"/>
    </sheetView>
  </sheetViews>
  <sheetFormatPr defaultRowHeight="14.4"/>
  <cols>
    <col min="45" max="45" width="16.7890625" customWidth="1"/>
  </cols>
  <sheetData>
    <row r="1" spans="1:49">
      <c r="H1" t="s">
        <v>171</v>
      </c>
      <c r="Z1" t="s">
        <v>177</v>
      </c>
      <c r="AS1" t="s">
        <v>178</v>
      </c>
    </row>
    <row r="2" spans="1:49">
      <c r="A2" s="20" t="s">
        <v>175</v>
      </c>
      <c r="B2" s="19">
        <v>-98.162671619999998</v>
      </c>
      <c r="C2" s="19">
        <v>-182.39090089999999</v>
      </c>
      <c r="D2" s="19">
        <v>-184.6704728</v>
      </c>
      <c r="E2" s="19">
        <v>-157.2909751</v>
      </c>
      <c r="F2" s="19">
        <v>-122.5062434</v>
      </c>
      <c r="G2" s="19">
        <v>-148.69019059999999</v>
      </c>
      <c r="H2" s="19">
        <v>-88.768320639999999</v>
      </c>
      <c r="I2" s="19">
        <v>-176.7491297</v>
      </c>
      <c r="J2" s="19">
        <v>-132.6668981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>
        <v>-98.162671619999998</v>
      </c>
      <c r="W2" s="19">
        <v>-108.0543407</v>
      </c>
      <c r="X2" s="19">
        <v>-69.610395220000001</v>
      </c>
      <c r="Y2" s="19">
        <v>-91.516914920000005</v>
      </c>
      <c r="Z2" s="19">
        <v>-55.450521780000003</v>
      </c>
      <c r="AA2" s="19">
        <v>-92.392107510000002</v>
      </c>
      <c r="AB2" s="19">
        <v>-71.168870190000007</v>
      </c>
      <c r="AC2" s="19">
        <v>-82.476024140000007</v>
      </c>
      <c r="AD2" s="19">
        <v>-73.918797029999993</v>
      </c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>
        <v>-7.451907361</v>
      </c>
      <c r="AQ2" s="19">
        <v>-26.026758650000001</v>
      </c>
      <c r="AR2" s="19">
        <v>-27.339555369999999</v>
      </c>
      <c r="AS2" s="19">
        <v>-25.340348240000001</v>
      </c>
      <c r="AT2" s="19">
        <v>-30.21085763</v>
      </c>
      <c r="AU2" s="19">
        <v>-12.12083492</v>
      </c>
      <c r="AV2" s="19">
        <v>-17.701461599999998</v>
      </c>
      <c r="AW2" s="19">
        <v>-7.9590270189999996</v>
      </c>
    </row>
    <row r="3" spans="1:49">
      <c r="A3" s="20" t="s">
        <v>176</v>
      </c>
      <c r="B3" s="19">
        <v>-210.48273140000001</v>
      </c>
      <c r="C3" s="19">
        <v>-262.52958039999999</v>
      </c>
      <c r="D3" s="19">
        <v>-339.51919429999998</v>
      </c>
      <c r="E3" s="19">
        <v>-346.52408400000002</v>
      </c>
      <c r="F3" s="19">
        <v>-277.0674755</v>
      </c>
      <c r="G3" s="19">
        <v>-274.78688140000003</v>
      </c>
      <c r="H3" s="19">
        <v>-187.05888229999999</v>
      </c>
      <c r="I3" s="19">
        <v>-335.40949230000001</v>
      </c>
      <c r="J3" s="19">
        <v>-212.98695760000001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>
        <v>-210.48273140000001</v>
      </c>
      <c r="W3" s="19">
        <v>-177.6919158</v>
      </c>
      <c r="X3" s="19">
        <v>-141.42137510000001</v>
      </c>
      <c r="Y3" s="19">
        <v>-156.0233738</v>
      </c>
      <c r="Z3" s="19">
        <v>-126.341511</v>
      </c>
      <c r="AA3" s="19">
        <v>-177.1749308</v>
      </c>
      <c r="AB3" s="19">
        <v>-115.335206</v>
      </c>
      <c r="AC3" s="19">
        <v>-167.65066289999999</v>
      </c>
      <c r="AD3" s="19">
        <v>-185.13206120000001</v>
      </c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>
        <v>-11.40642366</v>
      </c>
      <c r="AQ3" s="19">
        <v>-38.096986970000003</v>
      </c>
      <c r="AR3" s="19">
        <v>-15.13052791</v>
      </c>
      <c r="AS3" s="19">
        <v>-39.010992129999998</v>
      </c>
      <c r="AT3" s="19">
        <v>-39.722442630000003</v>
      </c>
      <c r="AU3" s="19">
        <v>-17.350389159999999</v>
      </c>
      <c r="AV3" s="19">
        <v>-33.564270780000001</v>
      </c>
      <c r="AW3" s="19">
        <v>-36.961358539999999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C190-0EA5-4AAA-8A87-AA891E506BE1}">
  <dimension ref="A1:M17"/>
  <sheetViews>
    <sheetView workbookViewId="0">
      <selection activeCell="I21" sqref="I21"/>
    </sheetView>
  </sheetViews>
  <sheetFormatPr defaultRowHeight="14.4"/>
  <cols>
    <col min="1" max="2" width="16.3671875" customWidth="1"/>
  </cols>
  <sheetData>
    <row r="1" spans="1:13">
      <c r="D1" t="s">
        <v>224</v>
      </c>
      <c r="E1" t="s">
        <v>224</v>
      </c>
      <c r="F1" t="s">
        <v>224</v>
      </c>
      <c r="G1" t="s">
        <v>224</v>
      </c>
      <c r="H1" t="s">
        <v>224</v>
      </c>
      <c r="I1" t="s">
        <v>224</v>
      </c>
      <c r="K1" t="s">
        <v>190</v>
      </c>
      <c r="L1" t="s">
        <v>191</v>
      </c>
      <c r="M1" t="s">
        <v>192</v>
      </c>
    </row>
    <row r="2" spans="1:13">
      <c r="D2" t="s">
        <v>180</v>
      </c>
      <c r="E2" t="s">
        <v>181</v>
      </c>
      <c r="F2" t="s">
        <v>182</v>
      </c>
      <c r="G2" t="s">
        <v>183</v>
      </c>
      <c r="H2" t="s">
        <v>184</v>
      </c>
      <c r="I2" t="s">
        <v>185</v>
      </c>
    </row>
    <row r="3" spans="1:13">
      <c r="A3" t="s">
        <v>225</v>
      </c>
      <c r="B3" t="s">
        <v>58</v>
      </c>
      <c r="C3">
        <v>2</v>
      </c>
      <c r="D3">
        <v>-103.98058</v>
      </c>
      <c r="E3">
        <v>-101.58416</v>
      </c>
      <c r="F3">
        <v>-103.28001</v>
      </c>
      <c r="G3">
        <v>-113.73871</v>
      </c>
      <c r="H3">
        <v>-46.948169999999998</v>
      </c>
      <c r="I3">
        <v>-82.759039999999999</v>
      </c>
      <c r="J3" t="s">
        <v>194</v>
      </c>
      <c r="K3">
        <v>-92.048450000000003</v>
      </c>
      <c r="L3">
        <v>24.290939999999999</v>
      </c>
      <c r="M3">
        <v>9.9167299999999994</v>
      </c>
    </row>
    <row r="4" spans="1:13">
      <c r="A4" t="s">
        <v>228</v>
      </c>
      <c r="B4" t="s">
        <v>58</v>
      </c>
      <c r="C4">
        <v>3</v>
      </c>
      <c r="D4">
        <v>-270.55405999999999</v>
      </c>
      <c r="E4">
        <v>-266.21107000000001</v>
      </c>
      <c r="F4">
        <v>-228.67588000000001</v>
      </c>
      <c r="G4">
        <v>-295.17818</v>
      </c>
      <c r="H4">
        <v>-208.04634999999999</v>
      </c>
      <c r="I4">
        <v>-171.05819</v>
      </c>
      <c r="J4" t="s">
        <v>194</v>
      </c>
      <c r="K4">
        <v>-239.95394999999999</v>
      </c>
      <c r="L4">
        <v>45.972679999999997</v>
      </c>
      <c r="M4">
        <v>18.768270000000001</v>
      </c>
    </row>
    <row r="5" spans="1:13">
      <c r="A5" t="s">
        <v>194</v>
      </c>
      <c r="C5" t="s">
        <v>194</v>
      </c>
      <c r="D5" t="s">
        <v>194</v>
      </c>
      <c r="E5" t="s">
        <v>194</v>
      </c>
      <c r="F5" t="s">
        <v>194</v>
      </c>
      <c r="G5" t="s">
        <v>194</v>
      </c>
      <c r="H5" t="s">
        <v>194</v>
      </c>
      <c r="I5" t="s">
        <v>194</v>
      </c>
      <c r="J5" t="s">
        <v>194</v>
      </c>
      <c r="K5" t="s">
        <v>194</v>
      </c>
      <c r="L5" t="s">
        <v>194</v>
      </c>
      <c r="M5" t="s">
        <v>194</v>
      </c>
    </row>
    <row r="6" spans="1:13">
      <c r="A6" t="s">
        <v>194</v>
      </c>
      <c r="C6" t="s">
        <v>194</v>
      </c>
      <c r="D6" t="s">
        <v>194</v>
      </c>
      <c r="E6" t="s">
        <v>194</v>
      </c>
      <c r="F6" t="s">
        <v>194</v>
      </c>
      <c r="G6" t="s">
        <v>194</v>
      </c>
      <c r="H6" t="s">
        <v>194</v>
      </c>
      <c r="I6" t="s">
        <v>194</v>
      </c>
      <c r="J6" t="s">
        <v>194</v>
      </c>
      <c r="K6" t="s">
        <v>194</v>
      </c>
      <c r="L6" t="s">
        <v>194</v>
      </c>
      <c r="M6" t="s">
        <v>194</v>
      </c>
    </row>
    <row r="7" spans="1:13">
      <c r="A7" t="s">
        <v>226</v>
      </c>
      <c r="B7" t="s">
        <v>58</v>
      </c>
      <c r="C7">
        <v>2</v>
      </c>
      <c r="D7">
        <v>138.99616</v>
      </c>
      <c r="E7">
        <v>166.90746999999999</v>
      </c>
      <c r="F7">
        <v>166.77405999999999</v>
      </c>
      <c r="G7">
        <v>147.36505</v>
      </c>
      <c r="H7">
        <v>119.76002</v>
      </c>
      <c r="I7">
        <v>147.20813000000001</v>
      </c>
      <c r="J7" t="s">
        <v>194</v>
      </c>
      <c r="K7">
        <v>147.83515</v>
      </c>
      <c r="L7">
        <v>17.829139999999999</v>
      </c>
      <c r="M7">
        <v>7.2787100000000002</v>
      </c>
    </row>
    <row r="8" spans="1:13">
      <c r="A8" t="s">
        <v>229</v>
      </c>
      <c r="B8" t="s">
        <v>58</v>
      </c>
      <c r="C8">
        <v>3</v>
      </c>
      <c r="D8">
        <v>256.00477999999998</v>
      </c>
      <c r="E8">
        <v>291.12430000000001</v>
      </c>
      <c r="F8">
        <v>242.42004</v>
      </c>
      <c r="G8">
        <v>294.86099999999999</v>
      </c>
      <c r="H8">
        <v>204.20097999999999</v>
      </c>
      <c r="I8">
        <v>236.18216000000001</v>
      </c>
      <c r="J8" t="s">
        <v>194</v>
      </c>
      <c r="K8">
        <v>254.13220999999999</v>
      </c>
      <c r="L8">
        <v>34.592669999999998</v>
      </c>
      <c r="M8">
        <v>14.122400000000001</v>
      </c>
    </row>
    <row r="9" spans="1:13">
      <c r="A9" t="s">
        <v>194</v>
      </c>
      <c r="C9" t="s">
        <v>194</v>
      </c>
      <c r="D9" t="s">
        <v>194</v>
      </c>
      <c r="E9" t="s">
        <v>194</v>
      </c>
      <c r="F9" t="s">
        <v>194</v>
      </c>
      <c r="G9" t="s">
        <v>194</v>
      </c>
      <c r="H9" t="s">
        <v>194</v>
      </c>
      <c r="I9" t="s">
        <v>194</v>
      </c>
      <c r="J9" t="s">
        <v>194</v>
      </c>
      <c r="K9" t="s">
        <v>194</v>
      </c>
      <c r="L9" t="s">
        <v>194</v>
      </c>
      <c r="M9" t="s">
        <v>194</v>
      </c>
    </row>
    <row r="11" spans="1:13">
      <c r="C11" t="s">
        <v>194</v>
      </c>
      <c r="D11" t="s">
        <v>227</v>
      </c>
      <c r="E11" t="s">
        <v>227</v>
      </c>
      <c r="F11" t="s">
        <v>227</v>
      </c>
      <c r="G11" t="s">
        <v>227</v>
      </c>
      <c r="H11" t="s">
        <v>227</v>
      </c>
      <c r="I11" t="s">
        <v>227</v>
      </c>
      <c r="J11" t="s">
        <v>227</v>
      </c>
      <c r="K11" t="s">
        <v>194</v>
      </c>
      <c r="L11" t="s">
        <v>194</v>
      </c>
      <c r="M11" t="s">
        <v>194</v>
      </c>
    </row>
    <row r="12" spans="1:13">
      <c r="C12" t="s">
        <v>194</v>
      </c>
      <c r="D12" t="s">
        <v>180</v>
      </c>
      <c r="E12" t="s">
        <v>181</v>
      </c>
      <c r="F12" t="s">
        <v>182</v>
      </c>
      <c r="G12" t="s">
        <v>183</v>
      </c>
      <c r="H12" t="s">
        <v>184</v>
      </c>
      <c r="I12" t="s">
        <v>185</v>
      </c>
      <c r="J12" t="s">
        <v>186</v>
      </c>
      <c r="K12" t="s">
        <v>194</v>
      </c>
      <c r="L12" t="s">
        <v>194</v>
      </c>
      <c r="M12" t="s">
        <v>194</v>
      </c>
    </row>
    <row r="13" spans="1:13">
      <c r="A13" t="s">
        <v>225</v>
      </c>
      <c r="B13" t="s">
        <v>58</v>
      </c>
      <c r="C13">
        <v>4</v>
      </c>
      <c r="D13">
        <v>-62.39873</v>
      </c>
      <c r="E13">
        <v>-47.382010000000001</v>
      </c>
      <c r="F13">
        <v>-57.970689999999998</v>
      </c>
      <c r="G13">
        <v>-88.375730000000004</v>
      </c>
      <c r="H13">
        <v>-54.669879999999999</v>
      </c>
      <c r="I13">
        <v>-55.94594</v>
      </c>
      <c r="J13">
        <v>-39.611400000000003</v>
      </c>
      <c r="K13">
        <v>-58.050629999999998</v>
      </c>
      <c r="L13">
        <v>15.31997</v>
      </c>
      <c r="M13">
        <v>5.7904</v>
      </c>
    </row>
    <row r="14" spans="1:13">
      <c r="A14" t="s">
        <v>228</v>
      </c>
      <c r="B14" t="s">
        <v>58</v>
      </c>
      <c r="C14">
        <v>5</v>
      </c>
      <c r="D14">
        <v>-158.9597</v>
      </c>
      <c r="E14">
        <v>-152.33965000000001</v>
      </c>
      <c r="F14">
        <v>-268.54687999999999</v>
      </c>
      <c r="G14">
        <v>-237.35245</v>
      </c>
      <c r="H14">
        <v>-98.139420000000001</v>
      </c>
      <c r="I14" t="s">
        <v>194</v>
      </c>
      <c r="J14" t="s">
        <v>194</v>
      </c>
      <c r="K14">
        <v>-183.06762000000001</v>
      </c>
      <c r="L14">
        <v>68.905270000000002</v>
      </c>
      <c r="M14">
        <v>30.815370000000001</v>
      </c>
    </row>
    <row r="15" spans="1:13">
      <c r="A15" t="s">
        <v>194</v>
      </c>
      <c r="C15" t="s">
        <v>223</v>
      </c>
      <c r="D15" t="s">
        <v>194</v>
      </c>
      <c r="E15" t="s">
        <v>194</v>
      </c>
      <c r="F15" t="s">
        <v>194</v>
      </c>
      <c r="G15" t="s">
        <v>194</v>
      </c>
      <c r="H15" t="s">
        <v>194</v>
      </c>
      <c r="I15" t="s">
        <v>194</v>
      </c>
      <c r="J15" t="s">
        <v>194</v>
      </c>
      <c r="K15" t="s">
        <v>194</v>
      </c>
      <c r="L15" t="s">
        <v>194</v>
      </c>
      <c r="M15" t="s">
        <v>194</v>
      </c>
    </row>
    <row r="16" spans="1:13">
      <c r="A16" t="s">
        <v>226</v>
      </c>
      <c r="B16" t="s">
        <v>58</v>
      </c>
      <c r="C16">
        <v>4</v>
      </c>
      <c r="D16">
        <v>219.03294</v>
      </c>
      <c r="E16">
        <v>143.45535000000001</v>
      </c>
      <c r="F16">
        <v>137.45618999999999</v>
      </c>
      <c r="G16">
        <v>186.10722000000001</v>
      </c>
      <c r="H16">
        <v>200.99662000000001</v>
      </c>
      <c r="I16">
        <v>195.87610000000001</v>
      </c>
      <c r="J16">
        <v>143.95779999999999</v>
      </c>
      <c r="K16">
        <v>175.26889</v>
      </c>
      <c r="L16">
        <v>33.019240000000003</v>
      </c>
      <c r="M16">
        <v>12.4801</v>
      </c>
    </row>
    <row r="17" spans="1:13">
      <c r="A17" t="s">
        <v>229</v>
      </c>
      <c r="B17" t="s">
        <v>58</v>
      </c>
      <c r="C17">
        <v>5</v>
      </c>
      <c r="D17">
        <v>275.61484000000002</v>
      </c>
      <c r="E17">
        <v>278.49504000000002</v>
      </c>
      <c r="F17">
        <v>344.09937000000002</v>
      </c>
      <c r="G17">
        <v>338.84958</v>
      </c>
      <c r="H17">
        <v>256.80971</v>
      </c>
      <c r="I17" t="s">
        <v>194</v>
      </c>
      <c r="K17">
        <v>298.77370999999999</v>
      </c>
      <c r="L17">
        <v>39.903089999999999</v>
      </c>
      <c r="M17">
        <v>17.845199999999998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EC67-29F6-43FD-8E4A-E8C75544A1CB}">
  <dimension ref="A1:M15"/>
  <sheetViews>
    <sheetView workbookViewId="0">
      <selection activeCell="K26" sqref="K26"/>
    </sheetView>
  </sheetViews>
  <sheetFormatPr defaultRowHeight="14.4"/>
  <cols>
    <col min="1" max="1" width="28.15625" customWidth="1"/>
  </cols>
  <sheetData>
    <row r="1" spans="1:13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190</v>
      </c>
      <c r="M1" t="s">
        <v>192</v>
      </c>
    </row>
    <row r="2" spans="1:13">
      <c r="L2" t="s">
        <v>194</v>
      </c>
      <c r="M2" t="s">
        <v>194</v>
      </c>
    </row>
    <row r="3" spans="1:13">
      <c r="A3" t="s">
        <v>234</v>
      </c>
      <c r="B3" t="s">
        <v>194</v>
      </c>
      <c r="I3" t="s">
        <v>194</v>
      </c>
      <c r="J3" t="s">
        <v>194</v>
      </c>
      <c r="K3" t="s">
        <v>194</v>
      </c>
      <c r="L3" t="s">
        <v>194</v>
      </c>
      <c r="M3" t="s">
        <v>194</v>
      </c>
    </row>
    <row r="4" spans="1:13">
      <c r="A4" t="s">
        <v>57</v>
      </c>
      <c r="B4">
        <v>1</v>
      </c>
      <c r="C4">
        <v>-2.64053</v>
      </c>
      <c r="D4">
        <v>-2.59015</v>
      </c>
      <c r="E4">
        <v>-2.0619000000000001</v>
      </c>
      <c r="F4">
        <v>-1.62537</v>
      </c>
      <c r="G4">
        <v>-1.8336699999999999</v>
      </c>
      <c r="H4">
        <v>-1.79332</v>
      </c>
      <c r="I4">
        <v>-2.74525</v>
      </c>
      <c r="J4">
        <v>-1.1004700000000001</v>
      </c>
      <c r="K4">
        <v>-2.5701499999999999</v>
      </c>
      <c r="L4">
        <v>-2.10676</v>
      </c>
      <c r="M4">
        <v>0.18856999999999999</v>
      </c>
    </row>
    <row r="5" spans="1:13">
      <c r="A5" t="s">
        <v>231</v>
      </c>
      <c r="B5">
        <v>2</v>
      </c>
      <c r="C5">
        <v>-2.5015499999999999</v>
      </c>
      <c r="D5">
        <v>-2.0918999999999999</v>
      </c>
      <c r="E5">
        <v>-1.5902000000000001</v>
      </c>
      <c r="F5">
        <v>-1.6588400000000001</v>
      </c>
      <c r="G5">
        <v>-1.81029</v>
      </c>
      <c r="H5">
        <v>-1.9014</v>
      </c>
      <c r="I5">
        <v>-8.6164299999999994</v>
      </c>
      <c r="J5">
        <v>-2.5489600000000001</v>
      </c>
      <c r="K5">
        <v>-3.3747799999999999</v>
      </c>
      <c r="L5">
        <v>-2.8993699999999998</v>
      </c>
      <c r="M5">
        <v>0.73860999999999999</v>
      </c>
    </row>
    <row r="6" spans="1:13">
      <c r="A6" t="s">
        <v>230</v>
      </c>
      <c r="B6">
        <v>3</v>
      </c>
      <c r="C6">
        <v>-2.5015499999999999</v>
      </c>
      <c r="D6">
        <v>-2.1038100000000002</v>
      </c>
      <c r="E6">
        <v>-1.6911499999999999</v>
      </c>
      <c r="F6">
        <v>-1.8035600000000001</v>
      </c>
      <c r="G6">
        <v>-1.7794099999999999</v>
      </c>
      <c r="H6">
        <v>-1.53321</v>
      </c>
      <c r="L6">
        <v>-1.90211</v>
      </c>
      <c r="M6">
        <v>0.14205000000000001</v>
      </c>
    </row>
    <row r="7" spans="1:13">
      <c r="A7" t="s">
        <v>232</v>
      </c>
      <c r="B7">
        <v>4</v>
      </c>
      <c r="C7">
        <v>-2.3511899999999999</v>
      </c>
      <c r="D7">
        <v>-1.75943</v>
      </c>
      <c r="E7">
        <v>-1.68937</v>
      </c>
      <c r="F7">
        <v>-1.20207</v>
      </c>
      <c r="G7">
        <v>-3.2931300000000001</v>
      </c>
      <c r="H7">
        <v>-1.8088900000000001</v>
      </c>
      <c r="I7" t="s">
        <v>194</v>
      </c>
      <c r="K7" t="s">
        <v>194</v>
      </c>
      <c r="L7">
        <v>-2.01735</v>
      </c>
      <c r="M7">
        <v>0.29559000000000002</v>
      </c>
    </row>
    <row r="8" spans="1:13">
      <c r="A8" t="s">
        <v>233</v>
      </c>
      <c r="B8">
        <v>5</v>
      </c>
      <c r="I8">
        <v>-5.5140399999999996</v>
      </c>
      <c r="J8">
        <v>-1.91513</v>
      </c>
      <c r="K8">
        <v>-2.4635400000000001</v>
      </c>
      <c r="L8">
        <v>-3.2975699999999999</v>
      </c>
      <c r="M8">
        <v>1.1194900000000001</v>
      </c>
    </row>
    <row r="10" spans="1:13">
      <c r="A10" t="s">
        <v>235</v>
      </c>
      <c r="F10" t="s">
        <v>194</v>
      </c>
      <c r="G10" t="s">
        <v>194</v>
      </c>
      <c r="H10" t="s">
        <v>194</v>
      </c>
      <c r="I10" t="s">
        <v>194</v>
      </c>
      <c r="J10" t="s">
        <v>194</v>
      </c>
      <c r="K10" t="s">
        <v>194</v>
      </c>
      <c r="L10" t="s">
        <v>194</v>
      </c>
      <c r="M10" t="s">
        <v>194</v>
      </c>
    </row>
    <row r="11" spans="1:13">
      <c r="A11" t="s">
        <v>57</v>
      </c>
      <c r="B11">
        <v>1</v>
      </c>
      <c r="C11">
        <v>3.7683200000000001</v>
      </c>
      <c r="D11">
        <v>5.9559300000000004</v>
      </c>
      <c r="E11">
        <v>4.7540100000000001</v>
      </c>
      <c r="F11">
        <v>5.0945499999999999</v>
      </c>
      <c r="G11">
        <v>4.9619099999999996</v>
      </c>
      <c r="H11">
        <v>5.9945199999999996</v>
      </c>
      <c r="I11">
        <v>5.7232900000000004</v>
      </c>
      <c r="J11">
        <v>2.9753799999999999</v>
      </c>
      <c r="K11">
        <v>3.54434</v>
      </c>
      <c r="L11">
        <v>4.7524699999999998</v>
      </c>
      <c r="M11">
        <v>0.36668000000000001</v>
      </c>
    </row>
    <row r="12" spans="1:13">
      <c r="A12" t="s">
        <v>231</v>
      </c>
      <c r="B12">
        <v>2</v>
      </c>
      <c r="C12">
        <v>10.725210000000001</v>
      </c>
      <c r="D12">
        <v>9.6365099999999995</v>
      </c>
      <c r="E12">
        <v>9.3969900000000006</v>
      </c>
      <c r="F12">
        <v>8.1686999999999994</v>
      </c>
      <c r="G12">
        <v>7.76973</v>
      </c>
      <c r="H12">
        <v>8.3002900000000004</v>
      </c>
      <c r="I12">
        <v>28.698219999999999</v>
      </c>
      <c r="J12">
        <v>16.635349999999999</v>
      </c>
      <c r="K12">
        <v>17.75657</v>
      </c>
      <c r="L12">
        <v>13.009729999999999</v>
      </c>
      <c r="M12">
        <v>2.3109899999999999</v>
      </c>
    </row>
    <row r="13" spans="1:13">
      <c r="A13" t="s">
        <v>230</v>
      </c>
      <c r="B13">
        <v>3</v>
      </c>
      <c r="C13">
        <v>11.291040000000001</v>
      </c>
      <c r="D13">
        <v>10.54063</v>
      </c>
      <c r="E13">
        <v>9.4314499999999999</v>
      </c>
      <c r="F13">
        <v>8.4389199999999995</v>
      </c>
      <c r="G13">
        <v>8.6725300000000001</v>
      </c>
      <c r="H13">
        <v>7.7415900000000004</v>
      </c>
      <c r="L13">
        <v>9.3526900000000008</v>
      </c>
      <c r="M13">
        <v>0.54978000000000005</v>
      </c>
    </row>
    <row r="14" spans="1:13">
      <c r="A14" t="s">
        <v>232</v>
      </c>
      <c r="B14">
        <v>4</v>
      </c>
      <c r="C14">
        <v>10.59651</v>
      </c>
      <c r="D14">
        <v>10.227919999999999</v>
      </c>
      <c r="E14">
        <v>9.2361900000000006</v>
      </c>
      <c r="F14">
        <v>6.3913700000000002</v>
      </c>
      <c r="G14">
        <v>6.5008900000000001</v>
      </c>
      <c r="H14">
        <v>6.60703</v>
      </c>
      <c r="I14" t="s">
        <v>194</v>
      </c>
      <c r="J14" t="s">
        <v>194</v>
      </c>
      <c r="K14" t="s">
        <v>194</v>
      </c>
      <c r="L14">
        <v>8.2599800000000005</v>
      </c>
      <c r="M14">
        <v>0.80835999999999997</v>
      </c>
    </row>
    <row r="15" spans="1:13">
      <c r="A15" t="s">
        <v>233</v>
      </c>
      <c r="B15">
        <v>5</v>
      </c>
      <c r="I15">
        <v>14.38381</v>
      </c>
      <c r="J15">
        <v>9.6039700000000003</v>
      </c>
      <c r="K15">
        <v>8.7544400000000007</v>
      </c>
      <c r="L15">
        <v>10.91408</v>
      </c>
      <c r="M15">
        <v>1.7521199999999999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5"/>
  <sheetViews>
    <sheetView workbookViewId="0">
      <selection activeCell="T26" sqref="T26"/>
    </sheetView>
  </sheetViews>
  <sheetFormatPr defaultColWidth="8.89453125" defaultRowHeight="14.4"/>
  <cols>
    <col min="1" max="1" width="15.1015625" customWidth="1"/>
    <col min="2" max="2" width="14.1015625"/>
    <col min="3" max="3" width="12.89453125"/>
    <col min="4" max="4" width="19" customWidth="1"/>
    <col min="5" max="5" width="14.41796875" customWidth="1"/>
    <col min="6" max="6" width="16.7890625" customWidth="1"/>
    <col min="7" max="7" width="12.89453125"/>
    <col min="9" max="9" width="15.89453125" customWidth="1"/>
    <col min="11" max="11" width="15" customWidth="1"/>
    <col min="12" max="12" width="14.1015625"/>
    <col min="13" max="13" width="12.89453125"/>
    <col min="14" max="14" width="18.20703125" customWidth="1"/>
    <col min="15" max="15" width="17" customWidth="1"/>
    <col min="16" max="16" width="15" customWidth="1"/>
    <col min="17" max="17" width="12.89453125"/>
    <col min="19" max="19" width="16.20703125" customWidth="1"/>
    <col min="20" max="20" width="16.89453125" customWidth="1"/>
    <col min="21" max="21" width="14.1015625"/>
    <col min="22" max="22" width="12.89453125"/>
    <col min="23" max="23" width="15.7890625" customWidth="1"/>
    <col min="24" max="24" width="16.68359375" customWidth="1"/>
    <col min="25" max="25" width="14.1015625"/>
    <col min="26" max="26" width="12.89453125"/>
    <col min="27" max="27" width="17.89453125" customWidth="1"/>
  </cols>
  <sheetData>
    <row r="1" spans="1:27">
      <c r="B1" s="1" t="s">
        <v>0</v>
      </c>
      <c r="C1" s="1" t="s">
        <v>146</v>
      </c>
      <c r="D1" s="1" t="s">
        <v>147</v>
      </c>
      <c r="G1" s="1" t="s">
        <v>3</v>
      </c>
      <c r="H1" s="1" t="s">
        <v>75</v>
      </c>
      <c r="I1" s="1" t="s">
        <v>148</v>
      </c>
      <c r="L1" s="1" t="s">
        <v>6</v>
      </c>
      <c r="M1" s="1" t="s">
        <v>149</v>
      </c>
      <c r="N1" s="1" t="s">
        <v>150</v>
      </c>
      <c r="Q1" s="1" t="s">
        <v>9</v>
      </c>
      <c r="R1" s="1" t="s">
        <v>71</v>
      </c>
      <c r="S1" s="1" t="s">
        <v>151</v>
      </c>
      <c r="U1" s="1" t="s">
        <v>12</v>
      </c>
      <c r="V1" s="1" t="s">
        <v>152</v>
      </c>
      <c r="W1" s="1" t="s">
        <v>153</v>
      </c>
      <c r="Y1" s="1" t="s">
        <v>15</v>
      </c>
      <c r="Z1" s="1" t="s">
        <v>75</v>
      </c>
      <c r="AA1" s="1" t="s">
        <v>154</v>
      </c>
    </row>
    <row r="4" spans="1:27">
      <c r="A4" s="2" t="s">
        <v>139</v>
      </c>
      <c r="B4">
        <v>-6.2052407264709402</v>
      </c>
      <c r="C4">
        <v>8.85554695129394</v>
      </c>
      <c r="F4" s="2" t="s">
        <v>139</v>
      </c>
      <c r="G4">
        <v>-6.16455078125</v>
      </c>
      <c r="H4">
        <v>14.175103187561</v>
      </c>
      <c r="K4" s="2" t="s">
        <v>139</v>
      </c>
      <c r="L4">
        <v>-5.0310406684875399</v>
      </c>
      <c r="M4">
        <v>11.599793434143001</v>
      </c>
      <c r="P4" s="2" t="s">
        <v>139</v>
      </c>
      <c r="Q4">
        <v>-3.9171490669250399</v>
      </c>
      <c r="R4">
        <v>12.2778759002685</v>
      </c>
      <c r="T4" s="2" t="s">
        <v>139</v>
      </c>
      <c r="U4">
        <v>-4.2724609375</v>
      </c>
      <c r="V4">
        <v>11.5612573623657</v>
      </c>
      <c r="X4" s="2" t="s">
        <v>139</v>
      </c>
      <c r="Y4">
        <v>-4.2681012153625399</v>
      </c>
      <c r="Z4">
        <v>14.2669677734375</v>
      </c>
    </row>
    <row r="5" spans="1:27">
      <c r="A5" s="2" t="s">
        <v>155</v>
      </c>
      <c r="B5">
        <v>-5.8786492347717196</v>
      </c>
      <c r="C5">
        <v>25.204250335693299</v>
      </c>
      <c r="F5" s="2" t="s">
        <v>155</v>
      </c>
      <c r="G5">
        <v>-4.9787249565124503</v>
      </c>
      <c r="H5">
        <v>22.9348945617675</v>
      </c>
      <c r="K5" s="2" t="s">
        <v>155</v>
      </c>
      <c r="L5">
        <v>-3.8800921440124498</v>
      </c>
      <c r="M5">
        <v>22.928665161132798</v>
      </c>
      <c r="P5" s="2" t="s">
        <v>155</v>
      </c>
      <c r="Q5">
        <v>-3.997802734375</v>
      </c>
      <c r="R5">
        <v>19.6865634918212</v>
      </c>
      <c r="T5" s="2" t="s">
        <v>155</v>
      </c>
      <c r="U5">
        <v>-4.2179651260375897</v>
      </c>
      <c r="V5">
        <v>18.1034641265869</v>
      </c>
      <c r="X5" s="2" t="s">
        <v>155</v>
      </c>
      <c r="Y5">
        <v>-4.5253210067748997</v>
      </c>
      <c r="Z5">
        <v>19.754682540893501</v>
      </c>
    </row>
    <row r="6" spans="1:27">
      <c r="A6" s="2" t="s">
        <v>156</v>
      </c>
      <c r="B6">
        <v>-5.8786492347717196</v>
      </c>
      <c r="C6">
        <v>26.5339450836181</v>
      </c>
      <c r="F6" s="2" t="s">
        <v>156</v>
      </c>
      <c r="G6">
        <v>-5.0070624351501403</v>
      </c>
      <c r="H6">
        <v>25.086694717407202</v>
      </c>
      <c r="K6" s="2" t="s">
        <v>156</v>
      </c>
      <c r="L6">
        <v>-4.1264123916625897</v>
      </c>
      <c r="M6">
        <v>23.0127449035644</v>
      </c>
      <c r="P6" s="2" t="s">
        <v>156</v>
      </c>
      <c r="Q6">
        <v>-4.34657526016235</v>
      </c>
      <c r="R6">
        <v>20.337785720825099</v>
      </c>
      <c r="T6" s="2" t="s">
        <v>156</v>
      </c>
      <c r="U6">
        <v>-4.1460309028625399</v>
      </c>
      <c r="V6">
        <v>20.206996917724599</v>
      </c>
      <c r="X6" s="2" t="s">
        <v>156</v>
      </c>
      <c r="Y6">
        <v>-3.6490304470062198</v>
      </c>
      <c r="Z6">
        <v>18.4249877929687</v>
      </c>
    </row>
    <row r="7" spans="1:27">
      <c r="A7" s="2" t="s">
        <v>157</v>
      </c>
      <c r="B7">
        <v>-5.5252876281738201</v>
      </c>
      <c r="C7">
        <v>24.901798248291001</v>
      </c>
      <c r="F7" s="2" t="s">
        <v>157</v>
      </c>
      <c r="G7">
        <v>-4.1874475479125897</v>
      </c>
      <c r="H7">
        <v>24.342439651489201</v>
      </c>
      <c r="K7" s="2" t="s">
        <v>157</v>
      </c>
      <c r="L7">
        <v>-4.1220526695251403</v>
      </c>
      <c r="M7">
        <v>22.536296844482401</v>
      </c>
      <c r="P7" s="2" t="s">
        <v>157</v>
      </c>
      <c r="Q7">
        <v>-2.89699006080627</v>
      </c>
      <c r="R7">
        <v>15.403203010559</v>
      </c>
      <c r="T7" s="2" t="s">
        <v>157</v>
      </c>
      <c r="U7">
        <v>-7.67299127578735</v>
      </c>
      <c r="V7">
        <v>15.1470727920532</v>
      </c>
      <c r="X7" s="2" t="s">
        <v>157</v>
      </c>
      <c r="Y7">
        <v>-4.3051581382751403</v>
      </c>
      <c r="Z7">
        <v>15.7247266769409</v>
      </c>
    </row>
    <row r="8" spans="1:27">
      <c r="A8" s="3"/>
    </row>
    <row r="9" spans="1:27">
      <c r="A9" s="3"/>
    </row>
    <row r="10" spans="1:27">
      <c r="A10" s="3"/>
    </row>
    <row r="11" spans="1:27">
      <c r="A11" s="3"/>
      <c r="C11" s="8" t="s">
        <v>58</v>
      </c>
    </row>
    <row r="12" spans="1:27">
      <c r="A12" s="2" t="s">
        <v>139</v>
      </c>
      <c r="B12">
        <f t="shared" ref="B12:C15" si="0">B4/2.35</f>
        <v>-2.6405279687110399</v>
      </c>
      <c r="C12">
        <f t="shared" si="0"/>
        <v>3.76831785161444</v>
      </c>
      <c r="E12" s="2" t="s">
        <v>139</v>
      </c>
      <c r="F12">
        <f t="shared" ref="F12:G15" si="1">G4/2.38</f>
        <v>-2.5901473870798299</v>
      </c>
      <c r="G12">
        <f t="shared" si="1"/>
        <v>5.9559257090592403</v>
      </c>
      <c r="K12" s="2" t="s">
        <v>139</v>
      </c>
      <c r="L12">
        <f t="shared" ref="L12:M15" si="2">L4/2.44</f>
        <v>-2.06190191331457</v>
      </c>
      <c r="M12">
        <f t="shared" si="2"/>
        <v>4.7540137025176197</v>
      </c>
      <c r="O12" s="2" t="s">
        <v>139</v>
      </c>
      <c r="P12">
        <f t="shared" ref="P12:Q15" si="3">Q4/2.41</f>
        <v>-1.6253730568153699</v>
      </c>
      <c r="Q12">
        <f t="shared" si="3"/>
        <v>5.0945543154641104</v>
      </c>
      <c r="T12" s="2" t="s">
        <v>139</v>
      </c>
      <c r="U12">
        <f t="shared" ref="U12:V15" si="4">U4/2.33</f>
        <v>-1.833674222103</v>
      </c>
      <c r="V12">
        <f t="shared" si="4"/>
        <v>4.9619130310582404</v>
      </c>
      <c r="X12" s="2" t="s">
        <v>139</v>
      </c>
      <c r="Y12">
        <f t="shared" ref="Y12:Z15" si="5">Y4/2.38</f>
        <v>-1.7933198383876201</v>
      </c>
      <c r="Z12">
        <f t="shared" si="5"/>
        <v>5.9945242745535703</v>
      </c>
    </row>
    <row r="13" spans="1:27">
      <c r="A13" s="2" t="s">
        <v>155</v>
      </c>
      <c r="B13">
        <f t="shared" si="0"/>
        <v>-2.5015528658603099</v>
      </c>
      <c r="C13">
        <f t="shared" si="0"/>
        <v>10.7252129088057</v>
      </c>
      <c r="E13" s="2" t="s">
        <v>155</v>
      </c>
      <c r="F13">
        <f t="shared" si="1"/>
        <v>-2.0919012422321202</v>
      </c>
      <c r="G13">
        <f t="shared" si="1"/>
        <v>9.6365103200703803</v>
      </c>
      <c r="K13" s="2" t="s">
        <v>155</v>
      </c>
      <c r="L13">
        <f t="shared" si="2"/>
        <v>-1.5902016983657601</v>
      </c>
      <c r="M13">
        <f t="shared" si="2"/>
        <v>9.3969939184970492</v>
      </c>
      <c r="O13" s="2" t="s">
        <v>155</v>
      </c>
      <c r="P13">
        <f t="shared" si="3"/>
        <v>-1.6588393088692901</v>
      </c>
      <c r="Q13">
        <f t="shared" si="3"/>
        <v>8.1686985443241493</v>
      </c>
      <c r="T13" s="2" t="s">
        <v>155</v>
      </c>
      <c r="U13">
        <f t="shared" si="4"/>
        <v>-1.8102854618187101</v>
      </c>
      <c r="V13">
        <f t="shared" si="4"/>
        <v>7.7697270929557503</v>
      </c>
      <c r="X13" s="2" t="s">
        <v>155</v>
      </c>
      <c r="Y13">
        <f t="shared" si="5"/>
        <v>-1.9013953809978601</v>
      </c>
      <c r="Z13">
        <f t="shared" si="5"/>
        <v>8.3002867818880297</v>
      </c>
    </row>
    <row r="14" spans="1:27">
      <c r="A14" s="2" t="s">
        <v>156</v>
      </c>
      <c r="B14">
        <f t="shared" si="0"/>
        <v>-2.5015528658603099</v>
      </c>
      <c r="C14">
        <f t="shared" si="0"/>
        <v>11.2910404611141</v>
      </c>
      <c r="E14" s="2" t="s">
        <v>156</v>
      </c>
      <c r="F14">
        <f t="shared" si="1"/>
        <v>-2.1038077458614</v>
      </c>
      <c r="G14">
        <f t="shared" si="1"/>
        <v>10.540628032523999</v>
      </c>
      <c r="K14" s="2" t="s">
        <v>156</v>
      </c>
      <c r="L14">
        <f t="shared" si="2"/>
        <v>-1.69115261953385</v>
      </c>
      <c r="M14">
        <f t="shared" si="2"/>
        <v>9.43145282932967</v>
      </c>
      <c r="O14" s="2" t="s">
        <v>156</v>
      </c>
      <c r="P14">
        <f t="shared" si="3"/>
        <v>-1.8035581992374901</v>
      </c>
      <c r="Q14">
        <f t="shared" si="3"/>
        <v>8.4389152368568894</v>
      </c>
      <c r="T14" s="2" t="s">
        <v>156</v>
      </c>
      <c r="U14">
        <f t="shared" si="4"/>
        <v>-1.7794124046620301</v>
      </c>
      <c r="V14">
        <f t="shared" si="4"/>
        <v>8.6725308659762206</v>
      </c>
      <c r="X14" s="2" t="s">
        <v>156</v>
      </c>
      <c r="Y14">
        <f t="shared" si="5"/>
        <v>-1.53320607017068</v>
      </c>
      <c r="Z14">
        <f t="shared" si="5"/>
        <v>7.7415915096507204</v>
      </c>
    </row>
    <row r="15" spans="1:27">
      <c r="A15" s="2" t="s">
        <v>157</v>
      </c>
      <c r="B15">
        <f t="shared" si="0"/>
        <v>-2.3511862247548199</v>
      </c>
      <c r="C15">
        <f t="shared" si="0"/>
        <v>10.5965098928898</v>
      </c>
      <c r="E15" s="2" t="s">
        <v>157</v>
      </c>
      <c r="F15">
        <f t="shared" si="1"/>
        <v>-1.75943174282042</v>
      </c>
      <c r="G15">
        <f t="shared" si="1"/>
        <v>10.227915819953401</v>
      </c>
      <c r="K15" s="2" t="s">
        <v>157</v>
      </c>
      <c r="L15">
        <f t="shared" si="2"/>
        <v>-1.6893658481660401</v>
      </c>
      <c r="M15">
        <f t="shared" si="2"/>
        <v>9.2361872313452498</v>
      </c>
      <c r="O15" s="2" t="s">
        <v>157</v>
      </c>
      <c r="P15">
        <f t="shared" si="3"/>
        <v>-1.2020705646498999</v>
      </c>
      <c r="Q15">
        <f t="shared" si="3"/>
        <v>6.3913705438004103</v>
      </c>
      <c r="T15" s="2" t="s">
        <v>157</v>
      </c>
      <c r="U15">
        <f t="shared" si="4"/>
        <v>-3.2931293029130302</v>
      </c>
      <c r="V15">
        <f t="shared" si="4"/>
        <v>6.5008896103232603</v>
      </c>
      <c r="X15" s="2" t="s">
        <v>157</v>
      </c>
      <c r="Y15">
        <f t="shared" si="5"/>
        <v>-1.80888997406519</v>
      </c>
      <c r="Z15">
        <f t="shared" si="5"/>
        <v>6.6070280155213901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2"/>
  <sheetViews>
    <sheetView topLeftCell="A31" workbookViewId="0">
      <selection activeCell="G59" sqref="G59"/>
    </sheetView>
  </sheetViews>
  <sheetFormatPr defaultColWidth="8.89453125" defaultRowHeight="14.4"/>
  <cols>
    <col min="2" max="2" width="17.41796875" customWidth="1"/>
    <col min="3" max="3" width="11.7890625" customWidth="1"/>
    <col min="6" max="6" width="17" customWidth="1"/>
    <col min="7" max="7" width="17.89453125" customWidth="1"/>
    <col min="8" max="8" width="13.41796875" customWidth="1"/>
    <col min="10" max="10" width="21.5234375" customWidth="1"/>
    <col min="11" max="11" width="22.1015625" customWidth="1"/>
    <col min="12" max="12" width="16.7890625" customWidth="1"/>
    <col min="13" max="13" width="12.89453125"/>
    <col min="15" max="15" width="19.1015625" customWidth="1"/>
    <col min="16" max="16" width="19.3125" customWidth="1"/>
    <col min="17" max="17" width="12.89453125"/>
  </cols>
  <sheetData>
    <row r="1" spans="1:17">
      <c r="A1" s="5" t="s">
        <v>113</v>
      </c>
    </row>
    <row r="2" spans="1:17">
      <c r="B2" s="6" t="s">
        <v>158</v>
      </c>
      <c r="C2" s="6" t="s">
        <v>159</v>
      </c>
      <c r="G2" s="6" t="s">
        <v>160</v>
      </c>
      <c r="H2" s="6" t="s">
        <v>161</v>
      </c>
      <c r="L2" s="6" t="s">
        <v>56</v>
      </c>
      <c r="M2" s="6" t="s">
        <v>162</v>
      </c>
      <c r="P2" s="6" t="s">
        <v>56</v>
      </c>
      <c r="Q2" s="6" t="s">
        <v>162</v>
      </c>
    </row>
    <row r="3" spans="1:17">
      <c r="B3">
        <v>-390.49725341796801</v>
      </c>
      <c r="C3">
        <v>580.934814453125</v>
      </c>
      <c r="G3">
        <v>-173.345947265625</v>
      </c>
      <c r="H3">
        <v>327.16296386718699</v>
      </c>
      <c r="L3">
        <v>-309.1796875</v>
      </c>
      <c r="M3">
        <v>450.62542724609301</v>
      </c>
      <c r="P3">
        <v>-282.22961425781199</v>
      </c>
      <c r="Q3">
        <v>436.88775634765602</v>
      </c>
    </row>
    <row r="6" spans="1:17">
      <c r="B6" s="7" t="s">
        <v>58</v>
      </c>
      <c r="G6" s="7" t="s">
        <v>58</v>
      </c>
      <c r="L6" s="7" t="s">
        <v>58</v>
      </c>
      <c r="P6" s="7" t="s">
        <v>58</v>
      </c>
    </row>
    <row r="9" spans="1:17">
      <c r="B9">
        <f>B3/2.34</f>
        <v>-166.87916812733701</v>
      </c>
      <c r="C9">
        <f>C3/2.34</f>
        <v>248.26274121928401</v>
      </c>
      <c r="G9">
        <f>G3/2.32</f>
        <v>-74.718080717941803</v>
      </c>
      <c r="H9">
        <f>H3/2.32</f>
        <v>141.01851890827001</v>
      </c>
      <c r="L9">
        <f>L3/2.49</f>
        <v>-124.168549196787</v>
      </c>
      <c r="M9">
        <f>M3/2.49</f>
        <v>180.974067167106</v>
      </c>
      <c r="P9">
        <f>P3/2.49</f>
        <v>-113.345226609563</v>
      </c>
      <c r="Q9">
        <f>Q3/2.49</f>
        <v>175.45693026010301</v>
      </c>
    </row>
    <row r="23" spans="1:11">
      <c r="A23" s="5" t="s">
        <v>129</v>
      </c>
    </row>
    <row r="24" spans="1:11">
      <c r="B24" s="6" t="s">
        <v>60</v>
      </c>
      <c r="C24" s="6" t="s">
        <v>163</v>
      </c>
      <c r="F24" s="6" t="s">
        <v>60</v>
      </c>
      <c r="G24" s="6" t="s">
        <v>163</v>
      </c>
      <c r="J24" s="6" t="s">
        <v>164</v>
      </c>
      <c r="K24" s="6" t="s">
        <v>165</v>
      </c>
    </row>
    <row r="26" spans="1:11">
      <c r="B26">
        <v>-89.427406311035099</v>
      </c>
      <c r="C26">
        <v>334.26013183593699</v>
      </c>
      <c r="F26">
        <v>-86.382911682128906</v>
      </c>
      <c r="G26">
        <v>332.13479614257801</v>
      </c>
      <c r="J26">
        <v>-245.513916015625</v>
      </c>
      <c r="K26">
        <v>691.070556640625</v>
      </c>
    </row>
    <row r="29" spans="1:11">
      <c r="C29" s="7" t="s">
        <v>58</v>
      </c>
      <c r="G29" s="7" t="s">
        <v>58</v>
      </c>
      <c r="K29" s="7" t="s">
        <v>58</v>
      </c>
    </row>
    <row r="32" spans="1:11">
      <c r="B32">
        <f>B26/2.72</f>
        <v>-32.877722908468797</v>
      </c>
      <c r="C32">
        <f>C26/2.72</f>
        <v>122.889754351447</v>
      </c>
      <c r="F32">
        <f>F26/2.72</f>
        <v>-31.758423412547401</v>
      </c>
      <c r="G32">
        <f>G26/2.72</f>
        <v>122.10838093477101</v>
      </c>
      <c r="J32">
        <f>J26/2.69</f>
        <v>-91.269113760455397</v>
      </c>
      <c r="K32">
        <f>K26/2.69</f>
        <v>256.903552654507</v>
      </c>
    </row>
    <row r="43" spans="1:16">
      <c r="A43" s="7" t="s">
        <v>166</v>
      </c>
    </row>
    <row r="44" spans="1:16">
      <c r="B44" s="6" t="s">
        <v>70</v>
      </c>
      <c r="C44" s="6" t="s">
        <v>162</v>
      </c>
      <c r="G44" s="6" t="s">
        <v>72</v>
      </c>
      <c r="H44" s="6" t="s">
        <v>167</v>
      </c>
      <c r="K44" s="6" t="s">
        <v>74</v>
      </c>
      <c r="L44" s="6" t="s">
        <v>168</v>
      </c>
      <c r="O44" s="6" t="s">
        <v>169</v>
      </c>
      <c r="P44" s="6" t="s">
        <v>170</v>
      </c>
    </row>
    <row r="45" spans="1:16">
      <c r="B45">
        <v>-142.21546936035099</v>
      </c>
      <c r="C45">
        <v>477.52203369140602</v>
      </c>
      <c r="G45">
        <v>-123.70619964599599</v>
      </c>
      <c r="H45">
        <v>322.38983154296801</v>
      </c>
      <c r="K45">
        <v>-151.85688781738199</v>
      </c>
      <c r="L45">
        <v>443.07974243164</v>
      </c>
      <c r="O45">
        <v>-57.213363647460902</v>
      </c>
      <c r="P45">
        <v>81.456504821777301</v>
      </c>
    </row>
    <row r="49" spans="2:16">
      <c r="C49" s="7" t="s">
        <v>58</v>
      </c>
      <c r="H49" s="7" t="s">
        <v>58</v>
      </c>
      <c r="L49" s="7" t="s">
        <v>58</v>
      </c>
      <c r="P49" s="7" t="s">
        <v>58</v>
      </c>
    </row>
    <row r="52" spans="2:16">
      <c r="B52">
        <f>B45/2.49</f>
        <v>-57.114646329458203</v>
      </c>
      <c r="C52">
        <f>C45/2.49</f>
        <v>191.77591714514301</v>
      </c>
      <c r="G52">
        <f>G45/2.41</f>
        <v>-51.3303732970938</v>
      </c>
      <c r="H52">
        <f>H45/2.41</f>
        <v>133.77171433318199</v>
      </c>
      <c r="K52">
        <f>K45/2.61</f>
        <v>-58.182715638843703</v>
      </c>
      <c r="L52">
        <f>L45/2.61</f>
        <v>169.762353422084</v>
      </c>
      <c r="O52">
        <f>O45/2.42</f>
        <v>-23.6418858047359</v>
      </c>
      <c r="P52">
        <f>P45/2.42</f>
        <v>33.659712736271601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5"/>
  <sheetViews>
    <sheetView topLeftCell="A7" workbookViewId="0">
      <selection activeCell="L34" sqref="L34:L35"/>
    </sheetView>
  </sheetViews>
  <sheetFormatPr defaultColWidth="8.89453125" defaultRowHeight="14.4"/>
  <cols>
    <col min="4" max="4" width="19.20703125" customWidth="1"/>
  </cols>
  <sheetData>
    <row r="1" spans="1:28">
      <c r="B1" t="s">
        <v>95</v>
      </c>
      <c r="F1" t="s">
        <v>96</v>
      </c>
      <c r="J1" t="s">
        <v>97</v>
      </c>
      <c r="N1" t="s">
        <v>98</v>
      </c>
      <c r="R1" t="s">
        <v>99</v>
      </c>
      <c r="V1" t="s">
        <v>100</v>
      </c>
      <c r="Z1" t="s">
        <v>101</v>
      </c>
    </row>
    <row r="2" spans="1:28">
      <c r="C2" s="14" t="s">
        <v>0</v>
      </c>
      <c r="D2" s="14">
        <v>2.59</v>
      </c>
      <c r="E2" s="14"/>
      <c r="F2" s="14" t="s">
        <v>3</v>
      </c>
      <c r="G2" s="14">
        <v>2.69</v>
      </c>
      <c r="H2" s="14"/>
      <c r="I2" s="14"/>
      <c r="J2" s="14" t="s">
        <v>6</v>
      </c>
      <c r="K2" s="14">
        <v>2.76</v>
      </c>
      <c r="N2" s="14" t="s">
        <v>9</v>
      </c>
      <c r="O2" s="14">
        <v>2.68</v>
      </c>
      <c r="R2" s="14" t="s">
        <v>12</v>
      </c>
      <c r="S2" s="14">
        <v>2.71</v>
      </c>
      <c r="U2" s="14" t="s">
        <v>15</v>
      </c>
      <c r="V2" s="14">
        <v>2.72</v>
      </c>
      <c r="Z2" s="14" t="s">
        <v>18</v>
      </c>
      <c r="AA2" s="14">
        <v>2.68</v>
      </c>
    </row>
    <row r="3" spans="1:28">
      <c r="B3" s="14" t="s">
        <v>66</v>
      </c>
      <c r="C3" s="14" t="s">
        <v>92</v>
      </c>
      <c r="D3" s="14"/>
      <c r="E3" s="14"/>
      <c r="F3" s="14" t="s">
        <v>66</v>
      </c>
      <c r="G3" s="14" t="s">
        <v>92</v>
      </c>
      <c r="H3" s="14"/>
      <c r="I3" s="14"/>
      <c r="J3" s="14" t="s">
        <v>66</v>
      </c>
      <c r="K3" s="14" t="s">
        <v>92</v>
      </c>
      <c r="N3" s="14" t="s">
        <v>66</v>
      </c>
      <c r="O3" s="14" t="s">
        <v>92</v>
      </c>
      <c r="R3" s="14" t="s">
        <v>66</v>
      </c>
      <c r="S3" s="14" t="s">
        <v>92</v>
      </c>
      <c r="V3" s="14" t="s">
        <v>66</v>
      </c>
      <c r="W3" s="14" t="s">
        <v>92</v>
      </c>
      <c r="AA3" s="14" t="s">
        <v>66</v>
      </c>
      <c r="AB3" s="14" t="s">
        <v>92</v>
      </c>
    </row>
    <row r="4" spans="1:28">
      <c r="A4" s="3" t="s">
        <v>57</v>
      </c>
      <c r="B4">
        <v>-12.9127502441406</v>
      </c>
      <c r="C4">
        <v>15.586478233337401</v>
      </c>
      <c r="E4" s="3" t="s">
        <v>57</v>
      </c>
      <c r="F4">
        <v>-25.586021423339801</v>
      </c>
      <c r="G4">
        <v>38.462745666503899</v>
      </c>
      <c r="I4" s="3" t="s">
        <v>57</v>
      </c>
      <c r="J4">
        <v>-11.4291324615478</v>
      </c>
      <c r="K4">
        <v>18.107854843139599</v>
      </c>
      <c r="M4" s="3" t="s">
        <v>57</v>
      </c>
      <c r="N4">
        <v>-12.9127502441406</v>
      </c>
      <c r="O4">
        <v>15.586478233337401</v>
      </c>
      <c r="Q4" s="3" t="s">
        <v>57</v>
      </c>
      <c r="R4">
        <v>-8.5723876953125</v>
      </c>
      <c r="S4">
        <v>12.1943159103393</v>
      </c>
      <c r="U4" s="3" t="s">
        <v>57</v>
      </c>
      <c r="V4">
        <v>-8.5723876953125</v>
      </c>
      <c r="W4">
        <v>12.1943159103393</v>
      </c>
      <c r="Z4" s="3" t="s">
        <v>57</v>
      </c>
      <c r="AA4">
        <v>-8.5723876953125</v>
      </c>
      <c r="AB4">
        <v>12.1943159103393</v>
      </c>
    </row>
    <row r="5" spans="1:28">
      <c r="A5" s="3" t="s">
        <v>93</v>
      </c>
      <c r="B5">
        <v>-298.26571655273398</v>
      </c>
      <c r="C5">
        <v>394.26959228515602</v>
      </c>
      <c r="E5" s="3" t="s">
        <v>93</v>
      </c>
      <c r="F5">
        <v>-311.29202270507801</v>
      </c>
      <c r="G5">
        <v>481.41268920898398</v>
      </c>
      <c r="I5" s="3" t="s">
        <v>93</v>
      </c>
      <c r="J5">
        <v>-267.28610229492102</v>
      </c>
      <c r="K5">
        <v>440.66015625</v>
      </c>
      <c r="M5" s="3" t="s">
        <v>93</v>
      </c>
      <c r="N5">
        <v>-319.16809082031199</v>
      </c>
      <c r="O5">
        <v>393.96075439453102</v>
      </c>
      <c r="Q5" s="3" t="s">
        <v>93</v>
      </c>
      <c r="R5">
        <v>-141.815185546875</v>
      </c>
      <c r="S5">
        <v>330.00735473632801</v>
      </c>
      <c r="U5" s="3" t="s">
        <v>93</v>
      </c>
      <c r="V5">
        <v>-315.283203125</v>
      </c>
      <c r="W5">
        <v>456.83966064453102</v>
      </c>
      <c r="Z5" s="3" t="s">
        <v>93</v>
      </c>
      <c r="AA5">
        <v>-211.95068359375</v>
      </c>
      <c r="AB5">
        <v>386.28048706054602</v>
      </c>
    </row>
    <row r="6" spans="1:28">
      <c r="A6" s="3">
        <v>24</v>
      </c>
      <c r="B6">
        <v>-286.70718383789</v>
      </c>
      <c r="C6">
        <v>406.30401611328102</v>
      </c>
      <c r="E6" s="3">
        <v>24</v>
      </c>
      <c r="F6">
        <v>-424.58004760742102</v>
      </c>
      <c r="G6">
        <v>537.73876953125</v>
      </c>
      <c r="I6" s="3">
        <v>24</v>
      </c>
      <c r="J6">
        <v>-288.950592041015</v>
      </c>
      <c r="K6">
        <v>453.78271484375</v>
      </c>
      <c r="M6" s="3">
        <v>24</v>
      </c>
      <c r="N6">
        <v>-284.271240234375</v>
      </c>
      <c r="O6">
        <v>397.72457885742102</v>
      </c>
      <c r="Q6" s="3">
        <v>24</v>
      </c>
      <c r="R6">
        <v>-150.994873046875</v>
      </c>
      <c r="S6">
        <v>353.86828613281199</v>
      </c>
      <c r="U6" s="3">
        <v>24</v>
      </c>
      <c r="V6">
        <v>-299.61853027343699</v>
      </c>
      <c r="W6">
        <v>451.28292846679602</v>
      </c>
      <c r="Z6" s="3">
        <v>24</v>
      </c>
      <c r="AA6">
        <v>-220.0439453125</v>
      </c>
      <c r="AB6">
        <v>391.277740478515</v>
      </c>
    </row>
    <row r="7" spans="1:28">
      <c r="A7" s="3">
        <v>28</v>
      </c>
      <c r="B7">
        <v>-379.83212280273398</v>
      </c>
      <c r="C7">
        <v>461.90106201171801</v>
      </c>
      <c r="E7" s="3">
        <v>28</v>
      </c>
      <c r="F7">
        <v>-507.41195678710898</v>
      </c>
      <c r="G7">
        <v>589.97686767578102</v>
      </c>
      <c r="I7" s="3">
        <v>28</v>
      </c>
      <c r="J7">
        <v>-342.62265014648398</v>
      </c>
      <c r="K7">
        <v>515.70153808593705</v>
      </c>
      <c r="M7" s="3">
        <v>28</v>
      </c>
      <c r="N7">
        <v>-312.249755859375</v>
      </c>
      <c r="O7">
        <v>438.76647949218699</v>
      </c>
      <c r="Q7" s="3">
        <v>28</v>
      </c>
      <c r="R7">
        <v>-193.13659667968699</v>
      </c>
      <c r="S7">
        <v>402.08605957031199</v>
      </c>
      <c r="U7" s="3">
        <v>28</v>
      </c>
      <c r="V7">
        <v>-330.3466796875</v>
      </c>
      <c r="W7">
        <v>503.283599853515</v>
      </c>
      <c r="Z7" s="3">
        <v>28</v>
      </c>
      <c r="AA7">
        <v>-239.617919921875</v>
      </c>
      <c r="AB7">
        <v>426.25427246093699</v>
      </c>
    </row>
    <row r="8" spans="1:28">
      <c r="A8" s="3">
        <v>32</v>
      </c>
      <c r="B8">
        <v>-512.67352294921795</v>
      </c>
      <c r="C8">
        <v>539.37066650390602</v>
      </c>
      <c r="E8" s="3">
        <v>32</v>
      </c>
      <c r="F8">
        <v>-555.89251708984295</v>
      </c>
      <c r="G8">
        <v>643.55426025390602</v>
      </c>
      <c r="I8" s="3">
        <v>32</v>
      </c>
      <c r="J8">
        <v>-422.47998046875</v>
      </c>
      <c r="K8">
        <v>582.49401855468705</v>
      </c>
      <c r="M8" s="3">
        <v>32</v>
      </c>
      <c r="N8">
        <v>-341.01257324218699</v>
      </c>
      <c r="O8">
        <v>480.95913696289</v>
      </c>
      <c r="Q8" s="3">
        <v>32</v>
      </c>
      <c r="R8">
        <v>-237.615966796875</v>
      </c>
      <c r="S8">
        <v>464.46057128906199</v>
      </c>
      <c r="U8" s="3">
        <v>32</v>
      </c>
      <c r="V8">
        <v>-377.94494628906199</v>
      </c>
      <c r="W8">
        <v>574.81341552734295</v>
      </c>
      <c r="Z8" s="3">
        <v>32</v>
      </c>
      <c r="AA8">
        <v>-287.44812011718699</v>
      </c>
      <c r="AB8">
        <v>480.16867065429602</v>
      </c>
    </row>
    <row r="9" spans="1:28">
      <c r="A9" s="3">
        <v>38</v>
      </c>
      <c r="B9">
        <v>-642.294189453125</v>
      </c>
      <c r="C9">
        <v>648.26092529296795</v>
      </c>
      <c r="E9" s="3">
        <v>38</v>
      </c>
      <c r="F9">
        <v>-704.4453125</v>
      </c>
      <c r="G9">
        <v>782.28845214843705</v>
      </c>
      <c r="I9" s="3">
        <v>38</v>
      </c>
      <c r="J9">
        <v>-503.07928466796801</v>
      </c>
      <c r="K9">
        <v>672.74176025390602</v>
      </c>
      <c r="M9" s="3">
        <v>38</v>
      </c>
      <c r="N9">
        <v>-471.85974121093699</v>
      </c>
      <c r="O9">
        <v>605.69549560546795</v>
      </c>
      <c r="Q9" s="3">
        <v>38</v>
      </c>
      <c r="R9">
        <v>-307.30895996093699</v>
      </c>
      <c r="S9">
        <v>560.343017578125</v>
      </c>
      <c r="U9" s="3">
        <v>38</v>
      </c>
      <c r="V9">
        <v>-535.382080078125</v>
      </c>
      <c r="W9">
        <v>701.78771972656205</v>
      </c>
      <c r="Z9" s="3">
        <v>38</v>
      </c>
      <c r="AA9">
        <v>-404.888916015625</v>
      </c>
      <c r="AB9">
        <v>599.65344238281205</v>
      </c>
    </row>
    <row r="10" spans="1:28">
      <c r="A10" s="3" t="s">
        <v>102</v>
      </c>
      <c r="B10">
        <v>-845.46228027343705</v>
      </c>
      <c r="C10">
        <v>732.899658203125</v>
      </c>
      <c r="E10" s="3" t="s">
        <v>102</v>
      </c>
      <c r="F10">
        <v>-869.13000488281205</v>
      </c>
      <c r="G10">
        <v>917.65936279296795</v>
      </c>
      <c r="I10" s="3" t="s">
        <v>102</v>
      </c>
      <c r="J10">
        <v>-660.78936767578102</v>
      </c>
      <c r="K10">
        <v>773.83923339843705</v>
      </c>
      <c r="M10" s="3" t="s">
        <v>102</v>
      </c>
      <c r="N10">
        <v>-757.66296386718705</v>
      </c>
      <c r="O10">
        <v>793.56298828125</v>
      </c>
      <c r="Q10" s="3" t="s">
        <v>102</v>
      </c>
      <c r="R10">
        <v>-426.055908203125</v>
      </c>
      <c r="S10">
        <v>679.41027832031205</v>
      </c>
      <c r="U10" s="3" t="s">
        <v>102</v>
      </c>
      <c r="V10">
        <v>-746.71630859375</v>
      </c>
      <c r="W10">
        <v>853.27996826171795</v>
      </c>
      <c r="Z10" s="3" t="s">
        <v>102</v>
      </c>
      <c r="AA10">
        <v>-544.451904296875</v>
      </c>
      <c r="AB10">
        <v>698.65118408203102</v>
      </c>
    </row>
    <row r="13" spans="1:28">
      <c r="C13" s="15" t="s">
        <v>58</v>
      </c>
      <c r="G13" s="15" t="s">
        <v>58</v>
      </c>
      <c r="K13" s="15" t="s">
        <v>58</v>
      </c>
      <c r="O13" s="15" t="s">
        <v>58</v>
      </c>
      <c r="S13" s="15" t="s">
        <v>58</v>
      </c>
    </row>
    <row r="14" spans="1:28">
      <c r="B14" t="s">
        <v>95</v>
      </c>
      <c r="F14" t="s">
        <v>96</v>
      </c>
      <c r="J14" t="s">
        <v>97</v>
      </c>
      <c r="N14" t="s">
        <v>98</v>
      </c>
      <c r="R14" t="s">
        <v>99</v>
      </c>
      <c r="V14" t="s">
        <v>100</v>
      </c>
      <c r="W14" s="15" t="s">
        <v>58</v>
      </c>
      <c r="Z14" t="s">
        <v>101</v>
      </c>
      <c r="AB14" s="15" t="s">
        <v>58</v>
      </c>
    </row>
    <row r="15" spans="1:28">
      <c r="C15" s="14" t="s">
        <v>0</v>
      </c>
      <c r="D15" s="14">
        <v>2.59</v>
      </c>
      <c r="E15" s="14"/>
      <c r="F15" s="14" t="s">
        <v>3</v>
      </c>
      <c r="G15" s="14">
        <v>2.69</v>
      </c>
      <c r="H15" s="14"/>
      <c r="I15" s="14"/>
      <c r="J15" s="14" t="s">
        <v>6</v>
      </c>
      <c r="K15" s="14">
        <v>2.76</v>
      </c>
      <c r="N15" s="14" t="s">
        <v>9</v>
      </c>
      <c r="O15" s="14">
        <v>2.68</v>
      </c>
      <c r="R15" s="14" t="s">
        <v>12</v>
      </c>
      <c r="S15" s="14">
        <v>2.71</v>
      </c>
      <c r="U15" s="14" t="s">
        <v>15</v>
      </c>
      <c r="V15" s="14">
        <v>2.72</v>
      </c>
      <c r="Z15" s="14" t="s">
        <v>18</v>
      </c>
      <c r="AA15" s="14">
        <v>2.68</v>
      </c>
    </row>
    <row r="16" spans="1:28">
      <c r="B16" s="14" t="s">
        <v>66</v>
      </c>
      <c r="C16" s="14" t="s">
        <v>92</v>
      </c>
      <c r="D16" s="14"/>
      <c r="E16" s="14"/>
      <c r="F16" s="14" t="s">
        <v>66</v>
      </c>
      <c r="G16" s="14" t="s">
        <v>92</v>
      </c>
      <c r="H16" s="14"/>
      <c r="I16" s="14"/>
      <c r="J16" s="14" t="s">
        <v>66</v>
      </c>
      <c r="K16" s="14" t="s">
        <v>92</v>
      </c>
      <c r="N16" s="14" t="s">
        <v>66</v>
      </c>
      <c r="O16" s="14" t="s">
        <v>92</v>
      </c>
      <c r="R16" s="14" t="s">
        <v>66</v>
      </c>
      <c r="S16" s="14" t="s">
        <v>92</v>
      </c>
      <c r="V16" s="14" t="s">
        <v>66</v>
      </c>
      <c r="W16" s="14" t="s">
        <v>92</v>
      </c>
      <c r="AA16" s="14" t="s">
        <v>66</v>
      </c>
      <c r="AB16" s="14" t="s">
        <v>92</v>
      </c>
    </row>
    <row r="17" spans="1:32">
      <c r="A17" s="3" t="s">
        <v>57</v>
      </c>
      <c r="B17">
        <f t="shared" ref="B17:B23" si="0">B4/2.59</f>
        <v>-4.9856178548805401</v>
      </c>
      <c r="C17">
        <f t="shared" ref="C17:C23" si="1">C4/2.59</f>
        <v>6.0179452638368298</v>
      </c>
      <c r="E17" s="3" t="s">
        <v>57</v>
      </c>
      <c r="F17">
        <f t="shared" ref="F17:F23" si="2">F4/2.69</f>
        <v>-9.5115321276356095</v>
      </c>
      <c r="G17">
        <f t="shared" ref="G17:G23" si="3">G4/2.69</f>
        <v>14.2984184633843</v>
      </c>
      <c r="I17" s="3" t="s">
        <v>57</v>
      </c>
      <c r="J17">
        <f t="shared" ref="J17:J23" si="4">J4/2.76</f>
        <v>-4.1409900222999303</v>
      </c>
      <c r="K17">
        <f t="shared" ref="K17:K23" si="5">K4/2.76</f>
        <v>6.56081697215203</v>
      </c>
      <c r="M17" s="3" t="s">
        <v>57</v>
      </c>
      <c r="N17">
        <f t="shared" ref="N17:N23" si="6">N4/2.68</f>
        <v>-4.8181903896047</v>
      </c>
      <c r="O17">
        <f t="shared" ref="O17:O23" si="7">O4/2.68</f>
        <v>5.81585008706619</v>
      </c>
      <c r="Q17" s="3" t="s">
        <v>57</v>
      </c>
      <c r="R17">
        <f t="shared" ref="R17:R23" si="8">R4/2.71</f>
        <v>-3.1632426919972301</v>
      </c>
      <c r="S17">
        <f t="shared" ref="S17:S23" si="9">S4/2.71</f>
        <v>4.4997475683908901</v>
      </c>
      <c r="U17" s="3" t="s">
        <v>57</v>
      </c>
      <c r="V17">
        <f t="shared" ref="V17:V23" si="10">V4/2.72</f>
        <v>-3.15161312327665</v>
      </c>
      <c r="W17">
        <f t="shared" ref="W17:W23" si="11">W4/2.72</f>
        <v>4.4832043788012097</v>
      </c>
      <c r="Z17" s="3" t="s">
        <v>57</v>
      </c>
      <c r="AA17">
        <f t="shared" ref="AA17:AA23" si="12">AA4/2.68</f>
        <v>-3.1986521251165998</v>
      </c>
      <c r="AB17">
        <f t="shared" ref="AB17:AB23" si="13">AB4/2.68</f>
        <v>4.5501178769922799</v>
      </c>
    </row>
    <row r="18" spans="1:32">
      <c r="A18" s="3" t="s">
        <v>93</v>
      </c>
      <c r="B18">
        <f t="shared" si="0"/>
        <v>-115.160508321519</v>
      </c>
      <c r="C18">
        <f t="shared" si="1"/>
        <v>152.227641808941</v>
      </c>
      <c r="E18" s="3" t="s">
        <v>93</v>
      </c>
      <c r="F18">
        <f t="shared" si="2"/>
        <v>-115.721941526051</v>
      </c>
      <c r="G18">
        <f t="shared" si="3"/>
        <v>178.96382498475199</v>
      </c>
      <c r="I18" s="3" t="s">
        <v>93</v>
      </c>
      <c r="J18">
        <f t="shared" si="4"/>
        <v>-96.842790686565607</v>
      </c>
      <c r="K18">
        <f t="shared" si="5"/>
        <v>159.65947690217399</v>
      </c>
      <c r="M18" s="3" t="s">
        <v>93</v>
      </c>
      <c r="N18">
        <f t="shared" si="6"/>
        <v>-119.092571201609</v>
      </c>
      <c r="O18">
        <f t="shared" si="7"/>
        <v>147.000281490497</v>
      </c>
      <c r="Q18" s="3" t="s">
        <v>93</v>
      </c>
      <c r="R18">
        <f t="shared" si="8"/>
        <v>-52.330326770064602</v>
      </c>
      <c r="S18">
        <f t="shared" si="9"/>
        <v>121.77393163702099</v>
      </c>
      <c r="U18" s="3" t="s">
        <v>93</v>
      </c>
      <c r="V18">
        <f t="shared" si="10"/>
        <v>-115.91294232536799</v>
      </c>
      <c r="W18">
        <f t="shared" si="11"/>
        <v>167.955757589901</v>
      </c>
      <c r="Z18" s="3" t="s">
        <v>93</v>
      </c>
      <c r="AA18">
        <f t="shared" si="12"/>
        <v>-79.086075967817195</v>
      </c>
      <c r="AB18">
        <f t="shared" si="13"/>
        <v>144.13451009721899</v>
      </c>
    </row>
    <row r="19" spans="1:32">
      <c r="A19" s="3">
        <v>24</v>
      </c>
      <c r="B19">
        <f t="shared" si="0"/>
        <v>-110.697754377564</v>
      </c>
      <c r="C19">
        <f t="shared" si="1"/>
        <v>156.874137495475</v>
      </c>
      <c r="E19" s="3">
        <v>24</v>
      </c>
      <c r="F19">
        <f t="shared" si="2"/>
        <v>-157.83644892469201</v>
      </c>
      <c r="G19">
        <f t="shared" si="3"/>
        <v>199.90288830157999</v>
      </c>
      <c r="I19" s="3">
        <v>24</v>
      </c>
      <c r="J19">
        <f t="shared" si="4"/>
        <v>-104.692243493121</v>
      </c>
      <c r="K19">
        <f t="shared" si="5"/>
        <v>164.414027117301</v>
      </c>
      <c r="M19" s="3">
        <v>24</v>
      </c>
      <c r="N19">
        <f t="shared" si="6"/>
        <v>-106.071358296409</v>
      </c>
      <c r="O19">
        <f t="shared" si="7"/>
        <v>148.404693603515</v>
      </c>
      <c r="Q19" s="3">
        <v>24</v>
      </c>
      <c r="R19">
        <f t="shared" si="8"/>
        <v>-55.717665330950197</v>
      </c>
      <c r="S19">
        <f t="shared" si="9"/>
        <v>130.57870337004101</v>
      </c>
      <c r="U19" s="3">
        <v>24</v>
      </c>
      <c r="V19">
        <f t="shared" si="10"/>
        <v>-110.153871424058</v>
      </c>
      <c r="W19">
        <f t="shared" si="11"/>
        <v>165.912841348087</v>
      </c>
      <c r="Z19" s="3">
        <v>24</v>
      </c>
      <c r="AA19">
        <f t="shared" si="12"/>
        <v>-82.105949743470106</v>
      </c>
      <c r="AB19">
        <f t="shared" si="13"/>
        <v>145.999156894968</v>
      </c>
    </row>
    <row r="20" spans="1:32">
      <c r="A20" s="3">
        <v>28</v>
      </c>
      <c r="B20">
        <f t="shared" si="0"/>
        <v>-146.65332926746501</v>
      </c>
      <c r="C20">
        <f t="shared" si="1"/>
        <v>178.34017838290299</v>
      </c>
      <c r="E20" s="3">
        <v>28</v>
      </c>
      <c r="F20">
        <f t="shared" si="2"/>
        <v>-188.628980218256</v>
      </c>
      <c r="G20">
        <f t="shared" si="3"/>
        <v>219.32225564155399</v>
      </c>
      <c r="I20" s="3">
        <v>28</v>
      </c>
      <c r="J20">
        <f t="shared" si="4"/>
        <v>-124.138641357422</v>
      </c>
      <c r="K20">
        <f t="shared" si="5"/>
        <v>186.84838336447001</v>
      </c>
      <c r="M20" s="3">
        <v>28</v>
      </c>
      <c r="N20">
        <f t="shared" si="6"/>
        <v>-116.51110293260299</v>
      </c>
      <c r="O20">
        <f t="shared" si="7"/>
        <v>163.71883563141299</v>
      </c>
      <c r="Q20" s="3">
        <v>28</v>
      </c>
      <c r="R20">
        <f t="shared" si="8"/>
        <v>-71.268116855973105</v>
      </c>
      <c r="S20">
        <f t="shared" si="9"/>
        <v>148.371239693842</v>
      </c>
      <c r="U20" s="3">
        <v>28</v>
      </c>
      <c r="V20">
        <f t="shared" si="10"/>
        <v>-121.450985179228</v>
      </c>
      <c r="W20">
        <f t="shared" si="11"/>
        <v>185.030735240263</v>
      </c>
      <c r="Z20" s="3">
        <v>28</v>
      </c>
      <c r="AA20">
        <f t="shared" si="12"/>
        <v>-89.409671612639897</v>
      </c>
      <c r="AB20">
        <f t="shared" si="13"/>
        <v>159.050101664529</v>
      </c>
    </row>
    <row r="21" spans="1:32">
      <c r="A21" s="3">
        <v>32</v>
      </c>
      <c r="B21">
        <f t="shared" si="0"/>
        <v>-197.943445154138</v>
      </c>
      <c r="C21">
        <f t="shared" si="1"/>
        <v>208.25122258838101</v>
      </c>
      <c r="E21" s="3">
        <v>32</v>
      </c>
      <c r="F21">
        <f t="shared" si="2"/>
        <v>-206.65149334194899</v>
      </c>
      <c r="G21">
        <f t="shared" si="3"/>
        <v>239.239501953125</v>
      </c>
      <c r="I21" s="3">
        <v>32</v>
      </c>
      <c r="J21">
        <f t="shared" si="4"/>
        <v>-153.07245669157601</v>
      </c>
      <c r="K21">
        <f t="shared" si="5"/>
        <v>211.04855744734999</v>
      </c>
      <c r="M21" s="3">
        <v>32</v>
      </c>
      <c r="N21">
        <f t="shared" si="6"/>
        <v>-127.243497478428</v>
      </c>
      <c r="O21">
        <f t="shared" si="7"/>
        <v>179.46236453839199</v>
      </c>
      <c r="Q21" s="3">
        <v>32</v>
      </c>
      <c r="R21">
        <f t="shared" si="8"/>
        <v>-87.681168559732498</v>
      </c>
      <c r="S21">
        <f t="shared" si="9"/>
        <v>171.387664682311</v>
      </c>
      <c r="U21" s="3">
        <v>32</v>
      </c>
      <c r="V21">
        <f t="shared" si="10"/>
        <v>-138.95034790039</v>
      </c>
      <c r="W21">
        <f t="shared" si="11"/>
        <v>211.32846159093501</v>
      </c>
      <c r="Z21" s="3">
        <v>32</v>
      </c>
      <c r="AA21">
        <f t="shared" si="12"/>
        <v>-107.256761237756</v>
      </c>
      <c r="AB21">
        <f t="shared" si="13"/>
        <v>179.16741442324499</v>
      </c>
    </row>
    <row r="22" spans="1:32">
      <c r="A22" s="3">
        <v>38</v>
      </c>
      <c r="B22">
        <f t="shared" si="0"/>
        <v>-247.990034537886</v>
      </c>
      <c r="C22">
        <f t="shared" si="1"/>
        <v>250.29379354940801</v>
      </c>
      <c r="E22" s="3">
        <v>38</v>
      </c>
      <c r="F22">
        <f t="shared" si="2"/>
        <v>-261.875580855019</v>
      </c>
      <c r="G22">
        <f t="shared" si="3"/>
        <v>290.81355098454901</v>
      </c>
      <c r="I22" s="3">
        <v>38</v>
      </c>
      <c r="J22">
        <f t="shared" si="4"/>
        <v>-182.27510314056801</v>
      </c>
      <c r="K22">
        <f t="shared" si="5"/>
        <v>243.747014584749</v>
      </c>
      <c r="M22" s="3">
        <v>38</v>
      </c>
      <c r="N22">
        <f t="shared" si="6"/>
        <v>-176.06706761602101</v>
      </c>
      <c r="O22">
        <f t="shared" si="7"/>
        <v>226.00578194233901</v>
      </c>
      <c r="Q22" s="3">
        <v>38</v>
      </c>
      <c r="R22">
        <f t="shared" si="8"/>
        <v>-113.398140206988</v>
      </c>
      <c r="S22">
        <f t="shared" si="9"/>
        <v>206.76864117273999</v>
      </c>
      <c r="U22" s="3">
        <v>38</v>
      </c>
      <c r="V22">
        <f t="shared" si="10"/>
        <v>-196.831647087546</v>
      </c>
      <c r="W22">
        <f t="shared" si="11"/>
        <v>258.01019107594198</v>
      </c>
      <c r="Z22" s="3">
        <v>38</v>
      </c>
      <c r="AA22">
        <f t="shared" si="12"/>
        <v>-151.077953737173</v>
      </c>
      <c r="AB22">
        <f t="shared" si="13"/>
        <v>223.751284471199</v>
      </c>
    </row>
    <row r="23" spans="1:32">
      <c r="A23" s="3" t="s">
        <v>102</v>
      </c>
      <c r="B23">
        <f t="shared" si="0"/>
        <v>-326.43331284688702</v>
      </c>
      <c r="C23">
        <f t="shared" si="1"/>
        <v>282.97284100506801</v>
      </c>
      <c r="E23" s="3" t="s">
        <v>102</v>
      </c>
      <c r="F23">
        <f t="shared" si="2"/>
        <v>-323.09665609026501</v>
      </c>
      <c r="G23">
        <f t="shared" si="3"/>
        <v>341.13730958846401</v>
      </c>
      <c r="I23" s="3" t="s">
        <v>102</v>
      </c>
      <c r="J23">
        <f t="shared" si="4"/>
        <v>-239.41643756368899</v>
      </c>
      <c r="K23">
        <f t="shared" si="5"/>
        <v>280.376533840013</v>
      </c>
      <c r="M23" s="3" t="s">
        <v>102</v>
      </c>
      <c r="N23">
        <f t="shared" si="6"/>
        <v>-282.710061144473</v>
      </c>
      <c r="O23">
        <f t="shared" si="7"/>
        <v>296.10559264225702</v>
      </c>
      <c r="Q23" s="3" t="s">
        <v>102</v>
      </c>
      <c r="R23">
        <f t="shared" si="8"/>
        <v>-157.21620228897601</v>
      </c>
      <c r="S23">
        <f t="shared" si="9"/>
        <v>250.704899749193</v>
      </c>
      <c r="U23" s="3" t="s">
        <v>102</v>
      </c>
      <c r="V23">
        <f t="shared" si="10"/>
        <v>-274.52805463005501</v>
      </c>
      <c r="W23">
        <f t="shared" si="11"/>
        <v>313.70587068445502</v>
      </c>
      <c r="Z23" s="3" t="s">
        <v>102</v>
      </c>
      <c r="AA23">
        <f t="shared" si="12"/>
        <v>-203.15369563316199</v>
      </c>
      <c r="AB23">
        <f t="shared" si="13"/>
        <v>260.69074032911601</v>
      </c>
    </row>
    <row r="27" spans="1:32" ht="18.3">
      <c r="D27" s="11" t="s">
        <v>59</v>
      </c>
    </row>
    <row r="29" spans="1:32">
      <c r="E29" s="3">
        <v>24</v>
      </c>
      <c r="F29">
        <v>-286.70718383789</v>
      </c>
      <c r="G29">
        <v>406.30401611328102</v>
      </c>
      <c r="I29" s="3">
        <v>24</v>
      </c>
      <c r="J29">
        <v>-424.58004760742102</v>
      </c>
      <c r="K29">
        <v>537.73876953125</v>
      </c>
      <c r="M29" s="3">
        <v>24</v>
      </c>
      <c r="N29">
        <v>-288.950592041015</v>
      </c>
      <c r="O29">
        <v>453.78271484375</v>
      </c>
      <c r="Q29" s="3">
        <v>24</v>
      </c>
      <c r="R29">
        <v>-284.271240234375</v>
      </c>
      <c r="S29">
        <v>397.72457885742102</v>
      </c>
      <c r="U29" s="3">
        <v>24</v>
      </c>
      <c r="V29">
        <v>-150.994873046875</v>
      </c>
      <c r="W29">
        <v>353.86828613281199</v>
      </c>
      <c r="Y29" s="3">
        <v>24</v>
      </c>
      <c r="Z29">
        <v>-299.61853027343699</v>
      </c>
      <c r="AA29">
        <v>451.28292846679602</v>
      </c>
      <c r="AD29" s="3">
        <v>24</v>
      </c>
      <c r="AE29">
        <v>-220.0439453125</v>
      </c>
      <c r="AF29">
        <v>391.277740478515</v>
      </c>
    </row>
    <row r="30" spans="1:32">
      <c r="E30" s="3">
        <v>38</v>
      </c>
      <c r="F30">
        <v>-642.294189453125</v>
      </c>
      <c r="G30">
        <v>648.26092529296795</v>
      </c>
      <c r="I30" s="3">
        <v>38</v>
      </c>
      <c r="J30">
        <v>-704.4453125</v>
      </c>
      <c r="K30">
        <v>782.28845214843705</v>
      </c>
      <c r="M30" s="3">
        <v>38</v>
      </c>
      <c r="N30">
        <v>-503.07928466796801</v>
      </c>
      <c r="O30">
        <v>672.74176025390602</v>
      </c>
      <c r="Q30" s="3">
        <v>38</v>
      </c>
      <c r="R30">
        <v>-471.85974121093699</v>
      </c>
      <c r="S30">
        <v>605.69549560546795</v>
      </c>
      <c r="U30" s="3">
        <v>38</v>
      </c>
      <c r="V30">
        <v>-307.30895996093699</v>
      </c>
      <c r="W30">
        <v>560.343017578125</v>
      </c>
      <c r="Y30" s="3">
        <v>38</v>
      </c>
      <c r="Z30">
        <v>-535.382080078125</v>
      </c>
      <c r="AA30">
        <v>701.78771972656205</v>
      </c>
      <c r="AD30" s="3">
        <v>38</v>
      </c>
      <c r="AE30">
        <v>-404.888916015625</v>
      </c>
      <c r="AF30">
        <v>599.65344238281205</v>
      </c>
    </row>
    <row r="34" spans="5:12">
      <c r="E34" s="3">
        <v>24</v>
      </c>
      <c r="F34">
        <v>-286.70718383789</v>
      </c>
      <c r="G34">
        <v>-424.58004760742102</v>
      </c>
      <c r="H34">
        <v>-288.950592041015</v>
      </c>
      <c r="I34">
        <v>-284.271240234375</v>
      </c>
      <c r="J34">
        <v>-150.994873046875</v>
      </c>
      <c r="K34">
        <v>-299.61853027343699</v>
      </c>
      <c r="L34">
        <v>-220.0439453125</v>
      </c>
    </row>
    <row r="35" spans="5:12">
      <c r="E35" s="3">
        <v>38</v>
      </c>
      <c r="F35">
        <v>-642.294189453125</v>
      </c>
      <c r="G35">
        <v>-704.4453125</v>
      </c>
      <c r="H35">
        <v>-503.07928466796801</v>
      </c>
      <c r="I35">
        <v>-471.85974121093699</v>
      </c>
      <c r="J35">
        <v>-307.30895996093699</v>
      </c>
      <c r="K35">
        <v>-535.382080078125</v>
      </c>
      <c r="L35">
        <v>-404.888916015625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A111-B6D1-4390-8E18-62CC088EB1A4}">
  <dimension ref="A1:I19"/>
  <sheetViews>
    <sheetView workbookViewId="0">
      <selection activeCell="I25" sqref="I25"/>
    </sheetView>
  </sheetViews>
  <sheetFormatPr defaultRowHeight="14.4"/>
  <cols>
    <col min="1" max="1" width="25.3671875" customWidth="1"/>
  </cols>
  <sheetData>
    <row r="1" spans="1:9">
      <c r="C1" t="s">
        <v>180</v>
      </c>
      <c r="D1" t="s">
        <v>181</v>
      </c>
      <c r="E1" t="s">
        <v>182</v>
      </c>
      <c r="F1" t="s">
        <v>183</v>
      </c>
      <c r="G1" t="s">
        <v>184</v>
      </c>
      <c r="H1" t="s">
        <v>190</v>
      </c>
      <c r="I1" t="s">
        <v>192</v>
      </c>
    </row>
    <row r="2" spans="1:9">
      <c r="A2" t="s">
        <v>58</v>
      </c>
      <c r="C2" s="24" t="s">
        <v>242</v>
      </c>
      <c r="D2" s="24" t="s">
        <v>242</v>
      </c>
      <c r="E2" s="24" t="s">
        <v>242</v>
      </c>
      <c r="F2" s="24" t="s">
        <v>242</v>
      </c>
    </row>
    <row r="3" spans="1:9">
      <c r="A3" s="24" t="s">
        <v>244</v>
      </c>
      <c r="C3" s="24"/>
      <c r="D3" s="24"/>
      <c r="E3" s="24"/>
      <c r="F3" s="24"/>
    </row>
    <row r="4" spans="1:9">
      <c r="A4" t="s">
        <v>236</v>
      </c>
      <c r="B4">
        <v>1</v>
      </c>
      <c r="C4">
        <v>-0.23388</v>
      </c>
      <c r="D4">
        <v>-0.32765</v>
      </c>
      <c r="E4">
        <v>-4.1540000000000001E-2</v>
      </c>
      <c r="F4">
        <v>-0.43952000000000002</v>
      </c>
      <c r="H4">
        <v>-0.26064999999999999</v>
      </c>
      <c r="I4">
        <v>8.4269999999999998E-2</v>
      </c>
    </row>
    <row r="5" spans="1:9">
      <c r="A5" s="24" t="s">
        <v>237</v>
      </c>
      <c r="B5">
        <v>2</v>
      </c>
      <c r="C5">
        <v>-0.29742000000000002</v>
      </c>
      <c r="D5">
        <v>-0.81901999999999997</v>
      </c>
      <c r="E5">
        <v>4.0090000000000001E-2</v>
      </c>
      <c r="F5">
        <v>-0.10536</v>
      </c>
      <c r="H5">
        <v>-0.29543000000000003</v>
      </c>
      <c r="I5">
        <v>0.18772</v>
      </c>
    </row>
    <row r="6" spans="1:9">
      <c r="A6" s="23" t="s">
        <v>238</v>
      </c>
      <c r="B6">
        <v>3</v>
      </c>
      <c r="C6">
        <v>-0.41274</v>
      </c>
      <c r="D6">
        <v>-0.91212000000000004</v>
      </c>
      <c r="E6">
        <v>2.4809999999999999E-2</v>
      </c>
      <c r="F6">
        <v>-0.18412999999999999</v>
      </c>
      <c r="H6">
        <v>-0.37103999999999998</v>
      </c>
      <c r="I6">
        <v>0.20127</v>
      </c>
    </row>
    <row r="7" spans="1:9">
      <c r="C7" t="s">
        <v>194</v>
      </c>
      <c r="D7" t="s">
        <v>194</v>
      </c>
      <c r="E7" t="s">
        <v>194</v>
      </c>
      <c r="F7" t="s">
        <v>194</v>
      </c>
      <c r="H7" t="s">
        <v>194</v>
      </c>
      <c r="I7" t="s">
        <v>194</v>
      </c>
    </row>
    <row r="8" spans="1:9">
      <c r="A8" s="24" t="s">
        <v>239</v>
      </c>
      <c r="B8">
        <v>1</v>
      </c>
      <c r="C8">
        <v>0.99212</v>
      </c>
      <c r="D8">
        <v>1.45082</v>
      </c>
      <c r="E8">
        <v>1.0914299999999999</v>
      </c>
      <c r="F8">
        <v>1.7164299999999999</v>
      </c>
      <c r="H8">
        <v>1.3127</v>
      </c>
      <c r="I8">
        <v>0.16678000000000001</v>
      </c>
    </row>
    <row r="9" spans="1:9">
      <c r="A9" s="24" t="s">
        <v>240</v>
      </c>
      <c r="B9">
        <v>2</v>
      </c>
      <c r="C9">
        <v>0.99063999999999997</v>
      </c>
      <c r="D9">
        <v>2.4062199999999998</v>
      </c>
      <c r="E9">
        <v>0.41358</v>
      </c>
      <c r="F9">
        <v>1.48526</v>
      </c>
      <c r="H9">
        <v>1.3239300000000001</v>
      </c>
      <c r="I9">
        <v>0.42202000000000001</v>
      </c>
    </row>
    <row r="10" spans="1:9">
      <c r="A10" s="23" t="s">
        <v>241</v>
      </c>
      <c r="B10">
        <v>3</v>
      </c>
      <c r="C10">
        <v>1.54758</v>
      </c>
      <c r="D10">
        <v>0.86334999999999995</v>
      </c>
      <c r="E10">
        <v>0.46067000000000002</v>
      </c>
      <c r="F10">
        <v>0.75517000000000001</v>
      </c>
      <c r="H10">
        <v>0.90669</v>
      </c>
      <c r="I10">
        <v>0.22994999999999999</v>
      </c>
    </row>
    <row r="12" spans="1:9">
      <c r="A12" s="24" t="s">
        <v>243</v>
      </c>
      <c r="C12" s="24"/>
    </row>
    <row r="13" spans="1:9">
      <c r="A13" t="s">
        <v>236</v>
      </c>
      <c r="B13">
        <v>4</v>
      </c>
      <c r="C13">
        <v>-0.39212000000000002</v>
      </c>
      <c r="D13">
        <v>-2.36511</v>
      </c>
      <c r="E13">
        <v>-0.14774999999999999</v>
      </c>
      <c r="F13">
        <v>-0.17299999999999999</v>
      </c>
      <c r="G13">
        <v>-9.7610000000000002E-2</v>
      </c>
      <c r="H13">
        <v>-0.63512000000000002</v>
      </c>
      <c r="I13">
        <v>0.43542999999999998</v>
      </c>
    </row>
    <row r="14" spans="1:9">
      <c r="A14" s="24" t="s">
        <v>237</v>
      </c>
      <c r="B14">
        <v>5</v>
      </c>
      <c r="C14">
        <v>-0.44052999999999998</v>
      </c>
      <c r="D14">
        <v>-0.23336999999999999</v>
      </c>
      <c r="E14">
        <v>-0.22198999999999999</v>
      </c>
      <c r="F14">
        <v>-0.61817999999999995</v>
      </c>
      <c r="G14">
        <v>-0.40057999999999999</v>
      </c>
      <c r="H14">
        <v>-0.38292999999999999</v>
      </c>
      <c r="I14">
        <v>7.3230000000000003E-2</v>
      </c>
    </row>
    <row r="15" spans="1:9">
      <c r="A15" s="23" t="s">
        <v>238</v>
      </c>
      <c r="B15">
        <v>6</v>
      </c>
      <c r="C15">
        <v>-9.2520000000000005E-2</v>
      </c>
      <c r="D15">
        <v>-6.2829999999999997E-2</v>
      </c>
      <c r="E15">
        <v>3.551E-2</v>
      </c>
      <c r="F15">
        <v>-0.30589</v>
      </c>
      <c r="G15">
        <v>-0.221</v>
      </c>
      <c r="H15">
        <v>-0.12934999999999999</v>
      </c>
      <c r="I15">
        <v>6.0220000000000003E-2</v>
      </c>
    </row>
    <row r="16" spans="1:9">
      <c r="C16" t="s">
        <v>194</v>
      </c>
      <c r="D16" t="s">
        <v>194</v>
      </c>
      <c r="E16" t="s">
        <v>194</v>
      </c>
      <c r="F16" t="s">
        <v>194</v>
      </c>
      <c r="G16" t="s">
        <v>194</v>
      </c>
      <c r="H16" t="s">
        <v>194</v>
      </c>
      <c r="I16" t="s">
        <v>194</v>
      </c>
    </row>
    <row r="17" spans="1:9">
      <c r="A17" s="24" t="s">
        <v>239</v>
      </c>
      <c r="B17">
        <v>4</v>
      </c>
      <c r="C17">
        <v>2.30619</v>
      </c>
      <c r="D17">
        <v>0.80818000000000001</v>
      </c>
      <c r="E17">
        <v>0.94943</v>
      </c>
      <c r="F17">
        <v>2.8916499999999998</v>
      </c>
      <c r="G17">
        <v>0.64224000000000003</v>
      </c>
      <c r="H17">
        <v>1.5195399999999999</v>
      </c>
      <c r="I17">
        <v>0.45289000000000001</v>
      </c>
    </row>
    <row r="18" spans="1:9">
      <c r="A18" s="24" t="s">
        <v>240</v>
      </c>
      <c r="B18">
        <v>5</v>
      </c>
      <c r="C18">
        <v>8.1437899999999992</v>
      </c>
      <c r="D18">
        <v>11.99428</v>
      </c>
      <c r="E18">
        <v>2.90489</v>
      </c>
      <c r="F18">
        <v>6.8201099999999997</v>
      </c>
      <c r="G18">
        <v>6.0357900000000004</v>
      </c>
      <c r="H18">
        <v>7.1797700000000004</v>
      </c>
      <c r="I18">
        <v>1.4802299999999999</v>
      </c>
    </row>
    <row r="19" spans="1:9">
      <c r="A19" s="23" t="s">
        <v>241</v>
      </c>
      <c r="B19">
        <v>6</v>
      </c>
      <c r="C19">
        <v>1.3303400000000001</v>
      </c>
      <c r="D19">
        <v>2.4347300000000001</v>
      </c>
      <c r="E19">
        <v>0.35931999999999997</v>
      </c>
      <c r="F19">
        <v>1.1868799999999999</v>
      </c>
      <c r="G19">
        <v>0.58455999999999997</v>
      </c>
      <c r="H19">
        <v>1.1791700000000001</v>
      </c>
      <c r="I19">
        <v>0.36229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3AD46-EA5F-41FB-AA6E-E61B1D8751F3}">
  <dimension ref="A1"/>
  <sheetViews>
    <sheetView tabSelected="1" workbookViewId="0">
      <selection activeCell="K25" sqref="K25"/>
    </sheetView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228A1A1049847BD761CB11673F899" ma:contentTypeVersion="4" ma:contentTypeDescription="Create a new document." ma:contentTypeScope="" ma:versionID="eb50fbe19c56c08ee0c741818432e152">
  <xsd:schema xmlns:xsd="http://www.w3.org/2001/XMLSchema" xmlns:xs="http://www.w3.org/2001/XMLSchema" xmlns:p="http://schemas.microsoft.com/office/2006/metadata/properties" xmlns:ns3="e032fecf-4037-4529-8bf7-37fe98258ecd" targetNamespace="http://schemas.microsoft.com/office/2006/metadata/properties" ma:root="true" ma:fieldsID="65d677da57d9ea6a6728d60e306f8283" ns3:_="">
    <xsd:import namespace="e032fecf-4037-4529-8bf7-37fe98258e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2fecf-4037-4529-8bf7-37fe98258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DF3554-6C66-4421-8A35-14F50C94A0E6}">
  <ds:schemaRefs>
    <ds:schemaRef ds:uri="e032fecf-4037-4529-8bf7-37fe98258ecd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F0EC70-2770-4394-8A6D-9C2B56D3AB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652F0-6C66-432D-B0DE-217430C28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32fecf-4037-4529-8bf7-37fe9825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Fig. 1d</vt:lpstr>
      <vt:lpstr>Fig 1 e</vt:lpstr>
      <vt:lpstr>Fig 1g</vt:lpstr>
      <vt:lpstr>Fig S1a &amp; S1b</vt:lpstr>
      <vt:lpstr>Fig S1e</vt:lpstr>
      <vt:lpstr>Fig 2d</vt:lpstr>
      <vt:lpstr>Fig 2e</vt:lpstr>
      <vt:lpstr>Fig 2f and S2</vt:lpstr>
      <vt:lpstr>Fig. 3b</vt:lpstr>
      <vt:lpstr>Fig. 3c and part of S3gh</vt:lpstr>
      <vt:lpstr>Fig3g</vt:lpstr>
      <vt:lpstr>Fig. 4f</vt:lpstr>
      <vt:lpstr>Fig.4g</vt:lpstr>
      <vt:lpstr>Fig s4b</vt:lpstr>
      <vt:lpstr>Fig s4d</vt:lpstr>
      <vt:lpstr>Fig. 5c</vt:lpstr>
      <vt:lpstr>Fig. 5f</vt:lpstr>
      <vt:lpstr>Fig.5i</vt:lpstr>
      <vt:lpstr>Fig 5j</vt:lpstr>
      <vt:lpstr>Fig s5d</vt:lpstr>
      <vt:lpstr>Fig S5e</vt:lpstr>
      <vt:lpstr>Fig. 6d</vt:lpstr>
      <vt:lpstr>Fig. 6g</vt:lpstr>
      <vt:lpstr>Fig 6g with notes</vt:lpstr>
      <vt:lpstr>Fig s6a</vt:lpstr>
      <vt:lpstr>Fig S7b</vt:lpstr>
      <vt:lpstr>Fig. S8b</vt:lpstr>
      <vt:lpstr>Uncropped gels for fig. 1c, 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swain</dc:creator>
  <cp:lastModifiedBy>Lishko, Polina</cp:lastModifiedBy>
  <dcterms:created xsi:type="dcterms:W3CDTF">2024-08-19T04:23:00Z</dcterms:created>
  <dcterms:modified xsi:type="dcterms:W3CDTF">2025-03-31T06:05:50Z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027E1048AE464E6DACA2825BF652DB60_12</vt:lpwstr>
  </property>
  <property fmtid="{D5CDD505-2E9C-101B-9397-08002B2CF9AE}" pid="3" name="KSOProductBuildVer">
    <vt:lpwstr>1033-12.2.0.19307</vt:lpwstr>
  </property>
  <property fmtid="{D5CDD505-2E9C-101B-9397-08002B2CF9AE}" pid="4" name="ContentTypeId">
    <vt:lpwstr>0x010100B2E228A1A1049847BD761CB11673F899</vt:lpwstr>
  </property>
</Properties>
</file>