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haleds\Project\Papers\Engram to be paper\Nat. Comm\Revision#3\Files to submit\"/>
    </mc:Choice>
  </mc:AlternateContent>
  <xr:revisionPtr revIDLastSave="0" documentId="13_ncr:1_{DA507ED8-6C59-4F0B-83B5-D031797595E9}" xr6:coauthVersionLast="47" xr6:coauthVersionMax="47" xr10:uidLastSave="{00000000-0000-0000-0000-000000000000}"/>
  <bookViews>
    <workbookView xWindow="-120" yWindow="-120" windowWidth="38640" windowHeight="21120" firstSheet="1" activeTab="15" xr2:uid="{F3849A16-AEE3-4100-8DD8-BE4BB2290EB7}"/>
  </bookViews>
  <sheets>
    <sheet name="Fig.1" sheetId="1" r:id="rId1"/>
    <sheet name="Fig.2" sheetId="2" r:id="rId2"/>
    <sheet name="Fig.3" sheetId="3" r:id="rId3"/>
    <sheet name="Fig.4" sheetId="5" r:id="rId4"/>
    <sheet name="Fig.5" sheetId="6" r:id="rId5"/>
    <sheet name="Fig.6" sheetId="7" r:id="rId6"/>
    <sheet name="Supp.fig.2" sheetId="9" r:id="rId7"/>
    <sheet name="Supp.fig.4" sheetId="4" r:id="rId8"/>
    <sheet name="Supp.fig.5" sheetId="17" r:id="rId9"/>
    <sheet name="Supp.fig.6" sheetId="10" r:id="rId10"/>
    <sheet name="Supp.fig.7" sheetId="11" r:id="rId11"/>
    <sheet name="Supp.fig.8" sheetId="15" r:id="rId12"/>
    <sheet name="Supp.fig.9" sheetId="14" r:id="rId13"/>
    <sheet name="Supp.fig.11" sheetId="12" r:id="rId14"/>
    <sheet name="Supp.fig.12" sheetId="13" r:id="rId15"/>
    <sheet name="Supp.fig.13" sheetId="16" r:id="rId1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2" l="1"/>
  <c r="E13" i="12"/>
  <c r="D13" i="12"/>
  <c r="K23" i="13" l="1"/>
  <c r="J23" i="13"/>
  <c r="I23" i="13"/>
  <c r="V70" i="4" l="1"/>
  <c r="S70" i="4"/>
  <c r="I70" i="4"/>
  <c r="L70" i="4"/>
  <c r="F70" i="4" s="1"/>
  <c r="F50" i="4"/>
  <c r="G50" i="4"/>
  <c r="H50" i="4"/>
  <c r="I50" i="4"/>
  <c r="I51" i="4"/>
  <c r="H51" i="4"/>
  <c r="G51" i="4"/>
  <c r="F51" i="4"/>
  <c r="F52" i="4"/>
  <c r="F53" i="4"/>
  <c r="F54" i="4"/>
  <c r="F55" i="4"/>
  <c r="F56" i="4"/>
  <c r="F57" i="4"/>
  <c r="F58" i="4"/>
  <c r="F59" i="4"/>
  <c r="F60" i="4"/>
  <c r="F61" i="4"/>
  <c r="F62" i="4"/>
  <c r="G62" i="4"/>
  <c r="H62" i="4"/>
  <c r="I62" i="4"/>
  <c r="G61" i="4"/>
  <c r="G60" i="4"/>
  <c r="G59" i="4"/>
  <c r="G58" i="4"/>
  <c r="G57" i="4"/>
  <c r="G56" i="4"/>
  <c r="G55" i="4"/>
  <c r="G54" i="4"/>
  <c r="G53" i="4"/>
  <c r="G52" i="4"/>
  <c r="H52" i="4"/>
  <c r="H53" i="4"/>
  <c r="H54" i="4"/>
  <c r="H55" i="4"/>
  <c r="H56" i="4"/>
  <c r="H57" i="4"/>
  <c r="H58" i="4"/>
  <c r="H59" i="4"/>
  <c r="H60" i="4"/>
  <c r="H61" i="4"/>
  <c r="I61" i="4"/>
  <c r="I60" i="4"/>
  <c r="I59" i="4"/>
  <c r="I58" i="4"/>
  <c r="I57" i="4"/>
  <c r="I56" i="4"/>
  <c r="I55" i="4"/>
  <c r="I54" i="4"/>
  <c r="I53" i="4"/>
  <c r="I52" i="4"/>
  <c r="F24" i="11" l="1"/>
  <c r="F25" i="11"/>
  <c r="F26" i="11"/>
  <c r="F27" i="11"/>
  <c r="F28" i="11"/>
  <c r="F29" i="11"/>
  <c r="O14" i="2"/>
  <c r="O15" i="2" s="1"/>
  <c r="G14" i="2"/>
  <c r="G15" i="2" s="1"/>
  <c r="I40" i="11"/>
  <c r="I39" i="11"/>
  <c r="I38" i="11"/>
  <c r="I37" i="11"/>
  <c r="H52" i="11"/>
  <c r="G52" i="11"/>
  <c r="F52" i="11"/>
  <c r="E52" i="11"/>
  <c r="D52" i="11"/>
  <c r="C52" i="11"/>
  <c r="I51" i="11"/>
  <c r="I50" i="11"/>
  <c r="I49" i="11"/>
  <c r="I52" i="11" l="1"/>
  <c r="K5" i="10"/>
  <c r="K6" i="10"/>
  <c r="K11" i="10"/>
  <c r="K12" i="10" s="1"/>
  <c r="J12" i="10"/>
  <c r="I12" i="10"/>
  <c r="H12" i="10"/>
  <c r="G12" i="10"/>
  <c r="F12" i="10"/>
  <c r="E12" i="10"/>
  <c r="J6" i="10"/>
  <c r="I6" i="10"/>
  <c r="H6" i="10"/>
  <c r="G6" i="10"/>
  <c r="F6" i="10"/>
  <c r="E6" i="10"/>
  <c r="A35" i="7" l="1"/>
  <c r="A36" i="7"/>
  <c r="A37" i="7"/>
  <c r="A38" i="7"/>
  <c r="A34" i="7"/>
  <c r="B35" i="7"/>
  <c r="B36" i="7"/>
  <c r="B37" i="7"/>
  <c r="B38" i="7"/>
  <c r="B34" i="7"/>
  <c r="O30" i="2" l="1"/>
  <c r="O31" i="2" s="1"/>
  <c r="N30" i="2"/>
  <c r="N31" i="2" s="1"/>
  <c r="M30" i="2"/>
  <c r="M31" i="2" s="1"/>
  <c r="L30" i="2"/>
  <c r="L31" i="2" s="1"/>
  <c r="K30" i="2"/>
  <c r="K31" i="2" s="1"/>
  <c r="G30" i="2"/>
  <c r="G31" i="2" s="1"/>
  <c r="F30" i="2"/>
  <c r="F31" i="2" s="1"/>
  <c r="E30" i="2"/>
  <c r="E31" i="2" s="1"/>
  <c r="D30" i="2"/>
  <c r="D31" i="2" s="1"/>
  <c r="C30" i="2"/>
  <c r="C31" i="2" s="1"/>
  <c r="O29" i="2"/>
  <c r="N29" i="2"/>
  <c r="M29" i="2"/>
  <c r="L29" i="2"/>
  <c r="K29" i="2"/>
  <c r="G29" i="2"/>
  <c r="F29" i="2"/>
  <c r="E29" i="2"/>
  <c r="D29" i="2"/>
  <c r="C29" i="2"/>
  <c r="N14" i="2"/>
  <c r="N15" i="2" s="1"/>
  <c r="M14" i="2"/>
  <c r="M15" i="2" s="1"/>
  <c r="L14" i="2"/>
  <c r="L15" i="2" s="1"/>
  <c r="K14" i="2"/>
  <c r="K15" i="2" s="1"/>
  <c r="F14" i="2"/>
  <c r="F15" i="2" s="1"/>
  <c r="E14" i="2"/>
  <c r="E15" i="2" s="1"/>
  <c r="D14" i="2"/>
  <c r="D15" i="2" s="1"/>
  <c r="C14" i="2"/>
  <c r="C15" i="2" s="1"/>
  <c r="N13" i="2"/>
  <c r="M13" i="2"/>
  <c r="L13" i="2"/>
  <c r="K13" i="2"/>
  <c r="G13" i="2"/>
  <c r="F13" i="2"/>
  <c r="E13" i="2"/>
  <c r="D13" i="2"/>
  <c r="C13" i="2"/>
</calcChain>
</file>

<file path=xl/sharedStrings.xml><?xml version="1.0" encoding="utf-8"?>
<sst xmlns="http://schemas.openxmlformats.org/spreadsheetml/2006/main" count="792" uniqueCount="180">
  <si>
    <t>Figure 1 D</t>
  </si>
  <si>
    <t>Normalized</t>
  </si>
  <si>
    <t>Raw</t>
  </si>
  <si>
    <t>Shuffled</t>
  </si>
  <si>
    <t>Sample</t>
  </si>
  <si>
    <t>Session #</t>
  </si>
  <si>
    <t>Session Name</t>
  </si>
  <si>
    <t>Mean</t>
  </si>
  <si>
    <t>SD</t>
  </si>
  <si>
    <t>ID#1</t>
  </si>
  <si>
    <t>ID#2</t>
  </si>
  <si>
    <t>ID#4</t>
  </si>
  <si>
    <t>ID#5</t>
  </si>
  <si>
    <t>ID#3</t>
  </si>
  <si>
    <t>ID#6</t>
  </si>
  <si>
    <t>Engram</t>
  </si>
  <si>
    <t>N1</t>
  </si>
  <si>
    <t>R1</t>
  </si>
  <si>
    <t>A1</t>
  </si>
  <si>
    <t>N2</t>
  </si>
  <si>
    <t>R2</t>
  </si>
  <si>
    <t>A2</t>
  </si>
  <si>
    <t>B1</t>
  </si>
  <si>
    <t>Non-Engram</t>
  </si>
  <si>
    <t>Figure 2B</t>
  </si>
  <si>
    <t>Non-engram</t>
  </si>
  <si>
    <t>ID</t>
  </si>
  <si>
    <t>Pre-configured aligned</t>
  </si>
  <si>
    <t>Stand-by</t>
  </si>
  <si>
    <t>Online emerging</t>
  </si>
  <si>
    <t>Isolated</t>
  </si>
  <si>
    <t>Others</t>
  </si>
  <si>
    <t>Average</t>
  </si>
  <si>
    <t>STDEV</t>
  </si>
  <si>
    <t>SE</t>
  </si>
  <si>
    <t>Figure 2C</t>
  </si>
  <si>
    <t>Other</t>
  </si>
  <si>
    <t>Figure 3D</t>
  </si>
  <si>
    <t>Session</t>
  </si>
  <si>
    <t>Engram-to-be</t>
  </si>
  <si>
    <t>Other non-engram</t>
  </si>
  <si>
    <t>v107</t>
  </si>
  <si>
    <t>v109</t>
  </si>
  <si>
    <t>v119</t>
  </si>
  <si>
    <t>v125</t>
  </si>
  <si>
    <t>v127</t>
  </si>
  <si>
    <t>v237</t>
  </si>
  <si>
    <t>v135</t>
  </si>
  <si>
    <t>v136</t>
  </si>
  <si>
    <t>v139</t>
  </si>
  <si>
    <t>B</t>
  </si>
  <si>
    <t>ID#7</t>
  </si>
  <si>
    <t>ID#8</t>
  </si>
  <si>
    <t>ID#10</t>
  </si>
  <si>
    <t>Figure 3E</t>
  </si>
  <si>
    <t>A'</t>
  </si>
  <si>
    <t>Figure 3F</t>
  </si>
  <si>
    <t>Other nonengram</t>
  </si>
  <si>
    <t>NREM</t>
  </si>
  <si>
    <t>REM</t>
  </si>
  <si>
    <t>Figure 4 C</t>
  </si>
  <si>
    <t>ETB</t>
  </si>
  <si>
    <t>N1/R1</t>
  </si>
  <si>
    <t>%co-occurence normalized (A/B)</t>
  </si>
  <si>
    <t>%co-occurence normalized(A/C)</t>
  </si>
  <si>
    <t>A</t>
  </si>
  <si>
    <t>N2/R2</t>
  </si>
  <si>
    <t>Figure 4 D</t>
  </si>
  <si>
    <t>Single occ</t>
  </si>
  <si>
    <t>%Single occurrence normalized B</t>
  </si>
  <si>
    <t>%Single occurence normalized C</t>
  </si>
  <si>
    <t>Figure 4 E</t>
  </si>
  <si>
    <t>no of neurons</t>
  </si>
  <si>
    <t>Common</t>
  </si>
  <si>
    <t>Specific</t>
  </si>
  <si>
    <t>Figure 4 F</t>
  </si>
  <si>
    <t>Figure 5 C</t>
  </si>
  <si>
    <t>MR A</t>
  </si>
  <si>
    <t>Pre</t>
  </si>
  <si>
    <t>Post</t>
  </si>
  <si>
    <t>Eng</t>
  </si>
  <si>
    <t>Figure 5 D</t>
  </si>
  <si>
    <t>MR B</t>
  </si>
  <si>
    <t>Eng&amp;Eng-to-be</t>
  </si>
  <si>
    <t>Figure 5 E</t>
  </si>
  <si>
    <t>Correlation</t>
  </si>
  <si>
    <t>Eng-to-be</t>
  </si>
  <si>
    <t>Figure 5 F</t>
  </si>
  <si>
    <t>Co-incidence</t>
  </si>
  <si>
    <t>Common eng &amp; Eng-to-be</t>
  </si>
  <si>
    <t>Specific eng &amp; Eng-to-be</t>
  </si>
  <si>
    <t>Common eng &amp; other non-eng</t>
  </si>
  <si>
    <t>Specific eng &amp; other non-eng</t>
  </si>
  <si>
    <t>Figure 6 A</t>
  </si>
  <si>
    <t>Normal model</t>
  </si>
  <si>
    <t>Manipulation model</t>
  </si>
  <si>
    <t>Other non-eng</t>
  </si>
  <si>
    <t>Figure 6 B</t>
  </si>
  <si>
    <t>Figure 6 C</t>
  </si>
  <si>
    <t>Figure 6 D</t>
  </si>
  <si>
    <t>Supp.fig.2G</t>
  </si>
  <si>
    <t>Mice ID</t>
  </si>
  <si>
    <t>Supp.fig.2F</t>
  </si>
  <si>
    <t>Supp.fig.2H</t>
  </si>
  <si>
    <t>Supp. Fig. 4A</t>
  </si>
  <si>
    <t>Supp.fig.4B</t>
  </si>
  <si>
    <t>Supp. Fig. 4D</t>
  </si>
  <si>
    <t>ID#9</t>
  </si>
  <si>
    <t>W0</t>
  </si>
  <si>
    <t>S0</t>
  </si>
  <si>
    <t>N0</t>
  </si>
  <si>
    <t>R0</t>
  </si>
  <si>
    <t>W1</t>
  </si>
  <si>
    <t>S1</t>
  </si>
  <si>
    <t>W2</t>
  </si>
  <si>
    <t>S2</t>
  </si>
  <si>
    <t>W3</t>
  </si>
  <si>
    <t>S3</t>
  </si>
  <si>
    <t>N3</t>
  </si>
  <si>
    <t>R3</t>
  </si>
  <si>
    <t>Supp. Fig. 4E</t>
  </si>
  <si>
    <t>Supp.fig.5A</t>
  </si>
  <si>
    <t xml:space="preserve">Sample </t>
  </si>
  <si>
    <t>Drop-in</t>
  </si>
  <si>
    <t>Stable</t>
  </si>
  <si>
    <t>Drop-out</t>
  </si>
  <si>
    <t xml:space="preserve"> </t>
  </si>
  <si>
    <t>Supp.fig.5B</t>
  </si>
  <si>
    <t>Supp.fig.6D</t>
  </si>
  <si>
    <t>Pseudo positive eng-to-be</t>
  </si>
  <si>
    <t>true eng-to-be</t>
  </si>
  <si>
    <t>Supp.fig.6E</t>
  </si>
  <si>
    <t>False negative eng-to-be</t>
  </si>
  <si>
    <t>True non-eng-to-be</t>
  </si>
  <si>
    <t>Supp.fig.7A</t>
  </si>
  <si>
    <t>Engram to be</t>
  </si>
  <si>
    <t>Supp.fig.7B</t>
  </si>
  <si>
    <t>Total</t>
  </si>
  <si>
    <t>Supp.fig.7C</t>
  </si>
  <si>
    <t>Down</t>
  </si>
  <si>
    <t>Up</t>
  </si>
  <si>
    <t>Supp.fig.7D</t>
  </si>
  <si>
    <t>Supp.fig.8B</t>
  </si>
  <si>
    <t>prelearning ensembles</t>
  </si>
  <si>
    <t>Supp.fig.8D</t>
  </si>
  <si>
    <t>Aw0</t>
  </si>
  <si>
    <t>Aw1</t>
  </si>
  <si>
    <t>Aw2</t>
  </si>
  <si>
    <t>Supp.fig.8E</t>
  </si>
  <si>
    <t>Supp.fig.9E</t>
  </si>
  <si>
    <t>Ensemble no.</t>
  </si>
  <si>
    <t>Pre-learning sleep</t>
  </si>
  <si>
    <t>Supp.fig.11A</t>
  </si>
  <si>
    <t>Common engram</t>
  </si>
  <si>
    <t>Specific engram</t>
  </si>
  <si>
    <t>Other engram</t>
  </si>
  <si>
    <t>Supp.fig.12B</t>
  </si>
  <si>
    <t>Biological data</t>
  </si>
  <si>
    <t>Model data</t>
  </si>
  <si>
    <t>Eng %</t>
  </si>
  <si>
    <t>E to be %</t>
  </si>
  <si>
    <t>Other non-engram %</t>
  </si>
  <si>
    <t>Data#1</t>
  </si>
  <si>
    <t>Data#2</t>
  </si>
  <si>
    <t>Data#3</t>
  </si>
  <si>
    <t>Data#4</t>
  </si>
  <si>
    <t>Data#5</t>
  </si>
  <si>
    <t>Supp.fig.12C</t>
  </si>
  <si>
    <t>Supp.fig.12D</t>
  </si>
  <si>
    <t>Supp.fig.12E</t>
  </si>
  <si>
    <t>Supp.fig.12F</t>
  </si>
  <si>
    <t>Pre learning sleep</t>
  </si>
  <si>
    <t>Post learning sleep</t>
  </si>
  <si>
    <t>Supp.fig.12G</t>
  </si>
  <si>
    <t>Supp.fig.13A</t>
  </si>
  <si>
    <t>LTD OFF</t>
  </si>
  <si>
    <t>Homeostasis OFF</t>
  </si>
  <si>
    <t>Figure 13B</t>
  </si>
  <si>
    <t>Supp.fig.13C</t>
  </si>
  <si>
    <t>Normal mode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</si>
</sst>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</cellStyleXfs>
  <cellXfs count="167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1"/>
    <xf numFmtId="0" fontId="1" fillId="0" borderId="1" xfId="1" applyBorder="1"/>
    <xf numFmtId="0" fontId="1" fillId="0" borderId="5" xfId="1" applyBorder="1"/>
    <xf numFmtId="0" fontId="2" fillId="0" borderId="0" xfId="2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9" xfId="0" applyBorder="1"/>
    <xf numFmtId="0" fontId="0" fillId="0" borderId="20" xfId="0" applyBorder="1"/>
    <xf numFmtId="0" fontId="0" fillId="0" borderId="5" xfId="0" applyBorder="1"/>
    <xf numFmtId="0" fontId="0" fillId="0" borderId="21" xfId="0" applyBorder="1"/>
    <xf numFmtId="0" fontId="0" fillId="0" borderId="22" xfId="0" applyBorder="1"/>
    <xf numFmtId="0" fontId="0" fillId="0" borderId="3" xfId="0" applyBorder="1"/>
    <xf numFmtId="0" fontId="0" fillId="0" borderId="24" xfId="0" applyBorder="1"/>
    <xf numFmtId="0" fontId="0" fillId="0" borderId="13" xfId="0" applyBorder="1" applyAlignment="1">
      <alignment horizontal="center"/>
    </xf>
    <xf numFmtId="9" fontId="0" fillId="0" borderId="0" xfId="3" applyFont="1"/>
    <xf numFmtId="9" fontId="0" fillId="0" borderId="1" xfId="3" applyFont="1" applyBorder="1"/>
    <xf numFmtId="9" fontId="0" fillId="0" borderId="15" xfId="3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9" fontId="0" fillId="0" borderId="28" xfId="3" applyFont="1" applyBorder="1"/>
    <xf numFmtId="9" fontId="0" fillId="0" borderId="6" xfId="3" applyFont="1" applyBorder="1"/>
    <xf numFmtId="9" fontId="0" fillId="0" borderId="29" xfId="3" applyFont="1" applyBorder="1"/>
    <xf numFmtId="9" fontId="0" fillId="0" borderId="21" xfId="3" applyFont="1" applyBorder="1"/>
    <xf numFmtId="9" fontId="0" fillId="0" borderId="24" xfId="3" applyFont="1" applyBorder="1"/>
    <xf numFmtId="9" fontId="0" fillId="0" borderId="30" xfId="3" applyFont="1" applyBorder="1"/>
    <xf numFmtId="9" fontId="0" fillId="0" borderId="31" xfId="3" applyFont="1" applyBorder="1"/>
    <xf numFmtId="9" fontId="0" fillId="0" borderId="32" xfId="3" applyFont="1" applyBorder="1"/>
    <xf numFmtId="9" fontId="0" fillId="0" borderId="25" xfId="3" applyFont="1" applyBorder="1"/>
    <xf numFmtId="9" fontId="0" fillId="0" borderId="33" xfId="3" applyFont="1" applyBorder="1"/>
    <xf numFmtId="9" fontId="0" fillId="0" borderId="5" xfId="3" applyFont="1" applyBorder="1"/>
    <xf numFmtId="0" fontId="0" fillId="0" borderId="29" xfId="0" applyBorder="1"/>
    <xf numFmtId="0" fontId="0" fillId="0" borderId="34" xfId="0" applyBorder="1"/>
    <xf numFmtId="0" fontId="0" fillId="0" borderId="35" xfId="0" applyBorder="1"/>
    <xf numFmtId="0" fontId="0" fillId="2" borderId="5" xfId="0" applyFill="1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1" xfId="0" applyBorder="1"/>
    <xf numFmtId="0" fontId="0" fillId="0" borderId="32" xfId="0" applyBorder="1"/>
    <xf numFmtId="0" fontId="0" fillId="2" borderId="4" xfId="0" applyFill="1" applyBorder="1"/>
    <xf numFmtId="0" fontId="1" fillId="0" borderId="13" xfId="1" applyBorder="1"/>
    <xf numFmtId="0" fontId="1" fillId="0" borderId="14" xfId="1" applyBorder="1"/>
    <xf numFmtId="0" fontId="1" fillId="0" borderId="24" xfId="1" applyBorder="1"/>
    <xf numFmtId="164" fontId="1" fillId="0" borderId="15" xfId="1" applyNumberFormat="1" applyBorder="1"/>
    <xf numFmtId="0" fontId="1" fillId="0" borderId="16" xfId="1" applyBorder="1"/>
    <xf numFmtId="164" fontId="1" fillId="0" borderId="16" xfId="1" applyNumberFormat="1" applyBorder="1"/>
    <xf numFmtId="0" fontId="0" fillId="2" borderId="18" xfId="0" applyFill="1" applyBorder="1"/>
    <xf numFmtId="0" fontId="2" fillId="0" borderId="1" xfId="2" applyBorder="1"/>
    <xf numFmtId="0" fontId="2" fillId="0" borderId="21" xfId="2" applyBorder="1"/>
    <xf numFmtId="0" fontId="2" fillId="0" borderId="24" xfId="2" applyBorder="1"/>
    <xf numFmtId="0" fontId="2" fillId="0" borderId="20" xfId="2" applyBorder="1"/>
    <xf numFmtId="0" fontId="6" fillId="0" borderId="19" xfId="2" applyFont="1" applyBorder="1"/>
    <xf numFmtId="0" fontId="6" fillId="0" borderId="13" xfId="2" applyFont="1" applyBorder="1"/>
    <xf numFmtId="0" fontId="6" fillId="0" borderId="14" xfId="2" applyFont="1" applyBorder="1"/>
    <xf numFmtId="0" fontId="0" fillId="0" borderId="1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6" xfId="1" applyBorder="1"/>
    <xf numFmtId="0" fontId="1" fillId="0" borderId="29" xfId="1" applyBorder="1"/>
    <xf numFmtId="0" fontId="1" fillId="0" borderId="25" xfId="1" applyBorder="1"/>
    <xf numFmtId="0" fontId="1" fillId="0" borderId="26" xfId="1" applyBorder="1"/>
    <xf numFmtId="0" fontId="1" fillId="0" borderId="27" xfId="1" applyBorder="1"/>
    <xf numFmtId="0" fontId="1" fillId="0" borderId="35" xfId="1" applyBorder="1"/>
    <xf numFmtId="0" fontId="1" fillId="0" borderId="36" xfId="1" applyBorder="1"/>
    <xf numFmtId="0" fontId="1" fillId="0" borderId="39" xfId="1" applyBorder="1"/>
    <xf numFmtId="0" fontId="1" fillId="0" borderId="22" xfId="1" applyBorder="1"/>
    <xf numFmtId="0" fontId="1" fillId="0" borderId="3" xfId="1" applyBorder="1"/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1" fillId="0" borderId="10" xfId="1" applyBorder="1"/>
    <xf numFmtId="0" fontId="1" fillId="0" borderId="11" xfId="1" applyBorder="1"/>
    <xf numFmtId="0" fontId="1" fillId="0" borderId="12" xfId="1" applyBorder="1"/>
    <xf numFmtId="0" fontId="1" fillId="0" borderId="40" xfId="1" applyBorder="1"/>
    <xf numFmtId="164" fontId="1" fillId="0" borderId="39" xfId="1" applyNumberFormat="1" applyBorder="1"/>
    <xf numFmtId="0" fontId="1" fillId="0" borderId="2" xfId="1" applyBorder="1"/>
    <xf numFmtId="0" fontId="0" fillId="0" borderId="28" xfId="0" applyBorder="1"/>
    <xf numFmtId="0" fontId="4" fillId="0" borderId="5" xfId="0" applyFont="1" applyBorder="1"/>
    <xf numFmtId="0" fontId="0" fillId="0" borderId="39" xfId="0" applyBorder="1"/>
    <xf numFmtId="0" fontId="4" fillId="0" borderId="13" xfId="0" applyFont="1" applyBorder="1"/>
    <xf numFmtId="0" fontId="0" fillId="0" borderId="0" xfId="0" applyAlignment="1">
      <alignment horizontal="center"/>
    </xf>
    <xf numFmtId="0" fontId="6" fillId="0" borderId="41" xfId="2" applyFont="1" applyBorder="1"/>
    <xf numFmtId="0" fontId="2" fillId="0" borderId="42" xfId="2" applyBorder="1"/>
    <xf numFmtId="0" fontId="2" fillId="0" borderId="43" xfId="2" applyBorder="1"/>
    <xf numFmtId="0" fontId="6" fillId="0" borderId="30" xfId="2" applyFont="1" applyBorder="1"/>
    <xf numFmtId="0" fontId="6" fillId="0" borderId="31" xfId="2" applyFont="1" applyBorder="1"/>
    <xf numFmtId="0" fontId="6" fillId="0" borderId="32" xfId="2" applyFont="1" applyBorder="1"/>
    <xf numFmtId="0" fontId="0" fillId="0" borderId="44" xfId="0" applyBorder="1"/>
    <xf numFmtId="0" fontId="0" fillId="0" borderId="45" xfId="0" applyBorder="1"/>
    <xf numFmtId="0" fontId="0" fillId="0" borderId="41" xfId="0" applyBorder="1"/>
    <xf numFmtId="0" fontId="0" fillId="0" borderId="43" xfId="0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6" xfId="0" applyBorder="1"/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4" borderId="28" xfId="0" applyFill="1" applyBorder="1"/>
    <xf numFmtId="0" fontId="0" fillId="4" borderId="21" xfId="0" applyFill="1" applyBorder="1"/>
    <xf numFmtId="0" fontId="0" fillId="0" borderId="50" xfId="0" applyBorder="1"/>
    <xf numFmtId="0" fontId="0" fillId="0" borderId="42" xfId="0" applyBorder="1"/>
    <xf numFmtId="0" fontId="4" fillId="0" borderId="51" xfId="0" applyFont="1" applyBorder="1"/>
    <xf numFmtId="0" fontId="4" fillId="0" borderId="52" xfId="0" applyFont="1" applyBorder="1"/>
    <xf numFmtId="0" fontId="4" fillId="0" borderId="53" xfId="0" applyFont="1" applyBorder="1"/>
    <xf numFmtId="0" fontId="4" fillId="0" borderId="23" xfId="0" applyFont="1" applyBorder="1"/>
    <xf numFmtId="0" fontId="0" fillId="4" borderId="35" xfId="0" applyFill="1" applyBorder="1"/>
    <xf numFmtId="0" fontId="0" fillId="4" borderId="36" xfId="0" applyFill="1" applyBorder="1"/>
    <xf numFmtId="0" fontId="0" fillId="4" borderId="6" xfId="0" applyFill="1" applyBorder="1"/>
    <xf numFmtId="0" fontId="0" fillId="4" borderId="1" xfId="0" applyFill="1" applyBorder="1"/>
    <xf numFmtId="0" fontId="0" fillId="4" borderId="15" xfId="0" applyFill="1" applyBorder="1"/>
    <xf numFmtId="0" fontId="2" fillId="0" borderId="5" xfId="2" applyBorder="1"/>
    <xf numFmtId="0" fontId="0" fillId="4" borderId="39" xfId="0" applyFill="1" applyBorder="1"/>
    <xf numFmtId="0" fontId="0" fillId="0" borderId="49" xfId="0" applyBorder="1"/>
    <xf numFmtId="0" fontId="2" fillId="0" borderId="37" xfId="2" applyBorder="1"/>
    <xf numFmtId="0" fontId="2" fillId="0" borderId="22" xfId="2" applyBorder="1"/>
    <xf numFmtId="0" fontId="2" fillId="0" borderId="3" xfId="2" applyBorder="1"/>
    <xf numFmtId="0" fontId="2" fillId="0" borderId="54" xfId="2" applyBorder="1"/>
    <xf numFmtId="0" fontId="1" fillId="0" borderId="15" xfId="1" applyBorder="1"/>
    <xf numFmtId="0" fontId="0" fillId="0" borderId="55" xfId="0" applyBorder="1"/>
    <xf numFmtId="0" fontId="0" fillId="0" borderId="52" xfId="0" applyBorder="1"/>
    <xf numFmtId="0" fontId="4" fillId="0" borderId="19" xfId="0" applyFont="1" applyBorder="1"/>
    <xf numFmtId="0" fontId="5" fillId="0" borderId="0" xfId="0" applyFont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4" fillId="0" borderId="14" xfId="0" applyFont="1" applyBorder="1"/>
    <xf numFmtId="0" fontId="8" fillId="0" borderId="5" xfId="0" applyFont="1" applyBorder="1" applyAlignment="1">
      <alignment horizont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0" fillId="0" borderId="4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4">
    <cellStyle name="Normal" xfId="0" builtinId="0"/>
    <cellStyle name="Normal 2" xfId="1" xr:uid="{F9633B10-42CF-4A82-9E10-A68BDD332E3E}"/>
    <cellStyle name="Normal 3" xfId="2" xr:uid="{760565B2-9BA1-4395-A565-B3689C5D60F8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3010A-6A68-468D-B0F7-B36A2942C6DD}">
  <dimension ref="B1:Z24"/>
  <sheetViews>
    <sheetView workbookViewId="0">
      <selection activeCell="D43" sqref="D43"/>
    </sheetView>
  </sheetViews>
  <sheetFormatPr defaultRowHeight="15"/>
  <cols>
    <col min="2" max="2" width="12" bestFit="1" customWidth="1"/>
    <col min="4" max="4" width="13.5703125" bestFit="1" customWidth="1"/>
  </cols>
  <sheetData>
    <row r="1" spans="2:26">
      <c r="C1" s="143" t="s">
        <v>0</v>
      </c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5"/>
    </row>
    <row r="2" spans="2:26" ht="15.75" thickBot="1">
      <c r="C2" s="146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8"/>
    </row>
    <row r="3" spans="2:26" ht="15.75" thickBot="1">
      <c r="B3" s="42" t="s">
        <v>1</v>
      </c>
      <c r="N3" s="55" t="s">
        <v>2</v>
      </c>
      <c r="U3" s="55" t="s">
        <v>3</v>
      </c>
    </row>
    <row r="5" spans="2:26" ht="15.75" thickBot="1">
      <c r="G5" t="s">
        <v>4</v>
      </c>
      <c r="N5" t="s">
        <v>4</v>
      </c>
      <c r="U5" t="s">
        <v>4</v>
      </c>
    </row>
    <row r="6" spans="2:26" ht="15.75" thickBot="1">
      <c r="C6" s="14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12</v>
      </c>
      <c r="K6" s="10" t="s">
        <v>13</v>
      </c>
      <c r="L6" s="11" t="s">
        <v>14</v>
      </c>
      <c r="N6" s="10" t="s">
        <v>9</v>
      </c>
      <c r="O6" s="10" t="s">
        <v>10</v>
      </c>
      <c r="P6" s="10" t="s">
        <v>11</v>
      </c>
      <c r="Q6" s="10" t="s">
        <v>12</v>
      </c>
      <c r="R6" s="10" t="s">
        <v>13</v>
      </c>
      <c r="S6" s="11" t="s">
        <v>14</v>
      </c>
      <c r="U6" s="10" t="s">
        <v>9</v>
      </c>
      <c r="V6" s="10" t="s">
        <v>10</v>
      </c>
      <c r="W6" s="10" t="s">
        <v>11</v>
      </c>
      <c r="X6" s="10" t="s">
        <v>12</v>
      </c>
      <c r="Y6" s="10" t="s">
        <v>13</v>
      </c>
      <c r="Z6" s="11" t="s">
        <v>14</v>
      </c>
    </row>
    <row r="7" spans="2:26" ht="15.75" thickBot="1">
      <c r="B7" s="42" t="s">
        <v>15</v>
      </c>
      <c r="C7" s="17">
        <v>1</v>
      </c>
      <c r="D7" s="1" t="s">
        <v>16</v>
      </c>
      <c r="E7" s="1">
        <v>0.47029100529100515</v>
      </c>
      <c r="F7" s="1">
        <v>0.12808124217361347</v>
      </c>
      <c r="G7" s="1">
        <v>0.57142857142857095</v>
      </c>
      <c r="H7" s="1">
        <v>0.11111111111111099</v>
      </c>
      <c r="I7" s="1">
        <v>0.66666666666666696</v>
      </c>
      <c r="J7" s="1">
        <v>0.84</v>
      </c>
      <c r="K7" s="1">
        <v>6.1111111111110991E-2</v>
      </c>
      <c r="L7" s="20">
        <v>0.57142857142857095</v>
      </c>
      <c r="N7" s="17">
        <v>0.57142857142857095</v>
      </c>
      <c r="O7" s="1">
        <v>0.11111111111111099</v>
      </c>
      <c r="P7" s="1">
        <v>0.66666666666666696</v>
      </c>
      <c r="Q7" s="1">
        <v>1</v>
      </c>
      <c r="R7" s="1">
        <v>0.11111111111111099</v>
      </c>
      <c r="S7" s="20">
        <v>0.57142857142857095</v>
      </c>
      <c r="U7" s="17">
        <v>0</v>
      </c>
      <c r="V7" s="1">
        <v>0</v>
      </c>
      <c r="W7" s="1">
        <v>0</v>
      </c>
      <c r="X7" s="1">
        <v>0.16</v>
      </c>
      <c r="Y7" s="1">
        <v>0.05</v>
      </c>
      <c r="Z7" s="20">
        <v>0</v>
      </c>
    </row>
    <row r="8" spans="2:26">
      <c r="C8" s="17">
        <v>2</v>
      </c>
      <c r="D8" s="1" t="s">
        <v>17</v>
      </c>
      <c r="E8" s="1">
        <v>0.618148148148148</v>
      </c>
      <c r="F8" s="1">
        <v>0.11991378489826751</v>
      </c>
      <c r="G8" s="1">
        <v>0.28571428571428598</v>
      </c>
      <c r="H8" s="1">
        <v>0.42444444444444396</v>
      </c>
      <c r="I8" s="1">
        <v>0.98</v>
      </c>
      <c r="J8" s="1">
        <v>0.94</v>
      </c>
      <c r="K8" s="1">
        <v>0.404444444444444</v>
      </c>
      <c r="L8" s="20">
        <v>0.67428571428571393</v>
      </c>
      <c r="N8" s="17">
        <v>0.28571428571428598</v>
      </c>
      <c r="O8" s="1">
        <v>0.44444444444444398</v>
      </c>
      <c r="P8" s="1">
        <v>1</v>
      </c>
      <c r="Q8" s="1">
        <v>1</v>
      </c>
      <c r="R8" s="1">
        <v>0.44444444444444398</v>
      </c>
      <c r="S8" s="20">
        <v>0.71428571428571397</v>
      </c>
      <c r="U8" s="17">
        <v>0</v>
      </c>
      <c r="V8" s="1">
        <v>0.02</v>
      </c>
      <c r="W8" s="1">
        <v>0.02</v>
      </c>
      <c r="X8" s="1">
        <v>0.06</v>
      </c>
      <c r="Y8" s="1">
        <v>0.04</v>
      </c>
      <c r="Z8" s="20">
        <v>0.04</v>
      </c>
    </row>
    <row r="9" spans="2:26">
      <c r="C9" s="17">
        <v>3</v>
      </c>
      <c r="D9" s="1" t="s">
        <v>18</v>
      </c>
      <c r="E9" s="1">
        <v>1</v>
      </c>
      <c r="F9" s="1">
        <v>0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20">
        <v>1</v>
      </c>
      <c r="N9" s="17">
        <v>1</v>
      </c>
      <c r="O9" s="1">
        <v>1</v>
      </c>
      <c r="P9" s="1">
        <v>1</v>
      </c>
      <c r="Q9" s="1">
        <v>1</v>
      </c>
      <c r="R9" s="1">
        <v>1</v>
      </c>
      <c r="S9" s="20">
        <v>1</v>
      </c>
      <c r="U9" s="17">
        <v>1</v>
      </c>
      <c r="V9" s="1">
        <v>1</v>
      </c>
      <c r="W9" s="1">
        <v>-1</v>
      </c>
      <c r="X9" s="1">
        <v>-1</v>
      </c>
      <c r="Y9" s="1">
        <v>1</v>
      </c>
      <c r="Z9" s="20">
        <v>1</v>
      </c>
    </row>
    <row r="10" spans="2:26">
      <c r="C10" s="17">
        <v>4</v>
      </c>
      <c r="D10" s="1" t="s">
        <v>19</v>
      </c>
      <c r="E10" s="1">
        <v>0.47137566137566128</v>
      </c>
      <c r="F10" s="1">
        <v>0.1009282995691945</v>
      </c>
      <c r="G10" s="1">
        <v>0.28571428571428598</v>
      </c>
      <c r="H10" s="1">
        <v>0.22222222222222199</v>
      </c>
      <c r="I10" s="1">
        <v>0.31333333333333296</v>
      </c>
      <c r="J10" s="1">
        <v>0.88</v>
      </c>
      <c r="K10" s="1">
        <v>0.55555555555555602</v>
      </c>
      <c r="L10" s="20">
        <v>0.57142857142857095</v>
      </c>
      <c r="N10" s="17">
        <v>0.28571428571428598</v>
      </c>
      <c r="O10" s="1">
        <v>0.22222222222222199</v>
      </c>
      <c r="P10" s="1">
        <v>0.33333333333333298</v>
      </c>
      <c r="Q10" s="1">
        <v>1</v>
      </c>
      <c r="R10" s="1">
        <v>0.55555555555555602</v>
      </c>
      <c r="S10" s="20">
        <v>0.57142857142857095</v>
      </c>
      <c r="U10" s="17">
        <v>0</v>
      </c>
      <c r="V10" s="1">
        <v>0</v>
      </c>
      <c r="W10" s="1">
        <v>0.02</v>
      </c>
      <c r="X10" s="1">
        <v>0.12</v>
      </c>
      <c r="Y10" s="1">
        <v>0</v>
      </c>
      <c r="Z10" s="20">
        <v>0</v>
      </c>
    </row>
    <row r="11" spans="2:26">
      <c r="C11" s="17">
        <v>5</v>
      </c>
      <c r="D11" s="1" t="s">
        <v>20</v>
      </c>
      <c r="E11" s="1">
        <v>0.5408465608465608</v>
      </c>
      <c r="F11" s="1">
        <v>0.10417203395931211</v>
      </c>
      <c r="G11" s="1">
        <v>0.42857142857142899</v>
      </c>
      <c r="H11" s="1">
        <v>0.66666666666666696</v>
      </c>
      <c r="I11" s="1">
        <v>0.33333333333333298</v>
      </c>
      <c r="J11" s="1">
        <v>0.9</v>
      </c>
      <c r="K11" s="1">
        <v>0.22222222222222199</v>
      </c>
      <c r="L11" s="20">
        <v>0.69428571428571395</v>
      </c>
      <c r="N11" s="17">
        <v>0.42857142857142899</v>
      </c>
      <c r="O11" s="1">
        <v>0.66666666666666696</v>
      </c>
      <c r="P11" s="1">
        <v>0.33333333333333298</v>
      </c>
      <c r="Q11" s="1">
        <v>1</v>
      </c>
      <c r="R11" s="1">
        <v>0.22222222222222199</v>
      </c>
      <c r="S11" s="20">
        <v>0.71428571428571397</v>
      </c>
      <c r="U11" s="17">
        <v>0</v>
      </c>
      <c r="V11" s="1">
        <v>0</v>
      </c>
      <c r="W11" s="1">
        <v>0</v>
      </c>
      <c r="X11" s="1">
        <v>0.1</v>
      </c>
      <c r="Y11" s="1">
        <v>0</v>
      </c>
      <c r="Z11" s="20">
        <v>0.02</v>
      </c>
    </row>
    <row r="12" spans="2:26">
      <c r="C12" s="17">
        <v>6</v>
      </c>
      <c r="D12" s="1" t="s">
        <v>21</v>
      </c>
      <c r="E12" s="1">
        <v>0.64753968253968253</v>
      </c>
      <c r="F12" s="1">
        <v>9.5673359418178588E-2</v>
      </c>
      <c r="G12" s="1">
        <v>0.55142857142857093</v>
      </c>
      <c r="H12" s="1">
        <v>0.77777777777777801</v>
      </c>
      <c r="I12" s="1">
        <v>0.27333333333333298</v>
      </c>
      <c r="J12" s="1">
        <v>0.88</v>
      </c>
      <c r="K12" s="1">
        <v>0.54555555555555602</v>
      </c>
      <c r="L12" s="20">
        <v>0.85714285714285698</v>
      </c>
      <c r="N12" s="17">
        <v>0.57142857142857095</v>
      </c>
      <c r="O12" s="1">
        <v>0.77777777777777801</v>
      </c>
      <c r="P12" s="1">
        <v>0.33333333333333298</v>
      </c>
      <c r="Q12" s="1">
        <v>1</v>
      </c>
      <c r="R12" s="1">
        <v>0.55555555555555602</v>
      </c>
      <c r="S12" s="20">
        <v>0.85714285714285698</v>
      </c>
      <c r="U12" s="17">
        <v>0.02</v>
      </c>
      <c r="V12" s="1">
        <v>0</v>
      </c>
      <c r="W12" s="1">
        <v>0.06</v>
      </c>
      <c r="X12" s="1">
        <v>0.12</v>
      </c>
      <c r="Y12" s="1">
        <v>0.01</v>
      </c>
      <c r="Z12" s="20">
        <v>0</v>
      </c>
    </row>
    <row r="13" spans="2:26" ht="15.75" thickBot="1">
      <c r="C13" s="15">
        <v>7</v>
      </c>
      <c r="D13" s="12" t="s">
        <v>22</v>
      </c>
      <c r="E13" s="12">
        <v>0.56121693121693139</v>
      </c>
      <c r="F13" s="12">
        <v>7.6410942784071775E-2</v>
      </c>
      <c r="G13" s="12">
        <v>0.42857142857142899</v>
      </c>
      <c r="H13" s="12">
        <v>0.55555555555555602</v>
      </c>
      <c r="I13" s="12">
        <v>0.31333333333333296</v>
      </c>
      <c r="J13" s="12">
        <v>0.84</v>
      </c>
      <c r="K13" s="12">
        <v>0.53555555555555601</v>
      </c>
      <c r="L13" s="13">
        <v>0.69428571428571395</v>
      </c>
      <c r="N13" s="15">
        <v>0.42857142857142899</v>
      </c>
      <c r="O13" s="12">
        <v>0.55555555555555602</v>
      </c>
      <c r="P13" s="12">
        <v>0.33333333333333298</v>
      </c>
      <c r="Q13" s="12">
        <v>1</v>
      </c>
      <c r="R13" s="12">
        <v>0.55555555555555602</v>
      </c>
      <c r="S13" s="13">
        <v>0.71428571428571397</v>
      </c>
      <c r="U13" s="15">
        <v>0</v>
      </c>
      <c r="V13" s="12">
        <v>0</v>
      </c>
      <c r="W13" s="12">
        <v>0.02</v>
      </c>
      <c r="X13" s="12">
        <v>0.16</v>
      </c>
      <c r="Y13" s="12">
        <v>0.02</v>
      </c>
      <c r="Z13" s="13">
        <v>0.02</v>
      </c>
    </row>
    <row r="16" spans="2:26" ht="15.75" thickBot="1">
      <c r="G16" t="s">
        <v>4</v>
      </c>
      <c r="N16" t="s">
        <v>4</v>
      </c>
      <c r="U16" t="s">
        <v>4</v>
      </c>
    </row>
    <row r="17" spans="2:26" ht="15.75" thickBot="1">
      <c r="C17" s="14" t="s">
        <v>5</v>
      </c>
      <c r="D17" s="10" t="s">
        <v>6</v>
      </c>
      <c r="E17" s="10" t="s">
        <v>7</v>
      </c>
      <c r="F17" s="10" t="s">
        <v>8</v>
      </c>
      <c r="G17" s="10" t="s">
        <v>9</v>
      </c>
      <c r="H17" s="10" t="s">
        <v>10</v>
      </c>
      <c r="I17" s="10" t="s">
        <v>11</v>
      </c>
      <c r="J17" s="10" t="s">
        <v>12</v>
      </c>
      <c r="K17" s="10" t="s">
        <v>13</v>
      </c>
      <c r="L17" s="11" t="s">
        <v>14</v>
      </c>
      <c r="N17" s="10" t="s">
        <v>9</v>
      </c>
      <c r="O17" s="10" t="s">
        <v>10</v>
      </c>
      <c r="P17" s="10" t="s">
        <v>11</v>
      </c>
      <c r="Q17" s="10" t="s">
        <v>12</v>
      </c>
      <c r="R17" s="10" t="s">
        <v>13</v>
      </c>
      <c r="S17" s="11" t="s">
        <v>14</v>
      </c>
      <c r="U17" s="10" t="s">
        <v>9</v>
      </c>
      <c r="V17" s="10" t="s">
        <v>10</v>
      </c>
      <c r="W17" s="10" t="s">
        <v>11</v>
      </c>
      <c r="X17" s="10" t="s">
        <v>12</v>
      </c>
      <c r="Y17" s="10" t="s">
        <v>13</v>
      </c>
      <c r="Z17" s="11" t="s">
        <v>14</v>
      </c>
    </row>
    <row r="18" spans="2:26" ht="15.75" thickBot="1">
      <c r="B18" s="48" t="s">
        <v>23</v>
      </c>
      <c r="C18" s="17">
        <v>1</v>
      </c>
      <c r="D18" s="1" t="s">
        <v>16</v>
      </c>
      <c r="E18" s="1">
        <v>0.19161101231144326</v>
      </c>
      <c r="F18" s="1">
        <v>4.0470787114324613E-2</v>
      </c>
      <c r="G18" s="1">
        <v>0.161419413919414</v>
      </c>
      <c r="H18" s="1">
        <v>0.131190476190476</v>
      </c>
      <c r="I18" s="1">
        <v>7.1458333333333332E-2</v>
      </c>
      <c r="J18" s="1">
        <v>0.22727272727272699</v>
      </c>
      <c r="K18" s="1">
        <v>0.196896551724138</v>
      </c>
      <c r="L18" s="20">
        <v>0.36142857142857099</v>
      </c>
      <c r="N18" s="17">
        <v>0.21153846153846201</v>
      </c>
      <c r="O18" s="1">
        <v>0.14285714285714299</v>
      </c>
      <c r="P18" s="1">
        <v>7.8125E-2</v>
      </c>
      <c r="Q18" s="1">
        <v>0.22727272727272699</v>
      </c>
      <c r="R18" s="1">
        <v>0.20689655172413801</v>
      </c>
      <c r="S18" s="20">
        <v>0.371428571428571</v>
      </c>
      <c r="U18" s="17">
        <v>5.0119047619048E-2</v>
      </c>
      <c r="V18" s="1">
        <v>1.1666666666667E-2</v>
      </c>
      <c r="W18" s="1">
        <v>6.6666666666666697E-3</v>
      </c>
      <c r="X18" s="1">
        <v>0</v>
      </c>
      <c r="Y18" s="1">
        <v>0.01</v>
      </c>
      <c r="Z18" s="20">
        <v>0.01</v>
      </c>
    </row>
    <row r="19" spans="2:26">
      <c r="C19" s="17">
        <v>2</v>
      </c>
      <c r="D19" s="1" t="s">
        <v>17</v>
      </c>
      <c r="E19" s="1">
        <v>0.21258950444510782</v>
      </c>
      <c r="F19" s="1">
        <v>4.6596310238154422E-2</v>
      </c>
      <c r="G19" s="1">
        <v>0.14705555555555599</v>
      </c>
      <c r="H19" s="1">
        <v>0.23380952380952399</v>
      </c>
      <c r="I19" s="1">
        <v>7.8125E-2</v>
      </c>
      <c r="J19" s="1">
        <v>0.22727272727272699</v>
      </c>
      <c r="K19" s="1">
        <v>0.17498850574712602</v>
      </c>
      <c r="L19" s="20">
        <v>0.41428571428571398</v>
      </c>
      <c r="N19" s="17">
        <v>0.25</v>
      </c>
      <c r="O19" s="1">
        <v>0.25714285714285701</v>
      </c>
      <c r="P19" s="1">
        <v>7.8125E-2</v>
      </c>
      <c r="Q19" s="1">
        <v>0.22727272727272699</v>
      </c>
      <c r="R19" s="1">
        <v>0.18965517241379301</v>
      </c>
      <c r="S19" s="20">
        <v>0.41428571428571398</v>
      </c>
      <c r="U19" s="17">
        <v>0.10294444444444401</v>
      </c>
      <c r="V19" s="1">
        <v>2.3333333333333001E-2</v>
      </c>
      <c r="W19" s="1">
        <v>0</v>
      </c>
      <c r="X19" s="1">
        <v>0</v>
      </c>
      <c r="Y19" s="1">
        <v>1.4666666666666999E-2</v>
      </c>
      <c r="Z19" s="20">
        <v>0</v>
      </c>
    </row>
    <row r="20" spans="2:26">
      <c r="C20" s="17">
        <v>3</v>
      </c>
      <c r="D20" s="1" t="s">
        <v>18</v>
      </c>
      <c r="E20" s="1">
        <v>1</v>
      </c>
      <c r="F20" s="1">
        <v>0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20">
        <v>1</v>
      </c>
      <c r="N20" s="17">
        <v>1</v>
      </c>
      <c r="O20" s="1">
        <v>1</v>
      </c>
      <c r="P20" s="1">
        <v>1</v>
      </c>
      <c r="Q20" s="1">
        <v>1</v>
      </c>
      <c r="R20" s="1">
        <v>1</v>
      </c>
      <c r="S20" s="20">
        <v>1</v>
      </c>
      <c r="U20" s="17">
        <v>1</v>
      </c>
      <c r="V20" s="1">
        <v>1</v>
      </c>
      <c r="W20" s="1">
        <v>1</v>
      </c>
      <c r="X20" s="1">
        <v>1</v>
      </c>
      <c r="Y20" s="1">
        <v>1</v>
      </c>
      <c r="Z20" s="20">
        <v>1</v>
      </c>
    </row>
    <row r="21" spans="2:26">
      <c r="C21" s="17">
        <v>4</v>
      </c>
      <c r="D21" s="1" t="s">
        <v>19</v>
      </c>
      <c r="E21" s="1">
        <v>0.16927001765794869</v>
      </c>
      <c r="F21" s="1">
        <v>3.3463608890674741E-2</v>
      </c>
      <c r="G21" s="1">
        <v>0.23523870573870501</v>
      </c>
      <c r="H21" s="1">
        <v>0.114285714285714</v>
      </c>
      <c r="I21" s="1">
        <v>6.25E-2</v>
      </c>
      <c r="J21" s="1">
        <v>0.18181818181818199</v>
      </c>
      <c r="K21" s="1">
        <v>0.13606321839080501</v>
      </c>
      <c r="L21" s="20">
        <v>0.28571428571428598</v>
      </c>
      <c r="N21" s="17">
        <v>0.269230769230769</v>
      </c>
      <c r="O21" s="1">
        <v>0.114285714285714</v>
      </c>
      <c r="P21" s="1">
        <v>6.25E-2</v>
      </c>
      <c r="Q21" s="1">
        <v>0.18181818181818199</v>
      </c>
      <c r="R21" s="1">
        <v>0.20689655172413801</v>
      </c>
      <c r="S21" s="20">
        <v>0.28571428571428598</v>
      </c>
      <c r="U21" s="17">
        <v>3.3992063492063997E-2</v>
      </c>
      <c r="V21" s="1">
        <v>0</v>
      </c>
      <c r="W21" s="1">
        <v>0</v>
      </c>
      <c r="X21" s="1">
        <v>0</v>
      </c>
      <c r="Y21" s="1">
        <v>7.0833333333332998E-2</v>
      </c>
      <c r="Z21" s="20">
        <v>0</v>
      </c>
    </row>
    <row r="22" spans="2:26">
      <c r="C22" s="17">
        <v>5</v>
      </c>
      <c r="D22" s="1" t="s">
        <v>20</v>
      </c>
      <c r="E22" s="1">
        <v>0.17717592074273117</v>
      </c>
      <c r="F22" s="1">
        <v>3.2444881304975914E-2</v>
      </c>
      <c r="G22" s="1">
        <v>0.23744444444444401</v>
      </c>
      <c r="H22" s="1">
        <v>0.124571428571429</v>
      </c>
      <c r="I22" s="1">
        <v>0.171875</v>
      </c>
      <c r="J22" s="1">
        <v>0.18181818181818199</v>
      </c>
      <c r="K22" s="1">
        <v>6.1632183908046007E-2</v>
      </c>
      <c r="L22" s="20">
        <v>0.28571428571428598</v>
      </c>
      <c r="N22" s="17">
        <v>0.25</v>
      </c>
      <c r="O22" s="1">
        <v>0.128571428571429</v>
      </c>
      <c r="P22" s="1">
        <v>0.171875</v>
      </c>
      <c r="Q22" s="1">
        <v>0.18181818181818199</v>
      </c>
      <c r="R22" s="1">
        <v>6.8965517241379004E-2</v>
      </c>
      <c r="S22" s="20">
        <v>0.28571428571428598</v>
      </c>
      <c r="U22" s="17">
        <v>1.2555555555556E-2</v>
      </c>
      <c r="V22" s="1">
        <v>4.0000000000000001E-3</v>
      </c>
      <c r="W22" s="1">
        <v>0</v>
      </c>
      <c r="X22" s="1">
        <v>0</v>
      </c>
      <c r="Y22" s="1">
        <v>7.3333333333330001E-3</v>
      </c>
      <c r="Z22" s="20">
        <v>0</v>
      </c>
    </row>
    <row r="23" spans="2:26">
      <c r="C23" s="17">
        <v>6</v>
      </c>
      <c r="D23" s="1" t="s">
        <v>21</v>
      </c>
      <c r="E23" s="1">
        <v>0.25252818756913581</v>
      </c>
      <c r="F23" s="1">
        <v>3.5822658106888575E-2</v>
      </c>
      <c r="G23" s="1">
        <v>0.22508058608058601</v>
      </c>
      <c r="H23" s="1">
        <v>0.23509523809523802</v>
      </c>
      <c r="I23" s="1">
        <v>0.234375</v>
      </c>
      <c r="J23" s="1">
        <v>0.36363636363636398</v>
      </c>
      <c r="K23" s="1">
        <v>0.11983908045977001</v>
      </c>
      <c r="L23" s="20">
        <v>0.33714285714285697</v>
      </c>
      <c r="N23" s="17">
        <v>0.28846153846153799</v>
      </c>
      <c r="O23" s="1">
        <v>0.27142857142857102</v>
      </c>
      <c r="P23" s="1">
        <v>0.234375</v>
      </c>
      <c r="Q23" s="1">
        <v>0.36363636363636398</v>
      </c>
      <c r="R23" s="1">
        <v>0.15517241379310301</v>
      </c>
      <c r="S23" s="20">
        <v>0.35714285714285698</v>
      </c>
      <c r="U23" s="17">
        <v>6.3380952380951996E-2</v>
      </c>
      <c r="V23" s="1">
        <v>3.6333333333333002E-2</v>
      </c>
      <c r="W23" s="1">
        <v>0</v>
      </c>
      <c r="X23" s="1">
        <v>0</v>
      </c>
      <c r="Y23" s="1">
        <v>3.5333333333333002E-2</v>
      </c>
      <c r="Z23" s="20">
        <v>0.02</v>
      </c>
    </row>
    <row r="24" spans="2:26" ht="15.75" thickBot="1">
      <c r="C24" s="15">
        <v>7</v>
      </c>
      <c r="D24" s="12" t="s">
        <v>22</v>
      </c>
      <c r="E24" s="12">
        <v>0.25512549997894818</v>
      </c>
      <c r="F24" s="12">
        <v>5.613872222187466E-2</v>
      </c>
      <c r="G24" s="12">
        <v>0.27691391941391902</v>
      </c>
      <c r="H24" s="12">
        <v>0.20528571428571399</v>
      </c>
      <c r="I24" s="12">
        <v>0.125</v>
      </c>
      <c r="J24" s="12">
        <v>0.5</v>
      </c>
      <c r="K24" s="12">
        <v>0.13783908045977</v>
      </c>
      <c r="L24" s="13">
        <v>0.28571428571428598</v>
      </c>
      <c r="N24" s="15">
        <v>0.28846153846153799</v>
      </c>
      <c r="O24" s="12">
        <v>0.214285714285714</v>
      </c>
      <c r="P24" s="12">
        <v>0.125</v>
      </c>
      <c r="Q24" s="12">
        <v>0.5</v>
      </c>
      <c r="R24" s="12">
        <v>0.15517241379310301</v>
      </c>
      <c r="S24" s="13">
        <v>0.28571428571428598</v>
      </c>
      <c r="U24" s="15">
        <v>1.1547619047618999E-2</v>
      </c>
      <c r="V24" s="12">
        <v>8.9999999999999993E-3</v>
      </c>
      <c r="W24" s="12">
        <v>0</v>
      </c>
      <c r="X24" s="12">
        <v>0</v>
      </c>
      <c r="Y24" s="12">
        <v>1.7333333333332999E-2</v>
      </c>
      <c r="Z24" s="13">
        <v>0</v>
      </c>
    </row>
  </sheetData>
  <mergeCells count="1">
    <mergeCell ref="C1:Z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A845-EB2F-411F-80A5-A843640850FA}">
  <dimension ref="D1:K12"/>
  <sheetViews>
    <sheetView workbookViewId="0">
      <selection activeCell="F19" sqref="F19"/>
    </sheetView>
  </sheetViews>
  <sheetFormatPr defaultRowHeight="15"/>
  <cols>
    <col min="4" max="4" width="24.85546875" bestFit="1" customWidth="1"/>
  </cols>
  <sheetData>
    <row r="1" spans="4:11" ht="15.75" thickBot="1"/>
    <row r="2" spans="4:11" ht="15" customHeight="1">
      <c r="D2" s="149" t="s">
        <v>128</v>
      </c>
      <c r="E2" s="150"/>
      <c r="F2" s="150"/>
      <c r="G2" s="150"/>
      <c r="H2" s="150"/>
      <c r="I2" s="150"/>
      <c r="J2" s="150"/>
      <c r="K2" s="150"/>
    </row>
    <row r="3" spans="4:11" ht="15.75" customHeight="1" thickBot="1">
      <c r="D3" s="152"/>
      <c r="E3" s="153"/>
      <c r="F3" s="153"/>
      <c r="G3" s="153"/>
      <c r="H3" s="153"/>
      <c r="I3" s="153"/>
      <c r="J3" s="153"/>
      <c r="K3" s="153"/>
    </row>
    <row r="4" spans="4:11">
      <c r="D4" s="14"/>
      <c r="E4" s="21">
        <v>107</v>
      </c>
      <c r="F4" s="21">
        <v>109</v>
      </c>
      <c r="G4" s="21">
        <v>119</v>
      </c>
      <c r="H4" s="21">
        <v>237</v>
      </c>
      <c r="I4" s="21">
        <v>125</v>
      </c>
      <c r="J4" s="21">
        <v>127</v>
      </c>
      <c r="K4" s="21" t="s">
        <v>32</v>
      </c>
    </row>
    <row r="5" spans="4:11">
      <c r="D5" s="17" t="s">
        <v>129</v>
      </c>
      <c r="E5" s="1">
        <v>25</v>
      </c>
      <c r="F5" s="1">
        <v>0</v>
      </c>
      <c r="G5" s="1">
        <v>20</v>
      </c>
      <c r="H5" s="1">
        <v>0</v>
      </c>
      <c r="I5" s="1">
        <v>50</v>
      </c>
      <c r="J5" s="1">
        <v>0</v>
      </c>
      <c r="K5" s="1">
        <f>AVERAGE(E5:J5)</f>
        <v>15.833333333333334</v>
      </c>
    </row>
    <row r="6" spans="4:11" ht="15.75" thickBot="1">
      <c r="D6" s="15" t="s">
        <v>130</v>
      </c>
      <c r="E6" s="12">
        <f>100-E5</f>
        <v>75</v>
      </c>
      <c r="F6" s="12">
        <f t="shared" ref="F6:K6" si="0">100-F5</f>
        <v>100</v>
      </c>
      <c r="G6" s="12">
        <f t="shared" si="0"/>
        <v>80</v>
      </c>
      <c r="H6" s="12">
        <f t="shared" si="0"/>
        <v>100</v>
      </c>
      <c r="I6" s="12">
        <f t="shared" si="0"/>
        <v>50</v>
      </c>
      <c r="J6" s="12">
        <f t="shared" si="0"/>
        <v>100</v>
      </c>
      <c r="K6" s="12">
        <f t="shared" si="0"/>
        <v>84.166666666666671</v>
      </c>
    </row>
    <row r="7" spans="4:11" ht="15.75" thickBot="1"/>
    <row r="8" spans="4:11" ht="15" customHeight="1">
      <c r="D8" s="149" t="s">
        <v>131</v>
      </c>
      <c r="E8" s="150"/>
      <c r="F8" s="150"/>
      <c r="G8" s="150"/>
      <c r="H8" s="150"/>
      <c r="I8" s="150"/>
      <c r="J8" s="150"/>
      <c r="K8" s="150"/>
    </row>
    <row r="9" spans="4:11" ht="15.75" customHeight="1" thickBot="1">
      <c r="D9" s="152"/>
      <c r="E9" s="153"/>
      <c r="F9" s="153"/>
      <c r="G9" s="153"/>
      <c r="H9" s="153"/>
      <c r="I9" s="153"/>
      <c r="J9" s="153"/>
      <c r="K9" s="153"/>
    </row>
    <row r="10" spans="4:11">
      <c r="D10" s="14"/>
      <c r="E10" s="21" t="s">
        <v>9</v>
      </c>
      <c r="F10" s="21" t="s">
        <v>10</v>
      </c>
      <c r="G10" s="21" t="s">
        <v>13</v>
      </c>
      <c r="H10" s="21" t="s">
        <v>14</v>
      </c>
      <c r="I10" s="21" t="s">
        <v>11</v>
      </c>
      <c r="J10" s="21" t="s">
        <v>12</v>
      </c>
      <c r="K10" s="21" t="s">
        <v>32</v>
      </c>
    </row>
    <row r="11" spans="4:11">
      <c r="D11" s="17" t="s">
        <v>132</v>
      </c>
      <c r="E11" s="1">
        <v>25</v>
      </c>
      <c r="F11" s="1">
        <v>33.299999999999997</v>
      </c>
      <c r="G11" s="1">
        <v>20</v>
      </c>
      <c r="H11" s="1">
        <v>60</v>
      </c>
      <c r="I11" s="1">
        <v>0</v>
      </c>
      <c r="J11" s="1">
        <v>0</v>
      </c>
      <c r="K11" s="1">
        <f>AVERAGE(E11:J11)</f>
        <v>23.05</v>
      </c>
    </row>
    <row r="12" spans="4:11" ht="15.75" thickBot="1">
      <c r="D12" s="15" t="s">
        <v>133</v>
      </c>
      <c r="E12" s="12">
        <f>100-E11</f>
        <v>75</v>
      </c>
      <c r="F12" s="12">
        <f t="shared" ref="F12:K12" si="1">100-F11</f>
        <v>66.7</v>
      </c>
      <c r="G12" s="12">
        <f t="shared" si="1"/>
        <v>80</v>
      </c>
      <c r="H12" s="12">
        <f t="shared" si="1"/>
        <v>40</v>
      </c>
      <c r="I12" s="12">
        <f t="shared" si="1"/>
        <v>100</v>
      </c>
      <c r="J12" s="12">
        <f t="shared" si="1"/>
        <v>100</v>
      </c>
      <c r="K12" s="12">
        <f t="shared" si="1"/>
        <v>76.95</v>
      </c>
    </row>
  </sheetData>
  <mergeCells count="2">
    <mergeCell ref="D2:K3"/>
    <mergeCell ref="D8:K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32A2-4CF6-46D0-ACE1-22DE2E3F3C4D}">
  <dimension ref="A3:I52"/>
  <sheetViews>
    <sheetView workbookViewId="0">
      <selection activeCell="V37" sqref="V37"/>
    </sheetView>
  </sheetViews>
  <sheetFormatPr defaultRowHeight="15"/>
  <cols>
    <col min="2" max="2" width="14.140625" bestFit="1" customWidth="1"/>
    <col min="6" max="6" width="17.7109375" bestFit="1" customWidth="1"/>
  </cols>
  <sheetData>
    <row r="3" spans="1:7" ht="15.75" thickBot="1"/>
    <row r="4" spans="1:7">
      <c r="C4" s="149" t="s">
        <v>134</v>
      </c>
      <c r="D4" s="150"/>
      <c r="E4" s="150"/>
      <c r="F4" s="150"/>
      <c r="G4" s="151"/>
    </row>
    <row r="5" spans="1:7" ht="15.75" thickBot="1">
      <c r="C5" s="152"/>
      <c r="D5" s="153"/>
      <c r="E5" s="153"/>
      <c r="F5" s="153"/>
      <c r="G5" s="154"/>
    </row>
    <row r="6" spans="1:7" ht="15.75" thickBot="1"/>
    <row r="7" spans="1:7" ht="15.75" thickBot="1">
      <c r="D7" s="92" t="s">
        <v>122</v>
      </c>
      <c r="E7" s="120" t="s">
        <v>135</v>
      </c>
      <c r="F7" s="119" t="s">
        <v>40</v>
      </c>
    </row>
    <row r="8" spans="1:7" ht="15" customHeight="1">
      <c r="A8" t="s">
        <v>126</v>
      </c>
      <c r="D8" s="115" t="s">
        <v>9</v>
      </c>
      <c r="E8" s="14">
        <v>0.3621432553100849</v>
      </c>
      <c r="F8" s="11">
        <v>0.19525541765404578</v>
      </c>
    </row>
    <row r="9" spans="1:7" ht="15.75" customHeight="1">
      <c r="D9" s="116" t="s">
        <v>10</v>
      </c>
      <c r="E9" s="17">
        <v>0.40661821529999997</v>
      </c>
      <c r="F9" s="20">
        <v>0.22493216437158481</v>
      </c>
    </row>
    <row r="10" spans="1:7">
      <c r="D10" s="115" t="s">
        <v>13</v>
      </c>
      <c r="E10" s="17">
        <v>0.10344562990909091</v>
      </c>
      <c r="F10" s="20">
        <v>7.58560839045226E-2</v>
      </c>
    </row>
    <row r="11" spans="1:7">
      <c r="D11" s="116" t="s">
        <v>11</v>
      </c>
      <c r="E11" s="17">
        <v>0.69393713131746182</v>
      </c>
      <c r="F11" s="20">
        <v>0.57478617635614149</v>
      </c>
    </row>
    <row r="12" spans="1:7">
      <c r="D12" s="115" t="s">
        <v>12</v>
      </c>
      <c r="E12" s="17">
        <v>0.29971053957551058</v>
      </c>
      <c r="F12" s="20">
        <v>0.13388399074968016</v>
      </c>
    </row>
    <row r="13" spans="1:7">
      <c r="D13" s="116" t="s">
        <v>14</v>
      </c>
      <c r="E13" s="17">
        <v>0.20225514847826087</v>
      </c>
      <c r="F13" s="20">
        <v>7.7297671541501994E-2</v>
      </c>
    </row>
    <row r="14" spans="1:7">
      <c r="D14" s="115" t="s">
        <v>51</v>
      </c>
      <c r="E14" s="17">
        <v>0.31</v>
      </c>
      <c r="F14" s="20">
        <v>0.27</v>
      </c>
    </row>
    <row r="15" spans="1:7">
      <c r="D15" s="116" t="s">
        <v>52</v>
      </c>
      <c r="E15" s="17">
        <v>0.73</v>
      </c>
      <c r="F15" s="20">
        <v>0.49</v>
      </c>
    </row>
    <row r="16" spans="1:7" ht="15.75" thickBot="1">
      <c r="D16" s="115" t="s">
        <v>53</v>
      </c>
      <c r="E16" s="15">
        <v>0.39</v>
      </c>
      <c r="F16" s="13">
        <v>0.36</v>
      </c>
    </row>
    <row r="17" spans="3:7" ht="15.75" thickBot="1"/>
    <row r="18" spans="3:7">
      <c r="C18" s="149" t="s">
        <v>136</v>
      </c>
      <c r="D18" s="150"/>
      <c r="E18" s="150"/>
      <c r="F18" s="150"/>
      <c r="G18" s="151"/>
    </row>
    <row r="19" spans="3:7" ht="15.75" thickBot="1">
      <c r="C19" s="152"/>
      <c r="D19" s="153"/>
      <c r="E19" s="153"/>
      <c r="F19" s="153"/>
      <c r="G19" s="154"/>
    </row>
    <row r="21" spans="3:7" ht="15" customHeight="1"/>
    <row r="22" spans="3:7" ht="15.75" customHeight="1" thickBot="1"/>
    <row r="23" spans="3:7" ht="15.75" thickBot="1">
      <c r="C23" s="92" t="s">
        <v>4</v>
      </c>
      <c r="D23" s="117" t="s">
        <v>15</v>
      </c>
      <c r="E23" s="118" t="s">
        <v>135</v>
      </c>
      <c r="F23" s="118" t="s">
        <v>40</v>
      </c>
      <c r="G23" s="119" t="s">
        <v>137</v>
      </c>
    </row>
    <row r="24" spans="3:7">
      <c r="C24" s="115" t="s">
        <v>9</v>
      </c>
      <c r="D24" s="14">
        <v>19</v>
      </c>
      <c r="E24" s="10">
        <v>23</v>
      </c>
      <c r="F24" s="10">
        <f t="shared" ref="F24:F29" si="0">G24-(E24+D24)</f>
        <v>163</v>
      </c>
      <c r="G24" s="11">
        <v>205</v>
      </c>
    </row>
    <row r="25" spans="3:7">
      <c r="C25" s="116" t="s">
        <v>10</v>
      </c>
      <c r="D25" s="17">
        <v>18</v>
      </c>
      <c r="E25" s="1">
        <v>30</v>
      </c>
      <c r="F25" s="1">
        <f t="shared" si="0"/>
        <v>183</v>
      </c>
      <c r="G25" s="20">
        <v>231</v>
      </c>
    </row>
    <row r="26" spans="3:7">
      <c r="C26" s="115" t="s">
        <v>13</v>
      </c>
      <c r="D26" s="17">
        <v>22</v>
      </c>
      <c r="E26" s="1">
        <v>22</v>
      </c>
      <c r="F26" s="1">
        <f t="shared" si="0"/>
        <v>199</v>
      </c>
      <c r="G26" s="20">
        <v>243</v>
      </c>
    </row>
    <row r="27" spans="3:7">
      <c r="C27" s="116" t="s">
        <v>11</v>
      </c>
      <c r="D27" s="17">
        <v>11</v>
      </c>
      <c r="E27" s="1">
        <v>43</v>
      </c>
      <c r="F27" s="1">
        <f t="shared" si="0"/>
        <v>207</v>
      </c>
      <c r="G27" s="20">
        <v>261</v>
      </c>
    </row>
    <row r="28" spans="3:7">
      <c r="C28" s="115" t="s">
        <v>12</v>
      </c>
      <c r="D28" s="17">
        <v>6</v>
      </c>
      <c r="E28" s="1">
        <v>11</v>
      </c>
      <c r="F28" s="1">
        <f t="shared" si="0"/>
        <v>70</v>
      </c>
      <c r="G28" s="20">
        <v>87</v>
      </c>
    </row>
    <row r="29" spans="3:7">
      <c r="C29" s="116" t="s">
        <v>14</v>
      </c>
      <c r="D29" s="17">
        <v>13</v>
      </c>
      <c r="E29" s="1">
        <v>23</v>
      </c>
      <c r="F29" s="1">
        <f t="shared" si="0"/>
        <v>253</v>
      </c>
      <c r="G29" s="20">
        <v>289</v>
      </c>
    </row>
    <row r="30" spans="3:7">
      <c r="C30" s="115" t="s">
        <v>51</v>
      </c>
      <c r="D30" s="17">
        <v>19</v>
      </c>
      <c r="E30" s="1">
        <v>70</v>
      </c>
      <c r="F30" s="1">
        <v>336</v>
      </c>
      <c r="G30" s="20">
        <v>425</v>
      </c>
    </row>
    <row r="31" spans="3:7">
      <c r="C31" s="116" t="s">
        <v>52</v>
      </c>
      <c r="D31" s="17">
        <v>37</v>
      </c>
      <c r="E31" s="1">
        <v>314</v>
      </c>
      <c r="F31" s="1">
        <v>688</v>
      </c>
      <c r="G31" s="20">
        <v>1039</v>
      </c>
    </row>
    <row r="32" spans="3:7" ht="15.75" thickBot="1">
      <c r="C32" s="115" t="s">
        <v>53</v>
      </c>
      <c r="D32" s="15">
        <v>7</v>
      </c>
      <c r="E32" s="12">
        <v>18</v>
      </c>
      <c r="F32" s="12">
        <v>129</v>
      </c>
      <c r="G32" s="13">
        <v>154</v>
      </c>
    </row>
    <row r="33" spans="2:9" ht="15.75" thickBot="1"/>
    <row r="34" spans="2:9" ht="15" customHeight="1">
      <c r="B34" s="149" t="s">
        <v>138</v>
      </c>
      <c r="C34" s="150"/>
      <c r="D34" s="150"/>
      <c r="E34" s="150"/>
      <c r="F34" s="150"/>
      <c r="G34" s="150"/>
      <c r="H34" s="150"/>
      <c r="I34" s="150"/>
    </row>
    <row r="35" spans="2:9" ht="15.75" customHeight="1" thickBot="1">
      <c r="B35" s="152"/>
      <c r="C35" s="153"/>
      <c r="D35" s="153"/>
      <c r="E35" s="153"/>
      <c r="F35" s="153"/>
      <c r="G35" s="153"/>
      <c r="H35" s="153"/>
      <c r="I35" s="153"/>
    </row>
    <row r="36" spans="2:9" ht="15.75" thickBot="1">
      <c r="B36" s="42" t="s">
        <v>86</v>
      </c>
      <c r="C36" s="112" t="s">
        <v>9</v>
      </c>
      <c r="D36" s="21" t="s">
        <v>10</v>
      </c>
      <c r="E36" s="21" t="s">
        <v>13</v>
      </c>
      <c r="F36" s="21" t="s">
        <v>14</v>
      </c>
      <c r="G36" s="21" t="s">
        <v>11</v>
      </c>
      <c r="H36" s="21" t="s">
        <v>12</v>
      </c>
      <c r="I36" s="10" t="s">
        <v>32</v>
      </c>
    </row>
    <row r="37" spans="2:9">
      <c r="B37" s="113" t="s">
        <v>139</v>
      </c>
      <c r="C37" s="22">
        <v>0.42105263157894735</v>
      </c>
      <c r="D37" s="23">
        <v>0.43333333333333335</v>
      </c>
      <c r="E37" s="23">
        <v>0.5</v>
      </c>
      <c r="F37" s="23">
        <v>0.56521739130434778</v>
      </c>
      <c r="G37" s="23">
        <v>0.30232558139534882</v>
      </c>
      <c r="H37" s="23">
        <v>9.0909090909090912E-2</v>
      </c>
      <c r="I37" s="23">
        <f>AVERAGE(C37:H37)</f>
        <v>0.38547300475351137</v>
      </c>
    </row>
    <row r="38" spans="2:9">
      <c r="B38" s="114" t="s">
        <v>140</v>
      </c>
      <c r="C38" s="22">
        <v>0.42105263157894735</v>
      </c>
      <c r="D38" s="23">
        <v>0.46666666666666667</v>
      </c>
      <c r="E38" s="23">
        <v>0.27272727272727271</v>
      </c>
      <c r="F38" s="23">
        <v>0.39130434782608697</v>
      </c>
      <c r="G38" s="23">
        <v>0.53488372093023251</v>
      </c>
      <c r="H38" s="23">
        <v>0.54545454545454541</v>
      </c>
      <c r="I38" s="23">
        <f>AVERAGE(C38:H38)</f>
        <v>0.43868153086395861</v>
      </c>
    </row>
    <row r="39" spans="2:9">
      <c r="B39" s="114" t="s">
        <v>124</v>
      </c>
      <c r="C39" s="22">
        <v>0.15789473684210525</v>
      </c>
      <c r="D39" s="23">
        <v>0.1</v>
      </c>
      <c r="E39" s="23">
        <v>0.22727272727272727</v>
      </c>
      <c r="F39" s="23">
        <v>4.3478260869565216E-2</v>
      </c>
      <c r="G39" s="23">
        <v>0.16279069767441862</v>
      </c>
      <c r="H39" s="23">
        <v>0.36363636363636365</v>
      </c>
      <c r="I39" s="23">
        <f>AVERAGE(C39:H39)</f>
        <v>0.17584546438253001</v>
      </c>
    </row>
    <row r="40" spans="2:9" ht="15.75" thickBot="1">
      <c r="B40" s="15" t="s">
        <v>137</v>
      </c>
      <c r="C40" s="24">
        <v>1</v>
      </c>
      <c r="D40" s="24">
        <v>1</v>
      </c>
      <c r="E40" s="24">
        <v>1</v>
      </c>
      <c r="F40" s="24">
        <v>1</v>
      </c>
      <c r="G40" s="24">
        <v>1</v>
      </c>
      <c r="H40" s="24">
        <v>1</v>
      </c>
      <c r="I40" s="23">
        <f>AVERAGE(C40:H40)</f>
        <v>1</v>
      </c>
    </row>
    <row r="45" spans="2:9" ht="15.75" thickBot="1"/>
    <row r="46" spans="2:9">
      <c r="B46" s="149" t="s">
        <v>141</v>
      </c>
      <c r="C46" s="150"/>
      <c r="D46" s="150"/>
      <c r="E46" s="150"/>
      <c r="F46" s="150"/>
      <c r="G46" s="150"/>
      <c r="H46" s="150"/>
      <c r="I46" s="150"/>
    </row>
    <row r="47" spans="2:9" ht="15.75" thickBot="1">
      <c r="B47" s="152"/>
      <c r="C47" s="153"/>
      <c r="D47" s="153"/>
      <c r="E47" s="153"/>
      <c r="F47" s="153"/>
      <c r="G47" s="153"/>
      <c r="H47" s="153"/>
      <c r="I47" s="153"/>
    </row>
    <row r="48" spans="2:9" ht="15.75" thickBot="1">
      <c r="B48" s="42" t="s">
        <v>96</v>
      </c>
      <c r="C48" s="112" t="s">
        <v>9</v>
      </c>
      <c r="D48" s="21" t="s">
        <v>10</v>
      </c>
      <c r="E48" s="21" t="s">
        <v>13</v>
      </c>
      <c r="F48" s="21" t="s">
        <v>14</v>
      </c>
      <c r="G48" s="21" t="s">
        <v>11</v>
      </c>
      <c r="H48" s="21" t="s">
        <v>12</v>
      </c>
      <c r="I48" s="10" t="s">
        <v>32</v>
      </c>
    </row>
    <row r="49" spans="2:9">
      <c r="B49" s="113" t="s">
        <v>139</v>
      </c>
      <c r="C49" s="22">
        <v>0.5214723926380368</v>
      </c>
      <c r="D49" s="23">
        <v>0.50273224043715847</v>
      </c>
      <c r="E49" s="23">
        <v>0.37185929648241206</v>
      </c>
      <c r="F49" s="23">
        <v>0.60474308300395252</v>
      </c>
      <c r="G49" s="23">
        <v>0.3188405797101449</v>
      </c>
      <c r="H49" s="23">
        <v>0.54285714285714282</v>
      </c>
      <c r="I49" s="23">
        <f>AVERAGE(C49:H49)</f>
        <v>0.47708412252147459</v>
      </c>
    </row>
    <row r="50" spans="2:9">
      <c r="B50" s="114" t="s">
        <v>140</v>
      </c>
      <c r="C50" s="22">
        <v>0.3619631901840491</v>
      </c>
      <c r="D50" s="23">
        <v>0.32240437158469948</v>
      </c>
      <c r="E50" s="23">
        <v>0.32160804020100503</v>
      </c>
      <c r="F50" s="23">
        <v>0.28458498023715417</v>
      </c>
      <c r="G50" s="23">
        <v>0.40096618357487923</v>
      </c>
      <c r="H50" s="23">
        <v>0.37</v>
      </c>
      <c r="I50" s="23">
        <f>AVERAGE(C50:H50)</f>
        <v>0.34358779429696451</v>
      </c>
    </row>
    <row r="51" spans="2:9">
      <c r="B51" s="114" t="s">
        <v>124</v>
      </c>
      <c r="C51" s="22">
        <v>0.1165644171779141</v>
      </c>
      <c r="D51" s="23">
        <v>0.17486338797814208</v>
      </c>
      <c r="E51" s="23">
        <v>0.30653266331658291</v>
      </c>
      <c r="F51" s="23">
        <v>0.11067193675889328</v>
      </c>
      <c r="G51" s="23">
        <v>0.28019323671497587</v>
      </c>
      <c r="H51" s="23">
        <v>0.09</v>
      </c>
      <c r="I51" s="23">
        <f>AVERAGE(C51:H51)</f>
        <v>0.1798042736577514</v>
      </c>
    </row>
    <row r="52" spans="2:9" ht="15.75" thickBot="1">
      <c r="B52" s="15" t="s">
        <v>137</v>
      </c>
      <c r="C52" s="24">
        <f>C51+C50+C49</f>
        <v>1</v>
      </c>
      <c r="D52" s="24">
        <f t="shared" ref="D52:I52" si="1">D51+D50+D49</f>
        <v>1</v>
      </c>
      <c r="E52" s="24">
        <f t="shared" si="1"/>
        <v>1</v>
      </c>
      <c r="F52" s="24">
        <f t="shared" si="1"/>
        <v>1</v>
      </c>
      <c r="G52" s="24">
        <f t="shared" si="1"/>
        <v>1</v>
      </c>
      <c r="H52" s="24">
        <f t="shared" si="1"/>
        <v>1.0028571428571427</v>
      </c>
      <c r="I52" s="24">
        <f t="shared" si="1"/>
        <v>1.0004761904761905</v>
      </c>
    </row>
  </sheetData>
  <mergeCells count="4">
    <mergeCell ref="B34:I35"/>
    <mergeCell ref="B46:I47"/>
    <mergeCell ref="C4:G5"/>
    <mergeCell ref="C18:G19"/>
  </mergeCells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CED3D-1764-4C11-9723-A62D9CCFE469}">
  <dimension ref="A3:I40"/>
  <sheetViews>
    <sheetView workbookViewId="0">
      <selection activeCell="G28" sqref="G28"/>
    </sheetView>
  </sheetViews>
  <sheetFormatPr defaultRowHeight="15"/>
  <cols>
    <col min="2" max="2" width="14.140625" bestFit="1" customWidth="1"/>
    <col min="3" max="3" width="13.28515625" bestFit="1" customWidth="1"/>
    <col min="5" max="5" width="12.5703125" bestFit="1" customWidth="1"/>
    <col min="6" max="6" width="17.7109375" bestFit="1" customWidth="1"/>
    <col min="7" max="7" width="16.85546875" bestFit="1" customWidth="1"/>
  </cols>
  <sheetData>
    <row r="3" spans="1:7" ht="15.75" thickBot="1"/>
    <row r="4" spans="1:7">
      <c r="C4" s="149" t="s">
        <v>142</v>
      </c>
      <c r="D4" s="150"/>
      <c r="E4" s="150"/>
      <c r="F4" s="150"/>
      <c r="G4" s="151"/>
    </row>
    <row r="5" spans="1:7" ht="15.75" thickBot="1">
      <c r="C5" s="152"/>
      <c r="D5" s="153"/>
      <c r="E5" s="153"/>
      <c r="F5" s="153"/>
      <c r="G5" s="154"/>
    </row>
    <row r="6" spans="1:7" ht="15.75" thickBot="1"/>
    <row r="7" spans="1:7">
      <c r="D7" s="136" t="s">
        <v>122</v>
      </c>
      <c r="E7" s="94" t="s">
        <v>135</v>
      </c>
      <c r="F7" s="94" t="s">
        <v>143</v>
      </c>
      <c r="G7" s="141" t="s">
        <v>36</v>
      </c>
    </row>
    <row r="8" spans="1:7" ht="15" customHeight="1">
      <c r="A8" t="s">
        <v>126</v>
      </c>
      <c r="D8" s="17" t="s">
        <v>9</v>
      </c>
      <c r="E8" s="1">
        <v>1.1799497829610612</v>
      </c>
      <c r="F8" s="1">
        <v>1</v>
      </c>
      <c r="G8" s="20">
        <v>1.071764920547543</v>
      </c>
    </row>
    <row r="9" spans="1:7" ht="15.75" customHeight="1">
      <c r="D9" s="17" t="s">
        <v>10</v>
      </c>
      <c r="E9" s="1">
        <v>0.83521611057105505</v>
      </c>
      <c r="F9" s="1">
        <v>1</v>
      </c>
      <c r="G9" s="20">
        <v>0.18738275999671855</v>
      </c>
    </row>
    <row r="10" spans="1:7">
      <c r="D10" s="17" t="s">
        <v>13</v>
      </c>
      <c r="E10" s="1">
        <v>1.4529719042817009</v>
      </c>
      <c r="F10" s="1">
        <v>1</v>
      </c>
      <c r="G10" s="20">
        <v>0.5461884387532262</v>
      </c>
    </row>
    <row r="11" spans="1:7">
      <c r="D11" s="17" t="s">
        <v>11</v>
      </c>
      <c r="E11" s="1">
        <v>2.0868694811615431</v>
      </c>
      <c r="F11" s="1">
        <v>1</v>
      </c>
      <c r="G11" s="20">
        <v>1.0065928883650428</v>
      </c>
    </row>
    <row r="12" spans="1:7">
      <c r="D12" s="17" t="s">
        <v>12</v>
      </c>
      <c r="E12" s="1">
        <v>2.0306616308859766</v>
      </c>
      <c r="F12" s="1">
        <v>1</v>
      </c>
      <c r="G12" s="20">
        <v>0.84973925343631029</v>
      </c>
    </row>
    <row r="13" spans="1:7" ht="15.75" thickBot="1">
      <c r="D13" s="15" t="s">
        <v>14</v>
      </c>
      <c r="E13" s="12">
        <v>1.3660951899726803</v>
      </c>
      <c r="F13" s="12">
        <v>1</v>
      </c>
      <c r="G13" s="13">
        <v>0.1173931360163168</v>
      </c>
    </row>
    <row r="17" spans="3:7" ht="15.75" thickBot="1"/>
    <row r="18" spans="3:7">
      <c r="C18" s="149" t="s">
        <v>144</v>
      </c>
      <c r="D18" s="150"/>
      <c r="E18" s="150"/>
      <c r="F18" s="150"/>
      <c r="G18" s="151"/>
    </row>
    <row r="19" spans="3:7" ht="15.75" thickBot="1">
      <c r="C19" s="152"/>
      <c r="D19" s="153"/>
      <c r="E19" s="153"/>
      <c r="F19" s="153"/>
      <c r="G19" s="154"/>
    </row>
    <row r="21" spans="3:7" ht="15" customHeight="1"/>
    <row r="22" spans="3:7" ht="15.75" customHeight="1" thickBot="1"/>
    <row r="23" spans="3:7" ht="15.75" thickBot="1">
      <c r="C23" s="92" t="s">
        <v>4</v>
      </c>
      <c r="D23" s="117" t="s">
        <v>145</v>
      </c>
      <c r="E23" s="118" t="s">
        <v>146</v>
      </c>
      <c r="F23" s="118" t="s">
        <v>147</v>
      </c>
      <c r="G23" s="119"/>
    </row>
    <row r="24" spans="3:7">
      <c r="C24" s="104" t="s">
        <v>9</v>
      </c>
      <c r="D24" s="14">
        <v>1</v>
      </c>
      <c r="E24" s="10">
        <v>1.1499999999999999</v>
      </c>
      <c r="F24" s="10">
        <v>1.03</v>
      </c>
      <c r="G24" s="11"/>
    </row>
    <row r="25" spans="3:7">
      <c r="C25" s="116" t="s">
        <v>10</v>
      </c>
      <c r="D25" s="17">
        <v>1</v>
      </c>
      <c r="E25" s="1">
        <v>0.93</v>
      </c>
      <c r="F25" s="1">
        <v>0.76</v>
      </c>
      <c r="G25" s="20"/>
    </row>
    <row r="26" spans="3:7" ht="15.75" thickBot="1">
      <c r="C26" s="9" t="s">
        <v>13</v>
      </c>
      <c r="D26" s="15">
        <v>1</v>
      </c>
      <c r="E26" s="12">
        <v>1.0089999999999999</v>
      </c>
      <c r="F26" s="12">
        <v>1.03</v>
      </c>
      <c r="G26" s="13"/>
    </row>
    <row r="27" spans="3:7" ht="15.75" thickBot="1">
      <c r="D27" s="117" t="s">
        <v>109</v>
      </c>
      <c r="E27" s="118" t="s">
        <v>113</v>
      </c>
      <c r="F27" s="118" t="s">
        <v>115</v>
      </c>
    </row>
    <row r="28" spans="3:7">
      <c r="D28" s="14">
        <v>1</v>
      </c>
      <c r="E28" s="10">
        <v>1.006</v>
      </c>
      <c r="F28" s="10">
        <v>1.9</v>
      </c>
    </row>
    <row r="29" spans="3:7">
      <c r="D29" s="17">
        <v>1</v>
      </c>
      <c r="E29" s="1">
        <v>1.008</v>
      </c>
      <c r="F29" s="1">
        <v>2.67</v>
      </c>
    </row>
    <row r="30" spans="3:7" ht="15.75" thickBot="1">
      <c r="D30" s="15">
        <v>1</v>
      </c>
      <c r="E30" s="12">
        <v>0.99</v>
      </c>
      <c r="F30" s="12">
        <v>2.2599999999999998</v>
      </c>
    </row>
    <row r="31" spans="3:7" ht="15.75" thickBot="1"/>
    <row r="32" spans="3:7">
      <c r="C32" s="149" t="s">
        <v>148</v>
      </c>
      <c r="D32" s="150"/>
      <c r="E32" s="150"/>
      <c r="F32" s="150"/>
      <c r="G32" s="151"/>
    </row>
    <row r="33" spans="3:9" ht="15.75" thickBot="1">
      <c r="C33" s="152"/>
      <c r="D33" s="153"/>
      <c r="E33" s="153"/>
      <c r="F33" s="153"/>
      <c r="G33" s="154"/>
    </row>
    <row r="34" spans="3:9" ht="15" customHeight="1"/>
    <row r="35" spans="3:9" ht="15.75" customHeight="1"/>
    <row r="36" spans="3:9" ht="15.75" thickBot="1">
      <c r="C36" t="s">
        <v>39</v>
      </c>
      <c r="G36" t="s">
        <v>57</v>
      </c>
    </row>
    <row r="37" spans="3:9" ht="15.75" thickBot="1">
      <c r="C37" s="92" t="s">
        <v>4</v>
      </c>
      <c r="D37" s="118" t="s">
        <v>58</v>
      </c>
      <c r="E37" s="118" t="s">
        <v>59</v>
      </c>
      <c r="G37" s="92" t="s">
        <v>4</v>
      </c>
      <c r="H37" s="118" t="s">
        <v>58</v>
      </c>
      <c r="I37" s="118" t="s">
        <v>59</v>
      </c>
    </row>
    <row r="38" spans="3:9">
      <c r="C38" s="104" t="s">
        <v>9</v>
      </c>
      <c r="D38" s="14">
        <v>0.44</v>
      </c>
      <c r="E38" s="10">
        <v>0.44</v>
      </c>
      <c r="G38" s="104" t="s">
        <v>9</v>
      </c>
      <c r="H38" s="14">
        <v>0</v>
      </c>
      <c r="I38" s="10">
        <v>0</v>
      </c>
    </row>
    <row r="39" spans="3:9">
      <c r="C39" s="116" t="s">
        <v>10</v>
      </c>
      <c r="D39" s="17">
        <v>0.26</v>
      </c>
      <c r="E39" s="1">
        <v>0.15</v>
      </c>
      <c r="G39" s="116" t="s">
        <v>10</v>
      </c>
      <c r="H39" s="17">
        <v>0</v>
      </c>
      <c r="I39" s="1">
        <v>0</v>
      </c>
    </row>
    <row r="40" spans="3:9" ht="15.75" thickBot="1">
      <c r="C40" s="9" t="s">
        <v>13</v>
      </c>
      <c r="D40" s="15">
        <v>0.5</v>
      </c>
      <c r="E40" s="12">
        <v>0</v>
      </c>
      <c r="G40" s="9" t="s">
        <v>13</v>
      </c>
      <c r="H40" s="15">
        <v>0</v>
      </c>
      <c r="I40" s="12">
        <v>0</v>
      </c>
    </row>
  </sheetData>
  <mergeCells count="3">
    <mergeCell ref="C4:G5"/>
    <mergeCell ref="C18:G19"/>
    <mergeCell ref="C32:G3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7C78C-BEC5-4518-9E3E-D4B31777A81F}">
  <dimension ref="A4:T35"/>
  <sheetViews>
    <sheetView workbookViewId="0">
      <selection activeCell="M20" sqref="M20"/>
    </sheetView>
  </sheetViews>
  <sheetFormatPr defaultRowHeight="15"/>
  <cols>
    <col min="2" max="2" width="2.85546875" customWidth="1"/>
    <col min="3" max="3" width="19.42578125" customWidth="1"/>
    <col min="6" max="6" width="17.7109375" bestFit="1" customWidth="1"/>
    <col min="10" max="10" width="13.140625" bestFit="1" customWidth="1"/>
  </cols>
  <sheetData>
    <row r="4" spans="1:20" ht="15" customHeight="1">
      <c r="C4" s="160" t="s">
        <v>149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</row>
    <row r="5" spans="1:20" ht="15.75" customHeight="1">
      <c r="C5" s="160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</row>
    <row r="8" spans="1:20" ht="15" customHeight="1" thickBot="1">
      <c r="A8" t="s">
        <v>126</v>
      </c>
    </row>
    <row r="9" spans="1:20" ht="15.75" customHeight="1">
      <c r="C9" s="14" t="s">
        <v>150</v>
      </c>
      <c r="D9" s="10">
        <v>1</v>
      </c>
      <c r="E9" s="10">
        <v>2</v>
      </c>
      <c r="F9" s="10">
        <v>3</v>
      </c>
      <c r="G9" s="10">
        <v>4</v>
      </c>
      <c r="H9" s="10">
        <v>5</v>
      </c>
      <c r="I9" s="10">
        <v>6</v>
      </c>
      <c r="J9" s="10">
        <v>7</v>
      </c>
      <c r="K9" s="10">
        <v>8</v>
      </c>
      <c r="L9" s="10">
        <v>9</v>
      </c>
      <c r="M9" s="10">
        <v>10</v>
      </c>
      <c r="N9" s="10">
        <v>11</v>
      </c>
      <c r="O9" s="10">
        <v>12</v>
      </c>
      <c r="P9" s="10">
        <v>13</v>
      </c>
      <c r="Q9" s="10">
        <v>14</v>
      </c>
      <c r="R9" s="10">
        <v>15</v>
      </c>
      <c r="S9" s="10">
        <v>16</v>
      </c>
      <c r="T9" s="11">
        <v>17</v>
      </c>
    </row>
    <row r="10" spans="1:20">
      <c r="C10" s="106" t="s">
        <v>151</v>
      </c>
      <c r="D10" s="1">
        <v>4.2178968514653102E-2</v>
      </c>
      <c r="E10" s="1">
        <v>0.101489990290867</v>
      </c>
      <c r="F10" s="1">
        <v>2.94275544803865E-2</v>
      </c>
      <c r="G10" s="1">
        <v>0.14930409352826601</v>
      </c>
      <c r="H10" s="1">
        <v>0</v>
      </c>
      <c r="I10" s="1">
        <v>1.9950860552421099E-2</v>
      </c>
      <c r="J10" s="1">
        <v>1.9081828060506002E-2</v>
      </c>
      <c r="K10" s="1">
        <v>1.5676823779618699E-2</v>
      </c>
      <c r="L10" s="1">
        <v>4.1677668670093097E-3</v>
      </c>
      <c r="M10" s="1">
        <v>0</v>
      </c>
      <c r="N10" s="1">
        <v>1.3233280714320899E-2</v>
      </c>
      <c r="O10" s="1">
        <v>7.1305497036017504E-2</v>
      </c>
      <c r="P10" s="1">
        <v>0.115753706471989</v>
      </c>
      <c r="Q10" s="1">
        <v>8.2723822155990501E-2</v>
      </c>
      <c r="R10" s="1">
        <v>8.3056657613825802E-2</v>
      </c>
      <c r="S10" s="1">
        <v>9.92027889858174E-2</v>
      </c>
      <c r="T10" s="20">
        <v>6.2944745385243903E-2</v>
      </c>
    </row>
    <row r="11" spans="1:20">
      <c r="C11" s="106" t="s">
        <v>65</v>
      </c>
      <c r="D11" s="1">
        <v>0.14701509871857499</v>
      </c>
      <c r="E11" s="1">
        <v>0.13313338922916901</v>
      </c>
      <c r="F11" s="1">
        <v>6.7333617965918094E-2</v>
      </c>
      <c r="G11" s="1">
        <v>0.10319719286684</v>
      </c>
      <c r="H11" s="1">
        <v>0.138991876292342</v>
      </c>
      <c r="I11" s="1">
        <v>4.9033016030538203E-2</v>
      </c>
      <c r="J11" s="1">
        <v>5.0648567212955797E-2</v>
      </c>
      <c r="K11" s="1">
        <v>8.8499087392459902E-2</v>
      </c>
      <c r="L11" s="1">
        <v>6.1375101548562603E-3</v>
      </c>
      <c r="M11" s="1">
        <v>5.9023038201654202E-3</v>
      </c>
      <c r="N11" s="1">
        <v>0.14585824361810501</v>
      </c>
      <c r="O11" s="1">
        <v>0.11475712125948299</v>
      </c>
      <c r="P11" s="1">
        <v>0.100787228661811</v>
      </c>
      <c r="Q11" s="1">
        <v>2.9001155608245101E-2</v>
      </c>
      <c r="R11" s="1">
        <v>0.14646364698148301</v>
      </c>
      <c r="S11" s="1">
        <v>0.19614323029988001</v>
      </c>
      <c r="T11" s="20">
        <v>0.13457142184777399</v>
      </c>
    </row>
    <row r="12" spans="1:20">
      <c r="C12" s="106" t="s">
        <v>55</v>
      </c>
      <c r="D12" s="1">
        <v>5.66003603141342E-2</v>
      </c>
      <c r="E12" s="1">
        <v>7.0485663922013303E-2</v>
      </c>
      <c r="F12" s="1">
        <v>7.2191438165790503E-2</v>
      </c>
      <c r="G12" s="1">
        <v>5.5895083382556297E-2</v>
      </c>
      <c r="H12" s="1">
        <v>5.9277995909715303E-2</v>
      </c>
      <c r="I12" s="1">
        <v>3.3686822528410099E-2</v>
      </c>
      <c r="J12" s="1">
        <v>8.5126400620503501E-2</v>
      </c>
      <c r="K12" s="1">
        <v>5.7338399687163803E-2</v>
      </c>
      <c r="L12" s="1">
        <v>0</v>
      </c>
      <c r="M12" s="1">
        <v>2.5679571844575099E-2</v>
      </c>
      <c r="N12" s="1">
        <v>0.17660252787021199</v>
      </c>
      <c r="O12" s="1">
        <v>0.150838667625943</v>
      </c>
      <c r="P12" s="1">
        <v>0.16262821256898599</v>
      </c>
      <c r="Q12" s="1">
        <v>4.9148244306227697E-2</v>
      </c>
      <c r="R12" s="1">
        <v>0.114991852172264</v>
      </c>
      <c r="S12" s="1">
        <v>0.16792712337104501</v>
      </c>
      <c r="T12" s="20">
        <v>0.27290953886269098</v>
      </c>
    </row>
    <row r="13" spans="1:20" ht="15.75" thickBot="1">
      <c r="C13" s="107" t="s">
        <v>50</v>
      </c>
      <c r="D13" s="12">
        <v>0.23316941161454999</v>
      </c>
      <c r="E13" s="12">
        <v>9.3157422541948504E-2</v>
      </c>
      <c r="F13" s="12">
        <v>7.7149052044843805E-2</v>
      </c>
      <c r="G13" s="12">
        <v>0.13337491152743899</v>
      </c>
      <c r="H13" s="12">
        <v>0</v>
      </c>
      <c r="I13" s="12">
        <v>0</v>
      </c>
      <c r="J13" s="12">
        <v>6.8136878238035298E-2</v>
      </c>
      <c r="K13" s="12">
        <v>0.18278983765375201</v>
      </c>
      <c r="L13" s="12">
        <v>6.4395696777109102E-2</v>
      </c>
      <c r="M13" s="12">
        <v>0.287020468945754</v>
      </c>
      <c r="N13" s="12">
        <v>0.10924732278949099</v>
      </c>
      <c r="O13" s="12">
        <v>8.2294760078249804E-2</v>
      </c>
      <c r="P13" s="12">
        <v>4.6558118319166203E-2</v>
      </c>
      <c r="Q13" s="12">
        <v>6.7159016505988498E-3</v>
      </c>
      <c r="R13" s="12">
        <v>0.106828572318634</v>
      </c>
      <c r="S13" s="12">
        <v>8.9457955262213604E-2</v>
      </c>
      <c r="T13" s="13">
        <v>0.149204784811071</v>
      </c>
    </row>
    <row r="21" ht="15" customHeight="1"/>
    <row r="22" ht="15.75" customHeight="1"/>
    <row r="34" ht="15" customHeight="1"/>
    <row r="35" ht="15.75" customHeight="1"/>
  </sheetData>
  <mergeCells count="1">
    <mergeCell ref="C4:T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18C95-C994-48C9-BD61-D8F1FC6EEBBE}">
  <dimension ref="C1:F13"/>
  <sheetViews>
    <sheetView workbookViewId="0">
      <selection activeCell="Q41" sqref="Q41"/>
    </sheetView>
  </sheetViews>
  <sheetFormatPr defaultRowHeight="15"/>
  <cols>
    <col min="1" max="1" width="14" bestFit="1" customWidth="1"/>
    <col min="4" max="4" width="19.7109375" bestFit="1" customWidth="1"/>
    <col min="5" max="5" width="15.140625" bestFit="1" customWidth="1"/>
    <col min="6" max="6" width="13.42578125" bestFit="1" customWidth="1"/>
    <col min="7" max="7" width="11" bestFit="1" customWidth="1"/>
    <col min="10" max="10" width="12" bestFit="1" customWidth="1"/>
  </cols>
  <sheetData>
    <row r="1" spans="3:6" ht="15" customHeight="1"/>
    <row r="2" spans="3:6" ht="15.75" customHeight="1"/>
    <row r="5" spans="3:6" ht="15" customHeight="1">
      <c r="C5" s="160" t="s">
        <v>152</v>
      </c>
      <c r="D5" s="161"/>
      <c r="E5" s="161"/>
      <c r="F5" s="161"/>
    </row>
    <row r="6" spans="3:6" ht="15.75" customHeight="1" thickBot="1">
      <c r="C6" s="160"/>
      <c r="D6" s="161"/>
      <c r="E6" s="161"/>
      <c r="F6" s="161"/>
    </row>
    <row r="7" spans="3:6" ht="15.75" thickBot="1">
      <c r="C7" s="16" t="s">
        <v>101</v>
      </c>
      <c r="D7" s="45" t="s">
        <v>153</v>
      </c>
      <c r="E7" s="26" t="s">
        <v>154</v>
      </c>
      <c r="F7" s="27" t="s">
        <v>155</v>
      </c>
    </row>
    <row r="8" spans="3:6">
      <c r="C8" s="129" t="s">
        <v>9</v>
      </c>
      <c r="D8" s="121">
        <v>15.789473684210526</v>
      </c>
      <c r="E8" s="123">
        <v>47.368421052631575</v>
      </c>
      <c r="F8" s="39">
        <v>36.84210526315789</v>
      </c>
    </row>
    <row r="9" spans="3:6">
      <c r="C9" s="130" t="s">
        <v>10</v>
      </c>
      <c r="D9" s="122">
        <v>27.777777777777779</v>
      </c>
      <c r="E9" s="124">
        <v>11.111111111111111</v>
      </c>
      <c r="F9" s="20">
        <v>61.111111111111114</v>
      </c>
    </row>
    <row r="10" spans="3:6">
      <c r="C10" s="130" t="s">
        <v>13</v>
      </c>
      <c r="D10" s="122">
        <v>45.454545454545453</v>
      </c>
      <c r="E10" s="124">
        <v>18.181818181818183</v>
      </c>
      <c r="F10" s="20">
        <v>36.363636363636367</v>
      </c>
    </row>
    <row r="11" spans="3:6">
      <c r="C11" s="130" t="s">
        <v>14</v>
      </c>
      <c r="D11" s="122">
        <v>30.76923076923077</v>
      </c>
      <c r="E11" s="124">
        <v>30.76923076923077</v>
      </c>
      <c r="F11" s="20">
        <v>38.461538461538467</v>
      </c>
    </row>
    <row r="12" spans="3:6" ht="15.75" thickBot="1">
      <c r="C12" s="131" t="s">
        <v>52</v>
      </c>
      <c r="D12" s="127">
        <v>27.027027027027028</v>
      </c>
      <c r="E12" s="125">
        <v>32.432432432432435</v>
      </c>
      <c r="F12" s="13">
        <v>40.54054054054054</v>
      </c>
    </row>
    <row r="13" spans="3:6" ht="15.75" thickBot="1">
      <c r="C13" s="126" t="s">
        <v>32</v>
      </c>
      <c r="D13" s="128">
        <f>AVERAGE(D8:D12)</f>
        <v>29.363610942558314</v>
      </c>
      <c r="E13" s="16">
        <f>AVERAGE(E8:E12)</f>
        <v>27.972602709444818</v>
      </c>
      <c r="F13" s="16">
        <f>AVERAGE(F8:F12)</f>
        <v>42.663786347996876</v>
      </c>
    </row>
  </sheetData>
  <mergeCells count="1">
    <mergeCell ref="C5:F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67B6E-67BC-4988-8192-81350C4572DD}">
  <dimension ref="B1:K85"/>
  <sheetViews>
    <sheetView topLeftCell="A18" zoomScale="70" zoomScaleNormal="70" workbookViewId="0">
      <selection activeCell="B45" sqref="B45"/>
    </sheetView>
  </sheetViews>
  <sheetFormatPr defaultRowHeight="15"/>
  <cols>
    <col min="2" max="2" width="24.140625" bestFit="1" customWidth="1"/>
    <col min="3" max="3" width="23" bestFit="1" customWidth="1"/>
    <col min="4" max="4" width="28.28515625" bestFit="1" customWidth="1"/>
    <col min="5" max="5" width="27.140625" bestFit="1" customWidth="1"/>
    <col min="10" max="10" width="16.85546875" bestFit="1" customWidth="1"/>
    <col min="11" max="11" width="19.7109375" bestFit="1" customWidth="1"/>
  </cols>
  <sheetData>
    <row r="1" spans="2:11" ht="15" customHeight="1"/>
    <row r="2" spans="2:11" ht="15.75" customHeight="1"/>
    <row r="13" spans="2:11" ht="15.75" thickBot="1"/>
    <row r="14" spans="2:11">
      <c r="B14" s="149" t="s">
        <v>156</v>
      </c>
      <c r="C14" s="150"/>
      <c r="D14" s="150"/>
      <c r="E14" s="150"/>
      <c r="F14" s="150"/>
      <c r="G14" s="150"/>
      <c r="H14" s="150"/>
      <c r="I14" s="150"/>
      <c r="J14" s="150"/>
      <c r="K14" s="150"/>
    </row>
    <row r="15" spans="2:11" ht="15.75" thickBot="1">
      <c r="B15" s="152"/>
      <c r="C15" s="153"/>
      <c r="D15" s="153"/>
      <c r="E15" s="153"/>
      <c r="F15" s="153"/>
      <c r="G15" s="153"/>
      <c r="H15" s="153"/>
      <c r="I15" s="153"/>
      <c r="J15" s="153"/>
      <c r="K15" s="153"/>
    </row>
    <row r="16" spans="2:11" ht="15.75" thickBot="1">
      <c r="B16" s="16" t="s">
        <v>157</v>
      </c>
      <c r="H16" s="16" t="s">
        <v>158</v>
      </c>
    </row>
    <row r="17" spans="2:11" ht="15.75" thickBot="1">
      <c r="B17" s="16" t="s">
        <v>101</v>
      </c>
      <c r="C17" s="45" t="s">
        <v>159</v>
      </c>
      <c r="D17" s="26" t="s">
        <v>160</v>
      </c>
      <c r="E17" s="27" t="s">
        <v>161</v>
      </c>
      <c r="H17" s="16" t="s">
        <v>101</v>
      </c>
      <c r="I17" s="25" t="s">
        <v>159</v>
      </c>
      <c r="J17" s="26" t="s">
        <v>160</v>
      </c>
      <c r="K17" s="27" t="s">
        <v>161</v>
      </c>
    </row>
    <row r="18" spans="2:11" ht="15.75" thickBot="1">
      <c r="B18" s="44" t="s">
        <v>9</v>
      </c>
      <c r="C18" s="41">
        <v>9.2682926829268286</v>
      </c>
      <c r="D18" s="7">
        <v>11.219512195121952</v>
      </c>
      <c r="E18" s="39">
        <v>79.512195121951223</v>
      </c>
      <c r="H18" s="2" t="s">
        <v>162</v>
      </c>
      <c r="I18" s="28">
        <v>5.8000000000000003E-2</v>
      </c>
      <c r="J18" s="29">
        <v>0.107</v>
      </c>
      <c r="K18" s="30">
        <v>0.83499999999999996</v>
      </c>
    </row>
    <row r="19" spans="2:11" ht="15.75" thickBot="1">
      <c r="B19" s="18" t="s">
        <v>10</v>
      </c>
      <c r="C19" s="43">
        <v>7.7922077922077921</v>
      </c>
      <c r="D19" s="1">
        <v>12.987012987012985</v>
      </c>
      <c r="E19" s="20">
        <v>79.220779220779221</v>
      </c>
      <c r="H19" s="2" t="s">
        <v>163</v>
      </c>
      <c r="I19" s="31">
        <v>7.4999999999999997E-2</v>
      </c>
      <c r="J19" s="23">
        <v>0.21199999999999999</v>
      </c>
      <c r="K19" s="32">
        <v>0.71299999999999997</v>
      </c>
    </row>
    <row r="20" spans="2:11" ht="15.75" thickBot="1">
      <c r="B20" s="44" t="s">
        <v>13</v>
      </c>
      <c r="C20" s="43">
        <v>9.0534979423868318</v>
      </c>
      <c r="D20" s="1">
        <v>9.0534979423868318</v>
      </c>
      <c r="E20" s="20">
        <v>81.893004115226347</v>
      </c>
      <c r="H20" s="2" t="s">
        <v>164</v>
      </c>
      <c r="I20" s="31">
        <v>8.5000000000000006E-2</v>
      </c>
      <c r="J20" s="23">
        <v>0.12</v>
      </c>
      <c r="K20" s="32">
        <v>0.79500000000000004</v>
      </c>
    </row>
    <row r="21" spans="2:11" ht="15.75" thickBot="1">
      <c r="B21" s="18" t="s">
        <v>11</v>
      </c>
      <c r="C21" s="43">
        <v>4.2145593869731801</v>
      </c>
      <c r="D21" s="1">
        <v>16.475095785440612</v>
      </c>
      <c r="E21" s="20">
        <v>79.310344827586206</v>
      </c>
      <c r="H21" s="2" t="s">
        <v>165</v>
      </c>
      <c r="I21" s="31">
        <v>7.6999999999999999E-2</v>
      </c>
      <c r="J21" s="23">
        <v>0.12</v>
      </c>
      <c r="K21" s="32">
        <v>0.80200000000000005</v>
      </c>
    </row>
    <row r="22" spans="2:11" ht="15.75" thickBot="1">
      <c r="B22" s="44" t="s">
        <v>12</v>
      </c>
      <c r="C22" s="43">
        <v>6.8965517241379306</v>
      </c>
      <c r="D22" s="1">
        <v>12.643678160919542</v>
      </c>
      <c r="E22" s="20">
        <v>80.459770114942529</v>
      </c>
      <c r="H22" s="2" t="s">
        <v>166</v>
      </c>
      <c r="I22" s="33">
        <v>0.10299999999999999</v>
      </c>
      <c r="J22" s="34">
        <v>0.1</v>
      </c>
      <c r="K22" s="35">
        <v>0.79700000000000004</v>
      </c>
    </row>
    <row r="23" spans="2:11" ht="15.75" thickBot="1">
      <c r="B23" s="18" t="s">
        <v>14</v>
      </c>
      <c r="C23" s="40">
        <v>4.4982698961937722</v>
      </c>
      <c r="D23" s="46">
        <v>7.9584775086505193</v>
      </c>
      <c r="E23" s="47">
        <v>87.543252595155707</v>
      </c>
      <c r="H23" s="16" t="s">
        <v>32</v>
      </c>
      <c r="I23" s="36">
        <f>AVERAGE(I18:I22)</f>
        <v>7.9600000000000004E-2</v>
      </c>
      <c r="J23" s="37">
        <f>AVERAGE(J18:J22)</f>
        <v>0.13179999999999997</v>
      </c>
      <c r="K23" s="38">
        <f>AVERAGE(K18:K22)</f>
        <v>0.78839999999999999</v>
      </c>
    </row>
    <row r="24" spans="2:11" ht="15.75" thickBot="1">
      <c r="B24" s="16" t="s">
        <v>32</v>
      </c>
      <c r="C24" s="45">
        <v>6.9538965708043889</v>
      </c>
      <c r="D24" s="26">
        <v>11.722879096588741</v>
      </c>
      <c r="E24" s="27">
        <v>81.32322433260687</v>
      </c>
    </row>
    <row r="31" spans="2:11" ht="15.75" thickBot="1"/>
    <row r="32" spans="2:11" ht="15" customHeight="1">
      <c r="B32" s="149" t="s">
        <v>167</v>
      </c>
      <c r="C32" s="150"/>
      <c r="D32" s="150"/>
      <c r="E32" s="150"/>
      <c r="F32" s="150"/>
      <c r="G32" s="150"/>
      <c r="H32" s="150"/>
      <c r="I32" s="150"/>
      <c r="J32" s="150"/>
    </row>
    <row r="33" spans="2:10" ht="15.75" customHeight="1" thickBot="1">
      <c r="B33" s="152"/>
      <c r="C33" s="153"/>
      <c r="D33" s="153"/>
      <c r="E33" s="153"/>
      <c r="F33" s="153"/>
      <c r="G33" s="153"/>
      <c r="H33" s="153"/>
      <c r="I33" s="153"/>
      <c r="J33" s="153"/>
    </row>
    <row r="34" spans="2:10" ht="15.75" thickBot="1">
      <c r="B34" s="16" t="s">
        <v>78</v>
      </c>
      <c r="H34" s="16" t="s">
        <v>79</v>
      </c>
    </row>
    <row r="35" spans="2:10">
      <c r="B35" s="14" t="s">
        <v>80</v>
      </c>
      <c r="C35" s="10" t="s">
        <v>86</v>
      </c>
      <c r="D35" s="11" t="s">
        <v>57</v>
      </c>
      <c r="H35" s="14" t="s">
        <v>80</v>
      </c>
      <c r="I35" s="10" t="s">
        <v>86</v>
      </c>
      <c r="J35" s="11" t="s">
        <v>57</v>
      </c>
    </row>
    <row r="36" spans="2:10">
      <c r="B36" s="17">
        <v>3.2000000000000001E-2</v>
      </c>
      <c r="C36" s="1">
        <v>0.28999999999999998</v>
      </c>
      <c r="D36" s="20">
        <v>7.0000000000000001E-3</v>
      </c>
      <c r="H36" s="17">
        <v>9.9000000000000005E-2</v>
      </c>
      <c r="I36" s="1">
        <v>0.2</v>
      </c>
      <c r="J36" s="20">
        <v>5.0000000000000001E-3</v>
      </c>
    </row>
    <row r="37" spans="2:10">
      <c r="B37" s="17">
        <v>1E-3</v>
      </c>
      <c r="C37" s="1">
        <v>2.1999999999999999E-2</v>
      </c>
      <c r="D37" s="20">
        <v>0</v>
      </c>
      <c r="H37" s="17">
        <v>0.08</v>
      </c>
      <c r="I37" s="1">
        <v>0.17</v>
      </c>
      <c r="J37" s="20">
        <v>0</v>
      </c>
    </row>
    <row r="38" spans="2:10">
      <c r="B38" s="17">
        <v>0.28899999999999998</v>
      </c>
      <c r="C38" s="1">
        <v>0.42</v>
      </c>
      <c r="D38" s="20">
        <v>0</v>
      </c>
      <c r="H38" s="17">
        <v>0.16900000000000001</v>
      </c>
      <c r="I38" s="1">
        <v>0.20300000000000001</v>
      </c>
      <c r="J38" s="20">
        <v>3.0000000000000001E-3</v>
      </c>
    </row>
    <row r="39" spans="2:10">
      <c r="B39" s="17">
        <v>0</v>
      </c>
      <c r="C39" s="1">
        <v>1E-3</v>
      </c>
      <c r="D39" s="20">
        <v>0</v>
      </c>
      <c r="H39" s="17">
        <v>0.11700000000000001</v>
      </c>
      <c r="I39" s="1">
        <v>0.187</v>
      </c>
      <c r="J39" s="20">
        <v>0</v>
      </c>
    </row>
    <row r="40" spans="2:10" ht="15.75" thickBot="1">
      <c r="B40" s="15">
        <v>0</v>
      </c>
      <c r="C40" s="12">
        <v>5.0000000000000001E-3</v>
      </c>
      <c r="D40" s="13">
        <v>1E-3</v>
      </c>
      <c r="H40" s="15">
        <v>6.7000000000000004E-2</v>
      </c>
      <c r="I40" s="12">
        <v>0.183</v>
      </c>
      <c r="J40" s="13">
        <v>1E-3</v>
      </c>
    </row>
    <row r="42" spans="2:10" ht="15.75" thickBot="1"/>
    <row r="43" spans="2:10" ht="15" customHeight="1">
      <c r="B43" s="149" t="s">
        <v>168</v>
      </c>
      <c r="C43" s="150"/>
      <c r="D43" s="150"/>
      <c r="E43" s="150"/>
      <c r="F43" s="150"/>
      <c r="G43" s="150"/>
      <c r="H43" s="150"/>
      <c r="I43" s="150"/>
      <c r="J43" s="150"/>
    </row>
    <row r="44" spans="2:10" ht="15.75" customHeight="1" thickBot="1">
      <c r="B44" s="152"/>
      <c r="C44" s="153"/>
      <c r="D44" s="153"/>
      <c r="E44" s="153"/>
      <c r="F44" s="153"/>
      <c r="G44" s="153"/>
      <c r="H44" s="153"/>
      <c r="I44" s="153"/>
      <c r="J44" s="153"/>
    </row>
    <row r="45" spans="2:10" ht="15.75" thickBot="1">
      <c r="B45" s="16" t="s">
        <v>78</v>
      </c>
      <c r="H45" s="16" t="s">
        <v>79</v>
      </c>
    </row>
    <row r="46" spans="2:10">
      <c r="B46" s="14" t="s">
        <v>80</v>
      </c>
      <c r="C46" s="10" t="s">
        <v>86</v>
      </c>
      <c r="D46" s="11" t="s">
        <v>57</v>
      </c>
      <c r="H46" s="14" t="s">
        <v>80</v>
      </c>
      <c r="I46" s="10" t="s">
        <v>86</v>
      </c>
      <c r="J46" s="11" t="s">
        <v>57</v>
      </c>
    </row>
    <row r="47" spans="2:10">
      <c r="B47" s="17">
        <v>2E-3</v>
      </c>
      <c r="C47" s="1">
        <v>1.4999999999999999E-2</v>
      </c>
      <c r="D47" s="20">
        <v>0</v>
      </c>
      <c r="H47" s="17">
        <v>3.9E-2</v>
      </c>
      <c r="I47" s="1">
        <v>0.19</v>
      </c>
      <c r="J47" s="20">
        <v>0</v>
      </c>
    </row>
    <row r="48" spans="2:10">
      <c r="B48" s="17">
        <v>0</v>
      </c>
      <c r="C48" s="1">
        <v>0</v>
      </c>
      <c r="D48" s="20">
        <v>0</v>
      </c>
      <c r="H48" s="17">
        <v>4.1000000000000002E-2</v>
      </c>
      <c r="I48" s="1">
        <v>0.15</v>
      </c>
      <c r="J48" s="20">
        <v>0</v>
      </c>
    </row>
    <row r="49" spans="2:10">
      <c r="B49" s="17">
        <v>1.7000000000000001E-2</v>
      </c>
      <c r="C49" s="1">
        <v>2.1000000000000001E-2</v>
      </c>
      <c r="D49" s="20">
        <v>0</v>
      </c>
      <c r="H49" s="17">
        <v>0.128</v>
      </c>
      <c r="I49" s="1">
        <v>0.19</v>
      </c>
      <c r="J49" s="20">
        <v>0</v>
      </c>
    </row>
    <row r="50" spans="2:10">
      <c r="B50" s="17">
        <v>0</v>
      </c>
      <c r="C50" s="1">
        <v>0</v>
      </c>
      <c r="D50" s="20">
        <v>0</v>
      </c>
      <c r="H50" s="17">
        <v>7.3999999999999996E-2</v>
      </c>
      <c r="I50" s="1">
        <v>0.1</v>
      </c>
      <c r="J50" s="20">
        <v>0</v>
      </c>
    </row>
    <row r="51" spans="2:10" ht="15.75" thickBot="1">
      <c r="B51" s="15">
        <v>0</v>
      </c>
      <c r="C51" s="12">
        <v>0</v>
      </c>
      <c r="D51" s="13">
        <v>0</v>
      </c>
      <c r="H51" s="15">
        <v>4.3999999999999997E-2</v>
      </c>
      <c r="I51" s="12">
        <v>0.16400000000000001</v>
      </c>
      <c r="J51" s="13">
        <v>0</v>
      </c>
    </row>
    <row r="53" spans="2:10" ht="15.75" thickBot="1"/>
    <row r="54" spans="2:10" ht="15" customHeight="1">
      <c r="B54" s="149" t="s">
        <v>169</v>
      </c>
      <c r="C54" s="150"/>
      <c r="D54" s="150"/>
      <c r="E54" s="150"/>
      <c r="F54" s="150"/>
      <c r="G54" s="150"/>
      <c r="H54" s="150"/>
      <c r="I54" s="150"/>
      <c r="J54" s="150"/>
    </row>
    <row r="55" spans="2:10" ht="15.75" customHeight="1" thickBot="1">
      <c r="B55" s="152"/>
      <c r="C55" s="153"/>
      <c r="D55" s="153"/>
      <c r="E55" s="153"/>
      <c r="F55" s="153"/>
      <c r="G55" s="153"/>
      <c r="H55" s="153"/>
      <c r="I55" s="153"/>
      <c r="J55" s="153"/>
    </row>
    <row r="56" spans="2:10" ht="15.75" thickBot="1">
      <c r="B56" s="16"/>
    </row>
    <row r="57" spans="2:10">
      <c r="B57" s="10" t="s">
        <v>86</v>
      </c>
      <c r="C57" s="11" t="s">
        <v>57</v>
      </c>
    </row>
    <row r="58" spans="2:10">
      <c r="B58" s="17">
        <v>0.81</v>
      </c>
      <c r="C58" s="1">
        <v>0.01</v>
      </c>
    </row>
    <row r="59" spans="2:10">
      <c r="B59" s="17">
        <v>0.79</v>
      </c>
      <c r="C59" s="1">
        <v>0</v>
      </c>
    </row>
    <row r="60" spans="2:10">
      <c r="B60" s="17">
        <v>0.8</v>
      </c>
      <c r="C60" s="1">
        <v>5.0000000000000001E-3</v>
      </c>
    </row>
    <row r="61" spans="2:10">
      <c r="B61" s="17">
        <v>0.77</v>
      </c>
      <c r="C61" s="1">
        <v>3.5000000000000003E-2</v>
      </c>
    </row>
    <row r="62" spans="2:10" ht="15.75" thickBot="1">
      <c r="B62" s="15">
        <v>0.79</v>
      </c>
      <c r="C62" s="12">
        <v>3.9E-2</v>
      </c>
    </row>
    <row r="64" spans="2:10" ht="15.75" thickBot="1"/>
    <row r="65" spans="2:10" ht="15" customHeight="1">
      <c r="B65" s="149" t="s">
        <v>170</v>
      </c>
      <c r="C65" s="150"/>
      <c r="D65" s="150"/>
      <c r="E65" s="150"/>
    </row>
    <row r="66" spans="2:10" ht="15.75" customHeight="1" thickBot="1">
      <c r="B66" s="152"/>
      <c r="C66" s="153"/>
      <c r="D66" s="153"/>
      <c r="E66" s="153"/>
    </row>
    <row r="67" spans="2:10" ht="29.25" thickBot="1">
      <c r="B67" s="138" t="s">
        <v>171</v>
      </c>
      <c r="C67" s="139"/>
      <c r="D67" s="139" t="s">
        <v>172</v>
      </c>
      <c r="E67" s="137"/>
    </row>
    <row r="68" spans="2:10">
      <c r="B68" s="67" t="s">
        <v>89</v>
      </c>
      <c r="C68" s="68" t="s">
        <v>90</v>
      </c>
      <c r="D68" s="68" t="s">
        <v>91</v>
      </c>
      <c r="E68" s="69" t="s">
        <v>92</v>
      </c>
    </row>
    <row r="69" spans="2:10">
      <c r="B69" s="17">
        <v>1.04</v>
      </c>
      <c r="C69" s="1">
        <v>1</v>
      </c>
      <c r="D69" s="1">
        <v>6.7</v>
      </c>
      <c r="E69" s="70">
        <v>1</v>
      </c>
    </row>
    <row r="70" spans="2:10">
      <c r="B70" s="17">
        <v>1.01</v>
      </c>
      <c r="C70" s="1">
        <v>1</v>
      </c>
      <c r="D70" s="1">
        <v>6.9</v>
      </c>
      <c r="E70" s="70">
        <v>1</v>
      </c>
    </row>
    <row r="71" spans="2:10">
      <c r="B71" s="17">
        <v>1.02</v>
      </c>
      <c r="C71" s="1">
        <v>1</v>
      </c>
      <c r="D71" s="1">
        <v>7.6</v>
      </c>
      <c r="E71" s="70">
        <v>1</v>
      </c>
    </row>
    <row r="72" spans="2:10">
      <c r="B72" s="17">
        <v>0.99</v>
      </c>
      <c r="C72" s="1">
        <v>1</v>
      </c>
      <c r="D72" s="1">
        <v>5.19</v>
      </c>
      <c r="E72" s="70">
        <v>1</v>
      </c>
    </row>
    <row r="73" spans="2:10" ht="15.75" thickBot="1">
      <c r="B73" s="15">
        <v>1.01</v>
      </c>
      <c r="C73" s="12">
        <v>1</v>
      </c>
      <c r="D73" s="12">
        <v>3.7</v>
      </c>
      <c r="E73" s="71">
        <v>1</v>
      </c>
    </row>
    <row r="76" spans="2:10" ht="15.75" thickBot="1"/>
    <row r="77" spans="2:10" ht="15" customHeight="1">
      <c r="B77" s="149" t="s">
        <v>173</v>
      </c>
      <c r="C77" s="150"/>
      <c r="D77" s="150"/>
      <c r="E77" s="150"/>
      <c r="F77" s="150"/>
      <c r="G77" s="150"/>
      <c r="H77" s="150"/>
      <c r="I77" s="150"/>
      <c r="J77" s="150"/>
    </row>
    <row r="78" spans="2:10" ht="15.75" customHeight="1" thickBot="1">
      <c r="B78" s="152"/>
      <c r="C78" s="153"/>
      <c r="D78" s="153"/>
      <c r="E78" s="153"/>
      <c r="F78" s="153"/>
      <c r="G78" s="153"/>
      <c r="H78" s="153"/>
      <c r="I78" s="153"/>
      <c r="J78" s="153"/>
    </row>
    <row r="79" spans="2:10" ht="15.75" thickBot="1">
      <c r="B79" s="16" t="s">
        <v>78</v>
      </c>
      <c r="H79" s="16" t="s">
        <v>79</v>
      </c>
    </row>
    <row r="80" spans="2:10">
      <c r="B80" s="14" t="s">
        <v>80</v>
      </c>
      <c r="C80" s="10" t="s">
        <v>86</v>
      </c>
      <c r="D80" s="11" t="s">
        <v>25</v>
      </c>
      <c r="H80" s="14" t="s">
        <v>80</v>
      </c>
      <c r="I80" s="10" t="s">
        <v>86</v>
      </c>
      <c r="J80" s="11" t="s">
        <v>25</v>
      </c>
    </row>
    <row r="81" spans="2:10">
      <c r="B81" s="17">
        <v>0.564971</v>
      </c>
      <c r="C81" s="1">
        <v>0.23241700000000001</v>
      </c>
      <c r="D81" s="20">
        <v>5.5205999999999998E-2</v>
      </c>
      <c r="H81" s="17">
        <v>0.94920300000000002</v>
      </c>
      <c r="I81" s="1">
        <v>0.17646400000000001</v>
      </c>
      <c r="J81" s="20">
        <v>0.12698000000000001</v>
      </c>
    </row>
    <row r="82" spans="2:10">
      <c r="B82" s="17">
        <v>0.43610900000000002</v>
      </c>
      <c r="C82" s="1">
        <v>0.34035199999999999</v>
      </c>
      <c r="D82" s="20">
        <v>5.6613999999999998E-2</v>
      </c>
      <c r="H82" s="17">
        <v>0.89869600000000005</v>
      </c>
      <c r="I82" s="1">
        <v>0.264239</v>
      </c>
      <c r="J82" s="20">
        <v>0.12981699999999999</v>
      </c>
    </row>
    <row r="83" spans="2:10">
      <c r="B83" s="17">
        <v>0.64624800000000004</v>
      </c>
      <c r="C83" s="1">
        <v>0.46279500000000001</v>
      </c>
      <c r="D83" s="20">
        <v>8.9384000000000005E-2</v>
      </c>
      <c r="H83" s="17">
        <v>0.94661200000000001</v>
      </c>
      <c r="I83" s="1">
        <v>0.31422499999999998</v>
      </c>
      <c r="J83" s="20">
        <v>0.16883300000000001</v>
      </c>
    </row>
    <row r="84" spans="2:10">
      <c r="B84" s="17">
        <v>0.60459300000000005</v>
      </c>
      <c r="C84" s="1">
        <v>0.48242800000000002</v>
      </c>
      <c r="D84" s="20">
        <v>6.6408999999999996E-2</v>
      </c>
      <c r="H84" s="17">
        <v>0.94943299999999997</v>
      </c>
      <c r="I84" s="1">
        <v>0.35180299999999998</v>
      </c>
      <c r="J84" s="20">
        <v>0.152338</v>
      </c>
    </row>
    <row r="85" spans="2:10" ht="15.75" thickBot="1">
      <c r="B85" s="15">
        <v>0.77535100000000001</v>
      </c>
      <c r="C85" s="12">
        <v>0.46656599999999998</v>
      </c>
      <c r="D85" s="13">
        <v>0.129444</v>
      </c>
      <c r="H85" s="15">
        <v>0.94348600000000005</v>
      </c>
      <c r="I85" s="12">
        <v>0.36692799999999998</v>
      </c>
      <c r="J85" s="13">
        <v>0.19771</v>
      </c>
    </row>
  </sheetData>
  <mergeCells count="6">
    <mergeCell ref="B65:E66"/>
    <mergeCell ref="B77:J78"/>
    <mergeCell ref="B14:K15"/>
    <mergeCell ref="B32:J33"/>
    <mergeCell ref="B43:J44"/>
    <mergeCell ref="B54:J55"/>
  </mergeCells>
  <phoneticPr fontId="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FFC54-0E31-40E7-A77F-0ED0063DCB37}">
  <dimension ref="A1:N78"/>
  <sheetViews>
    <sheetView tabSelected="1" zoomScale="124" zoomScaleNormal="124" workbookViewId="0">
      <selection activeCell="E19" sqref="E19"/>
    </sheetView>
  </sheetViews>
  <sheetFormatPr defaultRowHeight="15"/>
  <cols>
    <col min="1" max="1" width="16.28515625" bestFit="1" customWidth="1"/>
    <col min="2" max="2" width="24.140625" bestFit="1" customWidth="1"/>
    <col min="3" max="3" width="23" bestFit="1" customWidth="1"/>
    <col min="4" max="4" width="28.28515625" bestFit="1" customWidth="1"/>
    <col min="5" max="5" width="27.140625" bestFit="1" customWidth="1"/>
    <col min="8" max="8" width="24.140625" bestFit="1" customWidth="1"/>
    <col min="9" max="9" width="23" bestFit="1" customWidth="1"/>
    <col min="10" max="10" width="28.28515625" bestFit="1" customWidth="1"/>
    <col min="11" max="11" width="27.140625" bestFit="1" customWidth="1"/>
    <col min="12" max="12" width="16.28515625" bestFit="1" customWidth="1"/>
    <col min="13" max="13" width="9.7109375" bestFit="1" customWidth="1"/>
    <col min="14" max="14" width="12.140625" bestFit="1" customWidth="1"/>
  </cols>
  <sheetData>
    <row r="1" spans="1:11" ht="15" customHeight="1">
      <c r="B1" s="149" t="s">
        <v>174</v>
      </c>
      <c r="C1" s="150"/>
      <c r="D1" s="150"/>
      <c r="E1" s="150"/>
    </row>
    <row r="2" spans="1:11" ht="15.75" customHeight="1" thickBot="1">
      <c r="B2" s="152"/>
      <c r="C2" s="153"/>
      <c r="D2" s="153"/>
      <c r="E2" s="153"/>
    </row>
    <row r="3" spans="1:11" ht="29.25" thickBot="1">
      <c r="B3" s="142" t="s">
        <v>175</v>
      </c>
      <c r="C3" s="139"/>
      <c r="D3" s="142" t="s">
        <v>176</v>
      </c>
      <c r="E3" s="137"/>
    </row>
    <row r="4" spans="1:11">
      <c r="B4" s="67" t="s">
        <v>15</v>
      </c>
      <c r="C4" s="68" t="s">
        <v>39</v>
      </c>
      <c r="D4" s="67" t="s">
        <v>15</v>
      </c>
      <c r="E4" s="68" t="s">
        <v>39</v>
      </c>
    </row>
    <row r="5" spans="1:11">
      <c r="B5" s="17">
        <v>6.8</v>
      </c>
      <c r="C5" s="1">
        <v>4.8</v>
      </c>
      <c r="D5" s="1">
        <v>6.5</v>
      </c>
      <c r="E5" s="70">
        <v>5.5</v>
      </c>
    </row>
    <row r="6" spans="1:11">
      <c r="B6" s="17">
        <v>6.5</v>
      </c>
      <c r="C6" s="1">
        <v>4.8</v>
      </c>
      <c r="D6" s="1">
        <v>6.8</v>
      </c>
      <c r="E6" s="70">
        <v>3.7</v>
      </c>
    </row>
    <row r="7" spans="1:11">
      <c r="B7" s="17">
        <v>8.3000000000000007</v>
      </c>
      <c r="C7" s="1">
        <v>4.5</v>
      </c>
      <c r="D7" s="1">
        <v>5.8</v>
      </c>
      <c r="E7" s="70">
        <v>4.3</v>
      </c>
    </row>
    <row r="8" spans="1:11">
      <c r="B8" s="17">
        <v>5.8</v>
      </c>
      <c r="C8" s="1">
        <v>7.2</v>
      </c>
      <c r="D8" s="1">
        <v>9</v>
      </c>
      <c r="E8" s="70">
        <v>2.8</v>
      </c>
    </row>
    <row r="9" spans="1:11" ht="15.75" thickBot="1">
      <c r="B9" s="15">
        <v>7.5</v>
      </c>
      <c r="C9" s="12">
        <v>7.7</v>
      </c>
      <c r="D9" s="12">
        <v>6</v>
      </c>
      <c r="E9" s="71">
        <v>4.5</v>
      </c>
    </row>
    <row r="11" spans="1:11" ht="15.75" thickBot="1"/>
    <row r="12" spans="1:11">
      <c r="B12" s="149" t="s">
        <v>177</v>
      </c>
      <c r="C12" s="150"/>
      <c r="D12" s="150"/>
      <c r="E12" s="150"/>
    </row>
    <row r="13" spans="1:11" ht="15.75" thickBot="1">
      <c r="B13" s="152"/>
      <c r="C13" s="153"/>
      <c r="D13" s="153"/>
      <c r="E13" s="153"/>
    </row>
    <row r="14" spans="1:11">
      <c r="A14" s="140" t="s">
        <v>176</v>
      </c>
      <c r="B14" s="67" t="s">
        <v>89</v>
      </c>
      <c r="C14" s="68" t="s">
        <v>90</v>
      </c>
      <c r="D14" s="68" t="s">
        <v>91</v>
      </c>
      <c r="E14" s="69" t="s">
        <v>92</v>
      </c>
      <c r="G14" s="140" t="s">
        <v>175</v>
      </c>
      <c r="H14" s="67" t="s">
        <v>89</v>
      </c>
      <c r="I14" s="68" t="s">
        <v>90</v>
      </c>
      <c r="J14" s="68" t="s">
        <v>91</v>
      </c>
      <c r="K14" s="69" t="s">
        <v>92</v>
      </c>
    </row>
    <row r="15" spans="1:11">
      <c r="B15" s="1">
        <v>2.9</v>
      </c>
      <c r="C15" s="1">
        <v>2.0299999999999998</v>
      </c>
      <c r="D15" s="1">
        <v>0.57999999999999996</v>
      </c>
      <c r="E15" s="1">
        <v>0.4</v>
      </c>
      <c r="H15" s="1">
        <v>4.04</v>
      </c>
      <c r="I15" s="1">
        <v>3.56</v>
      </c>
      <c r="J15" s="1">
        <v>1.63</v>
      </c>
      <c r="K15" s="1">
        <v>1.22</v>
      </c>
    </row>
    <row r="16" spans="1:11">
      <c r="B16" s="1">
        <v>3.67</v>
      </c>
      <c r="C16" s="1">
        <v>2.84</v>
      </c>
      <c r="D16" s="1">
        <v>0.87</v>
      </c>
      <c r="E16" s="1">
        <v>0.62</v>
      </c>
      <c r="H16" s="1">
        <v>3.61</v>
      </c>
      <c r="I16" s="1">
        <v>3.21</v>
      </c>
      <c r="J16" s="1">
        <v>1.54</v>
      </c>
      <c r="K16" s="1">
        <v>1.26</v>
      </c>
    </row>
    <row r="17" spans="2:14">
      <c r="B17" s="1">
        <v>3.08</v>
      </c>
      <c r="C17" s="1">
        <v>1.95</v>
      </c>
      <c r="D17" s="1">
        <v>0.73</v>
      </c>
      <c r="E17" s="1">
        <v>0.45</v>
      </c>
      <c r="H17" s="1">
        <v>3.37</v>
      </c>
      <c r="I17" s="1">
        <v>2.74</v>
      </c>
      <c r="J17" s="1">
        <v>2.16</v>
      </c>
      <c r="K17" s="1">
        <v>1.95</v>
      </c>
    </row>
    <row r="18" spans="2:14">
      <c r="B18" s="1">
        <v>3.62</v>
      </c>
      <c r="C18" s="1">
        <v>2.23</v>
      </c>
      <c r="D18" s="1">
        <v>0.81</v>
      </c>
      <c r="E18" s="1">
        <v>0.48</v>
      </c>
      <c r="H18" s="1">
        <v>3.38</v>
      </c>
      <c r="I18" s="1">
        <v>2.35</v>
      </c>
      <c r="J18" s="1">
        <v>1.82</v>
      </c>
      <c r="K18" s="1">
        <v>1.37</v>
      </c>
    </row>
    <row r="19" spans="2:14">
      <c r="B19" s="1">
        <v>2.72</v>
      </c>
      <c r="C19" s="1">
        <v>1.78</v>
      </c>
      <c r="D19" s="1">
        <v>0.77</v>
      </c>
      <c r="E19" s="1">
        <v>0.51</v>
      </c>
      <c r="H19" s="1">
        <v>3.75</v>
      </c>
      <c r="I19" s="1">
        <v>3.11</v>
      </c>
      <c r="J19" s="1">
        <v>1.69</v>
      </c>
      <c r="K19" s="1">
        <v>1.37</v>
      </c>
    </row>
    <row r="21" spans="2:14" ht="15.75" thickBot="1"/>
    <row r="22" spans="2:14">
      <c r="B22" s="149" t="s">
        <v>178</v>
      </c>
      <c r="C22" s="150"/>
      <c r="D22" s="150"/>
      <c r="E22" s="150"/>
      <c r="F22" s="150"/>
      <c r="G22" s="150"/>
      <c r="H22" s="150"/>
      <c r="I22" s="150"/>
      <c r="J22" s="150"/>
    </row>
    <row r="23" spans="2:14" ht="15.75" thickBot="1">
      <c r="B23" s="152"/>
      <c r="C23" s="153"/>
      <c r="D23" s="153"/>
      <c r="E23" s="153"/>
      <c r="F23" s="153"/>
      <c r="G23" s="153"/>
      <c r="H23" s="153"/>
      <c r="I23" s="153"/>
      <c r="J23" s="153"/>
    </row>
    <row r="24" spans="2:14" ht="15.75" thickBot="1">
      <c r="B24" s="16" t="s">
        <v>179</v>
      </c>
      <c r="H24" s="16" t="s">
        <v>175</v>
      </c>
      <c r="L24" t="s">
        <v>176</v>
      </c>
    </row>
    <row r="25" spans="2:14">
      <c r="B25" s="14" t="s">
        <v>80</v>
      </c>
      <c r="C25" s="10" t="s">
        <v>86</v>
      </c>
      <c r="D25" s="11" t="s">
        <v>25</v>
      </c>
      <c r="H25" s="14" t="s">
        <v>80</v>
      </c>
      <c r="I25" s="10" t="s">
        <v>86</v>
      </c>
      <c r="J25" s="11" t="s">
        <v>25</v>
      </c>
      <c r="L25" s="14" t="s">
        <v>80</v>
      </c>
      <c r="M25" s="10" t="s">
        <v>86</v>
      </c>
      <c r="N25" s="11" t="s">
        <v>25</v>
      </c>
    </row>
    <row r="26" spans="2:14">
      <c r="B26" s="17">
        <v>0.98</v>
      </c>
      <c r="C26" s="1">
        <v>0.65</v>
      </c>
      <c r="D26" s="20">
        <v>0.13</v>
      </c>
      <c r="H26" s="17">
        <v>0.95</v>
      </c>
      <c r="I26" s="1">
        <v>0.36</v>
      </c>
      <c r="J26" s="20">
        <v>0.12698000000000001</v>
      </c>
      <c r="L26" s="17">
        <v>0.95</v>
      </c>
      <c r="M26" s="1">
        <v>0.33</v>
      </c>
      <c r="N26" s="20">
        <v>0.13</v>
      </c>
    </row>
    <row r="27" spans="2:14">
      <c r="B27" s="17">
        <v>0.98</v>
      </c>
      <c r="C27" s="1">
        <v>0.66</v>
      </c>
      <c r="D27" s="20">
        <v>0.12</v>
      </c>
      <c r="H27" s="17">
        <v>0.96</v>
      </c>
      <c r="I27" s="1">
        <v>0.24</v>
      </c>
      <c r="J27" s="20">
        <v>0.12981699999999999</v>
      </c>
      <c r="L27" s="17">
        <v>0.95</v>
      </c>
      <c r="M27" s="1">
        <v>0.39</v>
      </c>
      <c r="N27" s="20">
        <v>0.17</v>
      </c>
    </row>
    <row r="28" spans="2:14">
      <c r="B28" s="17">
        <v>0.98</v>
      </c>
      <c r="C28" s="1">
        <v>0.68</v>
      </c>
      <c r="D28" s="20">
        <v>0.11</v>
      </c>
      <c r="H28" s="17">
        <v>0.96</v>
      </c>
      <c r="I28" s="1">
        <v>0.32</v>
      </c>
      <c r="J28" s="20">
        <v>0.16883300000000001</v>
      </c>
      <c r="L28" s="17">
        <v>0.95</v>
      </c>
      <c r="M28" s="1">
        <v>0.43</v>
      </c>
      <c r="N28" s="20">
        <v>0.15</v>
      </c>
    </row>
    <row r="29" spans="2:14">
      <c r="B29" s="17">
        <v>0.97</v>
      </c>
      <c r="C29" s="1">
        <v>0.45</v>
      </c>
      <c r="D29" s="134">
        <v>0.16</v>
      </c>
      <c r="E29" s="1"/>
      <c r="H29" s="17">
        <v>0.97</v>
      </c>
      <c r="I29" s="1">
        <v>0.36</v>
      </c>
      <c r="J29" s="20">
        <v>0.152338</v>
      </c>
      <c r="L29" s="17">
        <v>0.96</v>
      </c>
      <c r="M29" s="1">
        <v>0.3</v>
      </c>
      <c r="N29" s="20">
        <v>0.16</v>
      </c>
    </row>
    <row r="30" spans="2:14" ht="15.75" thickBot="1">
      <c r="B30" s="15">
        <v>0.98</v>
      </c>
      <c r="C30" s="12">
        <v>0.6</v>
      </c>
      <c r="D30" s="13">
        <v>0.17</v>
      </c>
      <c r="H30" s="15">
        <v>0.92</v>
      </c>
      <c r="I30" s="12">
        <v>0.38</v>
      </c>
      <c r="J30" s="13">
        <v>0.19771</v>
      </c>
      <c r="L30" s="15">
        <v>0.96</v>
      </c>
      <c r="M30" s="12">
        <v>0.5</v>
      </c>
      <c r="N30" s="13">
        <v>0.16</v>
      </c>
    </row>
    <row r="32" spans="2:14" ht="15" customHeight="1"/>
    <row r="33" ht="15.75" customHeight="1"/>
    <row r="43" ht="15" customHeight="1"/>
    <row r="44" ht="15.75" customHeight="1"/>
    <row r="54" ht="15" customHeight="1"/>
    <row r="55" ht="15.75" customHeight="1"/>
    <row r="65" ht="15" customHeight="1"/>
    <row r="66" ht="15.75" customHeight="1"/>
    <row r="77" ht="15" customHeight="1"/>
    <row r="78" ht="15.75" customHeight="1"/>
  </sheetData>
  <mergeCells count="3">
    <mergeCell ref="B1:E2"/>
    <mergeCell ref="B22:J23"/>
    <mergeCell ref="B12:E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69CE-080B-4D86-B19E-E4BDBD532817}">
  <dimension ref="B1:O38"/>
  <sheetViews>
    <sheetView workbookViewId="0">
      <selection activeCell="C23" sqref="C23"/>
    </sheetView>
  </sheetViews>
  <sheetFormatPr defaultRowHeight="15"/>
  <cols>
    <col min="3" max="4" width="21.7109375" bestFit="1" customWidth="1"/>
    <col min="5" max="6" width="16" bestFit="1" customWidth="1"/>
    <col min="10" max="10" width="12.140625" bestFit="1" customWidth="1"/>
    <col min="11" max="12" width="21.7109375" bestFit="1" customWidth="1"/>
    <col min="13" max="14" width="16" bestFit="1" customWidth="1"/>
  </cols>
  <sheetData>
    <row r="1" spans="2:15">
      <c r="B1" s="149" t="s">
        <v>24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1"/>
    </row>
    <row r="2" spans="2:15" ht="15.75" thickBot="1">
      <c r="B2" s="152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4"/>
    </row>
    <row r="4" spans="2:15" ht="15.75" thickBot="1"/>
    <row r="5" spans="2:15" ht="15.75" thickBot="1">
      <c r="B5" s="5" t="s">
        <v>15</v>
      </c>
      <c r="C5" s="3"/>
      <c r="D5" s="3"/>
      <c r="E5" s="3"/>
      <c r="F5" s="3"/>
      <c r="G5" s="3"/>
      <c r="H5" s="3"/>
      <c r="I5" s="3"/>
      <c r="J5" s="5" t="s">
        <v>25</v>
      </c>
      <c r="K5" s="3"/>
      <c r="L5" s="3"/>
      <c r="M5" s="3"/>
      <c r="N5" s="3"/>
      <c r="O5" s="3"/>
    </row>
    <row r="6" spans="2:15" ht="15.75" thickBot="1">
      <c r="B6" s="90" t="s">
        <v>26</v>
      </c>
      <c r="C6" s="88" t="s">
        <v>27</v>
      </c>
      <c r="D6" s="49" t="s">
        <v>28</v>
      </c>
      <c r="E6" s="49" t="s">
        <v>29</v>
      </c>
      <c r="F6" s="49" t="s">
        <v>30</v>
      </c>
      <c r="G6" s="50" t="s">
        <v>31</v>
      </c>
      <c r="H6" s="3"/>
      <c r="I6" s="3"/>
      <c r="J6" s="90" t="s">
        <v>26</v>
      </c>
      <c r="K6" s="74" t="s">
        <v>27</v>
      </c>
      <c r="L6" s="75" t="s">
        <v>28</v>
      </c>
      <c r="M6" s="75" t="s">
        <v>29</v>
      </c>
      <c r="N6" s="75" t="s">
        <v>30</v>
      </c>
      <c r="O6" s="76" t="s">
        <v>31</v>
      </c>
    </row>
    <row r="7" spans="2:15">
      <c r="B7" s="80" t="s">
        <v>14</v>
      </c>
      <c r="C7" s="78">
        <v>50</v>
      </c>
      <c r="D7" s="4">
        <v>0</v>
      </c>
      <c r="E7" s="4">
        <v>0</v>
      </c>
      <c r="F7" s="4">
        <v>0</v>
      </c>
      <c r="G7" s="51">
        <v>50</v>
      </c>
      <c r="H7" s="3"/>
      <c r="I7" s="3"/>
      <c r="J7" s="80" t="s">
        <v>14</v>
      </c>
      <c r="K7" s="77">
        <v>14.4</v>
      </c>
      <c r="L7" s="72">
        <v>15.9</v>
      </c>
      <c r="M7" s="72">
        <v>1.44</v>
      </c>
      <c r="N7" s="72">
        <v>44.9</v>
      </c>
      <c r="O7" s="73">
        <v>23.1</v>
      </c>
    </row>
    <row r="8" spans="2:15">
      <c r="B8" s="80" t="s">
        <v>9</v>
      </c>
      <c r="C8" s="78">
        <v>33.299999999999997</v>
      </c>
      <c r="D8" s="4">
        <v>0</v>
      </c>
      <c r="E8" s="4">
        <v>0</v>
      </c>
      <c r="F8" s="4">
        <v>16.600000000000001</v>
      </c>
      <c r="G8" s="51">
        <v>50</v>
      </c>
      <c r="H8" s="3"/>
      <c r="I8" s="3"/>
      <c r="J8" s="80" t="s">
        <v>9</v>
      </c>
      <c r="K8" s="78">
        <v>5.8</v>
      </c>
      <c r="L8" s="4">
        <v>11.76</v>
      </c>
      <c r="M8" s="4">
        <v>13.7</v>
      </c>
      <c r="N8" s="4">
        <v>43.13</v>
      </c>
      <c r="O8" s="51">
        <v>25.49</v>
      </c>
    </row>
    <row r="9" spans="2:15">
      <c r="B9" s="80" t="s">
        <v>13</v>
      </c>
      <c r="C9" s="78">
        <v>0</v>
      </c>
      <c r="D9" s="4">
        <v>0</v>
      </c>
      <c r="E9" s="4">
        <v>12.5</v>
      </c>
      <c r="F9" s="4">
        <v>25</v>
      </c>
      <c r="G9" s="51">
        <v>62.5</v>
      </c>
      <c r="H9" s="3"/>
      <c r="I9" s="3"/>
      <c r="J9" s="80" t="s">
        <v>13</v>
      </c>
      <c r="K9" s="78">
        <v>3.5</v>
      </c>
      <c r="L9" s="4">
        <v>10.5</v>
      </c>
      <c r="M9" s="4">
        <v>5.2</v>
      </c>
      <c r="N9" s="4">
        <v>63.1</v>
      </c>
      <c r="O9" s="51">
        <v>19.29</v>
      </c>
    </row>
    <row r="10" spans="2:15">
      <c r="B10" s="80" t="s">
        <v>10</v>
      </c>
      <c r="C10" s="78">
        <v>0</v>
      </c>
      <c r="D10" s="4">
        <v>0</v>
      </c>
      <c r="E10" s="4">
        <v>12.5</v>
      </c>
      <c r="F10" s="4">
        <v>12.5</v>
      </c>
      <c r="G10" s="51">
        <v>75</v>
      </c>
      <c r="H10" s="3"/>
      <c r="I10" s="3"/>
      <c r="J10" s="80" t="s">
        <v>10</v>
      </c>
      <c r="K10" s="78">
        <v>4.34</v>
      </c>
      <c r="L10" s="4">
        <v>7.24</v>
      </c>
      <c r="M10" s="4">
        <v>1.44</v>
      </c>
      <c r="N10" s="4">
        <v>71</v>
      </c>
      <c r="O10" s="51">
        <v>15.9</v>
      </c>
    </row>
    <row r="11" spans="2:15">
      <c r="B11" s="80" t="s">
        <v>11</v>
      </c>
      <c r="C11" s="78">
        <v>50</v>
      </c>
      <c r="D11" s="4">
        <v>0</v>
      </c>
      <c r="E11" s="4">
        <v>0</v>
      </c>
      <c r="F11" s="4">
        <v>0</v>
      </c>
      <c r="G11" s="51">
        <v>50</v>
      </c>
      <c r="H11" s="3"/>
      <c r="I11" s="3"/>
      <c r="J11" s="80" t="s">
        <v>11</v>
      </c>
      <c r="K11" s="78">
        <v>0</v>
      </c>
      <c r="L11" s="4">
        <v>6.3</v>
      </c>
      <c r="M11" s="4">
        <v>3.17</v>
      </c>
      <c r="N11" s="4">
        <v>65</v>
      </c>
      <c r="O11" s="51">
        <v>25.3</v>
      </c>
    </row>
    <row r="12" spans="2:15">
      <c r="B12" s="80" t="s">
        <v>12</v>
      </c>
      <c r="C12" s="78">
        <v>100</v>
      </c>
      <c r="D12" s="4">
        <v>0</v>
      </c>
      <c r="E12" s="4">
        <v>0</v>
      </c>
      <c r="F12" s="4">
        <v>0</v>
      </c>
      <c r="G12" s="51">
        <v>0</v>
      </c>
      <c r="H12" s="3"/>
      <c r="I12" s="3"/>
      <c r="J12" s="80" t="s">
        <v>12</v>
      </c>
      <c r="K12" s="78">
        <v>19</v>
      </c>
      <c r="L12" s="4">
        <v>4.76</v>
      </c>
      <c r="M12" s="4">
        <v>0</v>
      </c>
      <c r="N12" s="4">
        <v>52.3</v>
      </c>
      <c r="O12" s="51">
        <v>23.8</v>
      </c>
    </row>
    <row r="13" spans="2:15" ht="15.75" thickBot="1">
      <c r="B13" s="81" t="s">
        <v>32</v>
      </c>
      <c r="C13" s="89">
        <f>AVERAGE(C7:C12)</f>
        <v>38.883333333333333</v>
      </c>
      <c r="D13" s="52">
        <f t="shared" ref="D13:G13" si="0">AVERAGE(D7:D12)</f>
        <v>0</v>
      </c>
      <c r="E13" s="52">
        <f t="shared" si="0"/>
        <v>4.166666666666667</v>
      </c>
      <c r="F13" s="52">
        <f t="shared" si="0"/>
        <v>9.0166666666666675</v>
      </c>
      <c r="G13" s="54">
        <f t="shared" si="0"/>
        <v>47.916666666666664</v>
      </c>
      <c r="H13" s="3"/>
      <c r="I13" s="3"/>
      <c r="J13" s="81" t="s">
        <v>32</v>
      </c>
      <c r="K13" s="89">
        <f>AVERAGE(K7:K12)</f>
        <v>7.84</v>
      </c>
      <c r="L13" s="52">
        <f>AVERAGE(L7:L12)</f>
        <v>9.4099999999999984</v>
      </c>
      <c r="M13" s="52">
        <f>AVERAGE(M7:M12)</f>
        <v>4.1583333333333341</v>
      </c>
      <c r="N13" s="52">
        <f>AVERAGE(N7:N12)</f>
        <v>56.571666666666665</v>
      </c>
      <c r="O13" s="54"/>
    </row>
    <row r="14" spans="2:15">
      <c r="B14" s="82" t="s">
        <v>33</v>
      </c>
      <c r="C14" s="83">
        <f>STDEV(C7:C12)</f>
        <v>37.516418627937639</v>
      </c>
      <c r="D14" s="83">
        <f t="shared" ref="D14:G14" si="1">STDEV(D7:D12)</f>
        <v>0</v>
      </c>
      <c r="E14" s="83">
        <f t="shared" si="1"/>
        <v>6.4549722436790278</v>
      </c>
      <c r="F14" s="83">
        <f t="shared" si="1"/>
        <v>10.667786399561376</v>
      </c>
      <c r="G14" s="84">
        <f t="shared" si="1"/>
        <v>25.51551815399144</v>
      </c>
      <c r="H14" s="3"/>
      <c r="I14" s="3"/>
      <c r="J14" s="82" t="s">
        <v>33</v>
      </c>
      <c r="K14" s="83">
        <f>STDEV(K7:K12)</f>
        <v>7.2703782570097415</v>
      </c>
      <c r="L14" s="83">
        <f>STDEV(L7:L12)</f>
        <v>4.1190824220935474</v>
      </c>
      <c r="M14" s="83">
        <f>STDEV(M7:M12)</f>
        <v>5.0035124329481437</v>
      </c>
      <c r="N14" s="83">
        <f>STDEV(N7:N12)</f>
        <v>11.462862498811832</v>
      </c>
      <c r="O14" s="84">
        <f>STDEV(O7:O12)</f>
        <v>3.793287053027588</v>
      </c>
    </row>
    <row r="15" spans="2:15" ht="15.75" thickBot="1">
      <c r="B15" s="85" t="s">
        <v>34</v>
      </c>
      <c r="C15" s="86">
        <f>C14/2.44</f>
        <v>15.375581404892475</v>
      </c>
      <c r="D15" s="86">
        <f t="shared" ref="D15:G15" si="2">D14/2.44</f>
        <v>0</v>
      </c>
      <c r="E15" s="86">
        <f t="shared" si="2"/>
        <v>2.6454804277373065</v>
      </c>
      <c r="F15" s="86">
        <f t="shared" si="2"/>
        <v>4.3720436063776127</v>
      </c>
      <c r="G15" s="87">
        <f t="shared" si="2"/>
        <v>10.457179571307968</v>
      </c>
      <c r="H15" s="3"/>
      <c r="I15" s="3"/>
      <c r="J15" s="85" t="s">
        <v>34</v>
      </c>
      <c r="K15" s="86">
        <f>K14/2</f>
        <v>3.6351891285048707</v>
      </c>
      <c r="L15" s="86">
        <f>L14/2</f>
        <v>2.0595412110467737</v>
      </c>
      <c r="M15" s="86">
        <f>M14/2</f>
        <v>2.5017562164740719</v>
      </c>
      <c r="N15" s="86">
        <f>N14/2</f>
        <v>5.7314312494059161</v>
      </c>
      <c r="O15" s="87">
        <f>O14/2</f>
        <v>1.896643526513794</v>
      </c>
    </row>
    <row r="16" spans="2:15" ht="15.75" thickBot="1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ht="15" customHeight="1">
      <c r="B17" s="149" t="s">
        <v>35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1"/>
    </row>
    <row r="18" spans="2:15" ht="15.75" customHeight="1" thickBot="1">
      <c r="B18" s="152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4"/>
    </row>
    <row r="20" spans="2:15" ht="15.75" thickBot="1"/>
    <row r="21" spans="2:15" ht="15.75" thickBot="1">
      <c r="B21" s="5" t="s">
        <v>15</v>
      </c>
      <c r="C21" s="3"/>
      <c r="D21" s="3"/>
      <c r="E21" s="3"/>
      <c r="F21" s="3"/>
      <c r="G21" s="3"/>
      <c r="H21" s="3"/>
      <c r="I21" s="3"/>
      <c r="J21" s="5" t="s">
        <v>25</v>
      </c>
      <c r="K21" s="3"/>
      <c r="L21" s="3"/>
      <c r="M21" s="3"/>
      <c r="N21" s="3"/>
      <c r="O21" s="3"/>
    </row>
    <row r="22" spans="2:15" ht="15.75" thickBot="1">
      <c r="B22" s="90" t="s">
        <v>26</v>
      </c>
      <c r="C22" s="74" t="s">
        <v>27</v>
      </c>
      <c r="D22" s="75" t="s">
        <v>28</v>
      </c>
      <c r="E22" s="75" t="s">
        <v>29</v>
      </c>
      <c r="F22" s="75" t="s">
        <v>30</v>
      </c>
      <c r="G22" s="76" t="s">
        <v>36</v>
      </c>
      <c r="H22" s="3"/>
      <c r="I22" s="3"/>
      <c r="J22" s="90" t="s">
        <v>26</v>
      </c>
      <c r="K22" s="74" t="s">
        <v>27</v>
      </c>
      <c r="L22" s="75" t="s">
        <v>28</v>
      </c>
      <c r="M22" s="75" t="s">
        <v>29</v>
      </c>
      <c r="N22" s="75" t="s">
        <v>30</v>
      </c>
      <c r="O22" s="76" t="s">
        <v>31</v>
      </c>
    </row>
    <row r="23" spans="2:15">
      <c r="B23" s="80" t="s">
        <v>14</v>
      </c>
      <c r="C23" s="77">
        <v>50</v>
      </c>
      <c r="D23" s="72">
        <v>16.66</v>
      </c>
      <c r="E23" s="72">
        <v>16.66</v>
      </c>
      <c r="F23" s="72">
        <v>0</v>
      </c>
      <c r="G23" s="73">
        <v>16.66</v>
      </c>
      <c r="H23" s="3"/>
      <c r="I23" s="3"/>
      <c r="J23" s="80" t="s">
        <v>14</v>
      </c>
      <c r="K23" s="77">
        <v>15.9</v>
      </c>
      <c r="L23" s="72">
        <v>13</v>
      </c>
      <c r="M23" s="72">
        <v>2.89</v>
      </c>
      <c r="N23" s="72">
        <v>53.6</v>
      </c>
      <c r="O23" s="73">
        <v>14.4</v>
      </c>
    </row>
    <row r="24" spans="2:15">
      <c r="B24" s="80" t="s">
        <v>9</v>
      </c>
      <c r="C24" s="78">
        <v>16.66</v>
      </c>
      <c r="D24" s="4">
        <v>0</v>
      </c>
      <c r="E24" s="4">
        <v>33.299999999999997</v>
      </c>
      <c r="F24" s="4">
        <v>16.600000000000001</v>
      </c>
      <c r="G24" s="51">
        <v>33.299999999999997</v>
      </c>
      <c r="H24" s="3"/>
      <c r="I24" s="3"/>
      <c r="J24" s="80" t="s">
        <v>9</v>
      </c>
      <c r="K24" s="78">
        <v>3.92</v>
      </c>
      <c r="L24" s="4">
        <v>11.76</v>
      </c>
      <c r="M24" s="4">
        <v>15.6</v>
      </c>
      <c r="N24" s="4">
        <v>49.01</v>
      </c>
      <c r="O24" s="51">
        <v>19.600000000000001</v>
      </c>
    </row>
    <row r="25" spans="2:15">
      <c r="B25" s="80" t="s">
        <v>13</v>
      </c>
      <c r="C25" s="78">
        <v>25</v>
      </c>
      <c r="D25" s="4">
        <v>12.5</v>
      </c>
      <c r="E25" s="4">
        <v>0</v>
      </c>
      <c r="F25" s="4">
        <v>12.5</v>
      </c>
      <c r="G25" s="51">
        <v>50</v>
      </c>
      <c r="H25" s="3"/>
      <c r="I25" s="3"/>
      <c r="J25" s="80" t="s">
        <v>13</v>
      </c>
      <c r="K25" s="78">
        <v>0</v>
      </c>
      <c r="L25" s="4">
        <v>14</v>
      </c>
      <c r="M25" s="4">
        <v>0</v>
      </c>
      <c r="N25" s="4">
        <v>64.900000000000006</v>
      </c>
      <c r="O25" s="51">
        <v>21</v>
      </c>
    </row>
    <row r="26" spans="2:15">
      <c r="B26" s="80" t="s">
        <v>10</v>
      </c>
      <c r="C26" s="78">
        <v>25</v>
      </c>
      <c r="D26" s="4">
        <v>0</v>
      </c>
      <c r="E26" s="4">
        <v>25</v>
      </c>
      <c r="F26" s="4">
        <v>12.5</v>
      </c>
      <c r="G26" s="51">
        <v>37.5</v>
      </c>
      <c r="H26" s="3"/>
      <c r="I26" s="3"/>
      <c r="J26" s="80" t="s">
        <v>10</v>
      </c>
      <c r="K26" s="78">
        <v>0</v>
      </c>
      <c r="L26" s="4">
        <v>13.04</v>
      </c>
      <c r="M26" s="4">
        <v>1.44</v>
      </c>
      <c r="N26" s="4">
        <v>65.2</v>
      </c>
      <c r="O26" s="51">
        <v>20.28</v>
      </c>
    </row>
    <row r="27" spans="2:15">
      <c r="B27" s="80" t="s">
        <v>11</v>
      </c>
      <c r="C27" s="78">
        <v>50</v>
      </c>
      <c r="D27" s="4">
        <v>0</v>
      </c>
      <c r="E27" s="4">
        <v>0</v>
      </c>
      <c r="F27" s="4">
        <v>0</v>
      </c>
      <c r="G27" s="51">
        <v>50</v>
      </c>
      <c r="H27" s="3"/>
      <c r="I27" s="3"/>
      <c r="J27" s="80" t="s">
        <v>11</v>
      </c>
      <c r="K27" s="78">
        <v>0</v>
      </c>
      <c r="L27" s="4">
        <v>4.76</v>
      </c>
      <c r="M27" s="4">
        <v>9.5</v>
      </c>
      <c r="N27" s="4">
        <v>61.9</v>
      </c>
      <c r="O27" s="51">
        <v>23.8</v>
      </c>
    </row>
    <row r="28" spans="2:15">
      <c r="B28" s="80" t="s">
        <v>12</v>
      </c>
      <c r="C28" s="78">
        <v>100</v>
      </c>
      <c r="D28" s="4">
        <v>0</v>
      </c>
      <c r="E28" s="4">
        <v>0</v>
      </c>
      <c r="F28" s="4">
        <v>0</v>
      </c>
      <c r="G28" s="51">
        <v>0</v>
      </c>
      <c r="H28" s="3"/>
      <c r="I28" s="3"/>
      <c r="J28" s="80" t="s">
        <v>12</v>
      </c>
      <c r="K28" s="78">
        <v>14.2</v>
      </c>
      <c r="L28" s="4">
        <v>9.5</v>
      </c>
      <c r="M28" s="4">
        <v>0</v>
      </c>
      <c r="N28" s="4">
        <v>57.1</v>
      </c>
      <c r="O28" s="51">
        <v>19</v>
      </c>
    </row>
    <row r="29" spans="2:15" ht="15.75" thickBot="1">
      <c r="B29" s="81" t="s">
        <v>32</v>
      </c>
      <c r="C29" s="89">
        <f>AVERAGE(C23:C28)</f>
        <v>44.443333333333328</v>
      </c>
      <c r="D29" s="52">
        <f>AVERAGE(D23:D28)</f>
        <v>4.8600000000000003</v>
      </c>
      <c r="E29" s="52">
        <f>AVERAGE(E23:E28)</f>
        <v>12.493333333333332</v>
      </c>
      <c r="F29" s="52">
        <f>AVERAGE(F23:F28)</f>
        <v>6.9333333333333336</v>
      </c>
      <c r="G29" s="54">
        <f>AVERAGE(G23:G28)</f>
        <v>31.243333333333329</v>
      </c>
      <c r="H29" s="3"/>
      <c r="I29" s="3"/>
      <c r="J29" s="81" t="s">
        <v>32</v>
      </c>
      <c r="K29" s="89">
        <f>AVERAGE(K23:K28)</f>
        <v>5.669999999999999</v>
      </c>
      <c r="L29" s="52">
        <f>AVERAGE(L23:L28)</f>
        <v>11.01</v>
      </c>
      <c r="M29" s="52">
        <f>AVERAGE(M23:M28)</f>
        <v>4.9050000000000002</v>
      </c>
      <c r="N29" s="52">
        <f>AVERAGE(N23:N28)</f>
        <v>58.618333333333332</v>
      </c>
      <c r="O29" s="53">
        <f>AVERAGE(O23:O28)</f>
        <v>19.68</v>
      </c>
    </row>
    <row r="30" spans="2:15">
      <c r="B30" s="82" t="s">
        <v>33</v>
      </c>
      <c r="C30" s="83">
        <f>STDEV(C23:C28)</f>
        <v>30.582008872320134</v>
      </c>
      <c r="D30" s="83">
        <f>STDEV(D23:D28)</f>
        <v>7.6431407157005822</v>
      </c>
      <c r="E30" s="83">
        <f>STDEV(E23:E28)</f>
        <v>14.662505470303044</v>
      </c>
      <c r="F30" s="83">
        <f>STDEV(F23:F28)</f>
        <v>7.7412315988262925</v>
      </c>
      <c r="G30" s="84">
        <f>STDEV(G23:G28)</f>
        <v>19.676485119722649</v>
      </c>
      <c r="H30" s="3"/>
      <c r="I30" s="3"/>
      <c r="J30" s="82" t="s">
        <v>33</v>
      </c>
      <c r="K30" s="83">
        <f>STDEV(K23:K28)</f>
        <v>7.4420830417296475</v>
      </c>
      <c r="L30" s="83">
        <f>STDEV(L23:L28)</f>
        <v>3.4329637341515857</v>
      </c>
      <c r="M30" s="83">
        <f>STDEV(M23:M28)</f>
        <v>6.319518177836029</v>
      </c>
      <c r="N30" s="83">
        <f>STDEV(N23:N28)</f>
        <v>6.5323209249598184</v>
      </c>
      <c r="O30" s="84">
        <f>STDEV(O23:O28)</f>
        <v>3.0797402487872394</v>
      </c>
    </row>
    <row r="31" spans="2:15" ht="15.75" thickBot="1">
      <c r="B31" s="85" t="s">
        <v>34</v>
      </c>
      <c r="C31" s="86">
        <f>C30/2.44</f>
        <v>12.533610193573827</v>
      </c>
      <c r="D31" s="86">
        <f>D30/2.44</f>
        <v>3.1324347195494191</v>
      </c>
      <c r="E31" s="86">
        <f>E30/2.44</f>
        <v>6.0092235534028866</v>
      </c>
      <c r="F31" s="86">
        <f>F30/2.44</f>
        <v>3.1726359011583165</v>
      </c>
      <c r="G31" s="87">
        <f>G30/2.44</f>
        <v>8.0641332457879713</v>
      </c>
      <c r="H31" s="3"/>
      <c r="I31" s="3"/>
      <c r="J31" s="85" t="s">
        <v>34</v>
      </c>
      <c r="K31" s="86">
        <f>K30/2.44</f>
        <v>3.0500340334957574</v>
      </c>
      <c r="L31" s="86">
        <f>L30/2.44</f>
        <v>1.4069523500621253</v>
      </c>
      <c r="M31" s="86">
        <f>M30/2.44</f>
        <v>2.5899664663262416</v>
      </c>
      <c r="N31" s="86">
        <f>N30/2.44</f>
        <v>2.6771807069507454</v>
      </c>
      <c r="O31" s="87">
        <f>O30/2.44</f>
        <v>1.2621886265521474</v>
      </c>
    </row>
    <row r="32" spans="2:1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2:8">
      <c r="B33" s="3"/>
      <c r="C33" s="3"/>
      <c r="D33" s="3"/>
      <c r="E33" s="3"/>
      <c r="F33" s="3"/>
      <c r="G33" s="3"/>
    </row>
    <row r="34" spans="2:8">
      <c r="B34" s="3"/>
      <c r="C34" s="3"/>
      <c r="D34" s="3"/>
      <c r="E34" s="3"/>
      <c r="F34" s="3"/>
      <c r="G34" s="3"/>
    </row>
    <row r="35" spans="2:8">
      <c r="B35" s="3"/>
      <c r="C35" s="3"/>
      <c r="D35" s="3"/>
      <c r="E35" s="3"/>
      <c r="F35" s="3"/>
      <c r="G35" s="3"/>
    </row>
    <row r="36" spans="2:8">
      <c r="B36" s="3"/>
      <c r="C36" s="3"/>
      <c r="D36" s="3"/>
      <c r="E36" s="3"/>
      <c r="F36" s="3"/>
      <c r="G36" s="3"/>
    </row>
    <row r="37" spans="2:8">
      <c r="B37" s="3"/>
      <c r="C37" s="3"/>
      <c r="D37" s="3"/>
      <c r="E37" s="3"/>
      <c r="F37" s="3"/>
      <c r="G37" s="3"/>
    </row>
    <row r="38" spans="2:8">
      <c r="B38" s="3"/>
      <c r="C38" s="3"/>
      <c r="D38" s="3"/>
      <c r="E38" s="3"/>
      <c r="F38" s="3"/>
      <c r="G38" s="3"/>
      <c r="H38" s="3"/>
    </row>
  </sheetData>
  <mergeCells count="2">
    <mergeCell ref="B1:O2"/>
    <mergeCell ref="B17:O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31EC9-4185-47D6-9192-FFE6AB3D1E43}">
  <dimension ref="B6:L94"/>
  <sheetViews>
    <sheetView topLeftCell="A39" zoomScale="80" zoomScaleNormal="80" workbookViewId="0">
      <selection activeCell="C104" sqref="C104"/>
    </sheetView>
  </sheetViews>
  <sheetFormatPr defaultRowHeight="15"/>
  <cols>
    <col min="4" max="4" width="14.85546875" bestFit="1" customWidth="1"/>
    <col min="5" max="6" width="19.85546875" bestFit="1" customWidth="1"/>
    <col min="7" max="7" width="19.28515625" bestFit="1" customWidth="1"/>
    <col min="10" max="10" width="14.85546875" bestFit="1" customWidth="1"/>
    <col min="11" max="11" width="19.85546875" bestFit="1" customWidth="1"/>
    <col min="12" max="12" width="17.7109375" bestFit="1" customWidth="1"/>
    <col min="13" max="13" width="12.5703125" bestFit="1" customWidth="1"/>
    <col min="14" max="14" width="17.7109375" bestFit="1" customWidth="1"/>
  </cols>
  <sheetData>
    <row r="6" spans="2:12" ht="15.75" thickBot="1"/>
    <row r="7" spans="2:12" ht="15" customHeight="1">
      <c r="B7" s="149" t="s">
        <v>37</v>
      </c>
      <c r="C7" s="150"/>
      <c r="D7" s="150"/>
      <c r="E7" s="150"/>
      <c r="F7" s="150"/>
      <c r="G7" s="150"/>
      <c r="H7" s="150"/>
      <c r="I7" s="150"/>
      <c r="J7" s="150"/>
      <c r="K7" s="151"/>
    </row>
    <row r="8" spans="2:12" ht="15.75" customHeight="1" thickBot="1">
      <c r="B8" s="152"/>
      <c r="C8" s="153"/>
      <c r="D8" s="153"/>
      <c r="E8" s="153"/>
      <c r="F8" s="153"/>
      <c r="G8" s="153"/>
      <c r="H8" s="153"/>
      <c r="I8" s="153"/>
      <c r="J8" s="153"/>
      <c r="K8" s="154"/>
    </row>
    <row r="10" spans="2:12">
      <c r="B10" s="6" t="s">
        <v>38</v>
      </c>
      <c r="C10" s="6" t="s">
        <v>18</v>
      </c>
      <c r="D10" s="6"/>
      <c r="E10" s="6"/>
      <c r="J10" s="6"/>
      <c r="K10" s="6"/>
      <c r="L10" s="6"/>
    </row>
    <row r="11" spans="2:12" ht="15.75" thickBot="1">
      <c r="B11" s="6"/>
      <c r="C11" s="6"/>
      <c r="D11" s="6"/>
      <c r="E11" s="6"/>
      <c r="F11" s="6"/>
    </row>
    <row r="12" spans="2:12">
      <c r="B12" s="6"/>
      <c r="C12" s="60" t="s">
        <v>4</v>
      </c>
      <c r="D12" s="61" t="s">
        <v>39</v>
      </c>
      <c r="E12" s="62" t="s">
        <v>40</v>
      </c>
      <c r="F12" s="6"/>
    </row>
    <row r="13" spans="2:12">
      <c r="B13" s="6"/>
      <c r="C13" s="57" t="s">
        <v>41</v>
      </c>
      <c r="D13" s="56">
        <v>1.8843076175440983</v>
      </c>
      <c r="E13" s="58">
        <v>2.1735857402061893</v>
      </c>
      <c r="F13" s="6"/>
    </row>
    <row r="14" spans="2:12">
      <c r="B14" s="6"/>
      <c r="C14" s="57" t="s">
        <v>42</v>
      </c>
      <c r="D14" s="56">
        <v>1.4354786125977685</v>
      </c>
      <c r="E14" s="58">
        <v>0.8624209463208834</v>
      </c>
      <c r="F14" s="6"/>
    </row>
    <row r="15" spans="2:12">
      <c r="B15" s="6"/>
      <c r="C15" s="57" t="s">
        <v>43</v>
      </c>
      <c r="D15" s="56">
        <v>1.1590397659290044</v>
      </c>
      <c r="E15" s="58">
        <v>1.3263561153009831</v>
      </c>
      <c r="F15" s="6"/>
    </row>
    <row r="16" spans="2:12">
      <c r="B16" s="6"/>
      <c r="C16" s="57" t="s">
        <v>44</v>
      </c>
      <c r="D16" s="56">
        <v>1.5418475228640125</v>
      </c>
      <c r="E16" s="58">
        <v>0.9338310968425596</v>
      </c>
      <c r="F16" s="6"/>
    </row>
    <row r="17" spans="2:6">
      <c r="B17" s="6"/>
      <c r="C17" s="57" t="s">
        <v>45</v>
      </c>
      <c r="D17" s="56">
        <v>5.6063898233162055</v>
      </c>
      <c r="E17" s="58">
        <v>2.1984081213935451</v>
      </c>
      <c r="F17" s="6"/>
    </row>
    <row r="18" spans="2:6">
      <c r="B18" s="6"/>
      <c r="C18" s="57" t="s">
        <v>46</v>
      </c>
      <c r="D18" s="56">
        <v>2.4657229372344465</v>
      </c>
      <c r="E18" s="58">
        <v>0.46178320829409902</v>
      </c>
      <c r="F18" s="6"/>
    </row>
    <row r="19" spans="2:6">
      <c r="B19" s="6"/>
      <c r="C19" s="57" t="s">
        <v>47</v>
      </c>
      <c r="D19" s="1">
        <v>1.0798221021313099</v>
      </c>
      <c r="E19" s="20">
        <v>0.87369638895919899</v>
      </c>
      <c r="F19" s="6"/>
    </row>
    <row r="20" spans="2:6">
      <c r="B20" s="6"/>
      <c r="C20" s="57" t="s">
        <v>48</v>
      </c>
      <c r="D20" s="1">
        <v>1.74577611636068</v>
      </c>
      <c r="E20" s="20">
        <v>0.70001897835581195</v>
      </c>
      <c r="F20" s="6"/>
    </row>
    <row r="21" spans="2:6" ht="15.75" thickBot="1">
      <c r="B21" s="6"/>
      <c r="C21" s="59" t="s">
        <v>49</v>
      </c>
      <c r="D21" s="12">
        <v>0.58486045648873297</v>
      </c>
      <c r="E21" s="13">
        <v>0.65788637643026204</v>
      </c>
      <c r="F21" s="6"/>
    </row>
    <row r="22" spans="2:6">
      <c r="F22" s="6"/>
    </row>
    <row r="23" spans="2:6">
      <c r="B23" s="6" t="s">
        <v>38</v>
      </c>
      <c r="C23" s="6" t="s">
        <v>19</v>
      </c>
      <c r="D23" s="6"/>
      <c r="E23" s="6"/>
      <c r="F23" s="6"/>
    </row>
    <row r="24" spans="2:6" ht="15.75" thickBot="1">
      <c r="B24" s="6"/>
      <c r="C24" s="6"/>
      <c r="D24" s="6"/>
      <c r="E24" s="6"/>
      <c r="F24" s="6"/>
    </row>
    <row r="25" spans="2:6">
      <c r="B25" s="6"/>
      <c r="C25" s="60" t="s">
        <v>4</v>
      </c>
      <c r="D25" s="61" t="s">
        <v>39</v>
      </c>
      <c r="E25" s="62" t="s">
        <v>40</v>
      </c>
      <c r="F25" s="6"/>
    </row>
    <row r="26" spans="2:6">
      <c r="B26" s="6"/>
      <c r="C26" s="57" t="s">
        <v>41</v>
      </c>
      <c r="D26" s="56">
        <v>1.2467332289907775</v>
      </c>
      <c r="E26" s="58">
        <v>0.79430432297584641</v>
      </c>
      <c r="F26" s="6"/>
    </row>
    <row r="27" spans="2:6">
      <c r="B27" s="6"/>
      <c r="C27" s="57" t="s">
        <v>42</v>
      </c>
      <c r="D27" s="56">
        <v>0.39036662946596529</v>
      </c>
      <c r="E27" s="58">
        <v>0.38549184299972949</v>
      </c>
      <c r="F27" s="6"/>
    </row>
    <row r="28" spans="2:6">
      <c r="B28" s="6"/>
      <c r="C28" s="57" t="s">
        <v>43</v>
      </c>
      <c r="D28" s="56">
        <v>0.57992270279795943</v>
      </c>
      <c r="E28" s="58">
        <v>0.55133103828466012</v>
      </c>
      <c r="F28" s="6"/>
    </row>
    <row r="29" spans="2:6">
      <c r="B29" s="6"/>
      <c r="C29" s="57" t="s">
        <v>44</v>
      </c>
      <c r="D29" s="56">
        <v>0.35605901494330944</v>
      </c>
      <c r="E29" s="58">
        <v>0.34245957732777671</v>
      </c>
      <c r="F29" s="6"/>
    </row>
    <row r="30" spans="2:6">
      <c r="B30" s="6"/>
      <c r="C30" s="57" t="s">
        <v>45</v>
      </c>
      <c r="D30" s="56">
        <v>0.77222373840677394</v>
      </c>
      <c r="E30" s="58">
        <v>0.43226348315936558</v>
      </c>
      <c r="F30" s="6"/>
    </row>
    <row r="31" spans="2:6">
      <c r="B31" s="6"/>
      <c r="C31" s="57" t="s">
        <v>46</v>
      </c>
      <c r="D31" s="56">
        <v>0.60557596701153427</v>
      </c>
      <c r="E31" s="58">
        <v>0.30719004048221998</v>
      </c>
      <c r="F31" s="6"/>
    </row>
    <row r="32" spans="2:6">
      <c r="B32" s="6"/>
      <c r="C32" s="57" t="s">
        <v>47</v>
      </c>
      <c r="D32" s="1">
        <v>0.41173111955736902</v>
      </c>
      <c r="E32" s="20">
        <v>0.35311691892623198</v>
      </c>
      <c r="F32" s="6"/>
    </row>
    <row r="33" spans="2:6">
      <c r="B33" s="6"/>
      <c r="C33" s="57" t="s">
        <v>48</v>
      </c>
      <c r="D33" s="1">
        <v>0.32169552057395001</v>
      </c>
      <c r="E33" s="20">
        <v>0.30495576053766899</v>
      </c>
      <c r="F33" s="6"/>
    </row>
    <row r="34" spans="2:6" ht="15.75" thickBot="1">
      <c r="B34" s="6"/>
      <c r="C34" s="59" t="s">
        <v>49</v>
      </c>
      <c r="D34" s="12">
        <v>0.61553005456917198</v>
      </c>
      <c r="E34" s="13">
        <v>0.391513733752056</v>
      </c>
      <c r="F34" s="6"/>
    </row>
    <row r="35" spans="2:6">
      <c r="F35" s="6"/>
    </row>
    <row r="36" spans="2:6">
      <c r="B36" s="6" t="s">
        <v>38</v>
      </c>
      <c r="C36" s="6" t="s">
        <v>20</v>
      </c>
      <c r="D36" s="6"/>
      <c r="E36" s="6"/>
      <c r="F36" s="6"/>
    </row>
    <row r="37" spans="2:6" ht="15.75" thickBot="1">
      <c r="B37" s="6"/>
      <c r="C37" s="6"/>
      <c r="D37" s="6"/>
      <c r="E37" s="6"/>
      <c r="F37" s="6"/>
    </row>
    <row r="38" spans="2:6">
      <c r="B38" s="6"/>
      <c r="C38" s="60" t="s">
        <v>4</v>
      </c>
      <c r="D38" s="61" t="s">
        <v>39</v>
      </c>
      <c r="E38" s="62" t="s">
        <v>40</v>
      </c>
      <c r="F38" s="6"/>
    </row>
    <row r="39" spans="2:6">
      <c r="B39" s="6"/>
      <c r="C39" s="57" t="s">
        <v>41</v>
      </c>
      <c r="D39" s="56">
        <v>0.82192932228316695</v>
      </c>
      <c r="E39" s="58">
        <v>0.43487951326046614</v>
      </c>
      <c r="F39" s="6"/>
    </row>
    <row r="40" spans="2:6">
      <c r="B40" s="6"/>
      <c r="C40" s="57" t="s">
        <v>42</v>
      </c>
      <c r="D40" s="56">
        <v>0.38954616203119891</v>
      </c>
      <c r="E40" s="58">
        <v>0.39316217295005107</v>
      </c>
      <c r="F40" s="6"/>
    </row>
    <row r="41" spans="2:6">
      <c r="B41" s="6"/>
      <c r="C41" s="57" t="s">
        <v>43</v>
      </c>
      <c r="D41" s="56">
        <v>0.32231711737894136</v>
      </c>
      <c r="E41" s="58">
        <v>0.32983532545525651</v>
      </c>
      <c r="F41" s="6"/>
    </row>
    <row r="42" spans="2:6">
      <c r="B42" s="6"/>
      <c r="C42" s="57" t="s">
        <v>44</v>
      </c>
      <c r="D42" s="56">
        <v>0.34380735249362604</v>
      </c>
      <c r="E42" s="58">
        <v>0.35935237401967612</v>
      </c>
      <c r="F42" s="6"/>
    </row>
    <row r="43" spans="2:6">
      <c r="B43" s="6"/>
      <c r="C43" s="57" t="s">
        <v>45</v>
      </c>
      <c r="D43" s="56">
        <v>0.8060565348382196</v>
      </c>
      <c r="E43" s="58">
        <v>0.45251091326811499</v>
      </c>
      <c r="F43" s="6"/>
    </row>
    <row r="44" spans="2:6">
      <c r="B44" s="6"/>
      <c r="C44" s="57" t="s">
        <v>46</v>
      </c>
      <c r="D44" s="56">
        <v>0.49553494059373859</v>
      </c>
      <c r="E44" s="58">
        <v>0.22534722691389525</v>
      </c>
      <c r="F44" s="6"/>
    </row>
    <row r="45" spans="2:6">
      <c r="B45" s="6"/>
      <c r="C45" s="57" t="s">
        <v>47</v>
      </c>
      <c r="D45" s="1">
        <v>0.56820530671828096</v>
      </c>
      <c r="E45" s="20">
        <v>0.34728911928962197</v>
      </c>
      <c r="F45" s="6"/>
    </row>
    <row r="46" spans="2:6">
      <c r="B46" s="6"/>
      <c r="C46" s="57" t="s">
        <v>48</v>
      </c>
      <c r="D46" s="1">
        <v>0.30355709569148298</v>
      </c>
      <c r="E46" s="20">
        <v>0.301158755605962</v>
      </c>
      <c r="F46" s="6"/>
    </row>
    <row r="47" spans="2:6" ht="15.75" thickBot="1">
      <c r="B47" s="6"/>
      <c r="C47" s="59" t="s">
        <v>49</v>
      </c>
      <c r="D47" s="12">
        <v>0.30875589740336701</v>
      </c>
      <c r="E47" s="13">
        <v>0.38192412794506198</v>
      </c>
      <c r="F47" s="6"/>
    </row>
    <row r="48" spans="2:6">
      <c r="F48" s="6"/>
    </row>
    <row r="49" spans="2:5">
      <c r="B49" s="6" t="s">
        <v>38</v>
      </c>
      <c r="C49" s="6" t="s">
        <v>50</v>
      </c>
      <c r="D49" s="6"/>
      <c r="E49" s="6"/>
    </row>
    <row r="50" spans="2:5" ht="15.75" thickBot="1">
      <c r="B50" s="6"/>
      <c r="C50" s="6"/>
      <c r="D50" s="6"/>
      <c r="E50" s="6"/>
    </row>
    <row r="51" spans="2:5">
      <c r="B51" s="6"/>
      <c r="C51" s="60" t="s">
        <v>4</v>
      </c>
      <c r="D51" s="61" t="s">
        <v>39</v>
      </c>
      <c r="E51" s="62" t="s">
        <v>40</v>
      </c>
    </row>
    <row r="52" spans="2:5">
      <c r="B52" s="6"/>
      <c r="C52" s="57" t="s">
        <v>9</v>
      </c>
      <c r="D52" s="1">
        <v>1.30842589846738</v>
      </c>
      <c r="E52" s="20">
        <v>2.0159672879744299</v>
      </c>
    </row>
    <row r="53" spans="2:5">
      <c r="B53" s="6"/>
      <c r="C53" s="57" t="s">
        <v>10</v>
      </c>
      <c r="D53" s="1">
        <v>3.2292912225833299</v>
      </c>
      <c r="E53" s="20">
        <v>1.0386999196298501</v>
      </c>
    </row>
    <row r="54" spans="2:5">
      <c r="B54" s="6"/>
      <c r="C54" s="57" t="s">
        <v>13</v>
      </c>
      <c r="D54" s="1">
        <v>0.61867365304244004</v>
      </c>
      <c r="E54" s="20">
        <v>1.00739255786088</v>
      </c>
    </row>
    <row r="55" spans="2:5">
      <c r="B55" s="6"/>
      <c r="C55" s="57" t="s">
        <v>11</v>
      </c>
      <c r="D55" s="1">
        <v>2.4475190889438698</v>
      </c>
      <c r="E55" s="20">
        <v>1.11479895131091</v>
      </c>
    </row>
    <row r="56" spans="2:5">
      <c r="B56" s="6"/>
      <c r="C56" s="57" t="s">
        <v>12</v>
      </c>
      <c r="D56" s="1">
        <v>7.9050001070039597</v>
      </c>
      <c r="E56" s="20">
        <v>3.8515033294247698</v>
      </c>
    </row>
    <row r="57" spans="2:5">
      <c r="B57" s="6"/>
      <c r="C57" s="57" t="s">
        <v>14</v>
      </c>
      <c r="D57" s="1">
        <v>3.6057775718498002</v>
      </c>
      <c r="E57" s="20">
        <v>0.710377383942847</v>
      </c>
    </row>
    <row r="58" spans="2:5">
      <c r="B58" s="6"/>
      <c r="C58" s="57" t="s">
        <v>51</v>
      </c>
      <c r="D58" s="1">
        <v>3.6467956070825198</v>
      </c>
      <c r="E58" s="20">
        <v>1.34857987356591</v>
      </c>
    </row>
    <row r="59" spans="2:5">
      <c r="B59" s="6"/>
      <c r="C59" s="57" t="s">
        <v>52</v>
      </c>
      <c r="D59" s="1">
        <v>1.2428029536849901</v>
      </c>
      <c r="E59" s="20">
        <v>0.85972636414744896</v>
      </c>
    </row>
    <row r="60" spans="2:5" ht="15.75" thickBot="1">
      <c r="B60" s="6"/>
      <c r="C60" s="57" t="s">
        <v>53</v>
      </c>
      <c r="D60" s="12">
        <v>0.61687131948207197</v>
      </c>
      <c r="E60" s="13">
        <v>0.92624114524220602</v>
      </c>
    </row>
    <row r="65" spans="2:11" ht="15.75" thickBot="1"/>
    <row r="66" spans="2:11">
      <c r="B66" s="149" t="s">
        <v>54</v>
      </c>
      <c r="C66" s="150"/>
      <c r="D66" s="150"/>
      <c r="E66" s="150"/>
      <c r="F66" s="150"/>
      <c r="G66" s="150"/>
      <c r="H66" s="150"/>
      <c r="I66" s="150"/>
      <c r="J66" s="150"/>
      <c r="K66" s="151"/>
    </row>
    <row r="67" spans="2:11" ht="15.75" thickBot="1">
      <c r="B67" s="152"/>
      <c r="C67" s="153"/>
      <c r="D67" s="153"/>
      <c r="E67" s="153"/>
      <c r="F67" s="153"/>
      <c r="G67" s="153"/>
      <c r="H67" s="153"/>
      <c r="I67" s="153"/>
      <c r="J67" s="153"/>
      <c r="K67" s="154"/>
    </row>
    <row r="70" spans="2:11">
      <c r="B70" s="6" t="s">
        <v>38</v>
      </c>
      <c r="C70" s="6" t="s">
        <v>55</v>
      </c>
      <c r="D70" s="6"/>
      <c r="E70" s="6"/>
    </row>
    <row r="71" spans="2:11" ht="15.75" thickBot="1">
      <c r="B71" s="6"/>
      <c r="C71" s="6"/>
      <c r="D71" s="6"/>
      <c r="E71" s="6"/>
    </row>
    <row r="72" spans="2:11">
      <c r="B72" s="6"/>
      <c r="C72" s="60" t="s">
        <v>4</v>
      </c>
      <c r="D72" s="94" t="s">
        <v>15</v>
      </c>
      <c r="E72" s="61" t="s">
        <v>39</v>
      </c>
      <c r="F72" s="62" t="s">
        <v>40</v>
      </c>
    </row>
    <row r="73" spans="2:11">
      <c r="B73" s="6"/>
      <c r="C73" s="57" t="s">
        <v>9</v>
      </c>
      <c r="D73" s="56">
        <v>17873</v>
      </c>
      <c r="E73" s="56">
        <v>5654</v>
      </c>
      <c r="F73" s="20">
        <v>5654</v>
      </c>
    </row>
    <row r="74" spans="2:11">
      <c r="B74" s="6"/>
      <c r="C74" s="57" t="s">
        <v>10</v>
      </c>
      <c r="D74" s="56">
        <v>45621</v>
      </c>
      <c r="E74" s="56">
        <v>27576</v>
      </c>
      <c r="F74" s="20">
        <v>8261</v>
      </c>
    </row>
    <row r="75" spans="2:11">
      <c r="B75" s="6"/>
      <c r="C75" s="57" t="s">
        <v>13</v>
      </c>
      <c r="D75" s="56">
        <v>13626</v>
      </c>
      <c r="E75" s="56">
        <v>11073</v>
      </c>
      <c r="F75" s="20">
        <v>6224</v>
      </c>
    </row>
    <row r="76" spans="2:11">
      <c r="B76" s="6"/>
      <c r="C76" s="57" t="s">
        <v>11</v>
      </c>
      <c r="D76" s="56">
        <v>8542</v>
      </c>
      <c r="E76" s="56">
        <v>5547</v>
      </c>
      <c r="F76" s="20">
        <v>1571</v>
      </c>
    </row>
    <row r="77" spans="2:11">
      <c r="B77" s="6"/>
      <c r="C77" s="57" t="s">
        <v>12</v>
      </c>
      <c r="D77" s="56">
        <v>9315</v>
      </c>
      <c r="E77" s="56">
        <v>7554</v>
      </c>
      <c r="F77" s="20">
        <v>3424</v>
      </c>
    </row>
    <row r="78" spans="2:11">
      <c r="B78" s="6"/>
      <c r="C78" s="57" t="s">
        <v>14</v>
      </c>
      <c r="D78" s="56">
        <v>14863</v>
      </c>
      <c r="E78" s="56">
        <v>15662</v>
      </c>
      <c r="F78" s="20">
        <v>1815</v>
      </c>
    </row>
    <row r="79" spans="2:11">
      <c r="B79" s="6"/>
      <c r="C79" s="57" t="s">
        <v>51</v>
      </c>
      <c r="D79" s="1">
        <v>7983</v>
      </c>
      <c r="E79" s="1">
        <v>3152</v>
      </c>
      <c r="F79" s="20">
        <v>1411</v>
      </c>
    </row>
    <row r="80" spans="2:11">
      <c r="B80" s="6"/>
      <c r="C80" s="57" t="s">
        <v>52</v>
      </c>
      <c r="D80" s="1">
        <v>4401</v>
      </c>
      <c r="E80" s="1">
        <v>1347</v>
      </c>
      <c r="F80" s="20">
        <v>1178</v>
      </c>
    </row>
    <row r="81" spans="2:11" ht="15.75" thickBot="1">
      <c r="B81" s="6"/>
      <c r="C81" s="57" t="s">
        <v>53</v>
      </c>
      <c r="D81" s="12">
        <v>28242</v>
      </c>
      <c r="E81" s="12">
        <v>9556</v>
      </c>
      <c r="F81" s="13">
        <v>2606</v>
      </c>
    </row>
    <row r="86" spans="2:11" ht="15.75" thickBot="1"/>
    <row r="87" spans="2:11">
      <c r="B87" s="149" t="s">
        <v>56</v>
      </c>
      <c r="C87" s="150"/>
      <c r="D87" s="150"/>
      <c r="E87" s="150"/>
      <c r="F87" s="150"/>
      <c r="G87" s="150"/>
      <c r="H87" s="150"/>
      <c r="I87" s="150"/>
      <c r="J87" s="150"/>
      <c r="K87" s="151"/>
    </row>
    <row r="88" spans="2:11" ht="15.75" thickBot="1">
      <c r="B88" s="152"/>
      <c r="C88" s="153"/>
      <c r="D88" s="153"/>
      <c r="E88" s="153"/>
      <c r="F88" s="153"/>
      <c r="G88" s="153"/>
      <c r="H88" s="153"/>
      <c r="I88" s="153"/>
      <c r="J88" s="153"/>
      <c r="K88" s="154"/>
    </row>
    <row r="89" spans="2:11" ht="15.75" thickBot="1"/>
    <row r="90" spans="2:11" ht="15.75" thickBot="1">
      <c r="D90" s="155" t="s">
        <v>39</v>
      </c>
      <c r="E90" s="156"/>
      <c r="F90" s="156" t="s">
        <v>57</v>
      </c>
      <c r="G90" s="157"/>
    </row>
    <row r="91" spans="2:11" ht="15.75" thickBot="1">
      <c r="C91" s="96" t="s">
        <v>4</v>
      </c>
      <c r="D91" s="99" t="s">
        <v>58</v>
      </c>
      <c r="E91" s="100" t="s">
        <v>59</v>
      </c>
      <c r="F91" s="100" t="s">
        <v>58</v>
      </c>
      <c r="G91" s="101" t="s">
        <v>59</v>
      </c>
    </row>
    <row r="92" spans="2:11">
      <c r="C92" s="97" t="s">
        <v>51</v>
      </c>
      <c r="D92" s="14">
        <v>8.4353795899003696</v>
      </c>
      <c r="E92" s="10">
        <v>7.5960098077876301</v>
      </c>
      <c r="F92" s="10">
        <v>12.239919190709299</v>
      </c>
      <c r="G92" s="11">
        <v>11.4081182612709</v>
      </c>
    </row>
    <row r="93" spans="2:11">
      <c r="C93" s="97" t="s">
        <v>52</v>
      </c>
      <c r="D93" s="17">
        <v>3.0870052803914199</v>
      </c>
      <c r="E93" s="1">
        <v>3.3870042193310099</v>
      </c>
      <c r="F93" s="1">
        <v>5.8808893550722496</v>
      </c>
      <c r="G93" s="20">
        <v>6.1252246364639698</v>
      </c>
    </row>
    <row r="94" spans="2:11" ht="15.75" thickBot="1">
      <c r="C94" s="98" t="s">
        <v>53</v>
      </c>
      <c r="D94" s="15">
        <v>5.60933906381889</v>
      </c>
      <c r="E94" s="12">
        <v>4.8320851145417203</v>
      </c>
      <c r="F94" s="12">
        <v>10.0884635212834</v>
      </c>
      <c r="G94" s="13">
        <v>8.8001819337835396</v>
      </c>
    </row>
  </sheetData>
  <mergeCells count="5">
    <mergeCell ref="B87:K88"/>
    <mergeCell ref="D90:E90"/>
    <mergeCell ref="F90:G90"/>
    <mergeCell ref="B7:K8"/>
    <mergeCell ref="B66:K67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82808-94FE-4C77-A0BD-F2DA963E9A4C}">
  <dimension ref="A1:G31"/>
  <sheetViews>
    <sheetView workbookViewId="0">
      <selection activeCell="K20" sqref="K20"/>
    </sheetView>
  </sheetViews>
  <sheetFormatPr defaultRowHeight="15"/>
  <cols>
    <col min="1" max="1" width="17.7109375" bestFit="1" customWidth="1"/>
    <col min="2" max="2" width="30.5703125" bestFit="1" customWidth="1"/>
  </cols>
  <sheetData>
    <row r="1" spans="1:7" ht="15.75" thickBot="1"/>
    <row r="2" spans="1:7" ht="15" customHeight="1">
      <c r="A2" s="149" t="s">
        <v>60</v>
      </c>
      <c r="B2" s="150"/>
      <c r="C2" s="150"/>
      <c r="D2" s="150"/>
      <c r="E2" s="150"/>
      <c r="F2" s="151"/>
    </row>
    <row r="3" spans="1:7" ht="15.75" customHeight="1" thickBot="1">
      <c r="A3" s="152"/>
      <c r="B3" s="153"/>
      <c r="C3" s="153"/>
      <c r="D3" s="153"/>
      <c r="E3" s="153"/>
      <c r="F3" s="154"/>
    </row>
    <row r="4" spans="1:7" ht="15.75" thickBot="1">
      <c r="A4" t="s">
        <v>61</v>
      </c>
    </row>
    <row r="5" spans="1:7">
      <c r="A5" s="158" t="s">
        <v>62</v>
      </c>
      <c r="B5" s="102" t="s">
        <v>63</v>
      </c>
      <c r="C5" s="14">
        <v>0.61538461538461553</v>
      </c>
      <c r="D5" s="10">
        <v>3.0040816326530613</v>
      </c>
      <c r="E5" s="10">
        <v>2.640625</v>
      </c>
      <c r="F5" s="10">
        <v>0.96153846153846156</v>
      </c>
      <c r="G5" s="11">
        <v>0.88206341436884761</v>
      </c>
    </row>
    <row r="6" spans="1:7" ht="15.75" thickBot="1">
      <c r="A6" s="159"/>
      <c r="B6" s="103" t="s">
        <v>64</v>
      </c>
      <c r="C6" s="17">
        <v>1</v>
      </c>
      <c r="D6" s="1">
        <v>1</v>
      </c>
      <c r="E6" s="1">
        <v>1</v>
      </c>
      <c r="F6" s="1">
        <v>1</v>
      </c>
      <c r="G6" s="20">
        <v>1</v>
      </c>
    </row>
    <row r="7" spans="1:7">
      <c r="A7" s="158" t="s">
        <v>65</v>
      </c>
      <c r="B7" s="102" t="s">
        <v>63</v>
      </c>
      <c r="C7" s="17">
        <v>0.96</v>
      </c>
      <c r="D7" s="1">
        <v>2.2164502164502164</v>
      </c>
      <c r="E7" s="1">
        <v>1.5173841059602649</v>
      </c>
      <c r="F7" s="1">
        <v>1.1029411764705883</v>
      </c>
      <c r="G7" s="20">
        <v>0.66537236160892077</v>
      </c>
    </row>
    <row r="8" spans="1:7" ht="15.75" thickBot="1">
      <c r="A8" s="159"/>
      <c r="B8" s="103" t="s">
        <v>64</v>
      </c>
      <c r="C8" s="17">
        <v>1</v>
      </c>
      <c r="D8" s="1">
        <v>1</v>
      </c>
      <c r="E8" s="1">
        <v>1</v>
      </c>
      <c r="F8" s="1">
        <v>1</v>
      </c>
      <c r="G8" s="20">
        <v>1</v>
      </c>
    </row>
    <row r="9" spans="1:7">
      <c r="A9" s="158" t="s">
        <v>66</v>
      </c>
      <c r="B9" s="102" t="s">
        <v>63</v>
      </c>
      <c r="C9" s="17">
        <v>2.307692307692307</v>
      </c>
      <c r="D9" s="1">
        <v>4.5714285714285712</v>
      </c>
      <c r="E9" s="1">
        <v>4.3874999999999993</v>
      </c>
      <c r="F9" s="1">
        <v>0.57575757575757569</v>
      </c>
      <c r="G9" s="20">
        <v>0.7374789562289561</v>
      </c>
    </row>
    <row r="10" spans="1:7" ht="15.75" thickBot="1">
      <c r="A10" s="159"/>
      <c r="B10" s="103" t="s">
        <v>64</v>
      </c>
      <c r="C10" s="17">
        <v>1</v>
      </c>
      <c r="D10" s="1">
        <v>1</v>
      </c>
      <c r="E10" s="1">
        <v>1</v>
      </c>
      <c r="F10" s="1">
        <v>1</v>
      </c>
      <c r="G10" s="20">
        <v>1</v>
      </c>
    </row>
    <row r="11" spans="1:7">
      <c r="A11" s="158" t="s">
        <v>55</v>
      </c>
      <c r="B11" s="102" t="s">
        <v>63</v>
      </c>
      <c r="C11" s="17">
        <v>0.26</v>
      </c>
      <c r="D11" s="1">
        <v>1.3</v>
      </c>
      <c r="E11" s="1">
        <v>0.84</v>
      </c>
      <c r="F11" s="1">
        <v>0.97</v>
      </c>
      <c r="G11" s="20"/>
    </row>
    <row r="12" spans="1:7" ht="15.75" thickBot="1">
      <c r="A12" s="159"/>
      <c r="B12" s="103" t="s">
        <v>64</v>
      </c>
      <c r="C12" s="15">
        <v>1</v>
      </c>
      <c r="D12" s="12">
        <v>1</v>
      </c>
      <c r="E12" s="12">
        <v>1</v>
      </c>
      <c r="F12" s="12">
        <v>1</v>
      </c>
      <c r="G12" s="13"/>
    </row>
    <row r="13" spans="1:7">
      <c r="A13" s="158" t="s">
        <v>50</v>
      </c>
      <c r="B13" s="102" t="s">
        <v>63</v>
      </c>
      <c r="C13" s="17">
        <v>5.5944055944055951E-2</v>
      </c>
      <c r="D13" s="1">
        <v>1.4095238095238094</v>
      </c>
      <c r="E13" s="1">
        <v>2.5390624999999996</v>
      </c>
      <c r="F13" s="1">
        <v>1.9285714285714288</v>
      </c>
      <c r="G13" s="20">
        <v>0.96820405310971358</v>
      </c>
    </row>
    <row r="14" spans="1:7" ht="15.75" thickBot="1">
      <c r="A14" s="159"/>
      <c r="B14" s="103" t="s">
        <v>64</v>
      </c>
      <c r="C14" s="15">
        <v>1</v>
      </c>
      <c r="D14" s="12">
        <v>1</v>
      </c>
      <c r="E14" s="12">
        <v>1</v>
      </c>
      <c r="F14" s="12">
        <v>1</v>
      </c>
      <c r="G14" s="13">
        <v>1</v>
      </c>
    </row>
    <row r="15" spans="1:7" ht="15" customHeight="1">
      <c r="A15" s="149" t="s">
        <v>67</v>
      </c>
      <c r="B15" s="150"/>
      <c r="C15" s="150"/>
      <c r="D15" s="150"/>
      <c r="E15" s="150"/>
      <c r="F15" s="151"/>
    </row>
    <row r="16" spans="1:7" ht="15.75" customHeight="1" thickBot="1">
      <c r="A16" s="152"/>
      <c r="B16" s="153"/>
      <c r="C16" s="153"/>
      <c r="D16" s="153"/>
      <c r="E16" s="153"/>
      <c r="F16" s="154"/>
    </row>
    <row r="17" spans="1:7" ht="15.75" thickBot="1">
      <c r="A17" t="s">
        <v>68</v>
      </c>
    </row>
    <row r="18" spans="1:7">
      <c r="A18" s="158" t="s">
        <v>66</v>
      </c>
      <c r="B18" s="104" t="s">
        <v>69</v>
      </c>
      <c r="C18" s="14">
        <v>1.93</v>
      </c>
      <c r="D18" s="10">
        <v>0.68</v>
      </c>
      <c r="E18" s="10">
        <v>1.76</v>
      </c>
      <c r="F18" s="10">
        <v>1.67</v>
      </c>
      <c r="G18" s="11">
        <v>4.8099999999999996</v>
      </c>
    </row>
    <row r="19" spans="1:7" ht="15.75" thickBot="1">
      <c r="A19" s="159"/>
      <c r="B19" s="105" t="s">
        <v>70</v>
      </c>
      <c r="C19" s="15">
        <v>0.67</v>
      </c>
      <c r="D19" s="12">
        <v>0.28999999999999998</v>
      </c>
      <c r="E19" s="12">
        <v>1.41</v>
      </c>
      <c r="F19" s="12">
        <v>2.2000000000000002</v>
      </c>
      <c r="G19" s="13">
        <v>5.47</v>
      </c>
    </row>
    <row r="20" spans="1:7" ht="15.75" thickBot="1"/>
    <row r="21" spans="1:7" ht="15" customHeight="1">
      <c r="A21" s="149" t="s">
        <v>71</v>
      </c>
      <c r="B21" s="150"/>
      <c r="C21" s="150"/>
      <c r="D21" s="150"/>
      <c r="E21" s="150"/>
      <c r="F21" s="151"/>
    </row>
    <row r="22" spans="1:7" ht="15.75" customHeight="1" thickBot="1">
      <c r="A22" s="152"/>
      <c r="B22" s="153"/>
      <c r="C22" s="153"/>
      <c r="D22" s="153"/>
      <c r="E22" s="153"/>
      <c r="F22" s="154"/>
    </row>
    <row r="23" spans="1:7" ht="15.75" thickBot="1">
      <c r="A23" t="s">
        <v>72</v>
      </c>
    </row>
    <row r="24" spans="1:7">
      <c r="B24" s="8" t="s">
        <v>73</v>
      </c>
      <c r="C24" s="14">
        <v>3</v>
      </c>
      <c r="D24" s="10">
        <v>5</v>
      </c>
      <c r="E24" s="10">
        <v>10</v>
      </c>
      <c r="F24" s="10">
        <v>4</v>
      </c>
      <c r="G24" s="11">
        <v>10</v>
      </c>
    </row>
    <row r="25" spans="1:7" ht="15.75" thickBot="1">
      <c r="B25" s="9" t="s">
        <v>74</v>
      </c>
      <c r="C25" s="15">
        <v>9</v>
      </c>
      <c r="D25" s="12">
        <v>2</v>
      </c>
      <c r="E25" s="12">
        <v>4</v>
      </c>
      <c r="F25" s="12">
        <v>4</v>
      </c>
      <c r="G25" s="13">
        <v>12</v>
      </c>
    </row>
    <row r="26" spans="1:7" ht="15.75" thickBot="1"/>
    <row r="27" spans="1:7">
      <c r="A27" s="149" t="s">
        <v>75</v>
      </c>
      <c r="B27" s="150"/>
      <c r="C27" s="150"/>
      <c r="D27" s="150"/>
      <c r="E27" s="150"/>
      <c r="F27" s="151"/>
    </row>
    <row r="28" spans="1:7" ht="15.75" thickBot="1">
      <c r="A28" s="152"/>
      <c r="B28" s="153"/>
      <c r="C28" s="153"/>
      <c r="D28" s="153"/>
      <c r="E28" s="153"/>
      <c r="F28" s="154"/>
    </row>
    <row r="29" spans="1:7" ht="15.75" thickBot="1">
      <c r="A29" t="s">
        <v>40</v>
      </c>
    </row>
    <row r="30" spans="1:7">
      <c r="A30" s="158" t="s">
        <v>66</v>
      </c>
      <c r="B30" s="104" t="s">
        <v>63</v>
      </c>
      <c r="C30" s="14">
        <v>2.4E-2</v>
      </c>
      <c r="D30" s="10">
        <v>1.7000000000000001E-2</v>
      </c>
      <c r="E30" s="10">
        <v>6.8000000000000005E-2</v>
      </c>
      <c r="F30" s="10">
        <v>2.5999999999999999E-2</v>
      </c>
      <c r="G30" s="11">
        <v>3.4000000000000002E-2</v>
      </c>
    </row>
    <row r="31" spans="1:7" ht="15.75" thickBot="1">
      <c r="A31" s="159"/>
      <c r="B31" s="105" t="s">
        <v>64</v>
      </c>
      <c r="C31" s="15">
        <v>3.2000000000000001E-2</v>
      </c>
      <c r="D31" s="12">
        <v>3.0000000000000001E-3</v>
      </c>
      <c r="E31" s="12">
        <v>2.4E-2</v>
      </c>
      <c r="F31" s="12">
        <v>3.4000000000000002E-2</v>
      </c>
      <c r="G31" s="13">
        <v>3.9E-2</v>
      </c>
    </row>
  </sheetData>
  <mergeCells count="11">
    <mergeCell ref="A30:A31"/>
    <mergeCell ref="A18:A19"/>
    <mergeCell ref="A2:F3"/>
    <mergeCell ref="A27:F28"/>
    <mergeCell ref="A15:F16"/>
    <mergeCell ref="A21:F22"/>
    <mergeCell ref="A5:A6"/>
    <mergeCell ref="A9:A10"/>
    <mergeCell ref="A7:A8"/>
    <mergeCell ref="A11:A12"/>
    <mergeCell ref="A13:A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90103-E13C-41E3-9EF8-5152A904BA89}">
  <dimension ref="A1:G43"/>
  <sheetViews>
    <sheetView topLeftCell="A10" zoomScale="140" zoomScaleNormal="140" workbookViewId="0">
      <selection activeCell="D44" sqref="D44"/>
    </sheetView>
  </sheetViews>
  <sheetFormatPr defaultRowHeight="15"/>
  <cols>
    <col min="1" max="1" width="14.42578125" bestFit="1" customWidth="1"/>
    <col min="2" max="3" width="12.140625" bestFit="1" customWidth="1"/>
    <col min="4" max="4" width="14.42578125" bestFit="1" customWidth="1"/>
    <col min="5" max="5" width="12.140625" bestFit="1" customWidth="1"/>
    <col min="6" max="6" width="9.7109375" bestFit="1" customWidth="1"/>
    <col min="7" max="7" width="12.140625" bestFit="1" customWidth="1"/>
  </cols>
  <sheetData>
    <row r="1" spans="1:5">
      <c r="A1" s="149" t="s">
        <v>76</v>
      </c>
      <c r="B1" s="150"/>
      <c r="C1" s="150"/>
      <c r="D1" s="150"/>
      <c r="E1" s="151"/>
    </row>
    <row r="2" spans="1:5" ht="15.75" thickBot="1">
      <c r="A2" s="152"/>
      <c r="B2" s="153"/>
      <c r="C2" s="153"/>
      <c r="D2" s="153"/>
      <c r="E2" s="154"/>
    </row>
    <row r="3" spans="1:5" ht="15.75" thickBot="1">
      <c r="A3" t="s">
        <v>77</v>
      </c>
    </row>
    <row r="4" spans="1:5" ht="15.75" thickBot="1">
      <c r="A4" s="16" t="s">
        <v>78</v>
      </c>
      <c r="D4" s="16" t="s">
        <v>79</v>
      </c>
    </row>
    <row r="5" spans="1:5">
      <c r="A5" s="14" t="s">
        <v>80</v>
      </c>
      <c r="B5" s="11" t="s">
        <v>25</v>
      </c>
      <c r="D5" s="14" t="s">
        <v>80</v>
      </c>
      <c r="E5" s="11" t="s">
        <v>25</v>
      </c>
    </row>
    <row r="6" spans="1:5">
      <c r="A6" s="17">
        <v>0.93799999999999994</v>
      </c>
      <c r="B6" s="20">
        <v>0</v>
      </c>
      <c r="D6" s="17">
        <v>0.8</v>
      </c>
      <c r="E6" s="20">
        <v>2.4E-2</v>
      </c>
    </row>
    <row r="7" spans="1:5">
      <c r="A7" s="17">
        <v>0.999</v>
      </c>
      <c r="B7" s="20">
        <v>0</v>
      </c>
      <c r="D7" s="17">
        <v>0.82799999999999996</v>
      </c>
      <c r="E7" s="20">
        <v>5.8000000000000003E-2</v>
      </c>
    </row>
    <row r="8" spans="1:5">
      <c r="A8" s="17">
        <v>0.98299999999999998</v>
      </c>
      <c r="B8" s="20">
        <v>2E-3</v>
      </c>
      <c r="D8" s="17">
        <v>0.79700000000000004</v>
      </c>
      <c r="E8" s="20">
        <v>0</v>
      </c>
    </row>
    <row r="9" spans="1:5">
      <c r="A9" s="17">
        <v>1</v>
      </c>
      <c r="B9" s="20">
        <v>1.4E-2</v>
      </c>
      <c r="D9" s="17">
        <v>0.80900000000000005</v>
      </c>
      <c r="E9" s="20">
        <v>1.6E-2</v>
      </c>
    </row>
    <row r="10" spans="1:5" ht="15.75" thickBot="1">
      <c r="A10" s="15">
        <v>1</v>
      </c>
      <c r="B10" s="13">
        <v>7.0999999999999994E-2</v>
      </c>
      <c r="D10" s="15">
        <v>0.81599999999999995</v>
      </c>
      <c r="E10" s="13">
        <v>0.16700000000000001</v>
      </c>
    </row>
    <row r="11" spans="1:5" ht="15.75" thickBot="1"/>
    <row r="12" spans="1:5">
      <c r="A12" s="149" t="s">
        <v>81</v>
      </c>
      <c r="B12" s="150"/>
      <c r="C12" s="150"/>
      <c r="D12" s="150"/>
      <c r="E12" s="151"/>
    </row>
    <row r="13" spans="1:5" ht="15.75" thickBot="1">
      <c r="A13" s="152"/>
      <c r="B13" s="153"/>
      <c r="C13" s="153"/>
      <c r="D13" s="153"/>
      <c r="E13" s="154"/>
    </row>
    <row r="14" spans="1:5" ht="15.75" thickBot="1">
      <c r="A14" t="s">
        <v>82</v>
      </c>
    </row>
    <row r="15" spans="1:5" ht="15.75" thickBot="1">
      <c r="A15" s="16" t="s">
        <v>78</v>
      </c>
      <c r="D15" s="16" t="s">
        <v>79</v>
      </c>
    </row>
    <row r="16" spans="1:5">
      <c r="A16" s="14" t="s">
        <v>83</v>
      </c>
      <c r="B16" s="11" t="s">
        <v>25</v>
      </c>
      <c r="D16" s="14" t="s">
        <v>83</v>
      </c>
      <c r="E16" s="11" t="s">
        <v>25</v>
      </c>
    </row>
    <row r="17" spans="1:7">
      <c r="A17" s="17">
        <v>1.2E-2</v>
      </c>
      <c r="B17" s="20">
        <v>7.0000000000000001E-3</v>
      </c>
      <c r="D17" s="17">
        <v>0.2</v>
      </c>
      <c r="E17" s="20">
        <v>5.0000000000000001E-3</v>
      </c>
    </row>
    <row r="18" spans="1:7">
      <c r="A18" s="17">
        <v>0</v>
      </c>
      <c r="B18" s="20">
        <v>0</v>
      </c>
      <c r="D18" s="17">
        <v>0.16700000000000001</v>
      </c>
      <c r="E18" s="20">
        <v>0</v>
      </c>
    </row>
    <row r="19" spans="1:7">
      <c r="A19" s="17">
        <v>3.3000000000000002E-2</v>
      </c>
      <c r="B19" s="20">
        <v>0</v>
      </c>
      <c r="D19" s="17">
        <v>0.20200000000000001</v>
      </c>
      <c r="E19" s="20">
        <v>3.0000000000000001E-3</v>
      </c>
    </row>
    <row r="20" spans="1:7">
      <c r="A20" s="17">
        <v>0</v>
      </c>
      <c r="B20" s="20">
        <v>0</v>
      </c>
      <c r="D20" s="17">
        <v>0.18</v>
      </c>
      <c r="E20" s="20">
        <v>0</v>
      </c>
    </row>
    <row r="21" spans="1:7" ht="15.75" thickBot="1">
      <c r="A21" s="15">
        <v>0</v>
      </c>
      <c r="B21" s="13">
        <v>1E-3</v>
      </c>
      <c r="D21" s="15">
        <v>0.17899999999999999</v>
      </c>
      <c r="E21" s="13">
        <v>1E-3</v>
      </c>
    </row>
    <row r="22" spans="1:7" ht="15.75" thickBot="1"/>
    <row r="23" spans="1:7" ht="15" customHeight="1">
      <c r="A23" s="149" t="s">
        <v>84</v>
      </c>
      <c r="B23" s="150"/>
      <c r="C23" s="150"/>
      <c r="D23" s="150"/>
      <c r="E23" s="150"/>
      <c r="F23" s="150"/>
      <c r="G23" s="151"/>
    </row>
    <row r="24" spans="1:7" ht="15.75" customHeight="1" thickBot="1">
      <c r="A24" s="152"/>
      <c r="B24" s="153"/>
      <c r="C24" s="153"/>
      <c r="D24" s="153"/>
      <c r="E24" s="153"/>
      <c r="F24" s="153"/>
      <c r="G24" s="154"/>
    </row>
    <row r="25" spans="1:7" ht="15.75" thickBot="1">
      <c r="A25" t="s">
        <v>85</v>
      </c>
    </row>
    <row r="26" spans="1:7" ht="15.75" thickBot="1">
      <c r="A26" s="16" t="s">
        <v>78</v>
      </c>
      <c r="E26" s="16" t="s">
        <v>79</v>
      </c>
    </row>
    <row r="27" spans="1:7">
      <c r="A27" s="14" t="s">
        <v>80</v>
      </c>
      <c r="B27" s="10" t="s">
        <v>86</v>
      </c>
      <c r="C27" s="11" t="s">
        <v>25</v>
      </c>
      <c r="E27" s="14" t="s">
        <v>80</v>
      </c>
      <c r="F27" s="10" t="s">
        <v>86</v>
      </c>
      <c r="G27" s="11" t="s">
        <v>25</v>
      </c>
    </row>
    <row r="28" spans="1:7">
      <c r="A28" s="17">
        <v>0.40832299999999999</v>
      </c>
      <c r="B28" s="1">
        <v>0.233094</v>
      </c>
      <c r="C28" s="20">
        <v>3.2379999999999999E-2</v>
      </c>
      <c r="E28" s="17">
        <v>0.98487599999999997</v>
      </c>
      <c r="F28" s="1">
        <v>0.657968</v>
      </c>
      <c r="G28" s="20">
        <v>0.13756699999999999</v>
      </c>
    </row>
    <row r="29" spans="1:7">
      <c r="A29" s="17">
        <v>0.57767000000000002</v>
      </c>
      <c r="B29" s="1">
        <v>0.132746</v>
      </c>
      <c r="C29" s="20">
        <v>6.411E-2</v>
      </c>
      <c r="E29" s="17">
        <v>0.98729</v>
      </c>
      <c r="F29" s="1">
        <v>0.66426600000000002</v>
      </c>
      <c r="G29" s="20">
        <v>0.124612</v>
      </c>
    </row>
    <row r="30" spans="1:7">
      <c r="A30" s="17">
        <v>0.42246299999999998</v>
      </c>
      <c r="B30" s="1">
        <v>0.254882</v>
      </c>
      <c r="C30" s="20">
        <v>4.3225E-2</v>
      </c>
      <c r="E30" s="17">
        <v>0.98540799999999995</v>
      </c>
      <c r="F30" s="1">
        <v>0.68368099999999998</v>
      </c>
      <c r="G30" s="20">
        <v>0.117757</v>
      </c>
    </row>
    <row r="31" spans="1:7">
      <c r="A31" s="17">
        <v>0.63745700000000005</v>
      </c>
      <c r="B31" s="1">
        <v>6.2074999999999998E-2</v>
      </c>
      <c r="C31" s="20">
        <v>0.16461100000000001</v>
      </c>
      <c r="E31" s="17">
        <v>0.97251299999999996</v>
      </c>
      <c r="F31" s="1">
        <v>0.45879599999999998</v>
      </c>
      <c r="G31" s="20">
        <v>0.16853399999999999</v>
      </c>
    </row>
    <row r="32" spans="1:7" ht="15.75" thickBot="1">
      <c r="A32" s="15">
        <v>0.57050400000000001</v>
      </c>
      <c r="B32" s="12">
        <v>0.138655</v>
      </c>
      <c r="C32" s="13">
        <v>0.135077</v>
      </c>
      <c r="E32" s="15">
        <v>0.98766399999999999</v>
      </c>
      <c r="F32" s="12">
        <v>0.60237799999999997</v>
      </c>
      <c r="G32" s="13">
        <v>0.17949799999999999</v>
      </c>
    </row>
    <row r="33" spans="1:4" ht="15.75" thickBot="1"/>
    <row r="34" spans="1:4">
      <c r="A34" s="149" t="s">
        <v>87</v>
      </c>
      <c r="B34" s="150"/>
      <c r="C34" s="150"/>
      <c r="D34" s="151"/>
    </row>
    <row r="35" spans="1:4" ht="15.75" thickBot="1">
      <c r="A35" s="152"/>
      <c r="B35" s="153"/>
      <c r="C35" s="153"/>
      <c r="D35" s="154"/>
    </row>
    <row r="36" spans="1:4" ht="15.75" thickBot="1"/>
    <row r="37" spans="1:4" ht="15.75" thickBot="1">
      <c r="A37" s="16" t="s">
        <v>88</v>
      </c>
    </row>
    <row r="38" spans="1:4" ht="45">
      <c r="A38" s="63" t="s">
        <v>89</v>
      </c>
      <c r="B38" s="64" t="s">
        <v>90</v>
      </c>
      <c r="C38" s="64" t="s">
        <v>91</v>
      </c>
      <c r="D38" s="65" t="s">
        <v>92</v>
      </c>
    </row>
    <row r="39" spans="1:4">
      <c r="A39" s="17">
        <v>1.03</v>
      </c>
      <c r="B39" s="1">
        <v>1</v>
      </c>
      <c r="C39" s="1">
        <v>0.35</v>
      </c>
      <c r="D39" s="20">
        <v>0.32</v>
      </c>
    </row>
    <row r="40" spans="1:4">
      <c r="A40" s="17">
        <v>1.01</v>
      </c>
      <c r="B40" s="1">
        <v>1</v>
      </c>
      <c r="C40" s="1">
        <v>0.39</v>
      </c>
      <c r="D40" s="20">
        <v>0.37</v>
      </c>
    </row>
    <row r="41" spans="1:4">
      <c r="A41" s="17">
        <v>1.2</v>
      </c>
      <c r="B41" s="1">
        <v>1</v>
      </c>
      <c r="C41" s="1">
        <v>0.33</v>
      </c>
      <c r="D41" s="20">
        <v>0.26</v>
      </c>
    </row>
    <row r="42" spans="1:4">
      <c r="A42" s="17">
        <v>1.03</v>
      </c>
      <c r="B42" s="1">
        <v>1</v>
      </c>
      <c r="C42" s="1">
        <v>0.43</v>
      </c>
      <c r="D42" s="20">
        <v>0.38</v>
      </c>
    </row>
    <row r="43" spans="1:4" ht="15.75" thickBot="1">
      <c r="A43" s="15">
        <v>1.03</v>
      </c>
      <c r="B43" s="12">
        <v>1</v>
      </c>
      <c r="C43" s="12">
        <v>0.48</v>
      </c>
      <c r="D43" s="13">
        <v>0.46</v>
      </c>
    </row>
  </sheetData>
  <mergeCells count="4">
    <mergeCell ref="A1:E2"/>
    <mergeCell ref="A12:E13"/>
    <mergeCell ref="A23:G24"/>
    <mergeCell ref="A34:D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0CE11-3129-4CCD-BA92-8BDC79BEE4BA}">
  <dimension ref="A1:G38"/>
  <sheetViews>
    <sheetView zoomScale="130" zoomScaleNormal="130" workbookViewId="0">
      <selection activeCell="O21" sqref="O21"/>
    </sheetView>
  </sheetViews>
  <sheetFormatPr defaultRowHeight="15"/>
  <cols>
    <col min="1" max="1" width="24.140625" bestFit="1" customWidth="1"/>
    <col min="2" max="2" width="23" bestFit="1" customWidth="1"/>
    <col min="3" max="3" width="28.28515625" bestFit="1" customWidth="1"/>
    <col min="4" max="4" width="27.140625" style="66" bestFit="1" customWidth="1"/>
    <col min="5" max="5" width="19.28515625" bestFit="1" customWidth="1"/>
    <col min="6" max="6" width="9.7109375" bestFit="1" customWidth="1"/>
    <col min="7" max="7" width="14.140625" bestFit="1" customWidth="1"/>
  </cols>
  <sheetData>
    <row r="1" spans="1:7">
      <c r="A1" s="149" t="s">
        <v>93</v>
      </c>
      <c r="B1" s="150"/>
      <c r="C1" s="150"/>
      <c r="D1" s="150"/>
      <c r="E1" s="150"/>
      <c r="F1" s="150"/>
      <c r="G1" s="151"/>
    </row>
    <row r="2" spans="1:7" ht="15.75" thickBot="1">
      <c r="A2" s="152"/>
      <c r="B2" s="153"/>
      <c r="C2" s="153"/>
      <c r="D2" s="153"/>
      <c r="E2" s="153"/>
      <c r="F2" s="153"/>
      <c r="G2" s="154"/>
    </row>
    <row r="3" spans="1:7" ht="15.75" thickBot="1">
      <c r="A3" s="16" t="s">
        <v>94</v>
      </c>
      <c r="E3" s="16" t="s">
        <v>95</v>
      </c>
    </row>
    <row r="4" spans="1:7">
      <c r="A4" s="14" t="s">
        <v>80</v>
      </c>
      <c r="B4" s="10" t="s">
        <v>86</v>
      </c>
      <c r="C4" s="11" t="s">
        <v>96</v>
      </c>
      <c r="E4" s="14" t="s">
        <v>80</v>
      </c>
      <c r="F4" s="10" t="s">
        <v>86</v>
      </c>
      <c r="G4" s="11" t="s">
        <v>96</v>
      </c>
    </row>
    <row r="5" spans="1:7">
      <c r="A5" s="17">
        <v>6</v>
      </c>
      <c r="B5" s="1">
        <v>11</v>
      </c>
      <c r="C5" s="20">
        <v>84</v>
      </c>
      <c r="E5" s="17">
        <v>8.6999999999999993</v>
      </c>
      <c r="F5" s="1">
        <v>2.2000000000000002</v>
      </c>
      <c r="G5" s="20">
        <v>89</v>
      </c>
    </row>
    <row r="6" spans="1:7">
      <c r="A6" s="17">
        <v>8</v>
      </c>
      <c r="B6" s="1">
        <v>21</v>
      </c>
      <c r="C6" s="20">
        <v>71</v>
      </c>
      <c r="E6" s="17">
        <v>7.5</v>
      </c>
      <c r="F6" s="1">
        <v>3.3</v>
      </c>
      <c r="G6" s="20">
        <v>89.2</v>
      </c>
    </row>
    <row r="7" spans="1:7">
      <c r="A7" s="17">
        <v>9</v>
      </c>
      <c r="B7" s="1">
        <v>12</v>
      </c>
      <c r="C7" s="20">
        <v>80</v>
      </c>
      <c r="E7" s="17">
        <v>7.3</v>
      </c>
      <c r="F7" s="1">
        <v>3.3</v>
      </c>
      <c r="G7" s="20">
        <v>89.5</v>
      </c>
    </row>
    <row r="8" spans="1:7">
      <c r="A8" s="17">
        <v>8</v>
      </c>
      <c r="B8" s="1">
        <v>12</v>
      </c>
      <c r="C8" s="20">
        <v>80</v>
      </c>
      <c r="E8" s="17">
        <v>7</v>
      </c>
      <c r="F8" s="1">
        <v>3</v>
      </c>
      <c r="G8" s="20">
        <v>90</v>
      </c>
    </row>
    <row r="9" spans="1:7" ht="15.75" thickBot="1">
      <c r="A9" s="15">
        <v>10</v>
      </c>
      <c r="B9" s="12">
        <v>10</v>
      </c>
      <c r="C9" s="13">
        <v>80</v>
      </c>
      <c r="E9" s="15">
        <v>7</v>
      </c>
      <c r="F9" s="12">
        <v>3.7</v>
      </c>
      <c r="G9" s="13">
        <v>89.2</v>
      </c>
    </row>
    <row r="11" spans="1:7" ht="15.75" thickBot="1"/>
    <row r="12" spans="1:7">
      <c r="A12" s="149" t="s">
        <v>97</v>
      </c>
      <c r="B12" s="150"/>
      <c r="C12" s="150"/>
      <c r="D12" s="150"/>
      <c r="E12" s="150"/>
      <c r="F12" s="150"/>
      <c r="G12" s="151"/>
    </row>
    <row r="13" spans="1:7" ht="15.75" thickBot="1">
      <c r="A13" s="152"/>
      <c r="B13" s="153"/>
      <c r="C13" s="153"/>
      <c r="D13" s="153"/>
      <c r="E13" s="153"/>
      <c r="F13" s="153"/>
      <c r="G13" s="154"/>
    </row>
    <row r="14" spans="1:7" ht="15.75" thickBot="1">
      <c r="A14" s="16" t="s">
        <v>94</v>
      </c>
      <c r="E14" s="16" t="s">
        <v>95</v>
      </c>
    </row>
    <row r="15" spans="1:7">
      <c r="A15" s="14" t="s">
        <v>80</v>
      </c>
      <c r="B15" s="10" t="s">
        <v>86</v>
      </c>
      <c r="C15" s="11" t="s">
        <v>25</v>
      </c>
      <c r="E15" s="14" t="s">
        <v>80</v>
      </c>
      <c r="F15" s="10" t="s">
        <v>86</v>
      </c>
      <c r="G15" s="11" t="s">
        <v>25</v>
      </c>
    </row>
    <row r="16" spans="1:7">
      <c r="A16" s="17">
        <v>0.98487599999999997</v>
      </c>
      <c r="B16" s="1">
        <v>0.657968</v>
      </c>
      <c r="C16" s="20">
        <v>0.13756699999999999</v>
      </c>
      <c r="E16" s="17">
        <v>0.94920300000000002</v>
      </c>
      <c r="F16" s="1">
        <v>0.17646400000000001</v>
      </c>
      <c r="G16" s="20">
        <v>0.12698000000000001</v>
      </c>
    </row>
    <row r="17" spans="1:7">
      <c r="A17" s="17">
        <v>0.98729</v>
      </c>
      <c r="B17" s="1">
        <v>0.66426600000000002</v>
      </c>
      <c r="C17" s="20">
        <v>0.124612</v>
      </c>
      <c r="E17" s="17">
        <v>0.89869600000000005</v>
      </c>
      <c r="F17" s="1">
        <v>0.264239</v>
      </c>
      <c r="G17" s="20">
        <v>0.12981699999999999</v>
      </c>
    </row>
    <row r="18" spans="1:7">
      <c r="A18" s="17">
        <v>0.98540799999999995</v>
      </c>
      <c r="B18" s="1">
        <v>0.68368099999999998</v>
      </c>
      <c r="C18" s="20">
        <v>0.117757</v>
      </c>
      <c r="E18" s="17">
        <v>0.94661200000000001</v>
      </c>
      <c r="F18" s="1">
        <v>0.31422499999999998</v>
      </c>
      <c r="G18" s="20">
        <v>0.16883300000000001</v>
      </c>
    </row>
    <row r="19" spans="1:7">
      <c r="A19" s="17">
        <v>0.97251299999999996</v>
      </c>
      <c r="B19" s="1">
        <v>0.45879599999999998</v>
      </c>
      <c r="C19" s="20">
        <v>0.16853399999999999</v>
      </c>
      <c r="E19" s="17">
        <v>0.94943299999999997</v>
      </c>
      <c r="F19" s="1">
        <v>0.35180299999999998</v>
      </c>
      <c r="G19" s="20">
        <v>0.152338</v>
      </c>
    </row>
    <row r="20" spans="1:7" ht="15.75" thickBot="1">
      <c r="A20" s="15">
        <v>0.98766399999999999</v>
      </c>
      <c r="B20" s="12">
        <v>0.60237799999999997</v>
      </c>
      <c r="C20" s="13">
        <v>0.17949799999999999</v>
      </c>
      <c r="E20" s="15">
        <v>0.94348600000000005</v>
      </c>
      <c r="F20" s="12">
        <v>0.36692799999999998</v>
      </c>
      <c r="G20" s="13">
        <v>0.19771</v>
      </c>
    </row>
    <row r="21" spans="1:7" ht="15.75" thickBot="1"/>
    <row r="22" spans="1:7">
      <c r="A22" s="149" t="s">
        <v>98</v>
      </c>
      <c r="B22" s="150"/>
      <c r="C22" s="150"/>
      <c r="D22" s="150"/>
    </row>
    <row r="23" spans="1:7" ht="15.75" thickBot="1">
      <c r="A23" s="152"/>
      <c r="B23" s="153"/>
      <c r="C23" s="153"/>
      <c r="D23" s="153"/>
    </row>
    <row r="24" spans="1:7">
      <c r="A24" s="67" t="s">
        <v>89</v>
      </c>
      <c r="B24" s="68" t="s">
        <v>90</v>
      </c>
      <c r="C24" s="68" t="s">
        <v>91</v>
      </c>
      <c r="D24" s="69" t="s">
        <v>92</v>
      </c>
    </row>
    <row r="25" spans="1:7">
      <c r="A25" s="17">
        <v>1.037579</v>
      </c>
      <c r="B25" s="1">
        <v>1</v>
      </c>
      <c r="C25" s="1">
        <v>0.35381800000000002</v>
      </c>
      <c r="D25" s="20">
        <v>0.32868399999999998</v>
      </c>
    </row>
    <row r="26" spans="1:7">
      <c r="A26" s="17">
        <v>1.019029</v>
      </c>
      <c r="B26" s="1">
        <v>1</v>
      </c>
      <c r="C26" s="1">
        <v>0.39712199999999998</v>
      </c>
      <c r="D26" s="20">
        <v>0.37683499999999998</v>
      </c>
    </row>
    <row r="27" spans="1:7">
      <c r="A27" s="17">
        <v>1.205471</v>
      </c>
      <c r="B27" s="1">
        <v>1</v>
      </c>
      <c r="C27" s="1">
        <v>0.33511999999999997</v>
      </c>
      <c r="D27" s="20">
        <v>0.269038</v>
      </c>
    </row>
    <row r="28" spans="1:7">
      <c r="A28" s="17">
        <v>1.0387390000000001</v>
      </c>
      <c r="B28" s="1">
        <v>1</v>
      </c>
      <c r="C28" s="1">
        <v>0.43170500000000001</v>
      </c>
      <c r="D28" s="20">
        <v>0.38572099999999998</v>
      </c>
    </row>
    <row r="29" spans="1:7" ht="15.75" thickBot="1">
      <c r="A29" s="15">
        <v>1.0390809999999999</v>
      </c>
      <c r="B29" s="12">
        <v>1</v>
      </c>
      <c r="C29" s="12">
        <v>0.48871500000000001</v>
      </c>
      <c r="D29" s="13">
        <v>0.46485700000000002</v>
      </c>
    </row>
    <row r="30" spans="1:7" ht="15.75" thickBot="1"/>
    <row r="31" spans="1:7">
      <c r="A31" s="149" t="s">
        <v>99</v>
      </c>
      <c r="B31" s="150"/>
    </row>
    <row r="32" spans="1:7" ht="15.75" thickBot="1">
      <c r="A32" s="152"/>
      <c r="B32" s="153"/>
    </row>
    <row r="33" spans="1:2">
      <c r="A33" s="14" t="s">
        <v>94</v>
      </c>
      <c r="B33" s="11" t="s">
        <v>95</v>
      </c>
    </row>
    <row r="34" spans="1:2">
      <c r="A34" s="17">
        <f>Fig.5!A39-Fig.5!B39</f>
        <v>3.0000000000000027E-2</v>
      </c>
      <c r="B34" s="20">
        <f>A25-B25</f>
        <v>3.7579000000000029E-2</v>
      </c>
    </row>
    <row r="35" spans="1:2">
      <c r="A35" s="17">
        <f>Fig.5!A40-Fig.5!B40</f>
        <v>1.0000000000000009E-2</v>
      </c>
      <c r="B35" s="20">
        <f>A26-B26</f>
        <v>1.9028999999999963E-2</v>
      </c>
    </row>
    <row r="36" spans="1:2">
      <c r="A36" s="17">
        <f>Fig.5!A41-Fig.5!B41</f>
        <v>0.19999999999999996</v>
      </c>
      <c r="B36" s="20">
        <f>A27-B27</f>
        <v>0.20547099999999996</v>
      </c>
    </row>
    <row r="37" spans="1:2">
      <c r="A37" s="17">
        <f>Fig.5!A42-Fig.5!B42</f>
        <v>3.0000000000000027E-2</v>
      </c>
      <c r="B37" s="20">
        <f>A28-B28</f>
        <v>3.8739000000000079E-2</v>
      </c>
    </row>
    <row r="38" spans="1:2" ht="15.75" thickBot="1">
      <c r="A38" s="15">
        <f>Fig.5!A43-Fig.5!B43</f>
        <v>3.0000000000000027E-2</v>
      </c>
      <c r="B38" s="13">
        <f>A29-B29</f>
        <v>3.9080999999999921E-2</v>
      </c>
    </row>
  </sheetData>
  <mergeCells count="4">
    <mergeCell ref="A1:G2"/>
    <mergeCell ref="A12:G13"/>
    <mergeCell ref="A22:D23"/>
    <mergeCell ref="A31:B3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3391C-D319-4B4F-B404-E5B764A76615}">
  <dimension ref="B3:I38"/>
  <sheetViews>
    <sheetView workbookViewId="0">
      <selection activeCell="I14" sqref="I14"/>
    </sheetView>
  </sheetViews>
  <sheetFormatPr defaultRowHeight="15"/>
  <cols>
    <col min="4" max="4" width="12.140625" bestFit="1" customWidth="1"/>
    <col min="8" max="8" width="12.140625" bestFit="1" customWidth="1"/>
  </cols>
  <sheetData>
    <row r="3" spans="2:4" ht="15.75" thickBot="1"/>
    <row r="4" spans="2:4" ht="15" customHeight="1">
      <c r="B4" s="149" t="s">
        <v>100</v>
      </c>
      <c r="C4" s="150"/>
      <c r="D4" s="150"/>
    </row>
    <row r="5" spans="2:4" ht="15.75" customHeight="1" thickBot="1">
      <c r="B5" s="152"/>
      <c r="C5" s="153"/>
      <c r="D5" s="153"/>
    </row>
    <row r="6" spans="2:4" ht="15.75" customHeight="1">
      <c r="B6" s="14" t="s">
        <v>101</v>
      </c>
      <c r="C6" s="10" t="s">
        <v>15</v>
      </c>
      <c r="D6" s="11" t="s">
        <v>25</v>
      </c>
    </row>
    <row r="7" spans="2:4">
      <c r="B7" s="57" t="s">
        <v>9</v>
      </c>
      <c r="C7" s="77">
        <v>10581</v>
      </c>
      <c r="D7" s="73">
        <v>5824</v>
      </c>
    </row>
    <row r="8" spans="2:4">
      <c r="B8" s="57" t="s">
        <v>10</v>
      </c>
      <c r="C8" s="78">
        <v>8630</v>
      </c>
      <c r="D8" s="51">
        <v>6969</v>
      </c>
    </row>
    <row r="9" spans="2:4">
      <c r="B9" s="57" t="s">
        <v>13</v>
      </c>
      <c r="C9" s="78">
        <v>11014</v>
      </c>
      <c r="D9" s="51">
        <v>8982</v>
      </c>
    </row>
    <row r="10" spans="2:4">
      <c r="B10" s="57" t="s">
        <v>11</v>
      </c>
      <c r="C10" s="78">
        <v>17357</v>
      </c>
      <c r="D10" s="51">
        <v>2478</v>
      </c>
    </row>
    <row r="11" spans="2:4">
      <c r="B11" s="57" t="s">
        <v>12</v>
      </c>
      <c r="C11" s="78">
        <v>55917</v>
      </c>
      <c r="D11" s="51">
        <v>5032</v>
      </c>
    </row>
    <row r="12" spans="2:4" ht="15.75" thickBot="1">
      <c r="B12" s="57" t="s">
        <v>14</v>
      </c>
      <c r="C12" s="79">
        <v>12825</v>
      </c>
      <c r="D12" s="53">
        <v>5854</v>
      </c>
    </row>
    <row r="15" spans="2:4" ht="15.75" thickBot="1"/>
    <row r="16" spans="2:4">
      <c r="B16" s="149" t="s">
        <v>102</v>
      </c>
      <c r="C16" s="150"/>
      <c r="D16" s="150"/>
    </row>
    <row r="17" spans="2:9" ht="15.75" thickBot="1">
      <c r="B17" s="160"/>
      <c r="C17" s="161"/>
      <c r="D17" s="161"/>
    </row>
    <row r="18" spans="2:9">
      <c r="B18" s="14" t="s">
        <v>101</v>
      </c>
      <c r="C18" s="10" t="s">
        <v>15</v>
      </c>
      <c r="D18" s="11" t="s">
        <v>25</v>
      </c>
    </row>
    <row r="19" spans="2:9">
      <c r="B19" s="57" t="s">
        <v>9</v>
      </c>
      <c r="C19" s="1">
        <v>9.2682926829268286</v>
      </c>
      <c r="D19" s="20">
        <v>90.731707317073173</v>
      </c>
    </row>
    <row r="20" spans="2:9">
      <c r="B20" s="57" t="s">
        <v>10</v>
      </c>
      <c r="C20" s="1">
        <v>7.7922077922077921</v>
      </c>
      <c r="D20" s="20">
        <v>92.20779220779221</v>
      </c>
    </row>
    <row r="21" spans="2:9">
      <c r="B21" s="57" t="s">
        <v>13</v>
      </c>
      <c r="C21" s="1">
        <v>9.0534979423868318</v>
      </c>
      <c r="D21" s="20">
        <v>90.946502057613159</v>
      </c>
    </row>
    <row r="22" spans="2:9">
      <c r="B22" s="57" t="s">
        <v>11</v>
      </c>
      <c r="C22" s="1">
        <v>4.2145593869731801</v>
      </c>
      <c r="D22" s="20">
        <v>95.785440613026822</v>
      </c>
    </row>
    <row r="23" spans="2:9">
      <c r="B23" s="57" t="s">
        <v>12</v>
      </c>
      <c r="C23" s="1">
        <v>0.67643742953776775</v>
      </c>
      <c r="D23" s="20">
        <v>9.1319052987598646</v>
      </c>
    </row>
    <row r="24" spans="2:9" ht="15.75" thickBot="1">
      <c r="B24" s="57" t="s">
        <v>14</v>
      </c>
      <c r="C24" s="12">
        <v>4.4982698961937722</v>
      </c>
      <c r="D24" s="13">
        <v>95.501730103806224</v>
      </c>
    </row>
    <row r="28" spans="2:9" ht="15.75" thickBot="1"/>
    <row r="29" spans="2:9">
      <c r="B29" s="149" t="s">
        <v>103</v>
      </c>
      <c r="C29" s="150"/>
      <c r="D29" s="150"/>
    </row>
    <row r="30" spans="2:9" ht="15.75" thickBot="1">
      <c r="B30" s="160"/>
      <c r="C30" s="161"/>
      <c r="D30" s="161"/>
    </row>
    <row r="31" spans="2:9">
      <c r="B31" s="14" t="s">
        <v>101</v>
      </c>
      <c r="C31" s="10" t="s">
        <v>16</v>
      </c>
      <c r="D31" s="10" t="s">
        <v>17</v>
      </c>
      <c r="E31" s="10" t="s">
        <v>65</v>
      </c>
      <c r="F31" s="10" t="s">
        <v>19</v>
      </c>
      <c r="G31" s="10" t="s">
        <v>20</v>
      </c>
      <c r="H31" s="10" t="s">
        <v>55</v>
      </c>
      <c r="I31" s="11" t="s">
        <v>50</v>
      </c>
    </row>
    <row r="32" spans="2:9">
      <c r="B32" s="57" t="s">
        <v>9</v>
      </c>
      <c r="C32" s="4">
        <v>177</v>
      </c>
      <c r="D32" s="4">
        <v>153</v>
      </c>
      <c r="E32" s="1">
        <v>84</v>
      </c>
      <c r="F32" s="1">
        <v>45</v>
      </c>
      <c r="G32" s="1">
        <v>53</v>
      </c>
      <c r="H32" s="1">
        <v>123</v>
      </c>
      <c r="I32" s="20">
        <v>84</v>
      </c>
    </row>
    <row r="33" spans="2:9">
      <c r="B33" s="57" t="s">
        <v>10</v>
      </c>
      <c r="C33" s="4">
        <v>162</v>
      </c>
      <c r="D33" s="4">
        <v>233</v>
      </c>
      <c r="E33" s="1">
        <v>248</v>
      </c>
      <c r="F33" s="1">
        <v>110</v>
      </c>
      <c r="G33" s="1">
        <v>109</v>
      </c>
      <c r="H33" s="1">
        <v>166</v>
      </c>
      <c r="I33" s="20">
        <v>171</v>
      </c>
    </row>
    <row r="34" spans="2:9">
      <c r="B34" s="57" t="s">
        <v>13</v>
      </c>
      <c r="C34" s="4">
        <v>90</v>
      </c>
      <c r="D34" s="4">
        <v>58</v>
      </c>
      <c r="E34" s="1">
        <v>77</v>
      </c>
      <c r="F34" s="1">
        <v>39</v>
      </c>
      <c r="G34" s="1">
        <v>46</v>
      </c>
      <c r="H34" s="1">
        <v>121</v>
      </c>
      <c r="I34" s="20">
        <v>76</v>
      </c>
    </row>
    <row r="35" spans="2:9">
      <c r="B35" s="57" t="s">
        <v>11</v>
      </c>
      <c r="C35" s="4">
        <v>15</v>
      </c>
      <c r="D35" s="4">
        <v>47</v>
      </c>
      <c r="E35" s="1">
        <v>130</v>
      </c>
      <c r="F35" s="1">
        <v>572</v>
      </c>
      <c r="G35" s="1">
        <v>489</v>
      </c>
      <c r="H35" s="1">
        <v>130</v>
      </c>
      <c r="I35" s="20">
        <v>104</v>
      </c>
    </row>
    <row r="36" spans="2:9">
      <c r="B36" s="57" t="s">
        <v>12</v>
      </c>
      <c r="C36" s="4">
        <v>17</v>
      </c>
      <c r="D36" s="4">
        <v>100</v>
      </c>
      <c r="E36" s="1">
        <v>53</v>
      </c>
      <c r="F36" s="1">
        <v>14</v>
      </c>
      <c r="G36" s="1">
        <v>73</v>
      </c>
      <c r="H36" s="1">
        <v>168</v>
      </c>
      <c r="I36" s="20">
        <v>221</v>
      </c>
    </row>
    <row r="37" spans="2:9" ht="15.75" thickBot="1">
      <c r="B37" s="59" t="s">
        <v>14</v>
      </c>
      <c r="C37" s="133">
        <v>216</v>
      </c>
      <c r="D37" s="133">
        <v>288</v>
      </c>
      <c r="E37" s="12">
        <v>225</v>
      </c>
      <c r="F37" s="12">
        <v>186</v>
      </c>
      <c r="G37" s="12">
        <v>211</v>
      </c>
      <c r="H37" s="12">
        <v>30</v>
      </c>
      <c r="I37" s="13">
        <v>21</v>
      </c>
    </row>
    <row r="38" spans="2:9">
      <c r="B38" s="132"/>
    </row>
  </sheetData>
  <mergeCells count="3">
    <mergeCell ref="B16:D17"/>
    <mergeCell ref="B4:D5"/>
    <mergeCell ref="B29:D3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FC82-8F13-4B65-974F-ED80CFC2F2DD}">
  <dimension ref="B2:X109"/>
  <sheetViews>
    <sheetView topLeftCell="A48" workbookViewId="0">
      <selection activeCell="K100" sqref="K100"/>
    </sheetView>
  </sheetViews>
  <sheetFormatPr defaultRowHeight="15"/>
  <cols>
    <col min="2" max="2" width="12" bestFit="1" customWidth="1"/>
    <col min="3" max="3" width="11.28515625" bestFit="1" customWidth="1"/>
    <col min="4" max="4" width="13.5703125" bestFit="1" customWidth="1"/>
  </cols>
  <sheetData>
    <row r="2" spans="2:24" ht="15.75" thickBot="1"/>
    <row r="3" spans="2:24">
      <c r="C3" s="143" t="s">
        <v>104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5"/>
    </row>
    <row r="4" spans="2:24" ht="15.75" thickBot="1">
      <c r="C4" s="146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8"/>
    </row>
    <row r="5" spans="2:24" ht="15.75" thickBot="1">
      <c r="B5" s="42" t="s">
        <v>1</v>
      </c>
      <c r="L5" s="55" t="s">
        <v>2</v>
      </c>
      <c r="S5" s="55" t="s">
        <v>3</v>
      </c>
    </row>
    <row r="7" spans="2:24" ht="15.75" thickBot="1">
      <c r="E7" t="s">
        <v>4</v>
      </c>
      <c r="L7" t="s">
        <v>4</v>
      </c>
      <c r="S7" t="s">
        <v>4</v>
      </c>
    </row>
    <row r="8" spans="2:24" ht="15.75" thickBot="1">
      <c r="C8" s="14" t="s">
        <v>5</v>
      </c>
      <c r="D8" s="10" t="s">
        <v>6</v>
      </c>
      <c r="E8" s="10" t="s">
        <v>9</v>
      </c>
      <c r="F8" s="10" t="s">
        <v>10</v>
      </c>
      <c r="G8" s="10" t="s">
        <v>13</v>
      </c>
      <c r="H8" s="10" t="s">
        <v>11</v>
      </c>
      <c r="I8" s="10" t="s">
        <v>12</v>
      </c>
      <c r="J8" s="10" t="s">
        <v>14</v>
      </c>
      <c r="L8" s="14" t="s">
        <v>9</v>
      </c>
      <c r="M8" s="10" t="s">
        <v>10</v>
      </c>
      <c r="N8" s="14" t="s">
        <v>13</v>
      </c>
      <c r="O8" s="10" t="s">
        <v>11</v>
      </c>
      <c r="P8" s="14" t="s">
        <v>12</v>
      </c>
      <c r="Q8" s="10" t="s">
        <v>14</v>
      </c>
      <c r="S8" s="14" t="s">
        <v>9</v>
      </c>
      <c r="T8" s="10" t="s">
        <v>10</v>
      </c>
      <c r="U8" s="14" t="s">
        <v>13</v>
      </c>
      <c r="V8" s="10" t="s">
        <v>11</v>
      </c>
      <c r="W8" s="14" t="s">
        <v>12</v>
      </c>
      <c r="X8" s="10" t="s">
        <v>14</v>
      </c>
    </row>
    <row r="9" spans="2:24" ht="15.75" thickBot="1">
      <c r="B9" s="48" t="s">
        <v>15</v>
      </c>
      <c r="C9" s="17">
        <v>1</v>
      </c>
      <c r="D9" s="1" t="s">
        <v>16</v>
      </c>
      <c r="E9" s="1">
        <v>0.16666666666666599</v>
      </c>
      <c r="F9" s="1">
        <v>0</v>
      </c>
      <c r="G9" s="1">
        <v>-0.01</v>
      </c>
      <c r="H9" s="1">
        <v>0</v>
      </c>
      <c r="I9" s="1">
        <v>0</v>
      </c>
      <c r="J9" s="20">
        <v>0.16666666666666599</v>
      </c>
      <c r="L9" s="17">
        <v>0.16666666666666599</v>
      </c>
      <c r="M9" s="1">
        <v>0</v>
      </c>
      <c r="N9" s="1">
        <v>0</v>
      </c>
      <c r="O9" s="1">
        <v>0</v>
      </c>
      <c r="P9" s="1">
        <v>0</v>
      </c>
      <c r="Q9" s="20">
        <v>0.16666666666666599</v>
      </c>
      <c r="S9" s="17">
        <v>0</v>
      </c>
      <c r="T9" s="1">
        <v>0</v>
      </c>
      <c r="U9" s="1">
        <v>0.01</v>
      </c>
      <c r="V9" s="1">
        <v>0</v>
      </c>
      <c r="W9" s="1">
        <v>0</v>
      </c>
      <c r="X9" s="20">
        <v>0</v>
      </c>
    </row>
    <row r="10" spans="2:24">
      <c r="C10" s="17">
        <v>2</v>
      </c>
      <c r="D10" s="1" t="s">
        <v>17</v>
      </c>
      <c r="E10" s="1">
        <v>0.16666666666666599</v>
      </c>
      <c r="F10" s="1">
        <v>0.125</v>
      </c>
      <c r="G10" s="1">
        <v>0.115</v>
      </c>
      <c r="H10" s="1">
        <v>1</v>
      </c>
      <c r="I10" s="1">
        <v>1</v>
      </c>
      <c r="J10" s="20">
        <v>0.33333333333333298</v>
      </c>
      <c r="L10" s="17">
        <v>0.16666666666666599</v>
      </c>
      <c r="M10" s="1">
        <v>0.125</v>
      </c>
      <c r="N10" s="1">
        <v>0.125</v>
      </c>
      <c r="O10" s="1">
        <v>1</v>
      </c>
      <c r="P10" s="1">
        <v>1</v>
      </c>
      <c r="Q10" s="20">
        <v>0.33333333333333298</v>
      </c>
      <c r="S10" s="17">
        <v>0</v>
      </c>
      <c r="T10" s="1">
        <v>0</v>
      </c>
      <c r="U10" s="1">
        <v>0.01</v>
      </c>
      <c r="V10" s="1">
        <v>0</v>
      </c>
      <c r="W10" s="1">
        <v>0</v>
      </c>
      <c r="X10" s="20">
        <v>0</v>
      </c>
    </row>
    <row r="11" spans="2:24">
      <c r="C11" s="17">
        <v>3</v>
      </c>
      <c r="D11" s="1" t="s">
        <v>18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20">
        <v>0</v>
      </c>
      <c r="L11" s="17">
        <v>1</v>
      </c>
      <c r="M11" s="1">
        <v>1</v>
      </c>
      <c r="N11" s="1">
        <v>1</v>
      </c>
      <c r="O11" s="1">
        <v>1</v>
      </c>
      <c r="P11" s="1">
        <v>1</v>
      </c>
      <c r="Q11" s="20">
        <v>1</v>
      </c>
      <c r="S11" s="17">
        <v>1</v>
      </c>
      <c r="T11" s="1">
        <v>1</v>
      </c>
      <c r="U11" s="1">
        <v>1</v>
      </c>
      <c r="V11" s="1">
        <v>1</v>
      </c>
      <c r="W11" s="1">
        <v>1</v>
      </c>
      <c r="X11" s="20">
        <v>1</v>
      </c>
    </row>
    <row r="12" spans="2:24">
      <c r="C12" s="17">
        <v>4</v>
      </c>
      <c r="D12" s="1" t="s">
        <v>19</v>
      </c>
      <c r="E12" s="1">
        <v>0.16666666666666599</v>
      </c>
      <c r="F12" s="1">
        <v>0</v>
      </c>
      <c r="G12" s="1">
        <v>0.25</v>
      </c>
      <c r="H12" s="1">
        <v>0</v>
      </c>
      <c r="I12" s="1">
        <v>1</v>
      </c>
      <c r="J12" s="20">
        <v>0.16666666666666599</v>
      </c>
      <c r="L12" s="17">
        <v>0.16666666666666599</v>
      </c>
      <c r="M12" s="1">
        <v>0</v>
      </c>
      <c r="N12" s="1">
        <v>0.25</v>
      </c>
      <c r="O12" s="1">
        <v>0</v>
      </c>
      <c r="P12" s="1">
        <v>1</v>
      </c>
      <c r="Q12" s="20">
        <v>0.16666666666666599</v>
      </c>
      <c r="S12" s="17">
        <v>0</v>
      </c>
      <c r="T12" s="1">
        <v>0</v>
      </c>
      <c r="U12" s="1">
        <v>0</v>
      </c>
      <c r="V12" s="1">
        <v>0</v>
      </c>
      <c r="W12" s="1">
        <v>0</v>
      </c>
      <c r="X12" s="20">
        <v>0</v>
      </c>
    </row>
    <row r="13" spans="2:24">
      <c r="C13" s="17">
        <v>5</v>
      </c>
      <c r="D13" s="1" t="s">
        <v>20</v>
      </c>
      <c r="E13" s="1">
        <v>0.16666666666666599</v>
      </c>
      <c r="F13" s="1">
        <v>0.625</v>
      </c>
      <c r="G13" s="1">
        <v>0</v>
      </c>
      <c r="H13" s="1">
        <v>0</v>
      </c>
      <c r="I13" s="1">
        <v>1</v>
      </c>
      <c r="J13" s="20">
        <v>0.5</v>
      </c>
      <c r="L13" s="17">
        <v>0.16666666666666599</v>
      </c>
      <c r="M13" s="1">
        <v>0.625</v>
      </c>
      <c r="N13" s="1">
        <v>0</v>
      </c>
      <c r="O13" s="1">
        <v>0</v>
      </c>
      <c r="P13" s="1">
        <v>1</v>
      </c>
      <c r="Q13" s="20">
        <v>0.5</v>
      </c>
      <c r="S13" s="17">
        <v>0</v>
      </c>
      <c r="T13" s="1">
        <v>0</v>
      </c>
      <c r="U13" s="1">
        <v>0</v>
      </c>
      <c r="V13" s="1">
        <v>0</v>
      </c>
      <c r="W13" s="1">
        <v>0</v>
      </c>
      <c r="X13" s="20">
        <v>0</v>
      </c>
    </row>
    <row r="14" spans="2:24">
      <c r="C14" s="17">
        <v>6</v>
      </c>
      <c r="D14" s="1" t="s">
        <v>21</v>
      </c>
      <c r="E14" s="1">
        <v>0.5</v>
      </c>
      <c r="F14" s="1">
        <v>0.75</v>
      </c>
      <c r="G14" s="1">
        <v>0.115</v>
      </c>
      <c r="H14" s="1">
        <v>0</v>
      </c>
      <c r="I14" s="1">
        <v>1</v>
      </c>
      <c r="J14" s="20">
        <v>0.66666666666666596</v>
      </c>
      <c r="L14" s="17">
        <v>0.5</v>
      </c>
      <c r="M14" s="1">
        <v>0.75</v>
      </c>
      <c r="N14" s="1">
        <v>0.125</v>
      </c>
      <c r="O14" s="1">
        <v>0</v>
      </c>
      <c r="P14" s="1">
        <v>1</v>
      </c>
      <c r="Q14" s="20">
        <v>0.66666666666666596</v>
      </c>
      <c r="S14" s="17">
        <v>0</v>
      </c>
      <c r="T14" s="1">
        <v>0</v>
      </c>
      <c r="U14" s="1">
        <v>0.01</v>
      </c>
      <c r="V14" s="1">
        <v>0</v>
      </c>
      <c r="W14" s="1">
        <v>0</v>
      </c>
      <c r="X14" s="20">
        <v>0</v>
      </c>
    </row>
    <row r="15" spans="2:24" ht="15.75" thickBot="1">
      <c r="C15" s="15">
        <v>7</v>
      </c>
      <c r="D15" s="12" t="s">
        <v>22</v>
      </c>
      <c r="E15" s="12">
        <v>0.33333333333333298</v>
      </c>
      <c r="F15" s="12">
        <v>0.5</v>
      </c>
      <c r="G15" s="12">
        <v>0.25</v>
      </c>
      <c r="H15" s="12">
        <v>0</v>
      </c>
      <c r="I15" s="12">
        <v>1</v>
      </c>
      <c r="J15" s="13">
        <v>0.5</v>
      </c>
      <c r="L15" s="15">
        <v>0.33333333333333298</v>
      </c>
      <c r="M15" s="12">
        <v>0.5</v>
      </c>
      <c r="N15" s="12">
        <v>0.25</v>
      </c>
      <c r="O15" s="12">
        <v>0</v>
      </c>
      <c r="P15" s="12">
        <v>1</v>
      </c>
      <c r="Q15" s="13">
        <v>0.5</v>
      </c>
      <c r="S15" s="15">
        <v>0</v>
      </c>
      <c r="T15" s="12">
        <v>0</v>
      </c>
      <c r="U15" s="12">
        <v>0</v>
      </c>
      <c r="V15" s="12">
        <v>0</v>
      </c>
      <c r="W15" s="12">
        <v>0</v>
      </c>
      <c r="X15" s="13">
        <v>0</v>
      </c>
    </row>
    <row r="18" spans="2:24" ht="15.75" thickBot="1">
      <c r="E18" t="s">
        <v>4</v>
      </c>
      <c r="L18" t="s">
        <v>4</v>
      </c>
      <c r="S18" t="s">
        <v>4</v>
      </c>
    </row>
    <row r="19" spans="2:24" ht="15.75" thickBot="1">
      <c r="C19" s="14" t="s">
        <v>5</v>
      </c>
      <c r="D19" s="10" t="s">
        <v>6</v>
      </c>
      <c r="E19" s="10" t="s">
        <v>9</v>
      </c>
      <c r="F19" s="10" t="s">
        <v>10</v>
      </c>
      <c r="G19" s="10" t="s">
        <v>13</v>
      </c>
      <c r="H19" s="10" t="s">
        <v>11</v>
      </c>
      <c r="I19" s="10" t="s">
        <v>12</v>
      </c>
      <c r="J19" s="10" t="s">
        <v>14</v>
      </c>
      <c r="L19" s="14" t="s">
        <v>9</v>
      </c>
      <c r="M19" s="10" t="s">
        <v>10</v>
      </c>
      <c r="N19" s="14" t="s">
        <v>13</v>
      </c>
      <c r="O19" s="10" t="s">
        <v>11</v>
      </c>
      <c r="P19" s="14" t="s">
        <v>12</v>
      </c>
      <c r="Q19" s="10" t="s">
        <v>14</v>
      </c>
      <c r="S19" s="14" t="s">
        <v>9</v>
      </c>
      <c r="T19" s="10" t="s">
        <v>10</v>
      </c>
      <c r="U19" s="14" t="s">
        <v>13</v>
      </c>
      <c r="V19" s="10" t="s">
        <v>11</v>
      </c>
      <c r="W19" s="14" t="s">
        <v>12</v>
      </c>
      <c r="X19" s="10" t="s">
        <v>14</v>
      </c>
    </row>
    <row r="20" spans="2:24" ht="15.75" thickBot="1">
      <c r="B20" s="48" t="s">
        <v>23</v>
      </c>
      <c r="C20" s="17">
        <v>1</v>
      </c>
      <c r="D20" s="1" t="s">
        <v>16</v>
      </c>
      <c r="E20" s="1">
        <v>3.7897054154995308E-2</v>
      </c>
      <c r="F20" s="1">
        <v>4.3890579710144928E-2</v>
      </c>
      <c r="G20" s="1">
        <v>1.9635964912280729E-2</v>
      </c>
      <c r="H20" s="1">
        <v>2.887301587301587E-2</v>
      </c>
      <c r="I20" s="1">
        <v>3.4285714285714301E-2</v>
      </c>
      <c r="J20" s="20">
        <v>4.6981159420289902E-2</v>
      </c>
      <c r="L20" s="17">
        <v>4.8627450980392103E-2</v>
      </c>
      <c r="M20" s="1">
        <v>4.5507246376811597E-2</v>
      </c>
      <c r="N20" s="1">
        <v>2.1052631578947399E-2</v>
      </c>
      <c r="O20" s="1">
        <v>2.9206349206349201E-2</v>
      </c>
      <c r="P20" s="1">
        <v>3.4285714285714301E-2</v>
      </c>
      <c r="Q20" s="20">
        <v>4.7681159420289901E-2</v>
      </c>
      <c r="S20" s="17">
        <v>1.0730396825396799E-2</v>
      </c>
      <c r="T20" s="1">
        <v>1.6166666666666699E-3</v>
      </c>
      <c r="U20" s="1">
        <v>1.41666666666667E-3</v>
      </c>
      <c r="V20" s="1">
        <v>3.33333333333333E-4</v>
      </c>
      <c r="W20" s="1">
        <v>0</v>
      </c>
      <c r="X20" s="20">
        <v>6.9999999999999999E-4</v>
      </c>
    </row>
    <row r="21" spans="2:24">
      <c r="C21" s="17">
        <v>2</v>
      </c>
      <c r="D21" s="1" t="s">
        <v>17</v>
      </c>
      <c r="E21" s="1">
        <v>2.6871475256769303E-2</v>
      </c>
      <c r="F21" s="1">
        <v>4.4019565217391331E-2</v>
      </c>
      <c r="G21" s="1">
        <v>1.732201754385963E-2</v>
      </c>
      <c r="H21" s="1">
        <v>1.85714285714286E-2</v>
      </c>
      <c r="I21" s="1">
        <v>5.4285714285714298E-2</v>
      </c>
      <c r="J21" s="20">
        <v>4.5407246376811594E-2</v>
      </c>
      <c r="L21" s="17">
        <v>4.3529411764705803E-2</v>
      </c>
      <c r="M21" s="1">
        <v>4.7536231884057999E-2</v>
      </c>
      <c r="N21" s="1">
        <v>1.9473684210526299E-2</v>
      </c>
      <c r="O21" s="1">
        <v>1.85714285714286E-2</v>
      </c>
      <c r="P21" s="1">
        <v>5.4285714285714298E-2</v>
      </c>
      <c r="Q21" s="20">
        <v>4.5507246376811597E-2</v>
      </c>
      <c r="S21" s="17">
        <v>1.66579365079365E-2</v>
      </c>
      <c r="T21" s="1">
        <v>3.5166666666666701E-3</v>
      </c>
      <c r="U21" s="1">
        <v>2.1516666666666702E-3</v>
      </c>
      <c r="V21" s="1">
        <v>0</v>
      </c>
      <c r="W21" s="1">
        <v>0</v>
      </c>
      <c r="X21" s="20">
        <v>1E-4</v>
      </c>
    </row>
    <row r="22" spans="2:24">
      <c r="C22" s="17">
        <v>3</v>
      </c>
      <c r="D22" s="1" t="s">
        <v>18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20">
        <v>0</v>
      </c>
      <c r="L22" s="17">
        <v>1</v>
      </c>
      <c r="M22" s="1">
        <v>1</v>
      </c>
      <c r="N22" s="1">
        <v>1</v>
      </c>
      <c r="O22" s="1">
        <v>1</v>
      </c>
      <c r="P22" s="1">
        <v>1</v>
      </c>
      <c r="Q22" s="20">
        <v>1</v>
      </c>
      <c r="S22" s="17">
        <v>1</v>
      </c>
      <c r="T22" s="1">
        <v>1</v>
      </c>
      <c r="U22" s="1">
        <v>1</v>
      </c>
      <c r="V22" s="1">
        <v>1</v>
      </c>
      <c r="W22" s="1">
        <v>1</v>
      </c>
      <c r="X22" s="20">
        <v>1</v>
      </c>
    </row>
    <row r="23" spans="2:24">
      <c r="C23" s="17">
        <v>4</v>
      </c>
      <c r="D23" s="1" t="s">
        <v>19</v>
      </c>
      <c r="E23" s="1">
        <v>4.9927913165266076E-2</v>
      </c>
      <c r="F23" s="1">
        <v>3.7391304347826101E-2</v>
      </c>
      <c r="G23" s="1">
        <v>1.4524122807017559E-2</v>
      </c>
      <c r="H23" s="1">
        <v>2.1111111111111101E-2</v>
      </c>
      <c r="I23" s="1">
        <v>3.2380952380952399E-2</v>
      </c>
      <c r="J23" s="20">
        <v>3.5297101449275399E-2</v>
      </c>
      <c r="L23" s="17">
        <v>5.4901960784313697E-2</v>
      </c>
      <c r="M23" s="1">
        <v>3.7391304347826101E-2</v>
      </c>
      <c r="N23" s="1">
        <v>2.2982456140350899E-2</v>
      </c>
      <c r="O23" s="1">
        <v>2.1111111111111101E-2</v>
      </c>
      <c r="P23" s="1">
        <v>3.2380952380952399E-2</v>
      </c>
      <c r="Q23" s="20">
        <v>3.5797101449275399E-2</v>
      </c>
      <c r="S23" s="17">
        <v>4.9740476190476201E-3</v>
      </c>
      <c r="T23" s="1">
        <v>0</v>
      </c>
      <c r="U23" s="1">
        <v>8.4583333333333403E-3</v>
      </c>
      <c r="V23" s="1">
        <v>0</v>
      </c>
      <c r="W23" s="1">
        <v>0</v>
      </c>
      <c r="X23" s="20">
        <v>5.0000000000000001E-4</v>
      </c>
    </row>
    <row r="24" spans="2:24">
      <c r="C24" s="17">
        <v>5</v>
      </c>
      <c r="D24" s="1" t="s">
        <v>20</v>
      </c>
      <c r="E24" s="1">
        <v>5.0292450980392076E-2</v>
      </c>
      <c r="F24" s="1">
        <v>5.2629130434782671E-2</v>
      </c>
      <c r="G24" s="1">
        <v>1.2824561403508766E-2</v>
      </c>
      <c r="H24" s="1">
        <v>2.7142857142857101E-2</v>
      </c>
      <c r="I24" s="1">
        <v>3.9047619047618998E-2</v>
      </c>
      <c r="J24" s="20">
        <v>4.5397101449275404E-2</v>
      </c>
      <c r="L24" s="17">
        <v>5.1960784313725403E-2</v>
      </c>
      <c r="M24" s="1">
        <v>5.5072463768116003E-2</v>
      </c>
      <c r="N24" s="1">
        <v>1.3157894736842099E-2</v>
      </c>
      <c r="O24" s="1">
        <v>2.7142857142857101E-2</v>
      </c>
      <c r="P24" s="1">
        <v>3.9047619047618998E-2</v>
      </c>
      <c r="Q24" s="20">
        <v>4.5797101449275401E-2</v>
      </c>
      <c r="S24" s="17">
        <v>1.66833333333333E-3</v>
      </c>
      <c r="T24" s="1">
        <v>2.4433333333333299E-3</v>
      </c>
      <c r="U24" s="1">
        <v>3.33333333333333E-4</v>
      </c>
      <c r="V24" s="1">
        <v>0</v>
      </c>
      <c r="W24" s="1">
        <v>0</v>
      </c>
      <c r="X24" s="20">
        <v>4.0000000000000002E-4</v>
      </c>
    </row>
    <row r="25" spans="2:24">
      <c r="C25" s="17">
        <v>6</v>
      </c>
      <c r="D25" s="1" t="s">
        <v>21</v>
      </c>
      <c r="E25" s="1">
        <v>4.96427077497665E-2</v>
      </c>
      <c r="F25" s="1">
        <v>4.7951739130434899E-2</v>
      </c>
      <c r="G25" s="1">
        <v>2.3335964912280769E-2</v>
      </c>
      <c r="H25" s="1">
        <v>4.8788888888888896E-2</v>
      </c>
      <c r="I25" s="1">
        <v>2.4761904761904801E-2</v>
      </c>
      <c r="J25" s="20">
        <v>3.9704347826087005E-2</v>
      </c>
      <c r="L25" s="17">
        <v>6.13725490196078E-2</v>
      </c>
      <c r="M25" s="1">
        <v>5.65217391304349E-2</v>
      </c>
      <c r="N25" s="1">
        <v>2.7719298245614098E-2</v>
      </c>
      <c r="O25" s="1">
        <v>4.8888888888888898E-2</v>
      </c>
      <c r="P25" s="1">
        <v>2.4761904761904801E-2</v>
      </c>
      <c r="Q25" s="20">
        <v>4.1304347826087003E-2</v>
      </c>
      <c r="S25" s="17">
        <v>1.17298412698413E-2</v>
      </c>
      <c r="T25" s="1">
        <v>8.5699999999999995E-3</v>
      </c>
      <c r="U25" s="1">
        <v>4.3833333333333302E-3</v>
      </c>
      <c r="V25" s="1">
        <v>1E-4</v>
      </c>
      <c r="W25" s="1">
        <v>0</v>
      </c>
      <c r="X25" s="20">
        <v>1.6000000000000001E-3</v>
      </c>
    </row>
    <row r="26" spans="2:24" ht="15.75" thickBot="1">
      <c r="C26" s="15">
        <v>7</v>
      </c>
      <c r="D26" s="12" t="s">
        <v>22</v>
      </c>
      <c r="E26" s="12">
        <v>4.525815592903823E-2</v>
      </c>
      <c r="F26" s="12">
        <v>5.1868840579710168E-2</v>
      </c>
      <c r="G26" s="12">
        <v>1.6902982456140372E-2</v>
      </c>
      <c r="H26" s="12">
        <v>3.4126984126984103E-2</v>
      </c>
      <c r="I26" s="12">
        <v>4.8571428571428599E-2</v>
      </c>
      <c r="J26" s="13">
        <v>4.2898550724637698E-2</v>
      </c>
      <c r="L26" s="15">
        <v>5.0588235294117601E-2</v>
      </c>
      <c r="M26" s="12">
        <v>5.5652173913043501E-2</v>
      </c>
      <c r="N26" s="12">
        <v>2.0526315789473702E-2</v>
      </c>
      <c r="O26" s="12">
        <v>3.4126984126984103E-2</v>
      </c>
      <c r="P26" s="12">
        <v>4.8571428571428599E-2</v>
      </c>
      <c r="Q26" s="13">
        <v>4.2898550724637698E-2</v>
      </c>
      <c r="S26" s="15">
        <v>5.3300793650793701E-3</v>
      </c>
      <c r="T26" s="12">
        <v>3.78333333333333E-3</v>
      </c>
      <c r="U26" s="12">
        <v>3.62333333333333E-3</v>
      </c>
      <c r="V26" s="12">
        <v>0</v>
      </c>
      <c r="W26" s="12">
        <v>0</v>
      </c>
      <c r="X26" s="13">
        <v>0</v>
      </c>
    </row>
    <row r="32" spans="2:24" ht="15.75" thickBot="1"/>
    <row r="33" spans="3:24">
      <c r="C33" s="149" t="s">
        <v>105</v>
      </c>
      <c r="D33" s="150"/>
      <c r="E33" s="150"/>
    </row>
    <row r="34" spans="3:24">
      <c r="C34" s="160"/>
      <c r="D34" s="161"/>
      <c r="E34" s="161"/>
    </row>
    <row r="36" spans="3:24" ht="15.75" thickBot="1"/>
    <row r="37" spans="3:24" ht="15.75" thickBot="1">
      <c r="C37" s="8"/>
      <c r="D37" s="16" t="s">
        <v>9</v>
      </c>
      <c r="E37" s="16" t="s">
        <v>10</v>
      </c>
      <c r="F37" s="16" t="s">
        <v>13</v>
      </c>
      <c r="G37" s="16" t="s">
        <v>11</v>
      </c>
      <c r="H37" s="16" t="s">
        <v>12</v>
      </c>
      <c r="I37" s="16" t="s">
        <v>14</v>
      </c>
    </row>
    <row r="38" spans="3:24">
      <c r="C38" s="2" t="s">
        <v>55</v>
      </c>
      <c r="D38" s="41">
        <v>0.18032786885245949</v>
      </c>
      <c r="E38" s="7">
        <v>0.19999999999999996</v>
      </c>
      <c r="F38" s="7">
        <v>1.0309278350515427E-2</v>
      </c>
      <c r="G38" s="7">
        <v>0</v>
      </c>
      <c r="H38" s="7">
        <v>2.3255813953488413E-2</v>
      </c>
      <c r="I38" s="39">
        <v>0.1261261261261265</v>
      </c>
    </row>
    <row r="39" spans="3:24" ht="15.75" thickBot="1">
      <c r="C39" s="19" t="s">
        <v>50</v>
      </c>
      <c r="D39" s="93">
        <v>0</v>
      </c>
      <c r="E39" s="12">
        <v>0</v>
      </c>
      <c r="F39" s="12">
        <v>0</v>
      </c>
      <c r="G39" s="12">
        <v>0</v>
      </c>
      <c r="H39" s="12">
        <v>0</v>
      </c>
      <c r="I39" s="13">
        <v>0</v>
      </c>
    </row>
    <row r="42" spans="3:24" ht="15.75" thickBot="1"/>
    <row r="43" spans="3:24">
      <c r="C43" s="143" t="s">
        <v>106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5"/>
    </row>
    <row r="44" spans="3:24" ht="15.75" thickBot="1">
      <c r="C44" s="146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8"/>
    </row>
    <row r="46" spans="3:24" ht="15.75" thickBot="1"/>
    <row r="47" spans="3:24" ht="15.75" thickBot="1">
      <c r="C47" s="42" t="s">
        <v>1</v>
      </c>
      <c r="L47" s="42" t="s">
        <v>2</v>
      </c>
      <c r="S47" s="42" t="s">
        <v>3</v>
      </c>
    </row>
    <row r="48" spans="3:24" ht="15.75" thickBot="1">
      <c r="F48" s="162" t="s">
        <v>4</v>
      </c>
      <c r="G48" s="163"/>
      <c r="H48" s="163"/>
      <c r="I48" s="164"/>
      <c r="L48" s="108" t="s">
        <v>4</v>
      </c>
      <c r="M48" s="95"/>
      <c r="N48" s="95"/>
      <c r="O48" s="95"/>
      <c r="S48" s="108" t="s">
        <v>4</v>
      </c>
      <c r="T48" s="95"/>
      <c r="U48" s="95"/>
      <c r="V48" s="95"/>
    </row>
    <row r="49" spans="4:22" ht="15.75" thickBot="1">
      <c r="D49" s="48" t="s">
        <v>15</v>
      </c>
      <c r="E49" s="111" t="s">
        <v>38</v>
      </c>
      <c r="F49" s="26" t="s">
        <v>51</v>
      </c>
      <c r="G49" s="26" t="s">
        <v>52</v>
      </c>
      <c r="H49" s="26" t="s">
        <v>107</v>
      </c>
      <c r="I49" s="27" t="s">
        <v>53</v>
      </c>
      <c r="L49" s="25" t="s">
        <v>51</v>
      </c>
      <c r="M49" s="26" t="s">
        <v>52</v>
      </c>
      <c r="N49" s="26" t="s">
        <v>107</v>
      </c>
      <c r="O49" s="27" t="s">
        <v>53</v>
      </c>
      <c r="S49" s="25" t="s">
        <v>51</v>
      </c>
      <c r="T49" s="26" t="s">
        <v>52</v>
      </c>
      <c r="U49" s="26" t="s">
        <v>107</v>
      </c>
      <c r="V49" s="27" t="s">
        <v>53</v>
      </c>
    </row>
    <row r="50" spans="4:22" ht="15.75" thickBot="1">
      <c r="E50" s="110" t="s">
        <v>108</v>
      </c>
      <c r="F50" s="7">
        <f t="shared" ref="F50:F62" si="0">MAX(L50-S50,0)</f>
        <v>0</v>
      </c>
      <c r="G50" s="7">
        <f t="shared" ref="G50:G62" si="1">MAX(M50-T50,0)</f>
        <v>0.16666666666666699</v>
      </c>
      <c r="H50" s="7">
        <f t="shared" ref="H50:H62" si="2">MAX(N50-U50,0)</f>
        <v>0.64666666666666694</v>
      </c>
      <c r="I50" s="39">
        <f t="shared" ref="I50:I62" si="3">MAX(O50-V50,0)</f>
        <v>0</v>
      </c>
      <c r="L50" s="91">
        <v>0</v>
      </c>
      <c r="M50" s="7">
        <v>0.16666666666666699</v>
      </c>
      <c r="N50" s="7">
        <v>0.66666666666666696</v>
      </c>
      <c r="O50" s="39">
        <v>0</v>
      </c>
      <c r="S50" s="91">
        <v>0</v>
      </c>
      <c r="T50" s="7">
        <v>0</v>
      </c>
      <c r="U50" s="7">
        <v>0.02</v>
      </c>
      <c r="V50" s="39">
        <v>0.04</v>
      </c>
    </row>
    <row r="51" spans="4:22">
      <c r="D51" s="165" t="s">
        <v>109</v>
      </c>
      <c r="E51" s="106" t="s">
        <v>110</v>
      </c>
      <c r="F51" s="1">
        <f t="shared" si="0"/>
        <v>0</v>
      </c>
      <c r="G51" s="1">
        <f t="shared" si="1"/>
        <v>0.5</v>
      </c>
      <c r="H51" s="1">
        <f t="shared" si="2"/>
        <v>0.62666666666666693</v>
      </c>
      <c r="I51" s="20">
        <f t="shared" si="3"/>
        <v>0.96</v>
      </c>
      <c r="L51" s="17">
        <v>0</v>
      </c>
      <c r="M51" s="1">
        <v>0.5</v>
      </c>
      <c r="N51" s="1">
        <v>0.66666666666666696</v>
      </c>
      <c r="O51" s="20">
        <v>1</v>
      </c>
      <c r="S51" s="17">
        <v>0</v>
      </c>
      <c r="T51" s="1">
        <v>0</v>
      </c>
      <c r="U51" s="1">
        <v>0.04</v>
      </c>
      <c r="V51" s="20">
        <v>0.04</v>
      </c>
    </row>
    <row r="52" spans="4:22" ht="15.75" thickBot="1">
      <c r="D52" s="166"/>
      <c r="E52" s="106" t="s">
        <v>111</v>
      </c>
      <c r="F52" s="1">
        <f t="shared" si="0"/>
        <v>0</v>
      </c>
      <c r="G52" s="1">
        <f t="shared" si="1"/>
        <v>0.33333333333333298</v>
      </c>
      <c r="H52" s="1">
        <f t="shared" si="2"/>
        <v>0.66666666666666696</v>
      </c>
      <c r="I52" s="20">
        <f t="shared" si="3"/>
        <v>0.94</v>
      </c>
      <c r="L52" s="17">
        <v>0</v>
      </c>
      <c r="M52" s="1">
        <v>0.33333333333333298</v>
      </c>
      <c r="N52" s="1">
        <v>0.66666666666666696</v>
      </c>
      <c r="O52" s="20">
        <v>1</v>
      </c>
      <c r="S52" s="17">
        <v>0</v>
      </c>
      <c r="T52" s="1">
        <v>0</v>
      </c>
      <c r="U52" s="1">
        <v>0</v>
      </c>
      <c r="V52" s="20">
        <v>0.06</v>
      </c>
    </row>
    <row r="53" spans="4:22" ht="14.25" customHeight="1" thickBot="1">
      <c r="D53" s="109"/>
      <c r="E53" s="106" t="s">
        <v>112</v>
      </c>
      <c r="F53" s="1">
        <f t="shared" si="0"/>
        <v>0.25</v>
      </c>
      <c r="G53" s="1">
        <f t="shared" si="1"/>
        <v>0.5</v>
      </c>
      <c r="H53" s="1">
        <f t="shared" si="2"/>
        <v>0.66666666666666696</v>
      </c>
      <c r="I53" s="20">
        <f t="shared" si="3"/>
        <v>0</v>
      </c>
      <c r="L53" s="17">
        <v>0.25</v>
      </c>
      <c r="M53" s="1">
        <v>0.5</v>
      </c>
      <c r="N53" s="1">
        <v>0.66666666666666696</v>
      </c>
      <c r="O53" s="20">
        <v>0</v>
      </c>
      <c r="S53" s="17">
        <v>0</v>
      </c>
      <c r="T53" s="1">
        <v>0</v>
      </c>
      <c r="U53" s="1">
        <v>0</v>
      </c>
      <c r="V53" s="20">
        <v>0.06</v>
      </c>
    </row>
    <row r="54" spans="4:22">
      <c r="D54" s="165" t="s">
        <v>113</v>
      </c>
      <c r="E54" s="106" t="s">
        <v>16</v>
      </c>
      <c r="F54" s="1">
        <f t="shared" si="0"/>
        <v>0.5</v>
      </c>
      <c r="G54" s="1">
        <f t="shared" si="1"/>
        <v>0.16666666666666699</v>
      </c>
      <c r="H54" s="1">
        <f t="shared" si="2"/>
        <v>0.64666666666666694</v>
      </c>
      <c r="I54" s="20">
        <f t="shared" si="3"/>
        <v>0.86</v>
      </c>
      <c r="L54" s="17">
        <v>0.5</v>
      </c>
      <c r="M54" s="1">
        <v>0.16666666666666699</v>
      </c>
      <c r="N54" s="1">
        <v>0.66666666666666696</v>
      </c>
      <c r="O54" s="20">
        <v>1</v>
      </c>
      <c r="S54" s="17">
        <v>0</v>
      </c>
      <c r="T54" s="1">
        <v>0</v>
      </c>
      <c r="U54" s="1">
        <v>0.02</v>
      </c>
      <c r="V54" s="20">
        <v>0.14000000000000001</v>
      </c>
    </row>
    <row r="55" spans="4:22" ht="15.75" thickBot="1">
      <c r="D55" s="166"/>
      <c r="E55" s="106" t="s">
        <v>17</v>
      </c>
      <c r="F55" s="1">
        <f t="shared" si="0"/>
        <v>0.75</v>
      </c>
      <c r="G55" s="1">
        <f t="shared" si="1"/>
        <v>1</v>
      </c>
      <c r="H55" s="1">
        <f t="shared" si="2"/>
        <v>0.586666666666667</v>
      </c>
      <c r="I55" s="20">
        <f t="shared" si="3"/>
        <v>0.9</v>
      </c>
      <c r="L55" s="17">
        <v>0.75</v>
      </c>
      <c r="M55" s="1">
        <v>1</v>
      </c>
      <c r="N55" s="1">
        <v>0.66666666666666696</v>
      </c>
      <c r="O55" s="20">
        <v>1</v>
      </c>
      <c r="S55" s="17">
        <v>0</v>
      </c>
      <c r="T55" s="1">
        <v>0</v>
      </c>
      <c r="U55" s="1">
        <v>0.08</v>
      </c>
      <c r="V55" s="20">
        <v>0.1</v>
      </c>
    </row>
    <row r="56" spans="4:22">
      <c r="E56" s="106" t="s">
        <v>65</v>
      </c>
      <c r="F56" s="1">
        <f t="shared" si="0"/>
        <v>0</v>
      </c>
      <c r="G56" s="1">
        <f t="shared" si="1"/>
        <v>0</v>
      </c>
      <c r="H56" s="1">
        <f t="shared" si="2"/>
        <v>0</v>
      </c>
      <c r="I56" s="20">
        <f t="shared" si="3"/>
        <v>0</v>
      </c>
      <c r="L56" s="17">
        <v>1</v>
      </c>
      <c r="M56" s="1">
        <v>1</v>
      </c>
      <c r="N56" s="1">
        <v>1</v>
      </c>
      <c r="O56" s="20">
        <v>1</v>
      </c>
      <c r="S56" s="17">
        <v>1</v>
      </c>
      <c r="T56" s="1">
        <v>1</v>
      </c>
      <c r="U56" s="1">
        <v>1</v>
      </c>
      <c r="V56" s="20">
        <v>1</v>
      </c>
    </row>
    <row r="57" spans="4:22" ht="15.75" thickBot="1">
      <c r="D57" s="109"/>
      <c r="E57" s="106" t="s">
        <v>114</v>
      </c>
      <c r="F57" s="1">
        <f t="shared" si="0"/>
        <v>0.5</v>
      </c>
      <c r="G57" s="1">
        <f t="shared" si="1"/>
        <v>0.33333333333333298</v>
      </c>
      <c r="H57" s="1">
        <f t="shared" si="2"/>
        <v>0.64666666666666694</v>
      </c>
      <c r="I57" s="20">
        <f t="shared" si="3"/>
        <v>1</v>
      </c>
      <c r="L57" s="17">
        <v>0.5</v>
      </c>
      <c r="M57" s="1">
        <v>0.33333333333333298</v>
      </c>
      <c r="N57" s="1">
        <v>0.66666666666666696</v>
      </c>
      <c r="O57" s="20">
        <v>1</v>
      </c>
      <c r="S57" s="17">
        <v>0</v>
      </c>
      <c r="T57" s="1">
        <v>0</v>
      </c>
      <c r="U57" s="1">
        <v>0.02</v>
      </c>
      <c r="V57" s="20">
        <v>0</v>
      </c>
    </row>
    <row r="58" spans="4:22">
      <c r="D58" s="165" t="s">
        <v>115</v>
      </c>
      <c r="E58" s="106" t="s">
        <v>19</v>
      </c>
      <c r="F58" s="1">
        <f t="shared" si="0"/>
        <v>0.5</v>
      </c>
      <c r="G58" s="1">
        <f t="shared" si="1"/>
        <v>0.16666666666666699</v>
      </c>
      <c r="H58" s="1">
        <f t="shared" si="2"/>
        <v>1</v>
      </c>
      <c r="I58" s="20">
        <f t="shared" si="3"/>
        <v>0</v>
      </c>
      <c r="L58" s="17">
        <v>0.5</v>
      </c>
      <c r="M58" s="1">
        <v>0.16666666666666699</v>
      </c>
      <c r="N58" s="1">
        <v>1</v>
      </c>
      <c r="O58" s="20">
        <v>0</v>
      </c>
      <c r="S58" s="17">
        <v>0</v>
      </c>
      <c r="T58" s="1">
        <v>0</v>
      </c>
      <c r="U58" s="1">
        <v>0</v>
      </c>
      <c r="V58" s="20">
        <v>0.06</v>
      </c>
    </row>
    <row r="59" spans="4:22" ht="15.75" thickBot="1">
      <c r="D59" s="166"/>
      <c r="E59" s="106" t="s">
        <v>20</v>
      </c>
      <c r="F59" s="1">
        <f t="shared" si="0"/>
        <v>0.75</v>
      </c>
      <c r="G59" s="1">
        <f t="shared" si="1"/>
        <v>0.33333333333333298</v>
      </c>
      <c r="H59" s="1">
        <f t="shared" si="2"/>
        <v>0.64666666666666694</v>
      </c>
      <c r="I59" s="20">
        <f t="shared" si="3"/>
        <v>0.92</v>
      </c>
      <c r="L59" s="17">
        <v>0.75</v>
      </c>
      <c r="M59" s="1">
        <v>0.33333333333333298</v>
      </c>
      <c r="N59" s="1">
        <v>0.66666666666666696</v>
      </c>
      <c r="O59" s="20">
        <v>1</v>
      </c>
      <c r="S59" s="17">
        <v>0</v>
      </c>
      <c r="T59" s="1">
        <v>0</v>
      </c>
      <c r="U59" s="1">
        <v>0.02</v>
      </c>
      <c r="V59" s="20">
        <v>0.08</v>
      </c>
    </row>
    <row r="60" spans="4:22" ht="15.75" thickBot="1">
      <c r="E60" s="106" t="s">
        <v>116</v>
      </c>
      <c r="F60" s="1">
        <f t="shared" si="0"/>
        <v>0.48</v>
      </c>
      <c r="G60" s="1">
        <f t="shared" si="1"/>
        <v>0.66666666666666696</v>
      </c>
      <c r="H60" s="1">
        <f t="shared" si="2"/>
        <v>0.64666666666666694</v>
      </c>
      <c r="I60" s="20">
        <f t="shared" si="3"/>
        <v>0</v>
      </c>
      <c r="L60" s="17">
        <v>0.5</v>
      </c>
      <c r="M60" s="1">
        <v>0.66666666666666696</v>
      </c>
      <c r="N60" s="1">
        <v>0.66666666666666696</v>
      </c>
      <c r="O60" s="20">
        <v>0</v>
      </c>
      <c r="S60" s="17">
        <v>0.02</v>
      </c>
      <c r="T60" s="1">
        <v>0</v>
      </c>
      <c r="U60" s="1">
        <v>0.02</v>
      </c>
      <c r="V60" s="20">
        <v>0.06</v>
      </c>
    </row>
    <row r="61" spans="4:22">
      <c r="D61" s="165" t="s">
        <v>117</v>
      </c>
      <c r="E61" s="106" t="s">
        <v>118</v>
      </c>
      <c r="F61" s="1">
        <f t="shared" si="0"/>
        <v>0.25</v>
      </c>
      <c r="G61" s="1">
        <f t="shared" si="1"/>
        <v>0.33333333333333298</v>
      </c>
      <c r="H61" s="1">
        <f t="shared" si="2"/>
        <v>0.98</v>
      </c>
      <c r="I61" s="20">
        <f t="shared" si="3"/>
        <v>0.96</v>
      </c>
      <c r="L61" s="17">
        <v>0.25</v>
      </c>
      <c r="M61" s="1">
        <v>0.33333333333333298</v>
      </c>
      <c r="N61" s="1">
        <v>1</v>
      </c>
      <c r="O61" s="20">
        <v>1</v>
      </c>
      <c r="S61" s="17">
        <v>0</v>
      </c>
      <c r="T61" s="1">
        <v>0</v>
      </c>
      <c r="U61" s="1">
        <v>0.02</v>
      </c>
      <c r="V61" s="20">
        <v>0.04</v>
      </c>
    </row>
    <row r="62" spans="4:22" ht="15.75" thickBot="1">
      <c r="D62" s="166"/>
      <c r="E62" s="107" t="s">
        <v>119</v>
      </c>
      <c r="F62" s="12">
        <f t="shared" si="0"/>
        <v>0.5</v>
      </c>
      <c r="G62" s="12">
        <f t="shared" si="1"/>
        <v>0.5</v>
      </c>
      <c r="H62" s="12">
        <f t="shared" si="2"/>
        <v>0.62666666666666693</v>
      </c>
      <c r="I62" s="13">
        <f t="shared" si="3"/>
        <v>0.94</v>
      </c>
      <c r="L62" s="15">
        <v>0.5</v>
      </c>
      <c r="M62" s="12">
        <v>0.5</v>
      </c>
      <c r="N62" s="12">
        <v>0.66666666666666696</v>
      </c>
      <c r="O62" s="13">
        <v>1</v>
      </c>
      <c r="S62" s="15">
        <v>0</v>
      </c>
      <c r="T62" s="12">
        <v>0</v>
      </c>
      <c r="U62" s="12">
        <v>0.04</v>
      </c>
      <c r="V62" s="13">
        <v>0.06</v>
      </c>
    </row>
    <row r="66" spans="3:22" ht="15.75" thickBot="1"/>
    <row r="67" spans="3:22" ht="15.75" thickBot="1">
      <c r="C67" s="42" t="s">
        <v>1</v>
      </c>
      <c r="L67" s="42" t="s">
        <v>2</v>
      </c>
      <c r="S67" s="42" t="s">
        <v>3</v>
      </c>
    </row>
    <row r="68" spans="3:22" ht="15.75" thickBot="1">
      <c r="F68" s="162" t="s">
        <v>4</v>
      </c>
      <c r="G68" s="163"/>
      <c r="H68" s="163"/>
      <c r="I68" s="164"/>
      <c r="L68" s="108" t="s">
        <v>4</v>
      </c>
      <c r="M68" s="95"/>
      <c r="N68" s="95"/>
      <c r="O68" s="95"/>
      <c r="S68" s="108" t="s">
        <v>4</v>
      </c>
      <c r="T68" s="95"/>
      <c r="U68" s="95"/>
      <c r="V68" s="95"/>
    </row>
    <row r="69" spans="3:22" ht="15.75" thickBot="1">
      <c r="D69" s="48" t="s">
        <v>23</v>
      </c>
      <c r="E69" s="111" t="s">
        <v>38</v>
      </c>
      <c r="F69" s="26" t="s">
        <v>51</v>
      </c>
      <c r="G69" s="26" t="s">
        <v>52</v>
      </c>
      <c r="H69" s="26" t="s">
        <v>107</v>
      </c>
      <c r="I69" s="27" t="s">
        <v>53</v>
      </c>
      <c r="L69" s="25" t="s">
        <v>51</v>
      </c>
      <c r="M69" s="26" t="s">
        <v>52</v>
      </c>
      <c r="N69" s="26" t="s">
        <v>107</v>
      </c>
      <c r="O69" s="27" t="s">
        <v>53</v>
      </c>
      <c r="S69" s="25" t="s">
        <v>51</v>
      </c>
      <c r="T69" s="26" t="s">
        <v>52</v>
      </c>
      <c r="U69" s="26" t="s">
        <v>107</v>
      </c>
      <c r="V69" s="27" t="s">
        <v>53</v>
      </c>
    </row>
    <row r="70" spans="3:22" ht="15.75" thickBot="1">
      <c r="E70" s="110" t="s">
        <v>108</v>
      </c>
      <c r="F70" s="7">
        <f>MAX(L70-S70,0)</f>
        <v>0</v>
      </c>
      <c r="G70" s="7">
        <v>0</v>
      </c>
      <c r="H70" s="7">
        <v>0</v>
      </c>
      <c r="I70" s="39">
        <f>MAX(O70-V70,0)</f>
        <v>0</v>
      </c>
      <c r="L70" s="7">
        <f>MAX(R70-Y70,0)</f>
        <v>0</v>
      </c>
      <c r="M70" s="7">
        <v>0</v>
      </c>
      <c r="N70" s="7">
        <v>0</v>
      </c>
      <c r="O70" s="39">
        <v>0</v>
      </c>
      <c r="S70" s="7">
        <f>MAX(Y70-AF70,0)</f>
        <v>0</v>
      </c>
      <c r="T70" s="7">
        <v>0</v>
      </c>
      <c r="U70" s="7">
        <v>0</v>
      </c>
      <c r="V70" s="39">
        <f>MAX(AB70-AI70,0)</f>
        <v>0</v>
      </c>
    </row>
    <row r="71" spans="3:22">
      <c r="D71" s="165" t="s">
        <v>109</v>
      </c>
      <c r="E71" s="106" t="s">
        <v>110</v>
      </c>
      <c r="F71" s="1">
        <v>0</v>
      </c>
      <c r="G71" s="1">
        <v>0</v>
      </c>
      <c r="H71" s="1">
        <v>0</v>
      </c>
      <c r="I71" s="20">
        <v>0</v>
      </c>
      <c r="L71" s="1">
        <v>0</v>
      </c>
      <c r="M71" s="1">
        <v>0</v>
      </c>
      <c r="N71" s="1">
        <v>0</v>
      </c>
      <c r="O71" s="20">
        <v>0</v>
      </c>
      <c r="S71" s="1">
        <v>0</v>
      </c>
      <c r="T71" s="1">
        <v>0</v>
      </c>
      <c r="U71" s="1">
        <v>0</v>
      </c>
      <c r="V71" s="20">
        <v>0</v>
      </c>
    </row>
    <row r="72" spans="3:22" ht="15.75" thickBot="1">
      <c r="D72" s="166"/>
      <c r="E72" s="106" t="s">
        <v>111</v>
      </c>
      <c r="F72" s="1">
        <v>0</v>
      </c>
      <c r="G72" s="1">
        <v>0</v>
      </c>
      <c r="H72" s="1">
        <v>0</v>
      </c>
      <c r="I72" s="20">
        <v>0</v>
      </c>
      <c r="L72" s="1">
        <v>0</v>
      </c>
      <c r="M72" s="1">
        <v>0</v>
      </c>
      <c r="N72" s="1">
        <v>0</v>
      </c>
      <c r="O72" s="20">
        <v>0</v>
      </c>
      <c r="S72" s="1">
        <v>0</v>
      </c>
      <c r="T72" s="1">
        <v>0</v>
      </c>
      <c r="U72" s="1">
        <v>0</v>
      </c>
      <c r="V72" s="20">
        <v>0</v>
      </c>
    </row>
    <row r="73" spans="3:22" ht="15.75" thickBot="1">
      <c r="D73" s="109"/>
      <c r="E73" s="106" t="s">
        <v>112</v>
      </c>
      <c r="F73" s="1">
        <v>0</v>
      </c>
      <c r="G73" s="1">
        <v>0</v>
      </c>
      <c r="H73" s="1">
        <v>0</v>
      </c>
      <c r="I73" s="20">
        <v>0</v>
      </c>
      <c r="L73" s="1">
        <v>0</v>
      </c>
      <c r="M73" s="1">
        <v>0</v>
      </c>
      <c r="N73" s="1">
        <v>0</v>
      </c>
      <c r="O73" s="20">
        <v>0</v>
      </c>
      <c r="S73" s="1">
        <v>0</v>
      </c>
      <c r="T73" s="1">
        <v>0</v>
      </c>
      <c r="U73" s="1">
        <v>0</v>
      </c>
      <c r="V73" s="20">
        <v>0</v>
      </c>
    </row>
    <row r="74" spans="3:22">
      <c r="D74" s="165" t="s">
        <v>113</v>
      </c>
      <c r="E74" s="106" t="s">
        <v>16</v>
      </c>
      <c r="F74" s="1">
        <v>0</v>
      </c>
      <c r="G74" s="1">
        <v>0</v>
      </c>
      <c r="H74" s="1">
        <v>0</v>
      </c>
      <c r="I74" s="20">
        <v>0</v>
      </c>
      <c r="L74" s="1">
        <v>0</v>
      </c>
      <c r="M74" s="1">
        <v>0</v>
      </c>
      <c r="N74" s="1">
        <v>0</v>
      </c>
      <c r="O74" s="20">
        <v>0</v>
      </c>
      <c r="S74" s="1">
        <v>0</v>
      </c>
      <c r="T74" s="1">
        <v>0</v>
      </c>
      <c r="U74" s="1">
        <v>0</v>
      </c>
      <c r="V74" s="20">
        <v>0</v>
      </c>
    </row>
    <row r="75" spans="3:22" ht="15.75" thickBot="1">
      <c r="D75" s="166"/>
      <c r="E75" s="106" t="s">
        <v>17</v>
      </c>
      <c r="F75" s="1">
        <v>0</v>
      </c>
      <c r="G75" s="1">
        <v>0</v>
      </c>
      <c r="H75" s="1">
        <v>0</v>
      </c>
      <c r="I75" s="20">
        <v>0</v>
      </c>
      <c r="L75" s="1">
        <v>0</v>
      </c>
      <c r="M75" s="1">
        <v>0</v>
      </c>
      <c r="N75" s="1">
        <v>0</v>
      </c>
      <c r="O75" s="20">
        <v>0</v>
      </c>
      <c r="S75" s="1">
        <v>0</v>
      </c>
      <c r="T75" s="1">
        <v>0</v>
      </c>
      <c r="U75" s="1">
        <v>0</v>
      </c>
      <c r="V75" s="20">
        <v>0</v>
      </c>
    </row>
    <row r="76" spans="3:22">
      <c r="E76" s="106" t="s">
        <v>65</v>
      </c>
      <c r="F76" s="1">
        <v>0</v>
      </c>
      <c r="G76" s="1">
        <v>0</v>
      </c>
      <c r="H76" s="1">
        <v>0</v>
      </c>
      <c r="I76" s="20">
        <v>0</v>
      </c>
      <c r="L76" s="1">
        <v>0</v>
      </c>
      <c r="M76" s="1">
        <v>0</v>
      </c>
      <c r="N76" s="1">
        <v>0</v>
      </c>
      <c r="O76" s="20">
        <v>0</v>
      </c>
      <c r="S76" s="1">
        <v>0</v>
      </c>
      <c r="T76" s="1">
        <v>0</v>
      </c>
      <c r="U76" s="1">
        <v>0</v>
      </c>
      <c r="V76" s="20">
        <v>0</v>
      </c>
    </row>
    <row r="77" spans="3:22" ht="15.75" thickBot="1">
      <c r="D77" s="109"/>
      <c r="E77" s="106" t="s">
        <v>114</v>
      </c>
      <c r="F77" s="1">
        <v>0</v>
      </c>
      <c r="G77" s="1">
        <v>0</v>
      </c>
      <c r="H77" s="1">
        <v>0</v>
      </c>
      <c r="I77" s="20">
        <v>0</v>
      </c>
      <c r="L77" s="1">
        <v>0</v>
      </c>
      <c r="M77" s="1">
        <v>0</v>
      </c>
      <c r="N77" s="1">
        <v>0</v>
      </c>
      <c r="O77" s="20">
        <v>0</v>
      </c>
      <c r="S77" s="1">
        <v>0</v>
      </c>
      <c r="T77" s="1">
        <v>0</v>
      </c>
      <c r="U77" s="1">
        <v>0</v>
      </c>
      <c r="V77" s="20">
        <v>0</v>
      </c>
    </row>
    <row r="78" spans="3:22">
      <c r="D78" s="165" t="s">
        <v>115</v>
      </c>
      <c r="E78" s="106" t="s">
        <v>19</v>
      </c>
      <c r="F78" s="1">
        <v>0</v>
      </c>
      <c r="G78" s="1">
        <v>0</v>
      </c>
      <c r="H78" s="1">
        <v>0</v>
      </c>
      <c r="I78" s="20">
        <v>0</v>
      </c>
      <c r="L78" s="1">
        <v>0</v>
      </c>
      <c r="M78" s="1">
        <v>0</v>
      </c>
      <c r="N78" s="1">
        <v>0</v>
      </c>
      <c r="O78" s="20">
        <v>0</v>
      </c>
      <c r="S78" s="1">
        <v>0</v>
      </c>
      <c r="T78" s="1">
        <v>0</v>
      </c>
      <c r="U78" s="1">
        <v>0</v>
      </c>
      <c r="V78" s="20">
        <v>0</v>
      </c>
    </row>
    <row r="79" spans="3:22" ht="15.75" thickBot="1">
      <c r="D79" s="166"/>
      <c r="E79" s="106" t="s">
        <v>20</v>
      </c>
      <c r="F79" s="1">
        <v>0</v>
      </c>
      <c r="G79" s="1">
        <v>0</v>
      </c>
      <c r="H79" s="1">
        <v>0</v>
      </c>
      <c r="I79" s="20">
        <v>0</v>
      </c>
      <c r="L79" s="1">
        <v>0</v>
      </c>
      <c r="M79" s="1">
        <v>0</v>
      </c>
      <c r="N79" s="1">
        <v>0</v>
      </c>
      <c r="O79" s="20">
        <v>0</v>
      </c>
      <c r="S79" s="1">
        <v>0</v>
      </c>
      <c r="T79" s="1">
        <v>0</v>
      </c>
      <c r="U79" s="1">
        <v>0</v>
      </c>
      <c r="V79" s="20">
        <v>0</v>
      </c>
    </row>
    <row r="80" spans="3:22" ht="15.75" thickBot="1">
      <c r="E80" s="106" t="s">
        <v>116</v>
      </c>
      <c r="F80" s="1">
        <v>0</v>
      </c>
      <c r="G80" s="1">
        <v>0</v>
      </c>
      <c r="H80" s="1">
        <v>0</v>
      </c>
      <c r="I80" s="20">
        <v>0</v>
      </c>
      <c r="L80" s="1">
        <v>0</v>
      </c>
      <c r="M80" s="1">
        <v>0</v>
      </c>
      <c r="N80" s="1">
        <v>0</v>
      </c>
      <c r="O80" s="20">
        <v>0</v>
      </c>
      <c r="S80" s="1">
        <v>0</v>
      </c>
      <c r="T80" s="1">
        <v>0</v>
      </c>
      <c r="U80" s="1">
        <v>0</v>
      </c>
      <c r="V80" s="20">
        <v>0</v>
      </c>
    </row>
    <row r="81" spans="2:24">
      <c r="D81" s="165" t="s">
        <v>117</v>
      </c>
      <c r="E81" s="106" t="s">
        <v>118</v>
      </c>
      <c r="F81" s="1">
        <v>0</v>
      </c>
      <c r="G81" s="1">
        <v>0</v>
      </c>
      <c r="H81" s="1">
        <v>0</v>
      </c>
      <c r="I81" s="20">
        <v>0</v>
      </c>
      <c r="L81" s="1">
        <v>0</v>
      </c>
      <c r="M81" s="1">
        <v>0</v>
      </c>
      <c r="N81" s="1">
        <v>0</v>
      </c>
      <c r="O81" s="20">
        <v>0</v>
      </c>
      <c r="S81" s="1">
        <v>0</v>
      </c>
      <c r="T81" s="1">
        <v>0</v>
      </c>
      <c r="U81" s="1">
        <v>0</v>
      </c>
      <c r="V81" s="20">
        <v>0</v>
      </c>
    </row>
    <row r="82" spans="2:24" ht="15.75" thickBot="1">
      <c r="D82" s="166"/>
      <c r="E82" s="107" t="s">
        <v>119</v>
      </c>
      <c r="F82" s="12">
        <v>0</v>
      </c>
      <c r="G82" s="12">
        <v>0</v>
      </c>
      <c r="H82" s="12">
        <v>0</v>
      </c>
      <c r="I82" s="13">
        <v>0</v>
      </c>
      <c r="L82" s="12">
        <v>0</v>
      </c>
      <c r="M82" s="12">
        <v>0</v>
      </c>
      <c r="N82" s="12">
        <v>0</v>
      </c>
      <c r="O82" s="13">
        <v>0</v>
      </c>
      <c r="S82" s="12">
        <v>0</v>
      </c>
      <c r="T82" s="12">
        <v>0</v>
      </c>
      <c r="U82" s="12">
        <v>0</v>
      </c>
      <c r="V82" s="13">
        <v>0</v>
      </c>
    </row>
    <row r="85" spans="2:24" ht="15.75" thickBot="1"/>
    <row r="86" spans="2:24">
      <c r="C86" s="143" t="s">
        <v>120</v>
      </c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5"/>
    </row>
    <row r="87" spans="2:24" ht="15.75" thickBot="1">
      <c r="C87" s="146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8"/>
    </row>
    <row r="88" spans="2:24" ht="15.75" thickBot="1">
      <c r="B88" s="42" t="s">
        <v>1</v>
      </c>
    </row>
    <row r="90" spans="2:24" ht="15.75" thickBot="1">
      <c r="E90" t="s">
        <v>4</v>
      </c>
    </row>
    <row r="91" spans="2:24" ht="15.75" thickBot="1">
      <c r="C91" s="14" t="s">
        <v>5</v>
      </c>
      <c r="D91" s="10" t="s">
        <v>6</v>
      </c>
      <c r="E91" s="135" t="s">
        <v>9</v>
      </c>
      <c r="F91" s="135" t="s">
        <v>10</v>
      </c>
      <c r="G91" s="135" t="s">
        <v>13</v>
      </c>
      <c r="H91" s="135" t="s">
        <v>11</v>
      </c>
      <c r="I91" s="135" t="s">
        <v>12</v>
      </c>
      <c r="J91" s="135" t="s">
        <v>14</v>
      </c>
    </row>
    <row r="92" spans="2:24" ht="15.75" thickBot="1">
      <c r="B92" s="48" t="s">
        <v>15</v>
      </c>
      <c r="C92" s="17">
        <v>1</v>
      </c>
      <c r="D92" s="134" t="s">
        <v>16</v>
      </c>
      <c r="E92" s="14">
        <v>0.30428010838019898</v>
      </c>
      <c r="F92" s="10">
        <v>0.21044529914992599</v>
      </c>
      <c r="G92" s="10">
        <v>0.59883161919421901</v>
      </c>
      <c r="H92" s="10">
        <v>8.2359812528077003E-2</v>
      </c>
      <c r="I92" s="10">
        <v>0.780513762598262</v>
      </c>
      <c r="J92" s="11">
        <v>0.89866334137977599</v>
      </c>
    </row>
    <row r="93" spans="2:24">
      <c r="C93" s="17">
        <v>2</v>
      </c>
      <c r="D93" s="134" t="s">
        <v>17</v>
      </c>
      <c r="E93" s="17">
        <v>0.27364244844364199</v>
      </c>
      <c r="F93" s="1">
        <v>0.13932833709513301</v>
      </c>
      <c r="G93" s="1">
        <v>0.63239100767435197</v>
      </c>
      <c r="H93" s="1">
        <v>6.9289936252268397E-2</v>
      </c>
      <c r="I93" s="1">
        <v>0.709056341665389</v>
      </c>
      <c r="J93" s="20">
        <v>0.36423283676232399</v>
      </c>
    </row>
    <row r="94" spans="2:24">
      <c r="C94" s="17">
        <v>3</v>
      </c>
      <c r="D94" s="134" t="s">
        <v>18</v>
      </c>
      <c r="E94" s="17">
        <v>0</v>
      </c>
      <c r="F94" s="1">
        <v>0</v>
      </c>
      <c r="G94" s="1">
        <v>0</v>
      </c>
      <c r="H94" s="1">
        <v>0</v>
      </c>
      <c r="I94" s="1">
        <v>0</v>
      </c>
      <c r="J94" s="20">
        <v>0</v>
      </c>
    </row>
    <row r="95" spans="2:24">
      <c r="C95" s="17">
        <v>4</v>
      </c>
      <c r="D95" s="134" t="s">
        <v>19</v>
      </c>
      <c r="E95" s="17">
        <v>0.31784468824537399</v>
      </c>
      <c r="F95" s="1">
        <v>0.12580615922191199</v>
      </c>
      <c r="G95" s="1">
        <v>0.58827717379632105</v>
      </c>
      <c r="H95" s="1">
        <v>5.1774270761428098E-2</v>
      </c>
      <c r="I95" s="1">
        <v>0.58352142010625396</v>
      </c>
      <c r="J95" s="20">
        <v>0.52464322889260495</v>
      </c>
    </row>
    <row r="96" spans="2:24">
      <c r="C96" s="17">
        <v>5</v>
      </c>
      <c r="D96" s="134" t="s">
        <v>20</v>
      </c>
      <c r="E96" s="17">
        <v>0.40757712380946598</v>
      </c>
      <c r="F96" s="1">
        <v>0.12695254289020699</v>
      </c>
      <c r="G96" s="1">
        <v>0.97992751270331202</v>
      </c>
      <c r="H96" s="1">
        <v>0.132625009174728</v>
      </c>
      <c r="I96" s="1">
        <v>0.58864810636174603</v>
      </c>
      <c r="J96" s="20">
        <v>0.51364326013028305</v>
      </c>
    </row>
    <row r="97" spans="2:10">
      <c r="C97" s="17">
        <v>6</v>
      </c>
      <c r="D97" s="134" t="s">
        <v>21</v>
      </c>
      <c r="E97" s="17">
        <v>0.217414999410451</v>
      </c>
      <c r="F97" s="1">
        <v>0.24634259356632099</v>
      </c>
      <c r="G97" s="1">
        <v>0.844878742483678</v>
      </c>
      <c r="H97" s="1">
        <v>0.94716581023100299</v>
      </c>
      <c r="I97" s="1">
        <v>0.36496005017642003</v>
      </c>
      <c r="J97" s="20">
        <v>0.47588486252909201</v>
      </c>
    </row>
    <row r="98" spans="2:10" ht="15.75" thickBot="1">
      <c r="C98" s="15">
        <v>7</v>
      </c>
      <c r="D98" s="103" t="s">
        <v>22</v>
      </c>
      <c r="E98" s="15">
        <v>0.54396969845927801</v>
      </c>
      <c r="F98" s="12">
        <v>0.151335631838727</v>
      </c>
      <c r="G98" s="12">
        <v>0.98542758933882102</v>
      </c>
      <c r="H98" s="12">
        <v>0.69331089879693397</v>
      </c>
      <c r="I98" s="12">
        <v>0.57734652164707201</v>
      </c>
      <c r="J98" s="13">
        <v>0.89764904872645301</v>
      </c>
    </row>
    <row r="101" spans="2:10" ht="15.75" thickBot="1">
      <c r="E101" t="s">
        <v>4</v>
      </c>
    </row>
    <row r="102" spans="2:10" ht="15.75" thickBot="1">
      <c r="C102" s="14" t="s">
        <v>5</v>
      </c>
      <c r="D102" s="10" t="s">
        <v>6</v>
      </c>
      <c r="E102" s="135" t="s">
        <v>9</v>
      </c>
      <c r="F102" s="135" t="s">
        <v>10</v>
      </c>
      <c r="G102" s="135" t="s">
        <v>13</v>
      </c>
      <c r="H102" s="135" t="s">
        <v>11</v>
      </c>
      <c r="I102" s="135" t="s">
        <v>12</v>
      </c>
      <c r="J102" s="135" t="s">
        <v>14</v>
      </c>
    </row>
    <row r="103" spans="2:10" ht="15.75" thickBot="1">
      <c r="B103" s="48" t="s">
        <v>23</v>
      </c>
      <c r="C103" s="17">
        <v>1</v>
      </c>
      <c r="D103" s="134" t="s">
        <v>16</v>
      </c>
      <c r="E103" s="14">
        <v>1.79490266157487</v>
      </c>
      <c r="F103" s="10">
        <v>1.1641379320227601</v>
      </c>
      <c r="G103" s="10">
        <v>1.7212368060910099</v>
      </c>
      <c r="H103" s="10">
        <v>1.07727828655825</v>
      </c>
      <c r="I103" s="10">
        <v>2.04434589363923</v>
      </c>
      <c r="J103" s="11">
        <v>2.8670781028991801</v>
      </c>
    </row>
    <row r="104" spans="2:10">
      <c r="C104" s="17">
        <v>2</v>
      </c>
      <c r="D104" s="134" t="s">
        <v>17</v>
      </c>
      <c r="E104" s="17">
        <v>2.6541851201235902</v>
      </c>
      <c r="F104" s="1">
        <v>1.1624261405826699</v>
      </c>
      <c r="G104" s="1">
        <v>1.4320013155873601</v>
      </c>
      <c r="H104" s="1">
        <v>0.51695790937540398</v>
      </c>
      <c r="I104" s="1">
        <v>1.43361203656922</v>
      </c>
      <c r="J104" s="20">
        <v>1.8241373493942701</v>
      </c>
    </row>
    <row r="105" spans="2:10">
      <c r="C105" s="17">
        <v>3</v>
      </c>
      <c r="D105" s="134" t="s">
        <v>18</v>
      </c>
      <c r="E105" s="17">
        <v>0</v>
      </c>
      <c r="F105" s="1">
        <v>0</v>
      </c>
      <c r="G105" s="1">
        <v>0</v>
      </c>
      <c r="H105" s="1">
        <v>0</v>
      </c>
      <c r="I105" s="1">
        <v>0</v>
      </c>
      <c r="J105" s="20">
        <v>0</v>
      </c>
    </row>
    <row r="106" spans="2:10">
      <c r="C106" s="17">
        <v>4</v>
      </c>
      <c r="D106" s="134" t="s">
        <v>19</v>
      </c>
      <c r="E106" s="17">
        <v>2.5845328863645101</v>
      </c>
      <c r="F106" s="1">
        <v>1.57329186789096</v>
      </c>
      <c r="G106" s="1">
        <v>1.6995774839480899</v>
      </c>
      <c r="H106" s="1">
        <v>0.545154266461229</v>
      </c>
      <c r="I106" s="1">
        <v>1.94590936462043</v>
      </c>
      <c r="J106" s="20">
        <v>1.9108614224173599</v>
      </c>
    </row>
    <row r="107" spans="2:10">
      <c r="C107" s="17">
        <v>5</v>
      </c>
      <c r="D107" s="134" t="s">
        <v>20</v>
      </c>
      <c r="E107" s="17">
        <v>2.5905573510351698</v>
      </c>
      <c r="F107" s="1">
        <v>3.2768058901414601</v>
      </c>
      <c r="G107" s="1">
        <v>1.7260553215943299</v>
      </c>
      <c r="H107" s="1">
        <v>0.55106749677352895</v>
      </c>
      <c r="I107" s="1">
        <v>2.13995755988423</v>
      </c>
      <c r="J107" s="20">
        <v>2.6923570866171298</v>
      </c>
    </row>
    <row r="108" spans="2:10">
      <c r="C108" s="17">
        <v>6</v>
      </c>
      <c r="D108" s="134" t="s">
        <v>21</v>
      </c>
      <c r="E108" s="17">
        <v>2.7462730283836101</v>
      </c>
      <c r="F108" s="1">
        <v>1.26181417120242</v>
      </c>
      <c r="G108" s="1">
        <v>1.3487263687326001</v>
      </c>
      <c r="H108" s="1">
        <v>6.5771781468016099</v>
      </c>
      <c r="I108" s="1">
        <v>1.2006514842205001</v>
      </c>
      <c r="J108" s="20">
        <v>2.5201421519763501</v>
      </c>
    </row>
    <row r="109" spans="2:10" ht="15.75" thickBot="1">
      <c r="C109" s="15">
        <v>7</v>
      </c>
      <c r="D109" s="103" t="s">
        <v>22</v>
      </c>
      <c r="E109" s="15">
        <v>2.5091880546268399</v>
      </c>
      <c r="F109" s="12">
        <v>1.45158903535373</v>
      </c>
      <c r="G109" s="12">
        <v>2.4131468642508298</v>
      </c>
      <c r="H109" s="12">
        <v>5.0119059173021698</v>
      </c>
      <c r="I109" s="12">
        <v>1.53477034723473</v>
      </c>
      <c r="J109" s="13">
        <v>2.29119962077873</v>
      </c>
    </row>
  </sheetData>
  <mergeCells count="14">
    <mergeCell ref="C86:X87"/>
    <mergeCell ref="D61:D62"/>
    <mergeCell ref="D51:D52"/>
    <mergeCell ref="D54:D55"/>
    <mergeCell ref="D58:D59"/>
    <mergeCell ref="D71:D72"/>
    <mergeCell ref="D74:D75"/>
    <mergeCell ref="D78:D79"/>
    <mergeCell ref="D81:D82"/>
    <mergeCell ref="C3:X4"/>
    <mergeCell ref="C33:E34"/>
    <mergeCell ref="F48:I48"/>
    <mergeCell ref="C43:X44"/>
    <mergeCell ref="F68:I68"/>
  </mergeCells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D69D-038A-4BC8-B1EE-C2CA88FA0067}">
  <dimension ref="A3:K35"/>
  <sheetViews>
    <sheetView workbookViewId="0">
      <selection activeCell="G44" sqref="G44"/>
    </sheetView>
  </sheetViews>
  <sheetFormatPr defaultRowHeight="15"/>
  <cols>
    <col min="2" max="2" width="14.140625" bestFit="1" customWidth="1"/>
    <col min="3" max="3" width="13.28515625" bestFit="1" customWidth="1"/>
    <col min="5" max="5" width="12.5703125" bestFit="1" customWidth="1"/>
    <col min="6" max="6" width="17.7109375" bestFit="1" customWidth="1"/>
    <col min="7" max="7" width="16.85546875" bestFit="1" customWidth="1"/>
  </cols>
  <sheetData>
    <row r="3" spans="1:7" ht="15.75" thickBot="1"/>
    <row r="4" spans="1:7">
      <c r="C4" s="149" t="s">
        <v>121</v>
      </c>
      <c r="D4" s="150"/>
      <c r="E4" s="150"/>
      <c r="F4" s="150"/>
      <c r="G4" s="151"/>
    </row>
    <row r="5" spans="1:7" ht="15.75" thickBot="1">
      <c r="C5" s="152"/>
      <c r="D5" s="153"/>
      <c r="E5" s="153"/>
      <c r="F5" s="153"/>
      <c r="G5" s="154"/>
    </row>
    <row r="6" spans="1:7" ht="15.75" thickBot="1"/>
    <row r="7" spans="1:7">
      <c r="D7" s="136" t="s">
        <v>122</v>
      </c>
      <c r="E7" s="94" t="s">
        <v>123</v>
      </c>
      <c r="F7" s="94" t="s">
        <v>124</v>
      </c>
      <c r="G7" s="11" t="s">
        <v>125</v>
      </c>
    </row>
    <row r="8" spans="1:7" ht="15" customHeight="1">
      <c r="A8" t="s">
        <v>126</v>
      </c>
      <c r="D8" s="1" t="s">
        <v>9</v>
      </c>
      <c r="E8" s="1">
        <v>33.299999999999997</v>
      </c>
      <c r="F8" s="1">
        <v>44.4</v>
      </c>
      <c r="G8" s="1">
        <v>22.2</v>
      </c>
    </row>
    <row r="9" spans="1:7" ht="15.75" customHeight="1">
      <c r="D9" s="1" t="s">
        <v>10</v>
      </c>
      <c r="E9" s="1">
        <v>11.1</v>
      </c>
      <c r="F9" s="1">
        <v>66.599999999999994</v>
      </c>
      <c r="G9" s="1">
        <v>22.2</v>
      </c>
    </row>
    <row r="10" spans="1:7">
      <c r="D10" s="1" t="s">
        <v>13</v>
      </c>
      <c r="E10" s="1">
        <v>30</v>
      </c>
      <c r="F10" s="1">
        <v>40</v>
      </c>
      <c r="G10" s="1">
        <v>30</v>
      </c>
    </row>
    <row r="11" spans="1:7">
      <c r="D11" s="1" t="s">
        <v>11</v>
      </c>
      <c r="E11" s="1">
        <v>0</v>
      </c>
      <c r="F11" s="1">
        <v>83.3</v>
      </c>
      <c r="G11" s="1">
        <v>16.600000000000001</v>
      </c>
    </row>
    <row r="12" spans="1:7">
      <c r="D12" s="1" t="s">
        <v>12</v>
      </c>
      <c r="E12" s="1">
        <v>25</v>
      </c>
      <c r="F12" s="1">
        <v>25</v>
      </c>
      <c r="G12" s="1">
        <v>50</v>
      </c>
    </row>
    <row r="13" spans="1:7">
      <c r="D13" s="1" t="s">
        <v>14</v>
      </c>
      <c r="E13" s="1">
        <v>0</v>
      </c>
      <c r="F13" s="1">
        <v>100</v>
      </c>
      <c r="G13" s="1">
        <v>0</v>
      </c>
    </row>
    <row r="14" spans="1:7">
      <c r="D14" s="1" t="s">
        <v>51</v>
      </c>
      <c r="E14" s="1">
        <v>50</v>
      </c>
      <c r="F14" s="1">
        <v>37.5</v>
      </c>
      <c r="G14" s="1">
        <v>37.5</v>
      </c>
    </row>
    <row r="15" spans="1:7">
      <c r="D15" s="1" t="s">
        <v>52</v>
      </c>
      <c r="E15" s="1">
        <v>33.299999999999997</v>
      </c>
      <c r="F15" s="1">
        <v>44.4</v>
      </c>
      <c r="G15" s="1">
        <v>22.2</v>
      </c>
    </row>
    <row r="16" spans="1:7">
      <c r="D16" s="46" t="s">
        <v>107</v>
      </c>
      <c r="E16" s="46">
        <v>25</v>
      </c>
      <c r="F16" s="46">
        <v>50</v>
      </c>
      <c r="G16" s="46">
        <v>25</v>
      </c>
    </row>
    <row r="17" spans="3:11">
      <c r="D17" s="1" t="s">
        <v>53</v>
      </c>
      <c r="E17" s="1">
        <v>50</v>
      </c>
      <c r="F17" s="1">
        <v>50</v>
      </c>
      <c r="G17" s="1">
        <v>0</v>
      </c>
    </row>
    <row r="20" spans="3:11" ht="15.75" thickBot="1"/>
    <row r="21" spans="3:11" ht="15" customHeight="1">
      <c r="C21" s="149" t="s">
        <v>127</v>
      </c>
      <c r="D21" s="150"/>
      <c r="E21" s="150"/>
      <c r="F21" s="150"/>
      <c r="G21" s="150"/>
      <c r="H21" s="150"/>
      <c r="I21" s="150"/>
      <c r="J21" s="150"/>
      <c r="K21" s="150"/>
    </row>
    <row r="22" spans="3:11" ht="15.75" customHeight="1" thickBot="1">
      <c r="C22" s="152"/>
      <c r="D22" s="153"/>
      <c r="E22" s="153"/>
      <c r="F22" s="153"/>
      <c r="G22" s="153"/>
      <c r="H22" s="153"/>
      <c r="I22" s="153"/>
      <c r="J22" s="153"/>
      <c r="K22" s="153"/>
    </row>
    <row r="23" spans="3:11" ht="15.75" thickBot="1">
      <c r="C23" s="16" t="s">
        <v>78</v>
      </c>
      <c r="I23" s="16" t="s">
        <v>79</v>
      </c>
    </row>
    <row r="24" spans="3:11">
      <c r="C24" s="136" t="s">
        <v>122</v>
      </c>
      <c r="D24" s="10" t="s">
        <v>123</v>
      </c>
      <c r="E24" s="11" t="s">
        <v>125</v>
      </c>
      <c r="I24" s="136" t="s">
        <v>122</v>
      </c>
      <c r="J24" s="10" t="s">
        <v>123</v>
      </c>
      <c r="K24" s="11" t="s">
        <v>125</v>
      </c>
    </row>
    <row r="25" spans="3:11">
      <c r="C25" s="1" t="s">
        <v>9</v>
      </c>
      <c r="D25" s="1">
        <v>66.599999999999994</v>
      </c>
      <c r="E25" s="1">
        <v>50</v>
      </c>
      <c r="I25" s="1" t="s">
        <v>9</v>
      </c>
      <c r="J25" s="1">
        <v>33.299999999999997</v>
      </c>
      <c r="K25" s="1">
        <v>50</v>
      </c>
    </row>
    <row r="26" spans="3:11">
      <c r="C26" s="1" t="s">
        <v>10</v>
      </c>
      <c r="D26" s="1">
        <v>100</v>
      </c>
      <c r="E26" s="1">
        <v>0</v>
      </c>
      <c r="I26" s="1" t="s">
        <v>10</v>
      </c>
      <c r="J26" s="1">
        <v>0</v>
      </c>
      <c r="K26" s="1">
        <v>50</v>
      </c>
    </row>
    <row r="27" spans="3:11">
      <c r="C27" s="1" t="s">
        <v>13</v>
      </c>
      <c r="D27" s="1">
        <v>66.599999999999994</v>
      </c>
      <c r="E27" s="1">
        <v>66.599999999999994</v>
      </c>
      <c r="I27" s="1" t="s">
        <v>13</v>
      </c>
      <c r="J27" s="1">
        <v>0</v>
      </c>
      <c r="K27" s="1">
        <v>67</v>
      </c>
    </row>
    <row r="28" spans="3:11">
      <c r="C28" s="1" t="s">
        <v>11</v>
      </c>
      <c r="D28" s="1">
        <v>100</v>
      </c>
      <c r="E28" s="1">
        <v>0</v>
      </c>
      <c r="I28" s="1" t="s">
        <v>11</v>
      </c>
      <c r="J28" s="1">
        <v>100</v>
      </c>
      <c r="K28" s="1">
        <v>0</v>
      </c>
    </row>
    <row r="29" spans="3:11">
      <c r="C29" s="1" t="s">
        <v>12</v>
      </c>
      <c r="D29" s="1">
        <v>50</v>
      </c>
      <c r="E29" s="1">
        <v>50</v>
      </c>
      <c r="I29" s="1" t="s">
        <v>12</v>
      </c>
      <c r="J29" s="1">
        <v>0</v>
      </c>
      <c r="K29" s="1">
        <v>50</v>
      </c>
    </row>
    <row r="30" spans="3:11">
      <c r="C30" s="1" t="s">
        <v>14</v>
      </c>
      <c r="D30" s="1">
        <v>33.299999999999997</v>
      </c>
      <c r="E30" s="1">
        <v>100</v>
      </c>
      <c r="I30" s="1" t="s">
        <v>14</v>
      </c>
      <c r="J30" s="1">
        <v>33.299999999999997</v>
      </c>
      <c r="K30" s="1">
        <v>100</v>
      </c>
    </row>
    <row r="31" spans="3:11">
      <c r="C31" s="1" t="s">
        <v>51</v>
      </c>
      <c r="D31" s="1">
        <v>33.299999999999997</v>
      </c>
      <c r="E31" s="1">
        <v>100</v>
      </c>
      <c r="I31" s="1" t="s">
        <v>51</v>
      </c>
      <c r="J31" s="1">
        <v>0</v>
      </c>
      <c r="K31" s="1">
        <v>50</v>
      </c>
    </row>
    <row r="32" spans="3:11" ht="15" customHeight="1">
      <c r="C32" s="1" t="s">
        <v>52</v>
      </c>
      <c r="D32" s="1">
        <v>0</v>
      </c>
      <c r="E32" s="1">
        <v>100</v>
      </c>
      <c r="I32" s="1" t="s">
        <v>52</v>
      </c>
      <c r="J32" s="1">
        <v>0</v>
      </c>
      <c r="K32" s="1">
        <v>100</v>
      </c>
    </row>
    <row r="33" spans="3:11" ht="15.75" customHeight="1">
      <c r="C33" s="46" t="s">
        <v>107</v>
      </c>
      <c r="D33" s="1">
        <v>100</v>
      </c>
      <c r="E33" s="1">
        <v>0</v>
      </c>
      <c r="I33" s="46" t="s">
        <v>107</v>
      </c>
      <c r="J33" s="1">
        <v>100</v>
      </c>
      <c r="K33" s="1">
        <v>0</v>
      </c>
    </row>
    <row r="34" spans="3:11" ht="15" customHeight="1">
      <c r="C34" s="1" t="s">
        <v>53</v>
      </c>
      <c r="D34" s="1">
        <v>0</v>
      </c>
      <c r="E34" s="1">
        <v>0</v>
      </c>
      <c r="I34" s="1" t="s">
        <v>53</v>
      </c>
      <c r="J34" s="1">
        <v>0</v>
      </c>
      <c r="K34" s="1">
        <v>0</v>
      </c>
    </row>
    <row r="35" spans="3:11" ht="15.75" customHeight="1"/>
  </sheetData>
  <mergeCells count="2">
    <mergeCell ref="C4:G5"/>
    <mergeCell ref="C21:K22"/>
  </mergeCells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23B5767ACDAE4EB36672DA2BCEF0FE" ma:contentTypeVersion="4" ma:contentTypeDescription="Create a new document." ma:contentTypeScope="" ma:versionID="eb141afa400846c9740e605c2cddc31f">
  <xsd:schema xmlns:xsd="http://www.w3.org/2001/XMLSchema" xmlns:xs="http://www.w3.org/2001/XMLSchema" xmlns:p="http://schemas.microsoft.com/office/2006/metadata/properties" xmlns:ns2="83b1b5d4-ee9a-41cb-bf65-3e3523c5b176" targetNamespace="http://schemas.microsoft.com/office/2006/metadata/properties" ma:root="true" ma:fieldsID="21723d9f502c57bf4a418c70d75385f6" ns2:_="">
    <xsd:import namespace="83b1b5d4-ee9a-41cb-bf65-3e3523c5b1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1b5d4-ee9a-41cb-bf65-3e3523c5b1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FFA655-C2FD-467C-A8B7-14205A75078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720224-F1A2-4333-843F-1CD6A7991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b1b5d4-ee9a-41cb-bf65-3e3523c5b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A0981B-66A9-4E76-A857-B80BAC1854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Fig.1</vt:lpstr>
      <vt:lpstr>Fig.2</vt:lpstr>
      <vt:lpstr>Fig.3</vt:lpstr>
      <vt:lpstr>Fig.4</vt:lpstr>
      <vt:lpstr>Fig.5</vt:lpstr>
      <vt:lpstr>Fig.6</vt:lpstr>
      <vt:lpstr>Supp.fig.2</vt:lpstr>
      <vt:lpstr>Supp.fig.4</vt:lpstr>
      <vt:lpstr>Supp.fig.5</vt:lpstr>
      <vt:lpstr>Supp.fig.6</vt:lpstr>
      <vt:lpstr>Supp.fig.7</vt:lpstr>
      <vt:lpstr>Supp.fig.8</vt:lpstr>
      <vt:lpstr>Supp.fig.9</vt:lpstr>
      <vt:lpstr>Supp.fig.11</vt:lpstr>
      <vt:lpstr>Supp.fig.12</vt:lpstr>
      <vt:lpstr>Supp.fig.13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Khaled-PC</dc:creator>
  <cp:keywords/>
  <dc:description/>
  <cp:lastModifiedBy>Khaled Ghandour</cp:lastModifiedBy>
  <cp:revision/>
  <dcterms:created xsi:type="dcterms:W3CDTF">2022-07-12T01:55:53Z</dcterms:created>
  <dcterms:modified xsi:type="dcterms:W3CDTF">2025-03-10T04:01:53Z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0x010100B623B5767ACDAE4EB36672DA2BCEF0FE</vt:lpwstr>
  </property>
</Properties>
</file>